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Cursos\CURSO_SENAC_EXCEL_BUSINESS_INTELLIGENCE\RerysonSA-EBI\Aula-10\"/>
    </mc:Choice>
  </mc:AlternateContent>
  <xr:revisionPtr revIDLastSave="0" documentId="13_ncr:10000001_{135DC890-2E2A-49F1-9CFF-C69DFDA283C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D" sheetId="4" r:id="rId1"/>
    <sheet name="DASHBOARD - PRODUTOS" sheetId="2" r:id="rId2"/>
    <sheet name="DASHBOARD - VENDAS" sheetId="6" r:id="rId3"/>
  </sheets>
  <definedNames>
    <definedName name="SegmentaçãodeDados_Ano2">#N/A</definedName>
    <definedName name="SegmentaçãodeDados_Fabricante2">#N/A</definedName>
    <definedName name="SegmentaçãodeDados_País1">#N/A</definedName>
  </definedNames>
  <calcPr calcId="191029"/>
  <pivotCaches>
    <pivotCache cacheId="2956" r:id="rId4"/>
    <pivotCache cacheId="2959" r:id="rId5"/>
    <pivotCache cacheId="2962" r:id="rId6"/>
    <pivotCache cacheId="2965" r:id="rId7"/>
    <pivotCache cacheId="2968" r:id="rId8"/>
    <pivotCache cacheId="2971" r:id="rId9"/>
    <pivotCache cacheId="2974" r:id="rId10"/>
    <pivotCache cacheId="2977" r:id="rId11"/>
    <pivotCache cacheId="2980" r:id="rId12"/>
    <pivotCache cacheId="2983" r:id="rId13"/>
    <pivotCache cacheId="2986" r:id="rId14"/>
  </pivotCaches>
  <fileRecoveryPr repairLoad="1"/>
  <extLst>
    <ext xmlns:x14="http://schemas.microsoft.com/office/spreadsheetml/2009/9/main" uri="{876F7934-8845-4945-9796-88D515C7AA90}">
      <x14:pivotCaches>
        <pivotCache cacheId="12" r:id="rId15"/>
        <pivotCache cacheId="13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_CANAL_7bb59a6e-979d-459e-b20a-adc9164c9ce5" name="d_CANAL" connection="Excel bdMicrosoft-ETL"/>
          <x15:modelTable id="d_LOCALIZACAO_35f32601-1af8-478b-ba49-2be2a1487cf2" name="d_LOCALIZACAO" connection="Excel bdMicrosoft-ETL"/>
          <x15:modelTable id="d_PRODUTOS_db99f8c1-d086-495d-954c-33bc0a6f2da2" name="d_PRODUTOS" connection="Excel bdMicrosoft-ETL"/>
          <x15:modelTable id="f_VENDAS_0b71a68d-b3a4-462e-af6f-cb55a9c6ebd4" name="f_VENDAS" connection="Excel bdMicrosoft-ETL"/>
        </x15:modelTables>
        <x15:modelRelationships>
          <x15:modelRelationship fromTable="f_VENDAS" fromColumn="ID_Canal" toTable="d_CANAL" toColumn="ID_Canal"/>
          <x15:modelRelationship fromTable="f_VENDAS" fromColumn="ID_Produto" toTable="d_PRODUTOS" toColumn="ID_Produto"/>
          <x15:modelRelationship fromTable="f_VENDAS" fromColumn="ID_Localizacao" toTable="d_LOCALIZACAO" toColumn="ID_Localizaca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11" i="2"/>
  <c r="C10" i="2"/>
  <c r="C9" i="2"/>
  <c r="E13" i="6"/>
  <c r="E12" i="6"/>
  <c r="E11" i="6"/>
  <c r="E10" i="6"/>
  <c r="E9" i="6"/>
  <c r="E9" i="2"/>
  <c r="E11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A08EDD-3552-44F3-965E-C186EDF06CC2}" name="Excel bdMicrosoft-ETL" type="100" refreshedVersion="0">
    <extLst>
      <ext xmlns:x15="http://schemas.microsoft.com/office/spreadsheetml/2010/11/main" uri="{DE250136-89BD-433C-8126-D09CA5730AF9}">
        <x15:connection id="d5edea36-e58d-4c16-ae92-0bd86a6d44ef"/>
      </ext>
    </extLst>
  </connection>
  <connection id="2" xr16:uid="{22CE9A57-8E53-41C2-AEFC-CDD957D1816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<sst xmlns="http://schemas.openxmlformats.org/spreadsheetml/2006/main" count="126" uniqueCount="96">
  <si>
    <t>Rótulos de Coluna</t>
  </si>
  <si>
    <t>Total Geral</t>
  </si>
  <si>
    <t>Rótulos de Linha</t>
  </si>
  <si>
    <t>Total de Vendas</t>
  </si>
  <si>
    <t>abril</t>
  </si>
  <si>
    <t>agosto</t>
  </si>
  <si>
    <t>dezembro</t>
  </si>
  <si>
    <t>fevereiro</t>
  </si>
  <si>
    <t>janeiro</t>
  </si>
  <si>
    <t>julho</t>
  </si>
  <si>
    <t>junho</t>
  </si>
  <si>
    <t>maio</t>
  </si>
  <si>
    <t>março</t>
  </si>
  <si>
    <t>novembro</t>
  </si>
  <si>
    <t>setembro</t>
  </si>
  <si>
    <t>Total de Lucro</t>
  </si>
  <si>
    <t>Valores</t>
  </si>
  <si>
    <t>Qtd. Total de Vendas</t>
  </si>
  <si>
    <t>Ticket Médio</t>
  </si>
  <si>
    <t>Margem de Lucro (%)</t>
  </si>
  <si>
    <t>KPIs</t>
  </si>
  <si>
    <t>Métricas Chave</t>
  </si>
  <si>
    <t>TABELAS DINAMICAS</t>
  </si>
  <si>
    <t>Medidas DAX - Totalizadores</t>
  </si>
  <si>
    <t>Produtos</t>
  </si>
  <si>
    <t>Anos</t>
  </si>
  <si>
    <t>Qtd. Total Vendida</t>
  </si>
  <si>
    <t>Ranking dos 10 Produtos com Maior Receita de Vendas</t>
  </si>
  <si>
    <t>A. Datum Corporation</t>
  </si>
  <si>
    <t>Adventure Works</t>
  </si>
  <si>
    <t>Contoso, Ltd</t>
  </si>
  <si>
    <t>Fabrikam, Inc.</t>
  </si>
  <si>
    <t>Litware, Inc.</t>
  </si>
  <si>
    <t>Northwind Traders</t>
  </si>
  <si>
    <t>Proseware, Inc.</t>
  </si>
  <si>
    <t>Southridge Video</t>
  </si>
  <si>
    <t>The Phone Company</t>
  </si>
  <si>
    <t>Wide World Importers</t>
  </si>
  <si>
    <t>Painel de Filtros</t>
  </si>
  <si>
    <t>SEGMENTACAO DE ANOS</t>
  </si>
  <si>
    <t>SEGMENTACAO DE FABRICANTES</t>
  </si>
  <si>
    <t>TOTAL DE VENDAS POR MÊS E ANO</t>
  </si>
  <si>
    <t/>
  </si>
  <si>
    <t>SEGMENTACAO DE PAISES</t>
  </si>
  <si>
    <t>Audio</t>
  </si>
  <si>
    <t>Cameras and camcorders</t>
  </si>
  <si>
    <t>Cell phones</t>
  </si>
  <si>
    <t>Computers</t>
  </si>
  <si>
    <t>Music, Movies and Audio Books</t>
  </si>
  <si>
    <t>TV and Video</t>
  </si>
  <si>
    <t>TOTAL DE VENDAS POR SUB-CATEGORIA</t>
  </si>
  <si>
    <t>Bluetooth Headphones</t>
  </si>
  <si>
    <t>Camcorders</t>
  </si>
  <si>
    <t>Digital SLR Cameras</t>
  </si>
  <si>
    <t>Cell phones Accessories</t>
  </si>
  <si>
    <t>Home &amp; Office Phones</t>
  </si>
  <si>
    <t>Smart phones &amp; PDAs</t>
  </si>
  <si>
    <t>Touch Screen Phones</t>
  </si>
  <si>
    <t>Computers Accessories</t>
  </si>
  <si>
    <t>Laptops</t>
  </si>
  <si>
    <t>Printers, Scanners &amp; Fax</t>
  </si>
  <si>
    <t>Projectors &amp; Screens</t>
  </si>
  <si>
    <t>Movie DVD</t>
  </si>
  <si>
    <t>Car Video</t>
  </si>
  <si>
    <t>Home Theater System</t>
  </si>
  <si>
    <t>Televisions</t>
  </si>
  <si>
    <t>VCD &amp; DVD</t>
  </si>
  <si>
    <t>Total de Vendas (Milhões)</t>
  </si>
  <si>
    <t>Desempenho de Vendas por Categoria</t>
  </si>
  <si>
    <t>TOTAL VENDAS, LUCRO E QUANTIDADE VENDIDA POR CATEGORIA</t>
  </si>
  <si>
    <t>Vendas por Sub-Categoria</t>
  </si>
  <si>
    <t>Cameras &amp; Camcorders Accessories</t>
  </si>
  <si>
    <t>Desktops</t>
  </si>
  <si>
    <t>Digital Cameras</t>
  </si>
  <si>
    <t>Monitors</t>
  </si>
  <si>
    <t>MP4&amp;MP3</t>
  </si>
  <si>
    <t>Recording Pen</t>
  </si>
  <si>
    <t>outubro</t>
  </si>
  <si>
    <t>Dashboard - Desempenho de Produtos</t>
  </si>
  <si>
    <t xml:space="preserve">Desempenho de Vendas Anual por Meses </t>
  </si>
  <si>
    <t>Store</t>
  </si>
  <si>
    <t>TOTAL DE VENDAS POR CANAL</t>
  </si>
  <si>
    <t>Proseware Projector 1080p DLP86 Silver</t>
  </si>
  <si>
    <t>Japan</t>
  </si>
  <si>
    <t>Contoso Projector 1080p X980 Silver</t>
  </si>
  <si>
    <t>Adventure Works Desktop PC1.80 ED182 Silver</t>
  </si>
  <si>
    <t>Fabrikam Independent Filmmaker 1/3" 8.5mm X200 Blue</t>
  </si>
  <si>
    <t>Fabrikam Business Videographer 1/3'' 8.5mm M380 White</t>
  </si>
  <si>
    <t>WWI Laptop19W X0196 White</t>
  </si>
  <si>
    <t>Adventure Works Laptop19 X1900 Black</t>
  </si>
  <si>
    <t>Litware Home Theater System 5.1 Channel M511 Brown</t>
  </si>
  <si>
    <t>Fabrikam Home and Vacation Moviemaker 1/3'' 8.5mm M200 Grey</t>
  </si>
  <si>
    <t>Adventure Works Desktop PC1.80 ED180 White</t>
  </si>
  <si>
    <t>Dashboard - Desempenho de Vendas</t>
  </si>
  <si>
    <t>Margem de Lucro Por Canal</t>
  </si>
  <si>
    <t>Percentual de Vendas Por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</si>
</sst>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0.00%;\-0.00%;0.00%"/>
    <numFmt numFmtId="165" formatCode="_-[$$-409]* #,##0.00_ ;_-[$$-409]* \-#,##0.00\ ;_-[$$-409]* &quot;-&quot;??_ ;_-@_ "/>
    <numFmt numFmtId="166" formatCode="&quot;R$&quot;\ 0.00\ &quot;MI&quot;"/>
    <numFmt numFmtId="167" formatCode="&quot;R$&quot;\ #,##0.00;\-&quot;R$&quot;\ #,##0.00;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rgb="FFEE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4" fillId="0" borderId="1" xfId="0" applyFont="1" applyBorder="1"/>
    <xf numFmtId="0" fontId="0" fillId="0" borderId="1" xfId="0" applyBorder="1"/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3" xfId="0" applyBorder="1"/>
    <xf numFmtId="0" fontId="0" fillId="0" borderId="2" xfId="0" applyBorder="1"/>
    <xf numFmtId="0" fontId="4" fillId="0" borderId="3" xfId="0" applyFont="1" applyBorder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4" borderId="0" xfId="0" quotePrefix="1" applyFill="1"/>
    <xf numFmtId="0" fontId="11" fillId="4" borderId="0" xfId="0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10" fillId="3" borderId="1" xfId="0" applyFont="1" applyFill="1" applyBorder="1"/>
    <xf numFmtId="44" fontId="0" fillId="3" borderId="4" xfId="0" applyNumberFormat="1" applyFill="1" applyBorder="1"/>
    <xf numFmtId="0" fontId="0" fillId="3" borderId="4" xfId="0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44" fontId="10" fillId="3" borderId="5" xfId="0" applyNumberFormat="1" applyFont="1" applyFill="1" applyBorder="1"/>
    <xf numFmtId="165" fontId="2" fillId="4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167" fontId="0" fillId="0" borderId="0" xfId="0" applyNumberFormat="1"/>
    <xf numFmtId="0" fontId="0" fillId="0" borderId="0" xfId="0" applyNumberFormat="1"/>
    <xf numFmtId="44" fontId="0" fillId="3" borderId="0" xfId="0" applyNumberFormat="1" applyFill="1" applyBorder="1"/>
    <xf numFmtId="0" fontId="0" fillId="3" borderId="0" xfId="0" applyNumberFormat="1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left"/>
    </xf>
    <xf numFmtId="0" fontId="10" fillId="3" borderId="5" xfId="0" applyNumberFormat="1" applyFont="1" applyFill="1" applyBorder="1"/>
    <xf numFmtId="44" fontId="12" fillId="3" borderId="0" xfId="1" applyFont="1" applyFill="1" applyAlignment="1">
      <alignment horizontal="left"/>
    </xf>
    <xf numFmtId="0" fontId="12" fillId="3" borderId="0" xfId="0" applyFont="1" applyFill="1" applyAlignment="1">
      <alignment horizontal="right"/>
    </xf>
    <xf numFmtId="9" fontId="12" fillId="3" borderId="0" xfId="2" applyFont="1" applyFill="1" applyAlignment="1">
      <alignment horizontal="right"/>
    </xf>
    <xf numFmtId="44" fontId="12" fillId="3" borderId="0" xfId="1" applyFont="1" applyFill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54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bottom/>
      </border>
    </dxf>
    <dxf>
      <border>
        <bottom/>
      </border>
    </dxf>
    <dxf>
      <border>
        <top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color theme="1"/>
      </font>
      <border diagonalUp="0" diagonalDown="0">
        <left/>
        <right/>
        <top/>
        <bottom style="thin">
          <color auto="1"/>
        </bottom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10" xr9:uid="{D92E4F26-0C1A-4F80-B7F6-1DE9DE827542}">
      <tableStyleElement type="wholeTable" dxfId="541"/>
      <tableStyleElement type="headerRow" dxfId="540"/>
    </tableStyle>
  </tableStyles>
  <extLst>
    <ext xmlns:x14="http://schemas.microsoft.com/office/spreadsheetml/2009/9/main" uri="{46F421CA-312F-682f-3DD2-61675219B42D}">
      <x14:dxfs count="8">
        <dxf>
          <font>
            <color theme="0" tint="-0.499984740745262"/>
          </font>
          <fill>
            <patternFill>
              <bgColor theme="0" tint="-0.14996795556505021"/>
            </patternFill>
          </fill>
        </dxf>
        <dxf>
          <font>
            <color theme="0"/>
          </font>
          <fill>
            <patternFill>
              <bgColor rgb="FFC0000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border>
            <left style="thick">
              <color rgb="FF0070C0"/>
            </left>
            <right style="thick">
              <color rgb="FF0070C0"/>
            </right>
            <top style="thick">
              <color rgb="FF0070C0"/>
            </top>
            <bottom style="thick">
              <color rgb="FF0070C0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C00000"/>
            </patternFill>
          </fill>
        </dxf>
        <dxf>
          <font>
            <color theme="1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55" Type="http://schemas.openxmlformats.org/officeDocument/2006/relationships/customXml" Target="../customXml/item30.xml"/><Relationship Id="rId63" Type="http://schemas.openxmlformats.org/officeDocument/2006/relationships/customXml" Target="../customXml/item38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8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8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6.xml"/><Relationship Id="rId19" Type="http://schemas.microsoft.com/office/2007/relationships/slicerCache" Target="slicerCaches/slicerCache3.xml"/><Relationship Id="rId14" Type="http://schemas.openxmlformats.org/officeDocument/2006/relationships/pivotCacheDefinition" Target="pivotCache/pivotCacheDefinition11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56" Type="http://schemas.openxmlformats.org/officeDocument/2006/relationships/customXml" Target="../customXml/item31.xml"/><Relationship Id="rId64" Type="http://schemas.openxmlformats.org/officeDocument/2006/relationships/customXml" Target="../customXml/item39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1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59" Type="http://schemas.openxmlformats.org/officeDocument/2006/relationships/customXml" Target="../customXml/item34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62" Type="http://schemas.openxmlformats.org/officeDocument/2006/relationships/customXml" Target="../customXml/item3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57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60" Type="http://schemas.openxmlformats.org/officeDocument/2006/relationships/customXml" Target="../customXml/item35.xml"/><Relationship Id="rId65" Type="http://schemas.openxmlformats.org/officeDocument/2006/relationships/customXml" Target="../customXml/item4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2.xml"/><Relationship Id="rId39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[bdMicrosoft-dashboard (version 2).xlsx]TD!TD_LUCRO_CANAL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43648362754634484"/>
              <c:y val="-0.13136023817012207"/>
            </c:manualLayout>
          </c:layout>
          <c:spPr>
            <a:xfrm>
              <a:off x="1426050" y="114300"/>
              <a:ext cx="1731505" cy="1910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33324"/>
                    <a:gd name="adj2" fmla="val 86421"/>
                  </a:avLst>
                </a:prstGeom>
              </c15:spPr>
              <c15:layout>
                <c:manualLayout>
                  <c:w val="0.52997702340086728"/>
                  <c:h val="7.4629718917513257E-2"/>
                </c:manualLayout>
              </c15:layout>
            </c:ext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4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7"/>
        <c:spPr>
          <a:solidFill>
            <a:schemeClr val="accent3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7552282826477273E-2"/>
          <c:y val="3.2556558566759722E-2"/>
          <c:w val="0.73885491075664478"/>
          <c:h val="0.94312320888918411"/>
        </c:manualLayout>
      </c:layout>
      <c:doughnutChart>
        <c:varyColors val="1"/>
        <c:ser>
          <c:idx val="0"/>
          <c:order val="0"/>
          <c:tx>
            <c:strRef>
              <c:f>TD!$B$73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explosion val="5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124-419F-9ED5-486E265C3D7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7-5124-419F-9ED5-486E265C3D7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9-5124-419F-9ED5-486E265C3D7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B-5124-419F-9ED5-486E265C3D77}"/>
              </c:ext>
            </c:extLst>
          </c:dPt>
          <c:dLbls>
            <c:spPr>
              <a:solidFill>
                <a:sysClr val="windowText" lastClr="000000">
                  <a:alpha val="68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TD!$A$74:$A$75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TD!$B$74:$B$75</c:f>
              <c:numCache>
                <c:formatCode>"R$"#,##0.00_);\("R$"#,##0.00\)</c:formatCode>
                <c:ptCount val="1"/>
                <c:pt idx="0">
                  <c:v>201.7971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24-419F-9ED5-486E265C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</c:plotArea>
    <c:legend>
      <c:legendPos val="r"/>
      <c:layout>
        <c:manualLayout>
          <c:xMode val="edge"/>
          <c:yMode val="edge"/>
          <c:x val="0.73413539151781448"/>
          <c:y val="6.2493386738761605E-2"/>
          <c:w val="0.26586460848218557"/>
          <c:h val="0.85976854477341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[bdMicrosoft-dashboard (version 2).xlsx]TD!TD_VENDAS_CATEGORIA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TD!$B$34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TD!$A$35:$A$41</c:f>
              <c:strCache>
                <c:ptCount val="6"/>
                <c:pt idx="0">
                  <c:v>Audio</c:v>
                </c:pt>
                <c:pt idx="1">
                  <c:v>Cameras and camcorders</c:v>
                </c:pt>
                <c:pt idx="2">
                  <c:v>Cell phones</c:v>
                </c:pt>
                <c:pt idx="3">
                  <c:v>Computers</c:v>
                </c:pt>
                <c:pt idx="4">
                  <c:v>Music, Movies and Audio Books</c:v>
                </c:pt>
                <c:pt idx="5">
                  <c:v>TV and Video</c:v>
                </c:pt>
              </c:strCache>
            </c:strRef>
          </c:cat>
          <c:val>
            <c:numRef>
              <c:f>TD!$B$35:$B$41</c:f>
              <c:numCache>
                <c:formatCode>"R$"#,##0.00_);\("R$"#,##0.00\)</c:formatCode>
                <c:ptCount val="6"/>
                <c:pt idx="0">
                  <c:v>25244.575499999999</c:v>
                </c:pt>
                <c:pt idx="1">
                  <c:v>335748.53499999997</c:v>
                </c:pt>
                <c:pt idx="2">
                  <c:v>112586.43</c:v>
                </c:pt>
                <c:pt idx="3">
                  <c:v>337157.02649999998</c:v>
                </c:pt>
                <c:pt idx="4">
                  <c:v>8881.9845000000005</c:v>
                </c:pt>
                <c:pt idx="5">
                  <c:v>138715.82399999999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6-4D44-B9CF-91270AC8CF7B}"/>
            </c:ext>
          </c:extLst>
        </c:ser>
        <c:ser>
          <c:idx val="1"/>
          <c:order val="1"/>
          <c:tx>
            <c:strRef>
              <c:f>TD!$C$34</c:f>
              <c:strCache>
                <c:ptCount val="1"/>
                <c:pt idx="0">
                  <c:v>Total de Lucro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TD!$A$35:$A$41</c:f>
              <c:strCache>
                <c:ptCount val="6"/>
                <c:pt idx="0">
                  <c:v>Audio</c:v>
                </c:pt>
                <c:pt idx="1">
                  <c:v>Cameras and camcorders</c:v>
                </c:pt>
                <c:pt idx="2">
                  <c:v>Cell phones</c:v>
                </c:pt>
                <c:pt idx="3">
                  <c:v>Computers</c:v>
                </c:pt>
                <c:pt idx="4">
                  <c:v>Music, Movies and Audio Books</c:v>
                </c:pt>
                <c:pt idx="5">
                  <c:v>TV and Video</c:v>
                </c:pt>
              </c:strCache>
            </c:strRef>
          </c:cat>
          <c:val>
            <c:numRef>
              <c:f>TD!$C$35:$C$41</c:f>
              <c:numCache>
                <c:formatCode>"R$"#,##0.00_);\("R$"#,##0.00\)</c:formatCode>
                <c:ptCount val="6"/>
                <c:pt idx="0">
                  <c:v>10826.7294</c:v>
                </c:pt>
                <c:pt idx="1">
                  <c:v>243393.671</c:v>
                </c:pt>
                <c:pt idx="2">
                  <c:v>78967.030400000003</c:v>
                </c:pt>
                <c:pt idx="3">
                  <c:v>206543.30669999999</c:v>
                </c:pt>
                <c:pt idx="4">
                  <c:v>5541.5371999999998</c:v>
                </c:pt>
                <c:pt idx="5">
                  <c:v>79894.609500000006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6-4D44-B9CF-91270AC8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3881280"/>
        <c:axId val="1863881760"/>
      </c:barChart>
      <c:lineChart>
        <c:grouping val="standard"/>
        <c:varyColors val="0"/>
        <c:ser>
          <c:idx val="2"/>
          <c:order val="2"/>
          <c:tx>
            <c:strRef>
              <c:f>TD!$D$34</c:f>
              <c:strCache>
                <c:ptCount val="1"/>
                <c:pt idx="0">
                  <c:v>Qtd. Total de Vendas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TD!$A$35:$A$41</c:f>
              <c:strCache>
                <c:ptCount val="6"/>
                <c:pt idx="0">
                  <c:v>Audio</c:v>
                </c:pt>
                <c:pt idx="1">
                  <c:v>Cameras and camcorders</c:v>
                </c:pt>
                <c:pt idx="2">
                  <c:v>Cell phones</c:v>
                </c:pt>
                <c:pt idx="3">
                  <c:v>Computers</c:v>
                </c:pt>
                <c:pt idx="4">
                  <c:v>Music, Movies and Audio Books</c:v>
                </c:pt>
                <c:pt idx="5">
                  <c:v>TV and Video</c:v>
                </c:pt>
              </c:strCache>
            </c:strRef>
          </c:cat>
          <c:val>
            <c:numRef>
              <c:f>TD!$D$35:$D$41</c:f>
              <c:numCache>
                <c:formatCode>General</c:formatCode>
                <c:ptCount val="6"/>
                <c:pt idx="0">
                  <c:v>261</c:v>
                </c:pt>
                <c:pt idx="1">
                  <c:v>994</c:v>
                </c:pt>
                <c:pt idx="2">
                  <c:v>1774</c:v>
                </c:pt>
                <c:pt idx="3">
                  <c:v>1244</c:v>
                </c:pt>
                <c:pt idx="4">
                  <c:v>116</c:v>
                </c:pt>
                <c:pt idx="5">
                  <c:v>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BD6-4D44-B9CF-91270AC8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63583"/>
        <c:axId val="219553983"/>
      </c:lineChart>
      <c:catAx>
        <c:axId val="18638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881760"/>
        <c:crosses val="autoZero"/>
        <c:auto val="1"/>
        <c:lblAlgn val="ctr"/>
        <c:lblOffset val="100"/>
        <c:noMultiLvlLbl val="0"/>
      </c:catAx>
      <c:valAx>
        <c:axId val="18638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881280"/>
        <c:crosses val="autoZero"/>
        <c:crossBetween val="between"/>
      </c:valAx>
      <c:valAx>
        <c:axId val="219553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563583"/>
        <c:crosses val="max"/>
        <c:crossBetween val="between"/>
      </c:valAx>
      <c:catAx>
        <c:axId val="21956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553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[bdMicrosoft-dashboard (version 2).xlsx]TD!TD_VENDAS_SUBCATEG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50144528735342"/>
          <c:y val="3.315602651722642E-2"/>
          <c:w val="0.45095049622951289"/>
          <c:h val="0.933687946965547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TD!$H$34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TD!$G$35:$G$57</c:f>
              <c:strCache>
                <c:ptCount val="22"/>
                <c:pt idx="0">
                  <c:v>Bluetooth Headphones</c:v>
                </c:pt>
                <c:pt idx="1">
                  <c:v>Camcorders</c:v>
                </c:pt>
                <c:pt idx="2">
                  <c:v>Cameras &amp; Camcorders Accessories</c:v>
                </c:pt>
                <c:pt idx="3">
                  <c:v>Car Video</c:v>
                </c:pt>
                <c:pt idx="4">
                  <c:v>Cell phones Accessories</c:v>
                </c:pt>
                <c:pt idx="5">
                  <c:v>Computers Accessories</c:v>
                </c:pt>
                <c:pt idx="6">
                  <c:v>Desktops</c:v>
                </c:pt>
                <c:pt idx="7">
                  <c:v>Digital Cameras</c:v>
                </c:pt>
                <c:pt idx="8">
                  <c:v>Digital SLR Cameras</c:v>
                </c:pt>
                <c:pt idx="9">
                  <c:v>Home &amp; Office Phones</c:v>
                </c:pt>
                <c:pt idx="10">
                  <c:v>Home Theater System</c:v>
                </c:pt>
                <c:pt idx="11">
                  <c:v>Laptops</c:v>
                </c:pt>
                <c:pt idx="12">
                  <c:v>Monitors</c:v>
                </c:pt>
                <c:pt idx="13">
                  <c:v>Movie DVD</c:v>
                </c:pt>
                <c:pt idx="14">
                  <c:v>MP4&amp;MP3</c:v>
                </c:pt>
                <c:pt idx="15">
                  <c:v>Printers, Scanners &amp; Fax</c:v>
                </c:pt>
                <c:pt idx="16">
                  <c:v>Projectors &amp; Screens</c:v>
                </c:pt>
                <c:pt idx="17">
                  <c:v>Recording Pen</c:v>
                </c:pt>
                <c:pt idx="18">
                  <c:v>Smart phones &amp; PDAs</c:v>
                </c:pt>
                <c:pt idx="19">
                  <c:v>Televisions</c:v>
                </c:pt>
                <c:pt idx="20">
                  <c:v>Touch Screen Phones</c:v>
                </c:pt>
                <c:pt idx="21">
                  <c:v>VCD &amp; DVD</c:v>
                </c:pt>
              </c:strCache>
            </c:strRef>
          </c:cat>
          <c:val>
            <c:numRef>
              <c:f>TD!$H$35:$H$57</c:f>
              <c:numCache>
                <c:formatCode>"R$"\ 0.00\ "MI"</c:formatCode>
                <c:ptCount val="22"/>
                <c:pt idx="0">
                  <c:v>1.2999999999999999E-2</c:v>
                </c:pt>
                <c:pt idx="1">
                  <c:v>0.1658</c:v>
                </c:pt>
                <c:pt idx="2">
                  <c:v>5.7000000000000002E-3</c:v>
                </c:pt>
                <c:pt idx="3">
                  <c:v>2.64E-2</c:v>
                </c:pt>
                <c:pt idx="4">
                  <c:v>1.2E-2</c:v>
                </c:pt>
                <c:pt idx="5">
                  <c:v>2.1100000000000001E-2</c:v>
                </c:pt>
                <c:pt idx="6">
                  <c:v>5.8000000000000003E-2</c:v>
                </c:pt>
                <c:pt idx="7">
                  <c:v>4.3400000000000001E-2</c:v>
                </c:pt>
                <c:pt idx="8">
                  <c:v>0.12089999999999999</c:v>
                </c:pt>
                <c:pt idx="9">
                  <c:v>6.4999999999999997E-3</c:v>
                </c:pt>
                <c:pt idx="10">
                  <c:v>9.2100000000000001E-2</c:v>
                </c:pt>
                <c:pt idx="11">
                  <c:v>7.9799999999999996E-2</c:v>
                </c:pt>
                <c:pt idx="12">
                  <c:v>3.0200000000000001E-2</c:v>
                </c:pt>
                <c:pt idx="13">
                  <c:v>8.8999999999999999E-3</c:v>
                </c:pt>
                <c:pt idx="14">
                  <c:v>8.3999999999999995E-3</c:v>
                </c:pt>
                <c:pt idx="15">
                  <c:v>3.2899999999999999E-2</c:v>
                </c:pt>
                <c:pt idx="16">
                  <c:v>0.11509999999999999</c:v>
                </c:pt>
                <c:pt idx="17">
                  <c:v>3.8999999999999998E-3</c:v>
                </c:pt>
                <c:pt idx="18">
                  <c:v>3.8899999999999997E-2</c:v>
                </c:pt>
                <c:pt idx="19">
                  <c:v>1.78E-2</c:v>
                </c:pt>
                <c:pt idx="20">
                  <c:v>5.5199999999999999E-2</c:v>
                </c:pt>
                <c:pt idx="21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9-4776-8231-9246FF1F8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9960864"/>
        <c:axId val="1099954624"/>
      </c:barChart>
      <c:catAx>
        <c:axId val="109996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954624"/>
        <c:crosses val="autoZero"/>
        <c:auto val="1"/>
        <c:lblAlgn val="ctr"/>
        <c:lblOffset val="100"/>
        <c:noMultiLvlLbl val="0"/>
      </c:catAx>
      <c:valAx>
        <c:axId val="1099954624"/>
        <c:scaling>
          <c:orientation val="minMax"/>
        </c:scaling>
        <c:delete val="1"/>
        <c:axPos val="b"/>
        <c:numFmt formatCode="&quot;R$&quot;\ 0.00\ &quot;MI&quot;" sourceLinked="1"/>
        <c:majorTickMark val="none"/>
        <c:minorTickMark val="none"/>
        <c:tickLblPos val="nextTo"/>
        <c:crossAx val="109996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[bdMicrosoft-dashboard (version 2).xlsx]TD!TD_VENDAS_CANAL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</c:pivotFmt>
      <c:pivotFmt>
        <c:idx val="4"/>
        <c:dLbl>
          <c:idx val="0"/>
          <c:spPr>
            <a:xfrm>
              <a:off x="1426050" y="114300"/>
              <a:ext cx="1731505" cy="1910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rgbClr val="00206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7552282826477273E-2"/>
          <c:y val="3.2556558566759722E-2"/>
          <c:w val="0.73885491075664478"/>
          <c:h val="0.94312320888918411"/>
        </c:manualLayout>
      </c:layout>
      <c:doughnutChart>
        <c:varyColors val="1"/>
        <c:ser>
          <c:idx val="0"/>
          <c:order val="0"/>
          <c:tx>
            <c:strRef>
              <c:f>TD!$B$62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explosion val="5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124-419F-9ED5-486E265C3D7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7-5124-419F-9ED5-486E265C3D7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9-5124-419F-9ED5-486E265C3D7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B-5124-419F-9ED5-486E265C3D77}"/>
              </c:ext>
            </c:extLst>
          </c:dPt>
          <c:dLbls>
            <c:spPr>
              <a:solidFill>
                <a:sysClr val="windowText" lastClr="000000">
                  <a:alpha val="68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TD!$A$63:$A$64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TD!$B$63:$B$64</c:f>
              <c:numCache>
                <c:formatCode>"R$"#,##0.00_);\("R$"#,##0.00\)</c:formatCode>
                <c:ptCount val="1"/>
                <c:pt idx="0">
                  <c:v>958334.37549999997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124-419F-9ED5-486E265C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</c:plotArea>
    <c:legend>
      <c:legendPos val="r"/>
      <c:layout>
        <c:manualLayout>
          <c:xMode val="edge"/>
          <c:yMode val="edge"/>
          <c:x val="0.73413539151781448"/>
          <c:y val="6.2493386738761605E-2"/>
          <c:w val="0.26586460848218557"/>
          <c:h val="0.85976854477341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[bdMicrosoft-dashboard (version 2).xlsx]TD!TD_CANAL_MARGEM_LUCRO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43648362754634484"/>
              <c:y val="-0.13136023817012207"/>
            </c:manualLayout>
          </c:layout>
          <c:spPr>
            <a:xfrm>
              <a:off x="1426050" y="114300"/>
              <a:ext cx="1731505" cy="191015"/>
            </a:xfrm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33324"/>
                    <a:gd name="adj2" fmla="val 86421"/>
                  </a:avLst>
                </a:prstGeom>
              </c15:spPr>
              <c15:layout>
                <c:manualLayout>
                  <c:w val="0.52997702340086728"/>
                  <c:h val="7.4629718917513257E-2"/>
                </c:manualLayout>
              </c15:layout>
            </c:ext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4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7"/>
        <c:spPr>
          <a:solidFill>
            <a:schemeClr val="accent3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9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0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1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2"/>
        <c:spPr>
          <a:solidFill>
            <a:schemeClr val="accent3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3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4"/>
        <c:spPr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alpha val="68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5"/>
        <c:spPr>
          <a:solidFill>
            <a:srgbClr val="00B0F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6"/>
        <c:spPr>
          <a:solidFill>
            <a:srgbClr val="0070C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7"/>
        <c:spPr>
          <a:solidFill>
            <a:srgbClr val="00206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8"/>
        <c:spPr>
          <a:solidFill>
            <a:srgbClr val="FFC000"/>
          </a:solidFill>
          <a:ln w="19050"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7552282826477273E-2"/>
          <c:y val="3.2556558566759722E-2"/>
          <c:w val="0.73885491075664478"/>
          <c:h val="0.94312320888918411"/>
        </c:manualLayout>
      </c:layout>
      <c:doughnutChart>
        <c:varyColors val="1"/>
        <c:ser>
          <c:idx val="0"/>
          <c:order val="0"/>
          <c:tx>
            <c:strRef>
              <c:f>TD!$B$88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explosion val="5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CB-465B-B13D-D5C4657FABB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54CB-465B-B13D-D5C4657FABB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54CB-465B-B13D-D5C4657FABB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54CB-465B-B13D-D5C4657FABB5}"/>
              </c:ext>
            </c:extLst>
          </c:dPt>
          <c:dLbls>
            <c:spPr>
              <a:solidFill>
                <a:sysClr val="windowText" lastClr="000000">
                  <a:alpha val="68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TD!$A$89:$A$90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TD!$B$89:$B$90</c:f>
              <c:numCache>
                <c:formatCode>0.00%;\-0.00%;0.00%</c:formatCode>
                <c:ptCount val="1"/>
                <c:pt idx="0">
                  <c:v>0.65234734366470615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CB-465B-B13D-D5C4657F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1"/>
      </c:doughnutChart>
    </c:plotArea>
    <c:legend>
      <c:legendPos val="r"/>
      <c:layout>
        <c:manualLayout>
          <c:xMode val="edge"/>
          <c:yMode val="edge"/>
          <c:x val="0.73413539151781448"/>
          <c:y val="6.2493386738761605E-2"/>
          <c:w val="0.26586460848218557"/>
          <c:h val="0.85976854477341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[bdMicrosoft-dashboard (version 2).xlsx]TD!TD_VENDAS_MESES_POR_ANO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317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3492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317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317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1750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TD!$B$16:$B$17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TD!$A$18:$A$29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TD!$B$18:$B$29</c:f>
              <c:numCache>
                <c:formatCode>"R$"#,##0.00_);\("R$"#,##0.00\)</c:formatCode>
                <c:ptCount val="12"/>
                <c:pt idx="11">
                  <c:v>25920.9745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A81-893B-D2D573A67D46}"/>
            </c:ext>
          </c:extLst>
        </c:ser>
        <c:ser>
          <c:idx val="1"/>
          <c:order val="1"/>
          <c:tx>
            <c:strRef>
              <c:f>TD!$C$16:$C$17</c:f>
              <c:strCache>
                <c:ptCount val="1"/>
                <c:pt idx="0">
                  <c:v>2012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TD!$A$18:$A$29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TD!$C$18:$C$29</c:f>
              <c:numCache>
                <c:formatCode>"R$"#,##0.00_);\("R$"#,##0.00\)</c:formatCode>
                <c:ptCount val="12"/>
                <c:pt idx="0">
                  <c:v>25570.292000000001</c:v>
                </c:pt>
                <c:pt idx="1">
                  <c:v>25170.2</c:v>
                </c:pt>
                <c:pt idx="2">
                  <c:v>17697.330000000002</c:v>
                </c:pt>
                <c:pt idx="3">
                  <c:v>482.21</c:v>
                </c:pt>
                <c:pt idx="4">
                  <c:v>33822.131000000001</c:v>
                </c:pt>
                <c:pt idx="5">
                  <c:v>18870.78</c:v>
                </c:pt>
                <c:pt idx="6">
                  <c:v>21222.65</c:v>
                </c:pt>
                <c:pt idx="7">
                  <c:v>22169.9</c:v>
                </c:pt>
                <c:pt idx="8">
                  <c:v>18633.150000000001</c:v>
                </c:pt>
                <c:pt idx="9">
                  <c:v>69734.936000000002</c:v>
                </c:pt>
                <c:pt idx="10">
                  <c:v>41322.06</c:v>
                </c:pt>
                <c:pt idx="11">
                  <c:v>34726.214500000002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A81-893B-D2D573A67D46}"/>
            </c:ext>
          </c:extLst>
        </c:ser>
        <c:ser>
          <c:idx val="2"/>
          <c:order val="2"/>
          <c:tx>
            <c:strRef>
              <c:f>TD!$D$16:$D$17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TD!$A$18:$A$29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TD!$D$18:$D$29</c:f>
              <c:numCache>
                <c:formatCode>"R$"#,##0.00_);\("R$"#,##0.00\)</c:formatCode>
                <c:ptCount val="12"/>
                <c:pt idx="0">
                  <c:v>19936</c:v>
                </c:pt>
                <c:pt idx="1">
                  <c:v>17525.552</c:v>
                </c:pt>
                <c:pt idx="2">
                  <c:v>13010.424000000001</c:v>
                </c:pt>
                <c:pt idx="3">
                  <c:v>22245.95</c:v>
                </c:pt>
                <c:pt idx="4">
                  <c:v>15039</c:v>
                </c:pt>
                <c:pt idx="5">
                  <c:v>33907.800000000003</c:v>
                </c:pt>
                <c:pt idx="6">
                  <c:v>21151.4</c:v>
                </c:pt>
                <c:pt idx="7">
                  <c:v>29100</c:v>
                </c:pt>
                <c:pt idx="8">
                  <c:v>28658.9</c:v>
                </c:pt>
                <c:pt idx="9">
                  <c:v>21603.56</c:v>
                </c:pt>
                <c:pt idx="10">
                  <c:v>33792.998</c:v>
                </c:pt>
                <c:pt idx="11">
                  <c:v>45487.885000000002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C-4A81-893B-D2D573A67D46}"/>
            </c:ext>
          </c:extLst>
        </c:ser>
        <c:ser>
          <c:idx val="3"/>
          <c:order val="3"/>
          <c:tx>
            <c:strRef>
              <c:f>TD!$E$16:$E$17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TD!$A$18:$A$29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TD!$E$18:$E$29</c:f>
              <c:numCache>
                <c:formatCode>"R$"#,##0.00_);\("R$"#,##0.00\)</c:formatCode>
                <c:ptCount val="12"/>
                <c:pt idx="0">
                  <c:v>68717.178</c:v>
                </c:pt>
                <c:pt idx="1">
                  <c:v>16159.454</c:v>
                </c:pt>
                <c:pt idx="2">
                  <c:v>14490.62</c:v>
                </c:pt>
                <c:pt idx="3">
                  <c:v>31158.878000000001</c:v>
                </c:pt>
                <c:pt idx="4">
                  <c:v>42961.02</c:v>
                </c:pt>
                <c:pt idx="5">
                  <c:v>13180.2</c:v>
                </c:pt>
                <c:pt idx="6">
                  <c:v>20230</c:v>
                </c:pt>
                <c:pt idx="7">
                  <c:v>16296.3</c:v>
                </c:pt>
                <c:pt idx="8">
                  <c:v>23484.400000000001</c:v>
                </c:pt>
                <c:pt idx="9">
                  <c:v>28744.674500000001</c:v>
                </c:pt>
                <c:pt idx="10">
                  <c:v>23283.254000000001</c:v>
                </c:pt>
                <c:pt idx="11">
                  <c:v>2826.1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C-4A81-893B-D2D573A6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23119"/>
        <c:axId val="2116523599"/>
      </c:lineChart>
      <c:catAx>
        <c:axId val="21165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523599"/>
        <c:crosses val="autoZero"/>
        <c:auto val="1"/>
        <c:lblAlgn val="ctr"/>
        <c:lblOffset val="100"/>
        <c:noMultiLvlLbl val="0"/>
      </c:catAx>
      <c:valAx>
        <c:axId val="21165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5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svg"/><Relationship Id="rId16" Type="http://schemas.openxmlformats.org/officeDocument/2006/relationships/hyperlink" Target="#'DASHBOARD - PRODUTOS'!A1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hyperlink" Target="#'DASHBOARD - VENDAS'!A1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hyperlink" Target="#'DASHBOARD - VENDAS'!A1"/><Relationship Id="rId3" Type="http://schemas.openxmlformats.org/officeDocument/2006/relationships/image" Target="../media/image13.png"/><Relationship Id="rId7" Type="http://schemas.openxmlformats.org/officeDocument/2006/relationships/image" Target="../media/image15.png"/><Relationship Id="rId12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chart" Target="../charts/chart6.xml"/><Relationship Id="rId10" Type="http://schemas.openxmlformats.org/officeDocument/2006/relationships/image" Target="../media/image10.svg"/><Relationship Id="rId4" Type="http://schemas.openxmlformats.org/officeDocument/2006/relationships/image" Target="../media/image14.svg"/><Relationship Id="rId9" Type="http://schemas.openxmlformats.org/officeDocument/2006/relationships/image" Target="../media/image9.png"/><Relationship Id="rId14" Type="http://schemas.openxmlformats.org/officeDocument/2006/relationships/hyperlink" Target="#'DASHBOARD - PRODUTOS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24493</xdr:colOff>
      <xdr:row>14</xdr:row>
      <xdr:rowOff>32659</xdr:rowOff>
    </xdr:from>
    <xdr:ext cx="1828800" cy="911836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341C8F2F-77B1-E52A-0C42-5166DAFADC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3676" y="2736102"/>
              <a:ext cx="1828800" cy="911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14</xdr:col>
      <xdr:colOff>43542</xdr:colOff>
      <xdr:row>21</xdr:row>
      <xdr:rowOff>26126</xdr:rowOff>
    </xdr:from>
    <xdr:ext cx="2503715" cy="1829178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abricante">
              <a:extLst>
                <a:ext uri="{FF2B5EF4-FFF2-40B4-BE49-F238E27FC236}">
                  <a16:creationId xmlns:a16="http://schemas.microsoft.com/office/drawing/2014/main" id="{DC43531A-3952-30F7-0B02-3585EBACC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2725" y="4041535"/>
              <a:ext cx="2503715" cy="1829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oneCellAnchor>
    <xdr:from>
      <xdr:col>14</xdr:col>
      <xdr:colOff>62543</xdr:colOff>
      <xdr:row>32</xdr:row>
      <xdr:rowOff>107174</xdr:rowOff>
    </xdr:from>
    <xdr:ext cx="2523309" cy="3810136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">
              <a:extLst>
                <a:ext uri="{FF2B5EF4-FFF2-40B4-BE49-F238E27FC236}">
                  <a16:creationId xmlns:a16="http://schemas.microsoft.com/office/drawing/2014/main" id="{A95A0BC7-EB54-CCB9-59F8-0FD3CFDB83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01726" y="6163417"/>
              <a:ext cx="2523309" cy="38101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  <xdr:twoCellAnchor>
    <xdr:from>
      <xdr:col>3</xdr:col>
      <xdr:colOff>891989</xdr:colOff>
      <xdr:row>69</xdr:row>
      <xdr:rowOff>13447</xdr:rowOff>
    </xdr:from>
    <xdr:to>
      <xdr:col>5</xdr:col>
      <xdr:colOff>1378342</xdr:colOff>
      <xdr:row>78</xdr:row>
      <xdr:rowOff>1871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F96A38-5DA1-7DDC-6D4A-2C5D6B75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</xdr:colOff>
      <xdr:row>4</xdr:row>
      <xdr:rowOff>68580</xdr:rowOff>
    </xdr:from>
    <xdr:to>
      <xdr:col>6</xdr:col>
      <xdr:colOff>245578</xdr:colOff>
      <xdr:row>12</xdr:row>
      <xdr:rowOff>5862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D68E271-C3B7-4319-58F2-18DA78C8FA8B}"/>
            </a:ext>
          </a:extLst>
        </xdr:cNvPr>
        <xdr:cNvSpPr/>
      </xdr:nvSpPr>
      <xdr:spPr>
        <a:xfrm>
          <a:off x="470681" y="1043940"/>
          <a:ext cx="3737297" cy="140032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457201</xdr:colOff>
      <xdr:row>4</xdr:row>
      <xdr:rowOff>60960</xdr:rowOff>
    </xdr:from>
    <xdr:to>
      <xdr:col>13</xdr:col>
      <xdr:colOff>251461</xdr:colOff>
      <xdr:row>20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618D75F-5235-43BF-A3D3-80C13EAD64B0}"/>
            </a:ext>
          </a:extLst>
        </xdr:cNvPr>
        <xdr:cNvSpPr/>
      </xdr:nvSpPr>
      <xdr:spPr>
        <a:xfrm>
          <a:off x="4679577" y="1038113"/>
          <a:ext cx="6383319" cy="2888428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22299</xdr:colOff>
      <xdr:row>23</xdr:row>
      <xdr:rowOff>54348</xdr:rowOff>
    </xdr:from>
    <xdr:to>
      <xdr:col>14</xdr:col>
      <xdr:colOff>448</xdr:colOff>
      <xdr:row>39</xdr:row>
      <xdr:rowOff>12550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475FA4A6-41A8-4D76-81AB-2C6B99DBAAE8}"/>
            </a:ext>
          </a:extLst>
        </xdr:cNvPr>
        <xdr:cNvSpPr/>
      </xdr:nvSpPr>
      <xdr:spPr>
        <a:xfrm>
          <a:off x="4710840" y="4473948"/>
          <a:ext cx="7176808" cy="2826908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459147</xdr:colOff>
      <xdr:row>5</xdr:row>
      <xdr:rowOff>16011</xdr:rowOff>
    </xdr:from>
    <xdr:to>
      <xdr:col>23</xdr:col>
      <xdr:colOff>0</xdr:colOff>
      <xdr:row>39</xdr:row>
      <xdr:rowOff>5762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0E97CC6-F0A0-47CC-96E8-8D7B15027B14}"/>
            </a:ext>
          </a:extLst>
        </xdr:cNvPr>
        <xdr:cNvSpPr/>
      </xdr:nvSpPr>
      <xdr:spPr>
        <a:xfrm>
          <a:off x="12357233" y="1082811"/>
          <a:ext cx="4189053" cy="6368780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463364</xdr:colOff>
      <xdr:row>14</xdr:row>
      <xdr:rowOff>62753</xdr:rowOff>
    </xdr:from>
    <xdr:to>
      <xdr:col>6</xdr:col>
      <xdr:colOff>248210</xdr:colOff>
      <xdr:row>39</xdr:row>
      <xdr:rowOff>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78F06566-5313-4CA2-9B76-10A5D148002C}"/>
            </a:ext>
          </a:extLst>
        </xdr:cNvPr>
        <xdr:cNvSpPr/>
      </xdr:nvSpPr>
      <xdr:spPr>
        <a:xfrm>
          <a:off x="463364" y="2936582"/>
          <a:ext cx="3747246" cy="4509247"/>
        </a:xfrm>
        <a:prstGeom prst="roundRect">
          <a:avLst>
            <a:gd name="adj" fmla="val 5970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716612</xdr:colOff>
      <xdr:row>2</xdr:row>
      <xdr:rowOff>169465</xdr:rowOff>
    </xdr:from>
    <xdr:to>
      <xdr:col>2</xdr:col>
      <xdr:colOff>28084</xdr:colOff>
      <xdr:row>4</xdr:row>
      <xdr:rowOff>25558</xdr:rowOff>
    </xdr:to>
    <xdr:pic>
      <xdr:nvPicPr>
        <xdr:cNvPr id="6" name="Gráfico 5" descr="Na mosca com preenchimento sólido">
          <a:extLst>
            <a:ext uri="{FF2B5EF4-FFF2-40B4-BE49-F238E27FC236}">
              <a16:creationId xmlns:a16="http://schemas.microsoft.com/office/drawing/2014/main" id="{BD9B5C11-BFE7-40DF-AE92-074F1EA5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6612" y="732173"/>
          <a:ext cx="279343" cy="2664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13865</xdr:colOff>
      <xdr:row>16</xdr:row>
      <xdr:rowOff>9764</xdr:rowOff>
    </xdr:from>
    <xdr:to>
      <xdr:col>22</xdr:col>
      <xdr:colOff>0</xdr:colOff>
      <xdr:row>20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1">
              <a:extLst>
                <a:ext uri="{FF2B5EF4-FFF2-40B4-BE49-F238E27FC236}">
                  <a16:creationId xmlns:a16="http://schemas.microsoft.com/office/drawing/2014/main" id="{783887F6-B329-406D-88AD-EA449C99C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1294" y="3253707"/>
              <a:ext cx="3643735" cy="909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7465</xdr:colOff>
      <xdr:row>4</xdr:row>
      <xdr:rowOff>36786</xdr:rowOff>
    </xdr:to>
    <xdr:pic>
      <xdr:nvPicPr>
        <xdr:cNvPr id="9" name="Gráfico 8" descr="Moedas estrutura de tópicos">
          <a:extLst>
            <a:ext uri="{FF2B5EF4-FFF2-40B4-BE49-F238E27FC236}">
              <a16:creationId xmlns:a16="http://schemas.microsoft.com/office/drawing/2014/main" id="{E8DBB526-6178-1BF7-0017-6E0B8EE6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4782207" y="751490"/>
          <a:ext cx="264968" cy="268013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</xdr:row>
      <xdr:rowOff>152400</xdr:rowOff>
    </xdr:from>
    <xdr:to>
      <xdr:col>16</xdr:col>
      <xdr:colOff>706</xdr:colOff>
      <xdr:row>4</xdr:row>
      <xdr:rowOff>2838</xdr:rowOff>
    </xdr:to>
    <xdr:pic>
      <xdr:nvPicPr>
        <xdr:cNvPr id="11" name="Gráfico 10" descr="Filtro com preenchimento sólido">
          <a:extLst>
            <a:ext uri="{FF2B5EF4-FFF2-40B4-BE49-F238E27FC236}">
              <a16:creationId xmlns:a16="http://schemas.microsoft.com/office/drawing/2014/main" id="{AC4B637E-67A3-D180-B602-0665AABEC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0160" y="716280"/>
          <a:ext cx="265503" cy="261918"/>
        </a:xfrm>
        <a:prstGeom prst="rect">
          <a:avLst/>
        </a:prstGeom>
      </xdr:spPr>
    </xdr:pic>
    <xdr:clientData/>
  </xdr:twoCellAnchor>
  <xdr:twoCellAnchor editAs="oneCell">
    <xdr:from>
      <xdr:col>16</xdr:col>
      <xdr:colOff>4033</xdr:colOff>
      <xdr:row>6</xdr:row>
      <xdr:rowOff>1345</xdr:rowOff>
    </xdr:from>
    <xdr:to>
      <xdr:col>22</xdr:col>
      <xdr:colOff>0</xdr:colOff>
      <xdr:row>14</xdr:row>
      <xdr:rowOff>158676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bricante 1">
              <a:extLst>
                <a:ext uri="{FF2B5EF4-FFF2-40B4-BE49-F238E27FC236}">
                  <a16:creationId xmlns:a16="http://schemas.microsoft.com/office/drawing/2014/main" id="{102B8397-FA51-4B02-9827-405414303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1462" y="1253202"/>
              <a:ext cx="3653567" cy="1779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412292</xdr:colOff>
      <xdr:row>0</xdr:row>
      <xdr:rowOff>24091</xdr:rowOff>
    </xdr:from>
    <xdr:to>
      <xdr:col>3</xdr:col>
      <xdr:colOff>867</xdr:colOff>
      <xdr:row>1</xdr:row>
      <xdr:rowOff>363781</xdr:rowOff>
    </xdr:to>
    <xdr:pic>
      <xdr:nvPicPr>
        <xdr:cNvPr id="14" name="Gráfico 13" descr="Pesquisar inventário com preenchimento sólido">
          <a:extLst>
            <a:ext uri="{FF2B5EF4-FFF2-40B4-BE49-F238E27FC236}">
              <a16:creationId xmlns:a16="http://schemas.microsoft.com/office/drawing/2014/main" id="{C70F183B-0061-078D-9F61-66284CB5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130749" y="24091"/>
          <a:ext cx="524747" cy="52474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21</xdr:row>
      <xdr:rowOff>1213</xdr:rowOff>
    </xdr:from>
    <xdr:ext cx="267442" cy="267442"/>
    <xdr:pic>
      <xdr:nvPicPr>
        <xdr:cNvPr id="17" name="Gráfico 16" descr="Gráfico de barras com preenchimento sólido">
          <a:extLst>
            <a:ext uri="{FF2B5EF4-FFF2-40B4-BE49-F238E27FC236}">
              <a16:creationId xmlns:a16="http://schemas.microsoft.com/office/drawing/2014/main" id="{55165739-1EFE-4DD2-8CE8-FC8EA7DA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4536141" y="4071189"/>
          <a:ext cx="267442" cy="267442"/>
        </a:xfrm>
        <a:prstGeom prst="rect">
          <a:avLst/>
        </a:prstGeom>
      </xdr:spPr>
    </xdr:pic>
    <xdr:clientData/>
  </xdr:oneCellAnchor>
  <xdr:twoCellAnchor>
    <xdr:from>
      <xdr:col>8</xdr:col>
      <xdr:colOff>119270</xdr:colOff>
      <xdr:row>23</xdr:row>
      <xdr:rowOff>125896</xdr:rowOff>
    </xdr:from>
    <xdr:to>
      <xdr:col>13</xdr:col>
      <xdr:colOff>145774</xdr:colOff>
      <xdr:row>38</xdr:row>
      <xdr:rowOff>132522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C61074A-95B5-43A7-A48F-0D1DE3D92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10053</xdr:colOff>
      <xdr:row>22</xdr:row>
      <xdr:rowOff>16778</xdr:rowOff>
    </xdr:from>
    <xdr:to>
      <xdr:col>22</xdr:col>
      <xdr:colOff>0</xdr:colOff>
      <xdr:row>37</xdr:row>
      <xdr:rowOff>170330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País 1">
              <a:extLst>
                <a:ext uri="{FF2B5EF4-FFF2-40B4-BE49-F238E27FC236}">
                  <a16:creationId xmlns:a16="http://schemas.microsoft.com/office/drawing/2014/main" id="{A07B6CA4-0ABB-4E34-8E50-11131A4F9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7482" y="4414607"/>
              <a:ext cx="3647547" cy="2831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</xdr:col>
      <xdr:colOff>17929</xdr:colOff>
      <xdr:row>12</xdr:row>
      <xdr:rowOff>170328</xdr:rowOff>
    </xdr:from>
    <xdr:ext cx="267442" cy="267442"/>
    <xdr:pic>
      <xdr:nvPicPr>
        <xdr:cNvPr id="24" name="Gráfico 23" descr="Gráfico de Gantt com preenchimento sólido">
          <a:extLst>
            <a:ext uri="{FF2B5EF4-FFF2-40B4-BE49-F238E27FC236}">
              <a16:creationId xmlns:a16="http://schemas.microsoft.com/office/drawing/2014/main" id="{BBEE9AD8-9725-4859-83E3-46A73336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484094" y="2590799"/>
          <a:ext cx="267442" cy="267442"/>
        </a:xfrm>
        <a:prstGeom prst="rect">
          <a:avLst/>
        </a:prstGeom>
      </xdr:spPr>
    </xdr:pic>
    <xdr:clientData/>
  </xdr:oneCellAnchor>
  <xdr:twoCellAnchor>
    <xdr:from>
      <xdr:col>1</xdr:col>
      <xdr:colOff>170328</xdr:colOff>
      <xdr:row>14</xdr:row>
      <xdr:rowOff>170330</xdr:rowOff>
    </xdr:from>
    <xdr:to>
      <xdr:col>6</xdr:col>
      <xdr:colOff>71717</xdr:colOff>
      <xdr:row>38</xdr:row>
      <xdr:rowOff>125506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EBB03B6-4E67-4374-B93A-AAB5582B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340659</xdr:colOff>
      <xdr:row>0</xdr:row>
      <xdr:rowOff>107577</xdr:rowOff>
    </xdr:from>
    <xdr:to>
      <xdr:col>23</xdr:col>
      <xdr:colOff>8964</xdr:colOff>
      <xdr:row>1</xdr:row>
      <xdr:rowOff>295836</xdr:rowOff>
    </xdr:to>
    <xdr:sp macro="" textlink="">
      <xdr:nvSpPr>
        <xdr:cNvPr id="2" name="Retângulo 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0ADECFC-3A45-4C47-B9D3-F279BB534589}"/>
            </a:ext>
          </a:extLst>
        </xdr:cNvPr>
        <xdr:cNvSpPr/>
      </xdr:nvSpPr>
      <xdr:spPr>
        <a:xfrm>
          <a:off x="14773835" y="107577"/>
          <a:ext cx="1147482" cy="367553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Vendas</a:t>
          </a:r>
        </a:p>
      </xdr:txBody>
    </xdr:sp>
    <xdr:clientData/>
  </xdr:twoCellAnchor>
  <xdr:twoCellAnchor>
    <xdr:from>
      <xdr:col>18</xdr:col>
      <xdr:colOff>98612</xdr:colOff>
      <xdr:row>0</xdr:row>
      <xdr:rowOff>107577</xdr:rowOff>
    </xdr:from>
    <xdr:to>
      <xdr:col>20</xdr:col>
      <xdr:colOff>26894</xdr:colOff>
      <xdr:row>1</xdr:row>
      <xdr:rowOff>295836</xdr:rowOff>
    </xdr:to>
    <xdr:sp macro="" textlink="">
      <xdr:nvSpPr>
        <xdr:cNvPr id="3" name="Retângulo 2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49ED553-4286-4B4C-A1CA-C53CAB7E9BDB}"/>
            </a:ext>
          </a:extLst>
        </xdr:cNvPr>
        <xdr:cNvSpPr/>
      </xdr:nvSpPr>
      <xdr:spPr>
        <a:xfrm>
          <a:off x="13312588" y="107577"/>
          <a:ext cx="1147482" cy="367553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Produtos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</xdr:colOff>
      <xdr:row>4</xdr:row>
      <xdr:rowOff>63062</xdr:rowOff>
    </xdr:from>
    <xdr:to>
      <xdr:col>6</xdr:col>
      <xdr:colOff>245578</xdr:colOff>
      <xdr:row>14</xdr:row>
      <xdr:rowOff>10886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21A0F65-2AB6-4E7A-8520-125495E13AAA}"/>
            </a:ext>
          </a:extLst>
        </xdr:cNvPr>
        <xdr:cNvSpPr/>
      </xdr:nvSpPr>
      <xdr:spPr>
        <a:xfrm>
          <a:off x="468316" y="1045779"/>
          <a:ext cx="3734407" cy="181866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17929</xdr:colOff>
      <xdr:row>17</xdr:row>
      <xdr:rowOff>17930</xdr:rowOff>
    </xdr:from>
    <xdr:to>
      <xdr:col>15</xdr:col>
      <xdr:colOff>448</xdr:colOff>
      <xdr:row>39</xdr:row>
      <xdr:rowOff>12550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9790A58-2454-4355-B6F6-A8C800F67997}"/>
            </a:ext>
          </a:extLst>
        </xdr:cNvPr>
        <xdr:cNvSpPr/>
      </xdr:nvSpPr>
      <xdr:spPr>
        <a:xfrm>
          <a:off x="484094" y="3325906"/>
          <a:ext cx="11403554" cy="3939091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459147</xdr:colOff>
      <xdr:row>5</xdr:row>
      <xdr:rowOff>16011</xdr:rowOff>
    </xdr:from>
    <xdr:to>
      <xdr:col>24</xdr:col>
      <xdr:colOff>0</xdr:colOff>
      <xdr:row>39</xdr:row>
      <xdr:rowOff>5762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52E5C00-5B1C-4A7A-B3ED-B86CDCAD64D4}"/>
            </a:ext>
          </a:extLst>
        </xdr:cNvPr>
        <xdr:cNvSpPr/>
      </xdr:nvSpPr>
      <xdr:spPr>
        <a:xfrm>
          <a:off x="12338727" y="1075191"/>
          <a:ext cx="4181433" cy="6314351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716612</xdr:colOff>
      <xdr:row>2</xdr:row>
      <xdr:rowOff>169465</xdr:rowOff>
    </xdr:from>
    <xdr:to>
      <xdr:col>2</xdr:col>
      <xdr:colOff>28084</xdr:colOff>
      <xdr:row>4</xdr:row>
      <xdr:rowOff>25558</xdr:rowOff>
    </xdr:to>
    <xdr:pic>
      <xdr:nvPicPr>
        <xdr:cNvPr id="7" name="Gráfico 6" descr="Na mosca com preenchimento sólido">
          <a:extLst>
            <a:ext uri="{FF2B5EF4-FFF2-40B4-BE49-F238E27FC236}">
              <a16:creationId xmlns:a16="http://schemas.microsoft.com/office/drawing/2014/main" id="{13293174-548D-4D60-9E2B-1C70A3F2E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5152" y="733345"/>
          <a:ext cx="279212" cy="267573"/>
        </a:xfrm>
        <a:prstGeom prst="rect">
          <a:avLst/>
        </a:prstGeom>
      </xdr:spPr>
    </xdr:pic>
    <xdr:clientData/>
  </xdr:twoCellAnchor>
  <xdr:twoCellAnchor editAs="oneCell">
    <xdr:from>
      <xdr:col>17</xdr:col>
      <xdr:colOff>13865</xdr:colOff>
      <xdr:row>16</xdr:row>
      <xdr:rowOff>9764</xdr:rowOff>
    </xdr:from>
    <xdr:to>
      <xdr:col>23</xdr:col>
      <xdr:colOff>0</xdr:colOff>
      <xdr:row>21</xdr:row>
      <xdr:rowOff>98611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 3">
              <a:extLst>
                <a:ext uri="{FF2B5EF4-FFF2-40B4-BE49-F238E27FC236}">
                  <a16:creationId xmlns:a16="http://schemas.microsoft.com/office/drawing/2014/main" id="{684739AD-2553-47C5-9585-3793980B5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7277" y="3237058"/>
              <a:ext cx="3643735" cy="886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3</xdr:row>
      <xdr:rowOff>1213</xdr:rowOff>
    </xdr:from>
    <xdr:to>
      <xdr:col>9</xdr:col>
      <xdr:colOff>7465</xdr:colOff>
      <xdr:row>4</xdr:row>
      <xdr:rowOff>35573</xdr:rowOff>
    </xdr:to>
    <xdr:pic>
      <xdr:nvPicPr>
        <xdr:cNvPr id="9" name="Gráfico 8" descr="Gráfico de pizza com preenchimento sólido">
          <a:extLst>
            <a:ext uri="{FF2B5EF4-FFF2-40B4-BE49-F238E27FC236}">
              <a16:creationId xmlns:a16="http://schemas.microsoft.com/office/drawing/2014/main" id="{0BE4091C-824F-43FF-B411-03620A50B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4688541" y="745284"/>
          <a:ext cx="267442" cy="267442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457200</xdr:colOff>
      <xdr:row>2</xdr:row>
      <xdr:rowOff>152400</xdr:rowOff>
    </xdr:from>
    <xdr:to>
      <xdr:col>17</xdr:col>
      <xdr:colOff>704</xdr:colOff>
      <xdr:row>4</xdr:row>
      <xdr:rowOff>2838</xdr:rowOff>
    </xdr:to>
    <xdr:pic>
      <xdr:nvPicPr>
        <xdr:cNvPr id="10" name="Gráfico 9" descr="Filtro com preenchimento sólido">
          <a:extLst>
            <a:ext uri="{FF2B5EF4-FFF2-40B4-BE49-F238E27FC236}">
              <a16:creationId xmlns:a16="http://schemas.microsoft.com/office/drawing/2014/main" id="{9B2DBA9E-EF6A-46B9-9123-5BBA8474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36780" y="716280"/>
          <a:ext cx="267405" cy="261918"/>
        </a:xfrm>
        <a:prstGeom prst="rect">
          <a:avLst/>
        </a:prstGeom>
      </xdr:spPr>
    </xdr:pic>
    <xdr:clientData/>
  </xdr:twoCellAnchor>
  <xdr:twoCellAnchor editAs="oneCell">
    <xdr:from>
      <xdr:col>17</xdr:col>
      <xdr:colOff>4033</xdr:colOff>
      <xdr:row>6</xdr:row>
      <xdr:rowOff>1345</xdr:rowOff>
    </xdr:from>
    <xdr:to>
      <xdr:col>23</xdr:col>
      <xdr:colOff>0</xdr:colOff>
      <xdr:row>15</xdr:row>
      <xdr:rowOff>6276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abricante 3">
              <a:extLst>
                <a:ext uri="{FF2B5EF4-FFF2-40B4-BE49-F238E27FC236}">
                  <a16:creationId xmlns:a16="http://schemas.microsoft.com/office/drawing/2014/main" id="{6C397694-9567-4750-8D7C-4C0E170D4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7445" y="1238474"/>
              <a:ext cx="3653567" cy="1762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417735</xdr:colOff>
      <xdr:row>0</xdr:row>
      <xdr:rowOff>24091</xdr:rowOff>
    </xdr:from>
    <xdr:to>
      <xdr:col>2</xdr:col>
      <xdr:colOff>936719</xdr:colOff>
      <xdr:row>1</xdr:row>
      <xdr:rowOff>363781</xdr:rowOff>
    </xdr:to>
    <xdr:pic>
      <xdr:nvPicPr>
        <xdr:cNvPr id="12" name="Gráfico 11" descr="Tendência ascendente com preenchimento sólido">
          <a:extLst>
            <a:ext uri="{FF2B5EF4-FFF2-40B4-BE49-F238E27FC236}">
              <a16:creationId xmlns:a16="http://schemas.microsoft.com/office/drawing/2014/main" id="{3D8BFBD3-F41E-4582-ADA2-C713C4E24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134911" y="24091"/>
          <a:ext cx="518984" cy="51898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15</xdr:row>
      <xdr:rowOff>1213</xdr:rowOff>
    </xdr:from>
    <xdr:ext cx="267442" cy="267442"/>
    <xdr:pic>
      <xdr:nvPicPr>
        <xdr:cNvPr id="13" name="Gráfico 12" descr="Gráfico de barras com preenchimento sólido">
          <a:extLst>
            <a:ext uri="{FF2B5EF4-FFF2-40B4-BE49-F238E27FC236}">
              <a16:creationId xmlns:a16="http://schemas.microsoft.com/office/drawing/2014/main" id="{6CD306F4-BCAE-466A-87F6-A90591E7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4680857" y="4181327"/>
          <a:ext cx="267442" cy="267442"/>
        </a:xfrm>
        <a:prstGeom prst="rect">
          <a:avLst/>
        </a:prstGeom>
      </xdr:spPr>
    </xdr:pic>
    <xdr:clientData/>
  </xdr:oneCellAnchor>
  <xdr:twoCellAnchor editAs="oneCell">
    <xdr:from>
      <xdr:col>17</xdr:col>
      <xdr:colOff>10053</xdr:colOff>
      <xdr:row>22</xdr:row>
      <xdr:rowOff>16778</xdr:rowOff>
    </xdr:from>
    <xdr:to>
      <xdr:col>23</xdr:col>
      <xdr:colOff>0</xdr:colOff>
      <xdr:row>37</xdr:row>
      <xdr:rowOff>71717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aís 2">
              <a:extLst>
                <a:ext uri="{FF2B5EF4-FFF2-40B4-BE49-F238E27FC236}">
                  <a16:creationId xmlns:a16="http://schemas.microsoft.com/office/drawing/2014/main" id="{4D783A9B-E80E-4727-AFF1-FEFF7744B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3465" y="4221225"/>
              <a:ext cx="3647547" cy="2744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8965</xdr:colOff>
      <xdr:row>5</xdr:row>
      <xdr:rowOff>17930</xdr:rowOff>
    </xdr:from>
    <xdr:to>
      <xdr:col>10</xdr:col>
      <xdr:colOff>251790</xdr:colOff>
      <xdr:row>13</xdr:row>
      <xdr:rowOff>161364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7E4BF24-6E61-4BCB-814A-4DD8CB7565E1}"/>
            </a:ext>
          </a:extLst>
        </xdr:cNvPr>
        <xdr:cNvSpPr/>
      </xdr:nvSpPr>
      <xdr:spPr>
        <a:xfrm>
          <a:off x="4680356" y="1091356"/>
          <a:ext cx="2475817" cy="1746947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60414</xdr:colOff>
      <xdr:row>5</xdr:row>
      <xdr:rowOff>56322</xdr:rowOff>
    </xdr:from>
    <xdr:to>
      <xdr:col>10</xdr:col>
      <xdr:colOff>205407</xdr:colOff>
      <xdr:row>13</xdr:row>
      <xdr:rowOff>128954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6801DF7-453F-44D9-947D-0FA861D5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26447</xdr:colOff>
      <xdr:row>5</xdr:row>
      <xdr:rowOff>31825</xdr:rowOff>
    </xdr:from>
    <xdr:to>
      <xdr:col>15</xdr:col>
      <xdr:colOff>0</xdr:colOff>
      <xdr:row>13</xdr:row>
      <xdr:rowOff>175259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5FEC4F95-ECF9-410D-B9FA-01C8E8196CCE}"/>
            </a:ext>
          </a:extLst>
        </xdr:cNvPr>
        <xdr:cNvSpPr/>
      </xdr:nvSpPr>
      <xdr:spPr>
        <a:xfrm>
          <a:off x="7661687" y="1091005"/>
          <a:ext cx="2945353" cy="1736014"/>
        </a:xfrm>
        <a:prstGeom prst="roundRect">
          <a:avLst>
            <a:gd name="adj" fmla="val 5573"/>
          </a:avLst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12</xdr:col>
      <xdr:colOff>0</xdr:colOff>
      <xdr:row>3</xdr:row>
      <xdr:rowOff>1213</xdr:rowOff>
    </xdr:from>
    <xdr:ext cx="266545" cy="262960"/>
    <xdr:pic>
      <xdr:nvPicPr>
        <xdr:cNvPr id="24" name="Gráfico 23" descr="Gráfico de pizza com preenchimento sólido">
          <a:extLst>
            <a:ext uri="{FF2B5EF4-FFF2-40B4-BE49-F238E27FC236}">
              <a16:creationId xmlns:a16="http://schemas.microsoft.com/office/drawing/2014/main" id="{35919257-0C17-4366-9195-67FE91DE2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4678680" y="747973"/>
          <a:ext cx="266545" cy="262960"/>
        </a:xfrm>
        <a:prstGeom prst="rect">
          <a:avLst/>
        </a:prstGeom>
      </xdr:spPr>
    </xdr:pic>
    <xdr:clientData/>
  </xdr:oneCellAnchor>
  <xdr:twoCellAnchor>
    <xdr:from>
      <xdr:col>12</xdr:col>
      <xdr:colOff>58615</xdr:colOff>
      <xdr:row>5</xdr:row>
      <xdr:rowOff>72013</xdr:rowOff>
    </xdr:from>
    <xdr:to>
      <xdr:col>14</xdr:col>
      <xdr:colOff>210072</xdr:colOff>
      <xdr:row>13</xdr:row>
      <xdr:rowOff>117231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880269-04CD-4142-9BA5-8D985532B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304801</xdr:colOff>
      <xdr:row>0</xdr:row>
      <xdr:rowOff>98613</xdr:rowOff>
    </xdr:from>
    <xdr:to>
      <xdr:col>23</xdr:col>
      <xdr:colOff>233083</xdr:colOff>
      <xdr:row>1</xdr:row>
      <xdr:rowOff>286872</xdr:rowOff>
    </xdr:to>
    <xdr:sp macro="" textlink="">
      <xdr:nvSpPr>
        <xdr:cNvPr id="6" name="Retângulo 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76C5BC-9D8C-97E8-24AB-780D2954E71E}"/>
            </a:ext>
          </a:extLst>
        </xdr:cNvPr>
        <xdr:cNvSpPr/>
      </xdr:nvSpPr>
      <xdr:spPr>
        <a:xfrm>
          <a:off x="14576613" y="98613"/>
          <a:ext cx="1147482" cy="367553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Vendas</a:t>
          </a:r>
        </a:p>
      </xdr:txBody>
    </xdr:sp>
    <xdr:clientData/>
  </xdr:twoCellAnchor>
  <xdr:twoCellAnchor>
    <xdr:from>
      <xdr:col>19</xdr:col>
      <xdr:colOff>62754</xdr:colOff>
      <xdr:row>0</xdr:row>
      <xdr:rowOff>98613</xdr:rowOff>
    </xdr:from>
    <xdr:to>
      <xdr:col>20</xdr:col>
      <xdr:colOff>600636</xdr:colOff>
      <xdr:row>1</xdr:row>
      <xdr:rowOff>286872</xdr:rowOff>
    </xdr:to>
    <xdr:sp macro="" textlink="">
      <xdr:nvSpPr>
        <xdr:cNvPr id="14" name="Retângulo 1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85F2162-ACD9-45B8-A37A-F8CB5B60C50A}"/>
            </a:ext>
          </a:extLst>
        </xdr:cNvPr>
        <xdr:cNvSpPr/>
      </xdr:nvSpPr>
      <xdr:spPr>
        <a:xfrm>
          <a:off x="13115366" y="98613"/>
          <a:ext cx="1147482" cy="367553"/>
        </a:xfrm>
        <a:prstGeom prst="rect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Produtos</a:t>
          </a:r>
        </a:p>
      </xdr:txBody>
    </xdr:sp>
    <xdr:clientData/>
  </xdr:twoCellAnchor>
  <xdr:twoCellAnchor>
    <xdr:from>
      <xdr:col>1</xdr:col>
      <xdr:colOff>97970</xdr:colOff>
      <xdr:row>17</xdr:row>
      <xdr:rowOff>119744</xdr:rowOff>
    </xdr:from>
    <xdr:to>
      <xdr:col>14</xdr:col>
      <xdr:colOff>163286</xdr:colOff>
      <xdr:row>38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EEF377A-E72A-4D45-A171-5A6C9123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4861114" createdVersion="8" refreshedVersion="8" minRefreshableVersion="3" recordCount="0" supportSubquery="1" supportAdvancedDrill="1" xr:uid="{ACF53534-894C-452D-87B8-0C6760959940}">
  <cacheSource type="external" connectionId="2"/>
  <cacheFields count="3">
    <cacheField name="[d_PRODUTOS].[Sub-Categoria].[Sub-Categoria]" caption="Sub-Categoria" numFmtId="0" hierarchy="10" level="1">
      <sharedItems count="22">
        <s v="Bluetooth Headphones"/>
        <s v="Camcorders"/>
        <s v="Cameras &amp; Camcorders Accessories"/>
        <s v="Car Video"/>
        <s v="Cell phones Accessories"/>
        <s v="Computers Accessories"/>
        <s v="Desktops"/>
        <s v="Digital Cameras"/>
        <s v="Digital SLR Cameras"/>
        <s v="Home &amp; Office Phones"/>
        <s v="Home Theater System"/>
        <s v="Laptops"/>
        <s v="Monitors"/>
        <s v="Movie DVD"/>
        <s v="MP4&amp;MP3"/>
        <s v="Printers, Scanners &amp; Fax"/>
        <s v="Projectors &amp; Screens"/>
        <s v="Recording Pen"/>
        <s v="Smart phones &amp; PDAs"/>
        <s v="Televisions"/>
        <s v="Touch Screen Phones"/>
        <s v="VCD &amp; DVD"/>
      </sharedItems>
    </cacheField>
    <cacheField name="[Measures].[Total de Vendas (Milhões)]" caption="Total de Vendas (Milhões)" numFmtId="0" hierarchy="30" level="32767"/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2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2" memberValueDatatype="130" unbalanced="0">
      <fieldsUsage count="2">
        <fieldUsage x="-1"/>
        <fieldUsage x="0"/>
      </fieldsUsage>
    </cacheHierarchy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 oneField="1">
      <fieldsUsage count="1">
        <fieldUsage x="1"/>
      </fieldsUsage>
    </cacheHierarchy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8101855" createdVersion="8" refreshedVersion="8" minRefreshableVersion="3" recordCount="0" supportSubquery="1" supportAdvancedDrill="1" xr:uid="{BBAAE2E1-5A61-41CD-A42A-3515FFF02723}">
  <cacheSource type="external" connectionId="2"/>
  <cacheFields count="3">
    <cacheField name="[Measures].[Ticket Médio]" caption="Ticket Médio" numFmtId="0" hierarchy="28" level="32767"/>
    <cacheField name="[d_CANAL].[Canal].[Canal]" caption="Canal" numFmtId="0" hierarchy="1" level="1">
      <sharedItems count="4">
        <s v="Store"/>
        <s v="Online" u="1"/>
        <s v="Reseller" u="1"/>
        <s v="Catalog" u="1"/>
      </sharedItems>
    </cacheField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2" memberValueDatatype="130" unbalanced="0">
      <fieldsUsage count="2">
        <fieldUsage x="-1"/>
        <fieldUsage x="1"/>
      </fieldsUsage>
    </cacheHierarchy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2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2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2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2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 oneField="1">
      <fieldsUsage count="1">
        <fieldUsage x="0"/>
      </fieldsUsage>
    </cacheHierarchy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844907" createdVersion="8" refreshedVersion="8" minRefreshableVersion="3" recordCount="0" supportSubquery="1" supportAdvancedDrill="1" xr:uid="{BD8315FA-1EEB-4391-B3BF-4B586B84328E}">
  <cacheSource type="external" connectionId="2"/>
  <cacheFields count="3">
    <cacheField name="[d_CANAL].[Canal].[Canal]" caption="Canal" numFmtId="0" hierarchy="1" level="1">
      <sharedItems count="4">
        <s v="Store"/>
        <s v="Online" u="1"/>
        <s v="Reseller" u="1"/>
        <s v="Catalog" u="1"/>
      </sharedItems>
    </cacheField>
    <cacheField name="[Measures].[Margem de Lucro (%)]" caption="Margem de Lucro (%)" numFmtId="0" hierarchy="29" level="32767"/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2" memberValueDatatype="130" unbalanced="0">
      <fieldsUsage count="2">
        <fieldUsage x="-1"/>
        <fieldUsage x="0"/>
      </fieldsUsage>
    </cacheHierarchy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2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2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2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2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 oneField="1">
      <fieldsUsage count="1">
        <fieldUsage x="1"/>
      </fieldsUsage>
    </cacheHierarchy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4.846204398149" createdVersion="3" refreshedVersion="8" minRefreshableVersion="3" recordCount="0" supportSubquery="1" supportAdvancedDrill="1" xr:uid="{C83F83F8-59CE-41C1-A651-C022AAC4132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/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0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0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Soma de Quantidade]" caption="Soma de Quantidade" measure="1" displayFolder="" measureGroup="f_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828757335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4.84620821759" createdVersion="3" refreshedVersion="8" minRefreshableVersion="3" recordCount="0" supportSubquery="1" supportAdvancedDrill="1" xr:uid="{A31C434F-62D2-4332-B57F-B9F6927453D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0" memberValueDatatype="130" unbalanced="0"/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Soma de Quantidade]" caption="Soma de Quantidade" measure="1" displayFolder="" measureGroup="f_VENDA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72367119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5324076" createdVersion="5" refreshedVersion="8" minRefreshableVersion="3" recordCount="0" supportSubquery="1" supportAdvancedDrill="1" xr:uid="{AC44FC77-405E-4DBC-824A-32D4AC8C9D62}">
  <cacheSource type="external" connectionId="2"/>
  <cacheFields count="4">
    <cacheField name="[f_VENDAS].[Ano].[Ano]" caption="Ano" numFmtId="0" hierarchy="14" level="1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[Measures].[Total de Vendas]" caption="Total de Vendas" numFmtId="0" hierarchy="25" level="32767"/>
    <cacheField name="[f_VENDAS].[Mês].[Mês]" caption="Mês" numFmtId="0" hierarchy="23" level="1">
      <sharedItems count="12">
        <s v="abril"/>
        <s v="agosto"/>
        <s v="dezembro"/>
        <s v="fevereiro"/>
        <s v="janeiro"/>
        <s v="julho"/>
        <s v="junho"/>
        <s v="maio"/>
        <s v="março"/>
        <s v="novembro"/>
        <s v="outubro"/>
        <s v="setembro"/>
      </sharedItems>
    </cacheField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3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>
      <fieldsUsage count="2">
        <fieldUsage x="-1"/>
        <fieldUsage x="0"/>
      </fieldsUsage>
    </cacheHierarchy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2" memberValueDatatype="130" unbalanced="0">
      <fieldsUsage count="2">
        <fieldUsage x="-1"/>
        <fieldUsage x="2"/>
      </fieldsUsage>
    </cacheHierarchy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 oneField="1">
      <fieldsUsage count="1">
        <fieldUsage x="1"/>
      </fieldsUsage>
    </cacheHierarchy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5671299" createdVersion="8" refreshedVersion="8" minRefreshableVersion="3" recordCount="0" supportSubquery="1" supportAdvancedDrill="1" xr:uid="{8E5F7E6F-21D9-47A2-BD1F-B477CE8BC9CD}">
  <cacheSource type="external" connectionId="2"/>
  <cacheFields count="5">
    <cacheField name="[d_PRODUTOS].[Categoria].[Categoria]" caption="Categoria" numFmtId="0" hierarchy="11" level="1">
      <sharedItems count="6">
        <s v="Audio"/>
        <s v="Cameras and camcorders"/>
        <s v="Cell phones"/>
        <s v="Computers"/>
        <s v="Music, Movies and Audio Books"/>
        <s v="TV and Video"/>
      </sharedItems>
    </cacheField>
    <cacheField name="[Measures].[Total de Vendas]" caption="Total de Vendas" numFmtId="0" hierarchy="25" level="32767"/>
    <cacheField name="[Measures].[Total de Lucro]" caption="Total de Lucro" numFmtId="0" hierarchy="26" level="32767"/>
    <cacheField name="[Measures].[Qtd. Total de Vendas]" caption="Qtd. Total de Vendas" numFmtId="0" hierarchy="27" level="32767"/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4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2" memberValueDatatype="130" unbalanced="0">
      <fieldsUsage count="2">
        <fieldUsage x="-1"/>
        <fieldUsage x="0"/>
      </fieldsUsage>
    </cacheHierarchy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 oneField="1">
      <fieldsUsage count="1">
        <fieldUsage x="1"/>
      </fieldsUsage>
    </cacheHierarchy>
    <cacheHierarchy uniqueName="[Measures].[Total de Lucro]" caption="Total de Lucro" measure="1" displayFolder="" measureGroup="f_VENDAS" count="0" oneField="1">
      <fieldsUsage count="1">
        <fieldUsage x="2"/>
      </fieldsUsage>
    </cacheHierarchy>
    <cacheHierarchy uniqueName="[Measures].[Qtd. Total de Vendas]" caption="Qtd. Total de Vendas" measure="1" displayFolder="" measureGroup="f_VENDAS" count="0" oneField="1">
      <fieldsUsage count="1">
        <fieldUsage x="3"/>
      </fieldsUsage>
    </cacheHierarchy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6018515" createdVersion="8" refreshedVersion="8" minRefreshableVersion="3" recordCount="0" supportSubquery="1" supportAdvancedDrill="1" xr:uid="{F164AE61-9BC2-4992-AF01-75E0D1E26677}">
  <cacheSource type="external" connectionId="2"/>
  <cacheFields count="6">
    <cacheField name="[Measures].[Total de Vendas]" caption="Total de Vendas" numFmtId="0" hierarchy="25" level="32767"/>
    <cacheField name="[Measures].[Total de Lucro]" caption="Total de Lucro" numFmtId="0" hierarchy="26" level="32767"/>
    <cacheField name="[Measures].[Qtd. Total de Vendas]" caption="Qtd. Total de Vendas" numFmtId="0" hierarchy="27" level="32767"/>
    <cacheField name="[Measures].[Ticket Médio]" caption="Ticket Médio" numFmtId="0" hierarchy="28" level="32767"/>
    <cacheField name="[Measures].[Margem de Lucro (%)]" caption="Margem de Lucro (%)" numFmtId="0" hierarchy="29" level="32767"/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5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 oneField="1">
      <fieldsUsage count="1">
        <fieldUsage x="0"/>
      </fieldsUsage>
    </cacheHierarchy>
    <cacheHierarchy uniqueName="[Measures].[Total de Lucro]" caption="Total de Lucro" measure="1" displayFolder="" measureGroup="f_VENDAS" count="0" oneField="1">
      <fieldsUsage count="1">
        <fieldUsage x="1"/>
      </fieldsUsage>
    </cacheHierarchy>
    <cacheHierarchy uniqueName="[Measures].[Qtd. Total de Vendas]" caption="Qtd. Total de Vendas" measure="1" displayFolder="" measureGroup="f_VENDAS" count="0" oneField="1">
      <fieldsUsage count="1">
        <fieldUsage x="2"/>
      </fieldsUsage>
    </cacheHierarchy>
    <cacheHierarchy uniqueName="[Measures].[Ticket Médio]" caption="Ticket Médio" measure="1" displayFolder="" measureGroup="f_VENDAS" count="0" oneField="1">
      <fieldsUsage count="1">
        <fieldUsage x="3"/>
      </fieldsUsage>
    </cacheHierarchy>
    <cacheHierarchy uniqueName="[Measures].[Margem de Lucro (%)]" caption="Margem de Lucro (%)" measure="1" displayFolder="" measureGroup="f_VENDAS" count="0" oneField="1">
      <fieldsUsage count="1">
        <fieldUsage x="4"/>
      </fieldsUsage>
    </cacheHierarchy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6365738" createdVersion="8" refreshedVersion="8" minRefreshableVersion="3" recordCount="0" supportSubquery="1" supportAdvancedDrill="1" xr:uid="{54D59C3B-D3AE-4007-A4DD-43EDA07EFAC6}">
  <cacheSource type="external" connectionId="2"/>
  <cacheFields count="2">
    <cacheField name="[d_PRODUTOS].[Fabricante].[Fabricante]" caption="Fabricante" numFmtId="0" hierarchy="8" level="1">
      <sharedItems count="10">
        <s v="A. Datum Corporation"/>
        <s v="Adventure Works"/>
        <s v="Contoso, Ltd"/>
        <s v="Fabrikam, Inc."/>
        <s v="Litware, Inc."/>
        <s v="Northwind Traders"/>
        <s v="Proseware, Inc."/>
        <s v="Southridge Video"/>
        <s v="The Phone Company"/>
        <s v="Wide World Importers"/>
      </sharedItems>
    </cacheField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1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>
      <fieldsUsage count="2">
        <fieldUsage x="-1"/>
        <fieldUsage x="0"/>
      </fieldsUsage>
    </cacheHierarchy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6712962" createdVersion="8" refreshedVersion="8" minRefreshableVersion="3" recordCount="0" supportSubquery="1" supportAdvancedDrill="1" xr:uid="{3F9E4E49-4067-44AC-A6CB-1F7AA3C0AB20}">
  <cacheSource type="external" connectionId="2"/>
  <cacheFields count="2">
    <cacheField name="[f_VENDAS].[Ano].[Ano]" caption="Ano" numFmtId="0" hierarchy="14" level="1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1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>
      <fieldsUsage count="2">
        <fieldUsage x="-1"/>
        <fieldUsage x="0"/>
      </fieldsUsage>
    </cacheHierarchy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7060185" createdVersion="8" refreshedVersion="8" minRefreshableVersion="3" recordCount="0" supportSubquery="1" supportAdvancedDrill="1" xr:uid="{2895761F-B308-413A-8801-52DB91933539}">
  <cacheSource type="external" connectionId="2"/>
  <cacheFields count="5">
    <cacheField name="[d_PRODUTOS].[Produto].[Produto]" caption="Produto" numFmtId="0" hierarchy="7" level="1">
      <sharedItems count="12">
        <s v="Adventure Works Desktop PC1.80 ED180 White"/>
        <s v="Adventure Works Desktop PC1.80 ED182 Silver"/>
        <s v="Adventure Works Laptop19 X1900 Black"/>
        <s v="Contoso Projector 1080p X980 Silver"/>
        <s v="Fabrikam Business Videographer 1/3'' 8.5mm M380 White"/>
        <s v="Fabrikam Home and Vacation Moviemaker 1/3'' 8.5mm M200 Grey"/>
        <s v="Fabrikam Independent Filmmaker 1/3&quot; 8.5mm X200 Blue"/>
        <s v="Litware Home Theater System 5.1 Channel M511 Brown"/>
        <s v="Proseware Projector 1080p DLP86 Silver"/>
        <s v="WWI Laptop19W X0196 White"/>
        <s v="A. Datum SLR Camera 35&quot; M358 Silver" u="1"/>
        <s v="A. Datum SLR Camera 35&quot; X358 Silver" u="1"/>
      </sharedItems>
    </cacheField>
    <cacheField name="[Measures].[Total de Vendas]" caption="Total de Vendas" numFmtId="0" hierarchy="25" level="32767"/>
    <cacheField name="[Measures].[Total de Lucro]" caption="Total de Lucro" numFmtId="0" hierarchy="26" level="32767"/>
    <cacheField name="[Measures].[Soma de Quantidade]" caption="Soma de Quantidade" numFmtId="0" hierarchy="37" level="32767"/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4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2" memberValueDatatype="130" unbalanced="0">
      <fieldsUsage count="2">
        <fieldUsage x="-1"/>
        <fieldUsage x="0"/>
      </fieldsUsage>
    </cacheHierarchy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 oneField="1">
      <fieldsUsage count="1">
        <fieldUsage x="1"/>
      </fieldsUsage>
    </cacheHierarchy>
    <cacheHierarchy uniqueName="[Measures].[Total de Lucro]" caption="Total de Lucro" measure="1" displayFolder="" measureGroup="f_VENDAS" count="0" oneField="1">
      <fieldsUsage count="1">
        <fieldUsage x="2"/>
      </fieldsUsage>
    </cacheHierarchy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7523147" createdVersion="8" refreshedVersion="8" minRefreshableVersion="3" recordCount="0" supportSubquery="1" supportAdvancedDrill="1" xr:uid="{97885B99-0C9E-4881-8F7A-1D2506B018AF}">
  <cacheSource type="external" connectionId="2"/>
  <cacheFields count="1">
    <cacheField name="[d_LOCALIZACAO].[País].[País]" caption="País" numFmtId="0" hierarchy="5" level="1">
      <sharedItems count="1">
        <s v="Japan"/>
      </sharedItems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0" memberValueDatatype="130" unbalanced="0"/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0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/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ryson" refreshedDate="45847.766307754631" createdVersion="8" refreshedVersion="8" minRefreshableVersion="3" recordCount="0" supportSubquery="1" supportAdvancedDrill="1" xr:uid="{951B92C8-C279-43A2-A88A-4A98D090BAD3}">
  <cacheSource type="external" connectionId="2"/>
  <cacheFields count="3">
    <cacheField name="[Measures].[Total de Vendas]" caption="Total de Vendas" numFmtId="0" hierarchy="25" level="32767"/>
    <cacheField name="[d_CANAL].[Canal].[Canal]" caption="Canal" numFmtId="0" hierarchy="1" level="1">
      <sharedItems count="4">
        <s v="Store"/>
        <s v="Online" u="1"/>
        <s v="Reseller" u="1"/>
        <s v="Catalog" u="1"/>
      </sharedItems>
    </cacheField>
    <cacheField name="[d_LOCALIZACAO].[País].[País]" caption="País" numFmtId="0" hierarchy="5" level="1">
      <sharedItems containsSemiMixedTypes="0" containsNonDate="0" containsString="0"/>
    </cacheField>
  </cacheFields>
  <cacheHierarchies count="40">
    <cacheHierarchy uniqueName="[d_CANAL].[ID_Canal]" caption="ID_Canal" attribute="1" defaultMemberUniqueName="[d_CANAL].[ID_Canal].[All]" allUniqueName="[d_CANAL].[ID_Canal].[All]" dimensionUniqueName="[d_CANAL]" displayFolder="" count="0" memberValueDatatype="130" unbalanced="0"/>
    <cacheHierarchy uniqueName="[d_CANAL].[Canal]" caption="Canal" attribute="1" defaultMemberUniqueName="[d_CANAL].[Canal].[All]" allUniqueName="[d_CANAL].[Canal].[All]" dimensionUniqueName="[d_CANAL]" displayFolder="" count="2" memberValueDatatype="130" unbalanced="0">
      <fieldsUsage count="2">
        <fieldUsage x="-1"/>
        <fieldUsage x="1"/>
      </fieldsUsage>
    </cacheHierarchy>
    <cacheHierarchy uniqueName="[d_LOCALIZACAO].[ID_Localizacao]" caption="ID_Localizacao" attribute="1" defaultMemberUniqueName="[d_LOCALIZACAO].[ID_Localizacao].[All]" allUniqueName="[d_LOCALIZACAO].[ID_Localizacao].[All]" dimensionUniqueName="[d_LOCALIZACAO]" displayFolder="" count="0" memberValueDatatype="130" unbalanced="0"/>
    <cacheHierarchy uniqueName="[d_LOCALIZACAO].[Região]" caption="Região" attribute="1" defaultMemberUniqueName="[d_LOCALIZACAO].[Região].[All]" allUniqueName="[d_LOCALIZACAO].[Região].[All]" dimensionUniqueName="[d_LOCALIZACAO]" displayFolder="" count="0" memberValueDatatype="130" unbalanced="0"/>
    <cacheHierarchy uniqueName="[d_LOCALIZACAO].[Cidade]" caption="Cidade" attribute="1" defaultMemberUniqueName="[d_LOCALIZACAO].[Cidade].[All]" allUniqueName="[d_LOCALIZACAO].[Cidade].[All]" dimensionUniqueName="[d_LOCALIZACAO]" displayFolder="" count="0" memberValueDatatype="130" unbalanced="0"/>
    <cacheHierarchy uniqueName="[d_LOCALIZACAO].[País]" caption="País" attribute="1" defaultMemberUniqueName="[d_LOCALIZACAO].[País].[All]" allUniqueName="[d_LOCALIZACAO].[País].[All]" dimensionUniqueName="[d_LOCALIZACAO]" displayFolder="" count="2" memberValueDatatype="130" unbalanced="0">
      <fieldsUsage count="2">
        <fieldUsage x="-1"/>
        <fieldUsage x="2"/>
      </fieldsUsage>
    </cacheHierarchy>
    <cacheHierarchy uniqueName="[d_PRODUTOS].[ID_Produto]" caption="ID_Produto" attribute="1" defaultMemberUniqueName="[d_PRODUTOS].[ID_Produto].[All]" allUniqueName="[d_PRODUTOS].[ID_Produto].[All]" dimensionUniqueName="[d_PRODUTOS]" displayFolder="" count="0" memberValueDatatype="130" unbalanced="0"/>
    <cacheHierarchy uniqueName="[d_PRODUTOS].[Produto]" caption="Produto" attribute="1" defaultMemberUniqueName="[d_PRODUTOS].[Produto].[All]" allUniqueName="[d_PRODUTOS].[Produto].[All]" dimensionUniqueName="[d_PRODUTOS]" displayFolder="" count="0" memberValueDatatype="130" unbalanced="0"/>
    <cacheHierarchy uniqueName="[d_PRODUTOS].[Fabricante]" caption="Fabricante" attribute="1" defaultMemberUniqueName="[d_PRODUTOS].[Fabricante].[All]" allUniqueName="[d_PRODUTOS].[Fabricante].[All]" dimensionUniqueName="[d_PRODUTOS]" displayFolder="" count="2" memberValueDatatype="130" unbalanced="0"/>
    <cacheHierarchy uniqueName="[d_PRODUTOS].[Marca]" caption="Marca" attribute="1" defaultMemberUniqueName="[d_PRODUTOS].[Marca].[All]" allUniqueName="[d_PRODUTOS].[Marca].[All]" dimensionUniqueName="[d_PRODUTOS]" displayFolder="" count="0" memberValueDatatype="130" unbalanced="0"/>
    <cacheHierarchy uniqueName="[d_PRODUTOS].[Sub-Categoria]" caption="Sub-Categoria" attribute="1" defaultMemberUniqueName="[d_PRODUTOS].[Sub-Categoria].[All]" allUniqueName="[d_PRODUTOS].[Sub-Categoria].[All]" dimensionUniqueName="[d_PRODUTOS]" displayFolder="" count="0" memberValueDatatype="130" unbalanced="0"/>
    <cacheHierarchy uniqueName="[d_PRODUTOS].[Categoria]" caption="Categoria" attribute="1" defaultMemberUniqueName="[d_PRODUTOS].[Categoria].[All]" allUniqueName="[d_PRODUTOS].[Categoria].[All]" dimensionUniqueName="[d_PRODUTOS]" displayFolder="" count="0" memberValueDatatype="130" unbalanced="0"/>
    <cacheHierarchy uniqueName="[f_VENDAS].[IDVenda]" caption="IDVenda" attribute="1" defaultMemberUniqueName="[f_VENDAS].[IDVenda].[All]" allUniqueName="[f_VENDAS].[IDVenda].[All]" dimensionUniqueName="[f_VENDAS]" displayFolder="" count="0" memberValueDatatype="5" unbalanced="0"/>
    <cacheHierarchy uniqueName="[f_VENDAS].[Data Venda]" caption="Data Venda" attribute="1" time="1" defaultMemberUniqueName="[f_VENDAS].[Data Venda].[All]" allUniqueName="[f_VENDAS].[Data Venda].[All]" dimensionUniqueName="[f_VENDAS]" displayFolder="" count="0" memberValueDatatype="7" unbalanced="0"/>
    <cacheHierarchy uniqueName="[f_VENDAS].[Ano]" caption="Ano" attribute="1" defaultMemberUniqueName="[f_VENDAS].[Ano].[All]" allUniqueName="[f_VENDAS].[Ano].[All]" dimensionUniqueName="[f_VENDAS]" displayFolder="" count="2" memberValueDatatype="5" unbalanced="0"/>
    <cacheHierarchy uniqueName="[f_VENDAS].[Quantidade]" caption="Quantidade" attribute="1" defaultMemberUniqueName="[f_VENDAS].[Quantidade].[All]" allUniqueName="[f_VENDAS].[Quantidade].[All]" dimensionUniqueName="[f_VENDAS]" displayFolder="" count="0" memberValueDatatype="5" unbalanced="0"/>
    <cacheHierarchy uniqueName="[f_VENDAS].[Custo]" caption="Custo" attribute="1" defaultMemberUniqueName="[f_VENDAS].[Custo].[All]" allUniqueName="[f_VENDAS].[Custo].[All]" dimensionUniqueName="[f_VENDAS]" displayFolder="" count="0" memberValueDatatype="6" unbalanced="0"/>
    <cacheHierarchy uniqueName="[f_VENDAS].[Valor Venda]" caption="Valor Venda" attribute="1" defaultMemberUniqueName="[f_VENDAS].[Valor Venda].[All]" allUniqueName="[f_VENDAS].[Valor Venda].[All]" dimensionUniqueName="[f_VENDAS]" displayFolder="" count="0" memberValueDatatype="6" unbalanced="0"/>
    <cacheHierarchy uniqueName="[f_VENDAS].[Lucro]" caption="Lucro" attribute="1" defaultMemberUniqueName="[f_VENDAS].[Lucro].[All]" allUniqueName="[f_VENDAS].[Lucro].[All]" dimensionUniqueName="[f_VENDAS]" displayFolder="" count="0" memberValueDatatype="6" unbalanced="0"/>
    <cacheHierarchy uniqueName="[f_VENDAS].[ID_Canal]" caption="ID_Canal" attribute="1" defaultMemberUniqueName="[f_VENDAS].[ID_Canal].[All]" allUniqueName="[f_VENDAS].[ID_Canal].[All]" dimensionUniqueName="[f_VENDAS]" displayFolder="" count="0" memberValueDatatype="130" unbalanced="0"/>
    <cacheHierarchy uniqueName="[f_VENDAS].[ID_Produto]" caption="ID_Produto" attribute="1" defaultMemberUniqueName="[f_VENDAS].[ID_Produto].[All]" allUniqueName="[f_VENDAS].[ID_Produto].[All]" dimensionUniqueName="[f_VENDAS]" displayFolder="" count="0" memberValueDatatype="130" unbalanced="0"/>
    <cacheHierarchy uniqueName="[f_VENDAS].[ID_Localizacao]" caption="ID_Localizacao" attribute="1" defaultMemberUniqueName="[f_VENDAS].[ID_Localizacao].[All]" allUniqueName="[f_VENDAS].[ID_Localizacao].[All]" dimensionUniqueName="[f_VENDAS]" displayFolder="" count="0" memberValueDatatype="130" unbalanced="0"/>
    <cacheHierarchy uniqueName="[f_VENDAS].[Ano1]" caption="Ano1" attribute="1" defaultMemberUniqueName="[f_VENDAS].[Ano1].[All]" allUniqueName="[f_VENDAS].[Ano1].[All]" dimensionUniqueName="[f_VENDAS]" displayFolder="" count="0" memberValueDatatype="20" unbalanced="0"/>
    <cacheHierarchy uniqueName="[f_VENDAS].[Mês]" caption="Mês" attribute="1" defaultMemberUniqueName="[f_VENDAS].[Mês].[All]" allUniqueName="[f_VENDAS].[Mês].[All]" dimensionUniqueName="[f_VENDAS]" displayFolder="" count="0" memberValueDatatype="130" unbalanced="0"/>
    <cacheHierarchy uniqueName="[f_VENDAS].[Dia]" caption="Dia" attribute="1" defaultMemberUniqueName="[f_VENDAS].[Dia].[All]" allUniqueName="[f_VENDAS].[Dia].[All]" dimensionUniqueName="[f_VENDAS]" displayFolder="" count="0" memberValueDatatype="20" unbalanced="0"/>
    <cacheHierarchy uniqueName="[Measures].[Total de Vendas]" caption="Total de Vendas" measure="1" displayFolder="" measureGroup="f_VENDAS" count="0" oneField="1">
      <fieldsUsage count="1">
        <fieldUsage x="0"/>
      </fieldsUsage>
    </cacheHierarchy>
    <cacheHierarchy uniqueName="[Measures].[Total de Lucro]" caption="Total de Lucro" measure="1" displayFolder="" measureGroup="f_VENDAS" count="0"/>
    <cacheHierarchy uniqueName="[Measures].[Qtd. Total de Vendas]" caption="Qtd. Total de Vendas" measure="1" displayFolder="" measureGroup="f_VENDAS" count="0"/>
    <cacheHierarchy uniqueName="[Measures].[Ticket Médio]" caption="Ticket Médio" measure="1" displayFolder="" measureGroup="f_VENDAS" count="0"/>
    <cacheHierarchy uniqueName="[Measures].[Margem de Lucro (%)]" caption="Margem de Lucro (%)" measure="1" displayFolder="" measureGroup="f_VENDAS" count="0"/>
    <cacheHierarchy uniqueName="[Measures].[Total de Vendas (Milhões)]" caption="Total de Vendas (Milhões)" measure="1" displayFolder="" measureGroup="f_VENDAS" count="0"/>
    <cacheHierarchy uniqueName="[Measures].[Total de Lucro (Milhões)]" caption="Total de Lucro (Milhões)" measure="1" displayFolder="" measureGroup="f_VENDAS" count="0"/>
    <cacheHierarchy uniqueName="[Measures].[__XL_Count d_CANAL]" caption="__XL_Count d_CANAL" measure="1" displayFolder="" measureGroup="d_CANAL" count="0" hidden="1"/>
    <cacheHierarchy uniqueName="[Measures].[__XL_Count d_LOCALIZACAO]" caption="__XL_Count d_LOCALIZACAO" measure="1" displayFolder="" measureGroup="d_LOCALIZACAO" count="0" hidden="1"/>
    <cacheHierarchy uniqueName="[Measures].[__XL_Count d_PRODUTOS]" caption="__XL_Count d_PRODUTOS" measure="1" displayFolder="" measureGroup="d_PRODUTOS" count="0" hidden="1"/>
    <cacheHierarchy uniqueName="[Measures].[__XL_Count f_VENDAS]" caption="__XL_Count f_VENDAS" measure="1" displayFolder="" measureGroup="f_VENDAS" count="0" hidden="1"/>
    <cacheHierarchy uniqueName="[Measures].[__Não há medidas definidas]" caption="__Não há medidas definidas" measure="1" displayFolder="" count="0" hidden="1"/>
    <cacheHierarchy uniqueName="[Measures].[Soma de Quantidade]" caption="Soma de Quantidade" measure="1" displayFolder="" measureGroup="f_VENDA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Valor Venda]" caption="Soma de Valor Venda" measure="1" displayFolder="" measureGroup="f_VENDA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Lucro]" caption="Soma de Lucro" measure="1" displayFolder="" measureGroup="f_VENDA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_CANAL" uniqueName="[d_CANAL]" caption="d_CANAL"/>
    <dimension name="d_LOCALIZACAO" uniqueName="[d_LOCALIZACAO]" caption="d_LOCALIZACAO"/>
    <dimension name="d_PRODUTOS" uniqueName="[d_PRODUTOS]" caption="d_PRODUTOS"/>
    <dimension name="f_VENDAS" uniqueName="[f_VENDAS]" caption="f_VENDAS"/>
    <dimension measure="1" name="Measures" uniqueName="[Measures]" caption="Measures"/>
  </dimensions>
  <measureGroups count="4">
    <measureGroup name="d_CANAL" caption="d_CANAL"/>
    <measureGroup name="d_LOCALIZACAO" caption="d_LOCALIZACAO"/>
    <measureGroup name="d_PRODUTOS" caption="d_PRODUTOS"/>
    <measureGroup name="f_VENDAS" caption="f_VENDA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0F329-4722-41F3-8960-A59FC8459386}" name="TD_SEGM_ANOS" cacheId="2971" applyNumberFormats="0" applyBorderFormats="0" applyFontFormats="0" applyPatternFormats="0" applyAlignmentFormats="0" applyWidthHeightFormats="1" dataCaption="Valores" tag="872c3e18-cded-43bd-8f9f-1b8ba7aab70f" updatedVersion="8" minRefreshableVersion="3" useAutoFormatting="1" subtotalHiddenItems="1" rowGrandTotals="0" colGrandTotals="0" itemPrintTitles="1" createdVersion="8" indent="0" outline="1" outlineData="1" multipleFieldFilters="0" chartFormat="3" rowHeaderCaption="Anos">
  <location ref="Q16:Q20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A371A-D6A9-43CC-A453-91E85E4937B7}" name="TD_VENDAS_CANAL" cacheId="2980" applyNumberFormats="0" applyBorderFormats="0" applyFontFormats="0" applyPatternFormats="0" applyAlignmentFormats="0" applyWidthHeightFormats="1" dataCaption="Valores" tag="a37fd8ec-8b22-4287-9bd2-1b2c987d3106" updatedVersion="8" minRefreshableVersion="3" useAutoFormatting="1" subtotalHiddenItems="1" itemPrintTitles="1" createdVersion="8" indent="0" outline="1" outlineData="1" multipleFieldFilters="0" chartFormat="20">
  <location ref="A62:B6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chartFormats count="5"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CANAL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B848C-2D6B-43E9-B660-2B7F9EDE9301}" name="TD_RANKING_PRODUTOS" cacheId="2974" applyNumberFormats="0" applyBorderFormats="0" applyFontFormats="0" applyPatternFormats="0" applyAlignmentFormats="0" applyWidthHeightFormats="1" dataCaption="Valores" tag="7ee5937e-0bc6-4b03-84b6-5c5e2db2fbd2" updatedVersion="8" minRefreshableVersion="3" useAutoFormatting="1" subtotalHiddenItems="1" colGrandTotals="0" itemPrintTitles="1" createdVersion="8" indent="0" outline="1" outlineData="1" multipleFieldFilters="0" chartFormat="3" rowHeaderCaption="Produtos">
  <location ref="J7:M18" firstHeaderRow="0" firstDataRow="1" firstDataCol="1"/>
  <pivotFields count="5">
    <pivotField axis="axisRow" allDrilled="1" subtotalTop="0" showAll="0" measureFilter="1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3"/>
    </i>
    <i>
      <x v="8"/>
    </i>
    <i>
      <x v="4"/>
    </i>
    <i>
      <x v="9"/>
    </i>
    <i>
      <x v="2"/>
    </i>
    <i>
      <x v="7"/>
    </i>
    <i>
      <x v="6"/>
    </i>
    <i>
      <x v="5"/>
    </i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 numFmtId="44"/>
    <dataField fld="2" subtotal="count" baseField="0" baseItem="0" numFmtId="44"/>
    <dataField name="Qtd. Total Vendida" fld="3" baseField="0" baseItem="1"/>
  </dataFields>
  <formats count="29">
    <format dxfId="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8">
      <pivotArea type="all" dataOnly="0" outline="0" fieldPosition="0"/>
    </format>
    <format dxfId="99">
      <pivotArea outline="0" collapsedLevelsAreSubtotals="1" fieldPosition="0"/>
    </format>
    <format dxfId="100">
      <pivotArea field="0" type="button" dataOnly="0" labelOnly="1" outline="0" axis="axisRow" fieldPosition="0"/>
    </format>
    <format dxfId="101">
      <pivotArea dataOnly="0" labelOnly="1" fieldPosition="0">
        <references count="1">
          <reference field="0" count="0"/>
        </references>
      </pivotArea>
    </format>
    <format dxfId="102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4">
      <pivotArea field="0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6">
      <pivotArea grandRow="1" outline="0" collapsedLevelsAreSubtotals="1" fieldPosition="0"/>
    </format>
    <format dxfId="107">
      <pivotArea field="0" type="button" dataOnly="0" labelOnly="1" outline="0" axis="axisRow" fieldPosition="0"/>
    </format>
    <format dxfId="1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9">
      <pivotArea field="0" dataOnly="0" grandRow="1" axis="axisRow" fieldPosition="0">
        <references count="1">
          <reference field="0" count="2">
            <x v="10"/>
            <x v="11"/>
          </reference>
        </references>
      </pivotArea>
    </format>
    <format dxfId="110">
      <pivotArea outline="0" collapsedLevelsAreSubtotals="1" fieldPosition="0"/>
    </format>
    <format dxfId="111">
      <pivotArea dataOnly="0" labelOnly="1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3">
      <pivotArea field="0" type="button" dataOnly="0" labelOnly="1" outline="0" axis="axisRow" fieldPosition="0"/>
    </format>
    <format dxfId="1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field="0" dataOnly="0" grandRow="1" axis="axisRow" fieldPosition="0">
        <references count="1">
          <reference field="0" count="2">
            <x v="10"/>
            <x v="11"/>
          </reference>
        </references>
      </pivotArea>
    </format>
    <format dxfId="116">
      <pivotArea field="0" dataOnly="0" grandRow="1" axis="axisRow" fieldPosition="0">
        <references count="1">
          <reference field="0" count="2">
            <x v="10"/>
            <x v="11"/>
          </reference>
        </references>
      </pivotArea>
    </format>
    <format dxfId="117">
      <pivotArea field="0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td. Total Vendida"/>
    <pivotHierarchy dragToData="1"/>
    <pivotHierarchy dragToData="1"/>
  </pivotHierarchies>
  <pivotTableStyleInfo showRowHeaders="1" showColHeaders="1" showRowStripes="0" showColStripes="0" showLastColumn="1"/>
  <filters count="1">
    <filter fld="0" type="count" id="6" iMeasureHier="25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0AC58-9386-4166-B6F8-C08DC62196EB}" name="TD_VENDAS_SUBCATEG" cacheId="2956" applyNumberFormats="0" applyBorderFormats="0" applyFontFormats="0" applyPatternFormats="0" applyAlignmentFormats="0" applyWidthHeightFormats="1" dataCaption="Valores" tag="45db720f-2afa-46f2-8e9e-3a09be092d58" updatedVersion="8" minRefreshableVersion="3" useAutoFormatting="1" subtotalHiddenItems="1" itemPrintTitles="1" createdVersion="8" indent="0" outline="1" outlineData="1" multipleFieldFilters="0" chartFormat="10">
  <location ref="G34:H57" firstHeaderRow="1" firstDataRow="1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 numFmtId="166"/>
  </dataFields>
  <chartFormats count="2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PRODUTOS]"/>
        <x15:activeTabTopLevelEntity name="[f_VENDA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AB1F6-DD20-4B15-9439-9C90FB93FFB8}" name="TD_SEGM_LISTA_FABRICANTES" cacheId="2968" applyNumberFormats="0" applyBorderFormats="0" applyFontFormats="0" applyPatternFormats="0" applyAlignmentFormats="0" applyWidthHeightFormats="1" dataCaption="Valores" tag="ffe46035-1e31-4cf5-9a4e-a23af7918e43" updatedVersion="8" minRefreshableVersion="3" useAutoFormatting="1" subtotalHiddenItems="1" rowGrandTotals="0" colGrandTotals="0" itemPrintTitles="1" createdVersion="8" indent="0" outline="1" outlineData="1" multipleFieldFilters="0">
  <location ref="S16:S26" firstHeaderRow="1" firstDataRow="1" firstDataCol="1"/>
  <pivotFields count="2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PRODUTOS]"/>
        <x15:activeTabTopLevelEntity name="[f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52BFE-E577-409B-84ED-10BB4DF6A077}" name="TD_VENDAS_CATEGORIA" cacheId="2962" applyNumberFormats="0" applyBorderFormats="0" applyFontFormats="0" applyPatternFormats="0" applyAlignmentFormats="0" applyWidthHeightFormats="1" dataCaption="Valores" tag="188251e3-e54e-4365-84b3-3dbe25f96796" updatedVersion="8" minRefreshableVersion="3" useAutoFormatting="1" subtotalHiddenItems="1" itemPrintTitles="1" createdVersion="8" indent="0" outline="1" outlineData="1" multipleFieldFilters="0" chartFormat="33">
  <location ref="A34:D41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chartFormats count="3">
    <chartFormat chart="1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PRODUTOS]"/>
        <x15:activeTabTopLevelEntity name="[f_VENDA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C9CD5-0896-445E-81B7-967010388E8A}" name="TD_CANAL_MARGEM_LUCRO" cacheId="2986" applyNumberFormats="0" applyBorderFormats="0" applyFontFormats="0" applyPatternFormats="0" applyAlignmentFormats="0" applyWidthHeightFormats="1" dataCaption="Valores" tag="e1502fc0-104c-469f-8e7a-0a8395c89f61" updatedVersion="8" minRefreshableVersion="3" useAutoFormatting="1" subtotalHiddenItems="1" itemPrintTitles="1" createdVersion="8" indent="0" outline="1" outlineData="1" multipleFieldFilters="0" chartFormat="38">
  <location ref="A88:B90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dataFields count="1">
    <dataField fld="1" subtotal="count" baseField="0" baseItem="0"/>
  </dataFields>
  <chartFormats count="5">
    <chartFormat chart="37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7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7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7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CANAL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78F5B-BFA9-4D6C-AB6E-8329CE4F7827}" name="TD_MEDIDAS" cacheId="2965" dataOnRows="1" applyNumberFormats="0" applyBorderFormats="0" applyFontFormats="0" applyPatternFormats="0" applyAlignmentFormats="0" applyWidthHeightFormats="1" dataCaption="Valores" tag="f5131a7c-c158-41b2-98ae-97393d3ff405" updatedVersion="8" minRefreshableVersion="3" useAutoFormatting="1" subtotalHiddenItems="1" itemPrintTitles="1" createdVersion="8" indent="0" outline="1" outlineData="1" multipleFieldFilters="0" chartFormat="3">
  <location ref="A3:B8" firstHeaderRow="1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fld="0" subtotal="count" baseField="0" baseItem="0"/>
    <dataField fld="1" subtotal="count" baseField="0" baseItem="0"/>
    <dataField fld="4" subtotal="count" baseField="0" baseItem="0"/>
    <dataField fld="2" subtotal="count" baseField="0" baseItem="0"/>
    <dataField fld="3" subtotal="count" baseField="0" baseItem="0"/>
  </dataFields>
  <formats count="1">
    <format dxfId="119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EDC6E-31E0-4C1C-84CB-457A89144E4D}" name="TD_LUCRO_CANAL" cacheId="2983" applyNumberFormats="0" applyBorderFormats="0" applyFontFormats="0" applyPatternFormats="0" applyAlignmentFormats="0" applyWidthHeightFormats="1" dataCaption="Valores" tag="db9b6335-47ed-493f-987b-5053e49855c8" updatedVersion="8" minRefreshableVersion="3" useAutoFormatting="1" subtotalHiddenItems="1" itemPrintTitles="1" createdVersion="8" indent="0" outline="1" outlineData="1" multipleFieldFilters="0" chartFormat="26">
  <location ref="A73:B7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chartFormats count="7">
    <chartFormat chart="2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CANAL]"/>
        <x15:activeTabTopLevelEntity name="[d_PRODUTOS]"/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26C94-7D1B-4BD7-B4FF-78764005E20D}" name="TD_SEGM_PAISES" cacheId="2977" applyNumberFormats="0" applyBorderFormats="0" applyFontFormats="0" applyPatternFormats="0" applyAlignmentFormats="0" applyWidthHeightFormats="1" dataCaption="Valores" tag="6cff1502-63e8-4110-a2a9-48a9bdfb31eb" updatedVersion="8" minRefreshableVersion="3" useAutoFormatting="1" subtotalHiddenItems="1" rowGrandTotals="0" colGrandTotals="0" itemPrintTitles="1" createdVersion="8" indent="0" outline="1" outlineData="1" multipleFieldFilters="0">
  <location ref="U16:U17" firstHeaderRow="1" firstDataRow="1" firstDataCol="1"/>
  <pivotFields count="1">
    <pivotField axis="axisRow" allDrilled="1" subtotalTop="0" showAll="0" sortType="ascending" defaultSubtotal="0" defaultAttributeDrillState="1">
      <items count="1">
        <item s="1" x="0"/>
      </items>
    </pivotField>
  </pivotFields>
  <rowFields count="1">
    <field x="0"/>
  </rowFields>
  <rowItems count="1">
    <i>
      <x/>
    </i>
  </rowItem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_LOCALIZACA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2018A-8052-4849-9CDA-556DEF4CC77A}" name="TD_VENDAS_MESES_POR_ANO" cacheId="2959" applyNumberFormats="0" applyBorderFormats="0" applyFontFormats="0" applyPatternFormats="0" applyAlignmentFormats="0" applyWidthHeightFormats="1" dataCaption="Valores" tag="2cea50ff-6d81-4582-b7c2-394ec57f2a04" updatedVersion="8" minRefreshableVersion="3" useAutoFormatting="1" subtotalHiddenItems="1" rowGrandTotals="0" colGrandTotals="0" itemPrintTitles="1" createdVersion="5" indent="0" outline="1" outlineData="1" multipleFieldFilters="0" chartFormat="6">
  <location ref="A16:E29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fld="1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_LOCALIZACAO].[País].&amp;[Japan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VENDAS]"/>
        <x15:activeTabTopLevelEntity name="[d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324C3194-047E-48F3-975C-EF0AFE28C052}" sourceName="[f_VENDAS].[Ano]">
  <pivotTables>
    <pivotTable tabId="4" name="TD_VENDAS_SUBCATEG"/>
    <pivotTable tabId="4" name="TD_SEGM_PAISES"/>
    <pivotTable tabId="4" name="TD_VENDAS_CATEGORIA"/>
    <pivotTable tabId="4" name="TD_VENDAS_MESES_POR_ANO"/>
    <pivotTable tabId="4" name="TD_SEGM_LISTA_FABRICANTES"/>
    <pivotTable tabId="2" name="TD_RANKING_PRODUTOS"/>
    <pivotTable tabId="4" name="TD_MEDIDAS"/>
    <pivotTable tabId="4" name="TD_SEGM_ANOS"/>
    <pivotTable tabId="4" name="TD_VENDAS_CANAL"/>
    <pivotTable tabId="4" name="TD_LUCRO_CANAL"/>
    <pivotTable tabId="4" name="TD_CANAL_MARGEM_LUCRO"/>
  </pivotTables>
  <data>
    <olap pivotCacheId="1172367119">
      <levels count="2">
        <level uniqueName="[f_VENDAS].[Ano].[(All)]" sourceCaption="(All)" count="0"/>
        <level uniqueName="[f_VENDAS].[Ano].[Ano]" sourceCaption="Ano" count="4">
          <ranges>
            <range startItem="0">
              <i n="[f_VENDAS].[Ano].&amp;[2.011E3]" c="2011"/>
              <i n="[f_VENDAS].[Ano].&amp;[2.012E3]" c="2012"/>
              <i n="[f_VENDAS].[Ano].&amp;[2.013E3]" c="2013"/>
              <i n="[f_VENDAS].[Ano].&amp;[2.014E3]" c="2014"/>
            </range>
          </ranges>
        </level>
      </levels>
      <selections count="1">
        <selection n="[f_VENDAS].[An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bricante2" xr10:uid="{49A2F0F9-B1EA-4EA5-A188-0ADD58414AD2}" sourceName="[d_PRODUTOS].[Fabricante]">
  <pivotTables>
    <pivotTable tabId="4" name="TD_VENDAS_SUBCATEG"/>
    <pivotTable tabId="4" name="TD_SEGM_PAISES"/>
    <pivotTable tabId="4" name="TD_VENDAS_CATEGORIA"/>
    <pivotTable tabId="4" name="TD_VENDAS_MESES_POR_ANO"/>
    <pivotTable tabId="2" name="TD_RANKING_PRODUTOS"/>
    <pivotTable tabId="4" name="TD_MEDIDAS"/>
    <pivotTable tabId="4" name="TD_SEGM_ANOS"/>
    <pivotTable tabId="4" name="TD_SEGM_LISTA_FABRICANTES"/>
    <pivotTable tabId="4" name="TD_VENDAS_CANAL"/>
    <pivotTable tabId="4" name="TD_LUCRO_CANAL"/>
    <pivotTable tabId="4" name="TD_CANAL_MARGEM_LUCRO"/>
  </pivotTables>
  <data>
    <olap pivotCacheId="1172367119">
      <levels count="2">
        <level uniqueName="[d_PRODUTOS].[Fabricante].[(All)]" sourceCaption="(All)" count="0"/>
        <level uniqueName="[d_PRODUTOS].[Fabricante].[Fabricante]" sourceCaption="Fabricante" count="10">
          <ranges>
            <range startItem="0">
              <i n="[d_PRODUTOS].[Fabricante].&amp;[A. Datum Corporation]" c="A. Datum Corporation"/>
              <i n="[d_PRODUTOS].[Fabricante].&amp;[Adventure Works]" c="Adventure Works"/>
              <i n="[d_PRODUTOS].[Fabricante].&amp;[Contoso, Ltd]" c="Contoso, Ltd"/>
              <i n="[d_PRODUTOS].[Fabricante].&amp;[Fabrikam, Inc.]" c="Fabrikam, Inc."/>
              <i n="[d_PRODUTOS].[Fabricante].&amp;[Litware, Inc.]" c="Litware, Inc."/>
              <i n="[d_PRODUTOS].[Fabricante].&amp;[Northwind Traders]" c="Northwind Traders"/>
              <i n="[d_PRODUTOS].[Fabricante].&amp;[Proseware, Inc.]" c="Proseware, Inc."/>
              <i n="[d_PRODUTOS].[Fabricante].&amp;[Southridge Video]" c="Southridge Video"/>
              <i n="[d_PRODUTOS].[Fabricante].&amp;[The Phone Company]" c="The Phone Company"/>
              <i n="[d_PRODUTOS].[Fabricante].&amp;[Wide World Importers]" c="Wide World Importers"/>
            </range>
          </ranges>
        </level>
      </levels>
      <selections count="1">
        <selection n="[d_PRODUTOS].[Fabricant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1" xr10:uid="{BD95908E-E8B7-4245-8F0A-8BA1E588369B}" sourceName="[d_LOCALIZACAO].[País]">
  <pivotTables>
    <pivotTable tabId="4" name="TD_VENDAS_SUBCATEG"/>
    <pivotTable tabId="4" name="TD_VENDAS_MESES_POR_ANO"/>
    <pivotTable tabId="4" name="TD_VENDAS_CATEGORIA"/>
    <pivotTable tabId="4" name="TD_MEDIDAS"/>
    <pivotTable tabId="4" name="TD_SEGM_LISTA_FABRICANTES"/>
    <pivotTable tabId="4" name="TD_SEGM_ANOS"/>
    <pivotTable tabId="2" name="TD_RANKING_PRODUTOS"/>
    <pivotTable tabId="4" name="TD_SEGM_PAISES"/>
    <pivotTable tabId="4" name="TD_VENDAS_CANAL"/>
    <pivotTable tabId="4" name="TD_LUCRO_CANAL"/>
    <pivotTable tabId="4" name="TD_CANAL_MARGEM_LUCRO"/>
  </pivotTables>
  <data>
    <olap pivotCacheId="1828757335">
      <levels count="2">
        <level uniqueName="[d_LOCALIZACAO].[País].[(All)]" sourceCaption="(All)" count="0"/>
        <level uniqueName="[d_LOCALIZACAO].[País].[País]" sourceCaption="País" count="34">
          <ranges>
            <range startItem="0">
              <i n="[d_LOCALIZACAO].[País].&amp;[Armenia]" c="Armenia"/>
              <i n="[d_LOCALIZACAO].[País].&amp;[Australia]" c="Australia"/>
              <i n="[d_LOCALIZACAO].[País].&amp;[Bhutan]" c="Bhutan"/>
              <i n="[d_LOCALIZACAO].[País].&amp;[Canada]" c="Canada"/>
              <i n="[d_LOCALIZACAO].[País].&amp;[China]" c="China"/>
              <i n="[d_LOCALIZACAO].[País].&amp;[Denmark]" c="Denmark"/>
              <i n="[d_LOCALIZACAO].[País].&amp;[France]" c="France"/>
              <i n="[d_LOCALIZACAO].[País].&amp;[Germany]" c="Germany"/>
              <i n="[d_LOCALIZACAO].[País].&amp;[Greece]" c="Greece"/>
              <i n="[d_LOCALIZACAO].[País].&amp;[India]" c="India"/>
              <i n="[d_LOCALIZACAO].[País].&amp;[Iran]" c="Iran"/>
              <i n="[d_LOCALIZACAO].[País].&amp;[Ireland]" c="Ireland"/>
              <i n="[d_LOCALIZACAO].[País].&amp;[Italy]" c="Italy"/>
              <i n="[d_LOCALIZACAO].[País].&amp;[Japan]" c="Japan"/>
              <i n="[d_LOCALIZACAO].[País].&amp;[Kyrgyzstan]" c="Kyrgyzstan"/>
              <i n="[d_LOCALIZACAO].[País].&amp;[Malta]" c="Malta"/>
              <i n="[d_LOCALIZACAO].[País].&amp;[Pakistan]" c="Pakistan"/>
              <i n="[d_LOCALIZACAO].[País].&amp;[Poland]" c="Poland"/>
              <i n="[d_LOCALIZACAO].[País].&amp;[Portugal]" c="Portugal"/>
              <i n="[d_LOCALIZACAO].[País].&amp;[Romania]" c="Romania"/>
              <i n="[d_LOCALIZACAO].[País].&amp;[Russia]" c="Russia"/>
              <i n="[d_LOCALIZACAO].[País].&amp;[Singapore]" c="Singapore"/>
              <i n="[d_LOCALIZACAO].[País].&amp;[Slovenia]" c="Slovenia"/>
              <i n="[d_LOCALIZACAO].[País].&amp;[South Korea]" c="South Korea"/>
              <i n="[d_LOCALIZACAO].[País].&amp;[Spain]" c="Spain"/>
              <i n="[d_LOCALIZACAO].[País].&amp;[Sweden]" c="Sweden"/>
              <i n="[d_LOCALIZACAO].[País].&amp;[Switzerland]" c="Switzerland"/>
              <i n="[d_LOCALIZACAO].[País].&amp;[Syria]" c="Syria"/>
              <i n="[d_LOCALIZACAO].[País].&amp;[Taiwan]" c="Taiwan"/>
              <i n="[d_LOCALIZACAO].[País].&amp;[Thailand]" c="Thailand"/>
              <i n="[d_LOCALIZACAO].[País].&amp;[the Netherlands]" c="the Netherlands"/>
              <i n="[d_LOCALIZACAO].[País].&amp;[Turkmenistan]" c="Turkmenistan"/>
              <i n="[d_LOCALIZACAO].[País].&amp;[United Kingdom]" c="United Kingdom"/>
              <i n="[d_LOCALIZACAO].[País].&amp;[United States]" c="United States"/>
            </range>
          </ranges>
        </level>
      </levels>
      <selections count="1">
        <selection n="[d_LOCALIZACAO].[País].&amp;[Japan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B425B09E-C64D-4A81-AC8F-E5430690D881}" cache="SegmentaçãodeDados_Ano2" caption="Ano" columnCount="2" level="1" rowHeight="241300"/>
  <slicer name="Fabricante" xr10:uid="{76054888-FEED-4BB2-88F0-A93744A3AE5A}" cache="SegmentaçãodeDados_Fabricante2" caption="Fabricante" columnCount="2" level="1" rowHeight="234950"/>
  <slicer name="País" xr10:uid="{A9EC7371-B89F-447F-BD33-BB69E65AD0BE}" cache="SegmentaçãodeDados_País1" caption="País" columnCount="3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B8A1D74E-D36B-4F45-8D42-C065F6222DD4}" cache="SegmentaçãodeDados_Ano2" caption="Ano" columnCount="2" level="1" style="Estilo de Segmentação de Dados 1" rowHeight="241300"/>
  <slicer name="Fabricante 1" xr10:uid="{21ACF93F-EDDD-4B0F-B1C8-F07B3C5CEB1A}" cache="SegmentaçãodeDados_Fabricante2" caption="Fabricante" columnCount="2" level="1" style="Estilo de Segmentação de Dados 1" rowHeight="234950"/>
  <slicer name="País 1" xr10:uid="{54E014FA-4BE8-4E6C-B251-A69795EB52CF}" cache="SegmentaçãodeDados_País1" caption="País" columnCount="4" level="1" style="Estilo de Segmentação de Dados 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3" xr10:uid="{F72B6F13-E0F7-4E4A-AA83-480E7F5DB6CB}" cache="SegmentaçãodeDados_Ano2" caption="Ano" columnCount="2" level="1" style="Estilo de Segmentação de Dados 1" rowHeight="241300"/>
  <slicer name="Fabricante 3" xr10:uid="{AC760C75-771B-4A81-A0AF-85525750CB0A}" cache="SegmentaçãodeDados_Fabricante2" caption="Fabricante" columnCount="2" level="1" style="Estilo de Segmentação de Dados 1" rowHeight="234950"/>
  <slicer name="País 2" xr10:uid="{EA32B92F-8578-41D0-81D7-2A66E81CAA84}" cache="SegmentaçãodeDados_País1" caption="País" columnCount="4" level="1" style="Estilo de Segmentação de Dados 1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E7D1-B30C-49FC-9C6B-0F5B63A7A820}">
  <dimension ref="A2:U90"/>
  <sheetViews>
    <sheetView zoomScale="85" zoomScaleNormal="85" workbookViewId="0">
      <selection activeCell="J43" sqref="J43"/>
    </sheetView>
  </sheetViews>
  <sheetFormatPr defaultRowHeight="14.4" x14ac:dyDescent="0.3"/>
  <cols>
    <col min="1" max="1" width="18.5546875" bestFit="1" customWidth="1"/>
    <col min="2" max="2" width="20.21875" bestFit="1" customWidth="1"/>
    <col min="3" max="3" width="13.88671875" bestFit="1" customWidth="1"/>
    <col min="4" max="4" width="19.88671875" bestFit="1" customWidth="1"/>
    <col min="5" max="5" width="12" bestFit="1" customWidth="1"/>
    <col min="6" max="6" width="30.5546875" bestFit="1" customWidth="1"/>
    <col min="7" max="7" width="32.109375" bestFit="1" customWidth="1"/>
    <col min="8" max="8" width="24.44140625" bestFit="1" customWidth="1"/>
    <col min="9" max="9" width="19.44140625" bestFit="1" customWidth="1"/>
    <col min="10" max="13" width="20" bestFit="1" customWidth="1"/>
    <col min="14" max="14" width="2.6640625" style="12" customWidth="1"/>
    <col min="15" max="16" width="20" bestFit="1" customWidth="1"/>
    <col min="17" max="17" width="8" bestFit="1" customWidth="1"/>
    <col min="18" max="18" width="20" bestFit="1" customWidth="1"/>
    <col min="19" max="19" width="19.88671875" bestFit="1" customWidth="1"/>
    <col min="20" max="20" width="20" bestFit="1" customWidth="1"/>
    <col min="21" max="21" width="18.5546875" bestFit="1" customWidth="1"/>
    <col min="22" max="22" width="20" bestFit="1" customWidth="1"/>
    <col min="23" max="23" width="32.109375" bestFit="1" customWidth="1"/>
    <col min="24" max="41" width="20" bestFit="1" customWidth="1"/>
    <col min="42" max="42" width="10.44140625" bestFit="1" customWidth="1"/>
  </cols>
  <sheetData>
    <row r="2" spans="1:21" s="6" customFormat="1" ht="18.600000000000001" thickBot="1" x14ac:dyDescent="0.4">
      <c r="A2" s="5" t="s">
        <v>23</v>
      </c>
      <c r="N2" s="11"/>
    </row>
    <row r="3" spans="1:21" x14ac:dyDescent="0.3">
      <c r="A3" s="1" t="s">
        <v>16</v>
      </c>
    </row>
    <row r="4" spans="1:21" x14ac:dyDescent="0.3">
      <c r="A4" s="2" t="s">
        <v>3</v>
      </c>
      <c r="B4" s="29">
        <v>958334.37549999997</v>
      </c>
    </row>
    <row r="5" spans="1:21" x14ac:dyDescent="0.3">
      <c r="A5" s="2" t="s">
        <v>15</v>
      </c>
      <c r="B5" s="29">
        <v>625166.88419999997</v>
      </c>
    </row>
    <row r="6" spans="1:21" x14ac:dyDescent="0.3">
      <c r="A6" s="2" t="s">
        <v>19</v>
      </c>
      <c r="B6" s="4">
        <v>0.65234734366470615</v>
      </c>
    </row>
    <row r="7" spans="1:21" x14ac:dyDescent="0.3">
      <c r="A7" s="2" t="s">
        <v>17</v>
      </c>
      <c r="B7" s="7">
        <v>4749</v>
      </c>
    </row>
    <row r="8" spans="1:21" x14ac:dyDescent="0.3">
      <c r="A8" s="2" t="s">
        <v>18</v>
      </c>
      <c r="B8" s="29">
        <v>201.7971</v>
      </c>
    </row>
    <row r="13" spans="1:21" s="6" customFormat="1" ht="18.600000000000001" thickBot="1" x14ac:dyDescent="0.4">
      <c r="A13" s="5" t="s">
        <v>22</v>
      </c>
      <c r="N13" s="13" t="s">
        <v>22</v>
      </c>
    </row>
    <row r="15" spans="1:21" ht="15.6" x14ac:dyDescent="0.3">
      <c r="A15" s="10" t="s">
        <v>41</v>
      </c>
      <c r="Q15" s="9" t="s">
        <v>39</v>
      </c>
      <c r="S15" s="9" t="s">
        <v>40</v>
      </c>
      <c r="U15" s="10" t="s">
        <v>43</v>
      </c>
    </row>
    <row r="16" spans="1:21" x14ac:dyDescent="0.3">
      <c r="A16" s="1" t="s">
        <v>3</v>
      </c>
      <c r="B16" s="1" t="s">
        <v>0</v>
      </c>
      <c r="Q16" s="1" t="s">
        <v>25</v>
      </c>
      <c r="S16" s="1" t="s">
        <v>2</v>
      </c>
      <c r="U16" s="1" t="s">
        <v>2</v>
      </c>
    </row>
    <row r="17" spans="1:21" x14ac:dyDescent="0.3">
      <c r="A17" s="1" t="s">
        <v>2</v>
      </c>
      <c r="B17">
        <v>2011</v>
      </c>
      <c r="C17">
        <v>2012</v>
      </c>
      <c r="D17">
        <v>2013</v>
      </c>
      <c r="E17">
        <v>2014</v>
      </c>
      <c r="Q17" s="2">
        <v>2011</v>
      </c>
      <c r="S17" s="2" t="s">
        <v>28</v>
      </c>
      <c r="U17" s="2" t="s">
        <v>83</v>
      </c>
    </row>
    <row r="18" spans="1:21" x14ac:dyDescent="0.3">
      <c r="A18" s="2" t="s">
        <v>8</v>
      </c>
      <c r="B18" s="29"/>
      <c r="C18" s="29">
        <v>25570.292000000001</v>
      </c>
      <c r="D18" s="29">
        <v>19936</v>
      </c>
      <c r="E18" s="29">
        <v>68717.178</v>
      </c>
      <c r="Q18" s="2">
        <v>2012</v>
      </c>
      <c r="S18" s="2" t="s">
        <v>29</v>
      </c>
    </row>
    <row r="19" spans="1:21" x14ac:dyDescent="0.3">
      <c r="A19" s="2" t="s">
        <v>7</v>
      </c>
      <c r="B19" s="29"/>
      <c r="C19" s="29">
        <v>25170.2</v>
      </c>
      <c r="D19" s="29">
        <v>17525.552</v>
      </c>
      <c r="E19" s="29">
        <v>16159.454</v>
      </c>
      <c r="Q19" s="2">
        <v>2013</v>
      </c>
      <c r="S19" s="2" t="s">
        <v>30</v>
      </c>
    </row>
    <row r="20" spans="1:21" x14ac:dyDescent="0.3">
      <c r="A20" s="2" t="s">
        <v>12</v>
      </c>
      <c r="B20" s="29"/>
      <c r="C20" s="29">
        <v>17697.330000000002</v>
      </c>
      <c r="D20" s="29">
        <v>13010.424000000001</v>
      </c>
      <c r="E20" s="29">
        <v>14490.62</v>
      </c>
      <c r="Q20" s="2">
        <v>2014</v>
      </c>
      <c r="S20" s="2" t="s">
        <v>31</v>
      </c>
    </row>
    <row r="21" spans="1:21" x14ac:dyDescent="0.3">
      <c r="A21" s="2" t="s">
        <v>4</v>
      </c>
      <c r="B21" s="29"/>
      <c r="C21" s="29">
        <v>482.21</v>
      </c>
      <c r="D21" s="29">
        <v>22245.95</v>
      </c>
      <c r="E21" s="29">
        <v>31158.878000000001</v>
      </c>
      <c r="S21" s="2" t="s">
        <v>32</v>
      </c>
    </row>
    <row r="22" spans="1:21" x14ac:dyDescent="0.3">
      <c r="A22" s="2" t="s">
        <v>11</v>
      </c>
      <c r="B22" s="29"/>
      <c r="C22" s="29">
        <v>33822.131000000001</v>
      </c>
      <c r="D22" s="29">
        <v>15039</v>
      </c>
      <c r="E22" s="29">
        <v>42961.02</v>
      </c>
      <c r="S22" s="2" t="s">
        <v>33</v>
      </c>
    </row>
    <row r="23" spans="1:21" x14ac:dyDescent="0.3">
      <c r="A23" s="2" t="s">
        <v>10</v>
      </c>
      <c r="B23" s="29"/>
      <c r="C23" s="29">
        <v>18870.78</v>
      </c>
      <c r="D23" s="29">
        <v>33907.800000000003</v>
      </c>
      <c r="E23" s="29">
        <v>13180.2</v>
      </c>
      <c r="S23" s="2" t="s">
        <v>34</v>
      </c>
    </row>
    <row r="24" spans="1:21" x14ac:dyDescent="0.3">
      <c r="A24" s="2" t="s">
        <v>9</v>
      </c>
      <c r="B24" s="29"/>
      <c r="C24" s="29">
        <v>21222.65</v>
      </c>
      <c r="D24" s="29">
        <v>21151.4</v>
      </c>
      <c r="E24" s="29">
        <v>20230</v>
      </c>
      <c r="S24" s="2" t="s">
        <v>35</v>
      </c>
    </row>
    <row r="25" spans="1:21" x14ac:dyDescent="0.3">
      <c r="A25" s="2" t="s">
        <v>5</v>
      </c>
      <c r="B25" s="29"/>
      <c r="C25" s="29">
        <v>22169.9</v>
      </c>
      <c r="D25" s="29">
        <v>29100</v>
      </c>
      <c r="E25" s="29">
        <v>16296.3</v>
      </c>
      <c r="S25" s="2" t="s">
        <v>36</v>
      </c>
    </row>
    <row r="26" spans="1:21" x14ac:dyDescent="0.3">
      <c r="A26" s="2" t="s">
        <v>14</v>
      </c>
      <c r="B26" s="29"/>
      <c r="C26" s="29">
        <v>18633.150000000001</v>
      </c>
      <c r="D26" s="29">
        <v>28658.9</v>
      </c>
      <c r="E26" s="29">
        <v>23484.400000000001</v>
      </c>
      <c r="S26" s="2" t="s">
        <v>37</v>
      </c>
    </row>
    <row r="27" spans="1:21" x14ac:dyDescent="0.3">
      <c r="A27" s="2" t="s">
        <v>77</v>
      </c>
      <c r="B27" s="29"/>
      <c r="C27" s="29">
        <v>69734.936000000002</v>
      </c>
      <c r="D27" s="29">
        <v>21603.56</v>
      </c>
      <c r="E27" s="29">
        <v>28744.674500000001</v>
      </c>
    </row>
    <row r="28" spans="1:21" x14ac:dyDescent="0.3">
      <c r="A28" s="2" t="s">
        <v>13</v>
      </c>
      <c r="B28" s="29"/>
      <c r="C28" s="29">
        <v>41322.06</v>
      </c>
      <c r="D28" s="29">
        <v>33792.998</v>
      </c>
      <c r="E28" s="29">
        <v>23283.254000000001</v>
      </c>
    </row>
    <row r="29" spans="1:21" x14ac:dyDescent="0.3">
      <c r="A29" s="2" t="s">
        <v>6</v>
      </c>
      <c r="B29" s="29">
        <v>25920.9745</v>
      </c>
      <c r="C29" s="29">
        <v>34726.214500000002</v>
      </c>
      <c r="D29" s="29">
        <v>45487.885000000002</v>
      </c>
      <c r="E29" s="29">
        <v>2826.1</v>
      </c>
    </row>
    <row r="33" spans="1:8" ht="15.6" x14ac:dyDescent="0.3">
      <c r="A33" s="10" t="s">
        <v>69</v>
      </c>
      <c r="G33" s="10" t="s">
        <v>50</v>
      </c>
    </row>
    <row r="34" spans="1:8" x14ac:dyDescent="0.3">
      <c r="A34" s="1" t="s">
        <v>2</v>
      </c>
      <c r="B34" t="s">
        <v>3</v>
      </c>
      <c r="C34" t="s">
        <v>15</v>
      </c>
      <c r="D34" t="s">
        <v>17</v>
      </c>
      <c r="G34" s="1" t="s">
        <v>2</v>
      </c>
      <c r="H34" t="s">
        <v>67</v>
      </c>
    </row>
    <row r="35" spans="1:8" x14ac:dyDescent="0.3">
      <c r="A35" s="2" t="s">
        <v>44</v>
      </c>
      <c r="B35" s="29">
        <v>25244.575499999999</v>
      </c>
      <c r="C35" s="29">
        <v>10826.7294</v>
      </c>
      <c r="D35" s="30">
        <v>261</v>
      </c>
      <c r="G35" s="2" t="s">
        <v>51</v>
      </c>
      <c r="H35" s="14">
        <v>1.2999999999999999E-2</v>
      </c>
    </row>
    <row r="36" spans="1:8" x14ac:dyDescent="0.3">
      <c r="A36" s="2" t="s">
        <v>45</v>
      </c>
      <c r="B36" s="29">
        <v>335748.53499999997</v>
      </c>
      <c r="C36" s="29">
        <v>243393.671</v>
      </c>
      <c r="D36" s="30">
        <v>994</v>
      </c>
      <c r="G36" s="2" t="s">
        <v>52</v>
      </c>
      <c r="H36" s="14">
        <v>0.1658</v>
      </c>
    </row>
    <row r="37" spans="1:8" x14ac:dyDescent="0.3">
      <c r="A37" s="2" t="s">
        <v>46</v>
      </c>
      <c r="B37" s="29">
        <v>112586.43</v>
      </c>
      <c r="C37" s="29">
        <v>78967.030400000003</v>
      </c>
      <c r="D37" s="30">
        <v>1774</v>
      </c>
      <c r="G37" s="2" t="s">
        <v>71</v>
      </c>
      <c r="H37" s="14">
        <v>5.7000000000000002E-3</v>
      </c>
    </row>
    <row r="38" spans="1:8" x14ac:dyDescent="0.3">
      <c r="A38" s="2" t="s">
        <v>47</v>
      </c>
      <c r="B38" s="29">
        <v>337157.02649999998</v>
      </c>
      <c r="C38" s="29">
        <v>206543.30669999999</v>
      </c>
      <c r="D38" s="30">
        <v>1244</v>
      </c>
      <c r="G38" s="2" t="s">
        <v>63</v>
      </c>
      <c r="H38" s="14">
        <v>2.64E-2</v>
      </c>
    </row>
    <row r="39" spans="1:8" x14ac:dyDescent="0.3">
      <c r="A39" s="2" t="s">
        <v>48</v>
      </c>
      <c r="B39" s="29">
        <v>8881.9845000000005</v>
      </c>
      <c r="C39" s="29">
        <v>5541.5371999999998</v>
      </c>
      <c r="D39" s="30">
        <v>116</v>
      </c>
      <c r="G39" s="2" t="s">
        <v>54</v>
      </c>
      <c r="H39" s="14">
        <v>1.2E-2</v>
      </c>
    </row>
    <row r="40" spans="1:8" x14ac:dyDescent="0.3">
      <c r="A40" s="2" t="s">
        <v>49</v>
      </c>
      <c r="B40" s="29">
        <v>138715.82399999999</v>
      </c>
      <c r="C40" s="29">
        <v>79894.609500000006</v>
      </c>
      <c r="D40" s="30">
        <v>360</v>
      </c>
      <c r="G40" s="2" t="s">
        <v>58</v>
      </c>
      <c r="H40" s="14">
        <v>2.1100000000000001E-2</v>
      </c>
    </row>
    <row r="41" spans="1:8" x14ac:dyDescent="0.3">
      <c r="A41" s="2" t="s">
        <v>1</v>
      </c>
      <c r="B41" s="29">
        <v>958334.37549999997</v>
      </c>
      <c r="C41" s="29">
        <v>625166.88419999997</v>
      </c>
      <c r="D41" s="30">
        <v>4749</v>
      </c>
      <c r="G41" s="2" t="s">
        <v>72</v>
      </c>
      <c r="H41" s="14">
        <v>5.8000000000000003E-2</v>
      </c>
    </row>
    <row r="42" spans="1:8" x14ac:dyDescent="0.3">
      <c r="G42" s="2" t="s">
        <v>73</v>
      </c>
      <c r="H42" s="14">
        <v>4.3400000000000001E-2</v>
      </c>
    </row>
    <row r="43" spans="1:8" x14ac:dyDescent="0.3">
      <c r="G43" s="2" t="s">
        <v>53</v>
      </c>
      <c r="H43" s="14">
        <v>0.12089999999999999</v>
      </c>
    </row>
    <row r="44" spans="1:8" x14ac:dyDescent="0.3">
      <c r="G44" s="2" t="s">
        <v>55</v>
      </c>
      <c r="H44" s="14">
        <v>6.4999999999999997E-3</v>
      </c>
    </row>
    <row r="45" spans="1:8" x14ac:dyDescent="0.3">
      <c r="G45" s="2" t="s">
        <v>64</v>
      </c>
      <c r="H45" s="14">
        <v>9.2100000000000001E-2</v>
      </c>
    </row>
    <row r="46" spans="1:8" x14ac:dyDescent="0.3">
      <c r="G46" s="2" t="s">
        <v>59</v>
      </c>
      <c r="H46" s="14">
        <v>7.9799999999999996E-2</v>
      </c>
    </row>
    <row r="47" spans="1:8" x14ac:dyDescent="0.3">
      <c r="G47" s="2" t="s">
        <v>74</v>
      </c>
      <c r="H47" s="14">
        <v>3.0200000000000001E-2</v>
      </c>
    </row>
    <row r="48" spans="1:8" x14ac:dyDescent="0.3">
      <c r="G48" s="2" t="s">
        <v>62</v>
      </c>
      <c r="H48" s="14">
        <v>8.8999999999999999E-3</v>
      </c>
    </row>
    <row r="49" spans="1:8" x14ac:dyDescent="0.3">
      <c r="G49" s="2" t="s">
        <v>75</v>
      </c>
      <c r="H49" s="14">
        <v>8.3999999999999995E-3</v>
      </c>
    </row>
    <row r="50" spans="1:8" x14ac:dyDescent="0.3">
      <c r="G50" s="2" t="s">
        <v>60</v>
      </c>
      <c r="H50" s="14">
        <v>3.2899999999999999E-2</v>
      </c>
    </row>
    <row r="51" spans="1:8" x14ac:dyDescent="0.3">
      <c r="G51" s="2" t="s">
        <v>61</v>
      </c>
      <c r="H51" s="14">
        <v>0.11509999999999999</v>
      </c>
    </row>
    <row r="52" spans="1:8" x14ac:dyDescent="0.3">
      <c r="G52" s="2" t="s">
        <v>76</v>
      </c>
      <c r="H52" s="14">
        <v>3.8999999999999998E-3</v>
      </c>
    </row>
    <row r="53" spans="1:8" x14ac:dyDescent="0.3">
      <c r="G53" s="2" t="s">
        <v>56</v>
      </c>
      <c r="H53" s="14">
        <v>3.8899999999999997E-2</v>
      </c>
    </row>
    <row r="54" spans="1:8" x14ac:dyDescent="0.3">
      <c r="G54" s="2" t="s">
        <v>65</v>
      </c>
      <c r="H54" s="14">
        <v>1.78E-2</v>
      </c>
    </row>
    <row r="55" spans="1:8" x14ac:dyDescent="0.3">
      <c r="G55" s="2" t="s">
        <v>57</v>
      </c>
      <c r="H55" s="14">
        <v>5.5199999999999999E-2</v>
      </c>
    </row>
    <row r="56" spans="1:8" x14ac:dyDescent="0.3">
      <c r="G56" s="2" t="s">
        <v>66</v>
      </c>
      <c r="H56" s="14">
        <v>2.5000000000000001E-3</v>
      </c>
    </row>
    <row r="57" spans="1:8" x14ac:dyDescent="0.3">
      <c r="G57" s="2" t="s">
        <v>1</v>
      </c>
      <c r="H57" s="14">
        <v>0.95830000000000004</v>
      </c>
    </row>
    <row r="61" spans="1:8" ht="15.6" x14ac:dyDescent="0.3">
      <c r="A61" s="10" t="s">
        <v>81</v>
      </c>
    </row>
    <row r="62" spans="1:8" x14ac:dyDescent="0.3">
      <c r="A62" s="1" t="s">
        <v>2</v>
      </c>
      <c r="B62" t="s">
        <v>3</v>
      </c>
    </row>
    <row r="63" spans="1:8" x14ac:dyDescent="0.3">
      <c r="A63" s="2" t="s">
        <v>80</v>
      </c>
      <c r="B63" s="29">
        <v>958334.37549999997</v>
      </c>
    </row>
    <row r="64" spans="1:8" x14ac:dyDescent="0.3">
      <c r="A64" s="2" t="s">
        <v>1</v>
      </c>
      <c r="B64" s="29">
        <v>958334.37549999997</v>
      </c>
    </row>
    <row r="72" spans="1:2" ht="15.6" x14ac:dyDescent="0.3">
      <c r="A72" s="10" t="s">
        <v>81</v>
      </c>
    </row>
    <row r="73" spans="1:2" x14ac:dyDescent="0.3">
      <c r="A73" s="1" t="s">
        <v>2</v>
      </c>
      <c r="B73" t="s">
        <v>18</v>
      </c>
    </row>
    <row r="74" spans="1:2" x14ac:dyDescent="0.3">
      <c r="A74" s="2" t="s">
        <v>80</v>
      </c>
      <c r="B74" s="29">
        <v>201.7971</v>
      </c>
    </row>
    <row r="75" spans="1:2" x14ac:dyDescent="0.3">
      <c r="A75" s="2" t="s">
        <v>1</v>
      </c>
      <c r="B75" s="29">
        <v>201.7971</v>
      </c>
    </row>
    <row r="87" spans="1:2" ht="15.6" x14ac:dyDescent="0.3">
      <c r="A87" s="10" t="s">
        <v>81</v>
      </c>
    </row>
    <row r="88" spans="1:2" x14ac:dyDescent="0.3">
      <c r="A88" s="1" t="s">
        <v>2</v>
      </c>
      <c r="B88" t="s">
        <v>19</v>
      </c>
    </row>
    <row r="89" spans="1:2" x14ac:dyDescent="0.3">
      <c r="A89" s="2" t="s">
        <v>80</v>
      </c>
      <c r="B89" s="4">
        <v>0.65234734366470615</v>
      </c>
    </row>
    <row r="90" spans="1:2" x14ac:dyDescent="0.3">
      <c r="A90" s="2" t="s">
        <v>1</v>
      </c>
      <c r="B90" s="4">
        <v>0.65234734366470615</v>
      </c>
    </row>
  </sheetData>
  <pageMargins left="0.511811024" right="0.511811024" top="0.78740157499999996" bottom="0.78740157499999996" header="0.31496062000000002" footer="0.31496062000000002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8BC-56EC-4A04-9A92-D2159AB60894}">
  <dimension ref="B1:Q52"/>
  <sheetViews>
    <sheetView topLeftCell="A11" zoomScale="85" zoomScaleNormal="85" workbookViewId="0"/>
  </sheetViews>
  <sheetFormatPr defaultRowHeight="14.4" x14ac:dyDescent="0.3"/>
  <cols>
    <col min="1" max="1" width="6.77734375" customWidth="1"/>
    <col min="2" max="2" width="3.6640625" customWidth="1"/>
    <col min="3" max="4" width="13.6640625" customWidth="1"/>
    <col min="6" max="6" width="11.109375" customWidth="1"/>
    <col min="7" max="7" width="3.6640625" customWidth="1"/>
    <col min="8" max="8" width="6.77734375" customWidth="1"/>
    <col min="9" max="9" width="3.77734375" customWidth="1"/>
    <col min="10" max="10" width="58.6640625" bestFit="1" customWidth="1"/>
    <col min="11" max="11" width="15.21875" bestFit="1" customWidth="1"/>
    <col min="12" max="12" width="14.44140625" bestFit="1" customWidth="1"/>
    <col min="13" max="13" width="18" bestFit="1" customWidth="1"/>
    <col min="14" max="14" width="3.77734375" customWidth="1"/>
    <col min="15" max="15" width="6.77734375" customWidth="1"/>
    <col min="16" max="16" width="3.77734375" customWidth="1"/>
    <col min="23" max="23" width="3.77734375" customWidth="1"/>
  </cols>
  <sheetData>
    <row r="1" spans="2:17" s="3" customFormat="1" ht="14.4" customHeight="1" x14ac:dyDescent="0.3">
      <c r="C1" s="8"/>
      <c r="D1" s="28" t="s">
        <v>78</v>
      </c>
      <c r="E1" s="28"/>
      <c r="F1" s="28"/>
      <c r="G1" s="28"/>
      <c r="H1" s="28"/>
      <c r="I1" s="28"/>
      <c r="J1" s="28"/>
    </row>
    <row r="2" spans="2:17" s="3" customFormat="1" ht="30" customHeight="1" x14ac:dyDescent="0.3">
      <c r="B2" s="8"/>
      <c r="C2" s="8"/>
      <c r="D2" s="28"/>
      <c r="E2" s="28"/>
      <c r="F2" s="28"/>
      <c r="G2" s="28"/>
      <c r="H2" s="28"/>
      <c r="I2" s="28"/>
      <c r="J2" s="28"/>
    </row>
    <row r="3" spans="2:17" s="16" customFormat="1" x14ac:dyDescent="0.3"/>
    <row r="4" spans="2:17" s="16" customFormat="1" ht="18" x14ac:dyDescent="0.35">
      <c r="C4" s="17" t="s">
        <v>21</v>
      </c>
      <c r="D4" s="17"/>
      <c r="J4" s="17" t="s">
        <v>27</v>
      </c>
      <c r="Q4" s="17" t="s">
        <v>38</v>
      </c>
    </row>
    <row r="5" spans="2:17" s="16" customFormat="1" ht="7.05" customHeight="1" x14ac:dyDescent="0.3"/>
    <row r="6" spans="2:17" s="16" customFormat="1" x14ac:dyDescent="0.3">
      <c r="B6" s="15"/>
      <c r="C6" s="15"/>
      <c r="D6" s="15"/>
      <c r="E6" s="15"/>
      <c r="F6" s="15"/>
      <c r="G6" s="15"/>
      <c r="I6" s="15"/>
      <c r="J6" s="15"/>
      <c r="K6" s="15"/>
      <c r="L6" s="15"/>
      <c r="M6" s="15"/>
      <c r="N6" s="15"/>
    </row>
    <row r="7" spans="2:17" s="16" customFormat="1" ht="18.600000000000001" thickBot="1" x14ac:dyDescent="0.4">
      <c r="B7" s="15"/>
      <c r="C7" s="20" t="s">
        <v>20</v>
      </c>
      <c r="D7" s="20"/>
      <c r="E7" s="21"/>
      <c r="F7" s="21"/>
      <c r="G7" s="15"/>
      <c r="I7" s="15"/>
      <c r="J7" s="22" t="s">
        <v>24</v>
      </c>
      <c r="K7" s="22" t="s">
        <v>3</v>
      </c>
      <c r="L7" s="22" t="s">
        <v>15</v>
      </c>
      <c r="M7" s="22" t="s">
        <v>26</v>
      </c>
      <c r="N7" s="15"/>
    </row>
    <row r="8" spans="2:17" s="16" customFormat="1" x14ac:dyDescent="0.3">
      <c r="B8" s="15"/>
      <c r="C8" s="15"/>
      <c r="D8" s="15"/>
      <c r="E8" s="15"/>
      <c r="F8" s="15"/>
      <c r="G8" s="15"/>
      <c r="I8" s="15"/>
      <c r="J8" s="34" t="s">
        <v>84</v>
      </c>
      <c r="K8" s="31">
        <v>28458</v>
      </c>
      <c r="L8" s="31">
        <v>19386.6567</v>
      </c>
      <c r="M8" s="32">
        <v>13</v>
      </c>
      <c r="N8" s="15"/>
    </row>
    <row r="9" spans="2:17" s="16" customFormat="1" ht="15.6" x14ac:dyDescent="0.3">
      <c r="B9" s="15"/>
      <c r="C9" s="15" t="str">
        <f>TD!A4</f>
        <v>Total de Vendas</v>
      </c>
      <c r="D9" s="15"/>
      <c r="E9" s="36">
        <f>GETPIVOTDATA("[Measures].[Total de Vendas]",TD!$A$3)</f>
        <v>958334.37549999997</v>
      </c>
      <c r="F9" s="36"/>
      <c r="G9" s="15"/>
      <c r="I9" s="15"/>
      <c r="J9" s="24" t="s">
        <v>82</v>
      </c>
      <c r="K9" s="23">
        <v>20491.8</v>
      </c>
      <c r="L9" s="23">
        <v>18726.394799999998</v>
      </c>
      <c r="M9" s="33">
        <v>9</v>
      </c>
      <c r="N9" s="15"/>
    </row>
    <row r="10" spans="2:17" s="16" customFormat="1" ht="15.6" x14ac:dyDescent="0.3">
      <c r="B10" s="15"/>
      <c r="C10" s="15" t="str">
        <f>TD!A5</f>
        <v>Total de Lucro</v>
      </c>
      <c r="D10" s="15"/>
      <c r="E10" s="36">
        <f>GETPIVOTDATA("[Measures].[Total de Lucro]",TD!$A$3)</f>
        <v>625166.88419999997</v>
      </c>
      <c r="F10" s="36"/>
      <c r="G10" s="15"/>
      <c r="I10" s="15"/>
      <c r="J10" s="24" t="s">
        <v>87</v>
      </c>
      <c r="K10" s="23">
        <v>18575.2</v>
      </c>
      <c r="L10" s="23">
        <v>10120.761399999999</v>
      </c>
      <c r="M10" s="33">
        <v>22</v>
      </c>
      <c r="N10" s="15"/>
    </row>
    <row r="11" spans="2:17" s="16" customFormat="1" ht="15.6" x14ac:dyDescent="0.3">
      <c r="B11" s="15"/>
      <c r="C11" s="15" t="str">
        <f>TD!A7</f>
        <v>Qtd. Total de Vendas</v>
      </c>
      <c r="D11" s="15"/>
      <c r="E11" s="37">
        <f>GETPIVOTDATA("[Measures].[Qtd. Total de Vendas]",TD!$A$3)</f>
        <v>4749</v>
      </c>
      <c r="F11" s="37"/>
      <c r="G11" s="15"/>
      <c r="I11" s="15"/>
      <c r="J11" s="24" t="s">
        <v>88</v>
      </c>
      <c r="K11" s="23">
        <v>16692.150000000001</v>
      </c>
      <c r="L11" s="23">
        <v>14614.9076</v>
      </c>
      <c r="M11" s="33">
        <v>13</v>
      </c>
      <c r="N11" s="15"/>
    </row>
    <row r="12" spans="2:17" s="16" customFormat="1" x14ac:dyDescent="0.3">
      <c r="B12" s="15"/>
      <c r="C12" s="15"/>
      <c r="D12" s="15"/>
      <c r="E12" s="15"/>
      <c r="F12" s="15"/>
      <c r="G12" s="15"/>
      <c r="I12" s="15"/>
      <c r="J12" s="24" t="s">
        <v>89</v>
      </c>
      <c r="K12" s="23">
        <v>16107.6</v>
      </c>
      <c r="L12" s="23">
        <v>5774.5097999999998</v>
      </c>
      <c r="M12" s="33">
        <v>13</v>
      </c>
      <c r="N12" s="15"/>
    </row>
    <row r="13" spans="2:17" s="16" customFormat="1" ht="15.6" x14ac:dyDescent="0.3">
      <c r="E13" s="27"/>
      <c r="F13" s="27"/>
      <c r="I13" s="15"/>
      <c r="J13" s="24" t="s">
        <v>90</v>
      </c>
      <c r="K13" s="23">
        <v>15762.45</v>
      </c>
      <c r="L13" s="23">
        <v>11433.6656</v>
      </c>
      <c r="M13" s="33">
        <v>23</v>
      </c>
      <c r="N13" s="15"/>
    </row>
    <row r="14" spans="2:17" s="16" customFormat="1" ht="18" x14ac:dyDescent="0.35">
      <c r="C14" s="17" t="s">
        <v>70</v>
      </c>
      <c r="I14" s="15"/>
      <c r="J14" s="24" t="s">
        <v>86</v>
      </c>
      <c r="K14" s="23">
        <v>15300</v>
      </c>
      <c r="L14" s="23">
        <v>14556.781999999999</v>
      </c>
      <c r="M14" s="33">
        <v>10</v>
      </c>
      <c r="N14" s="15"/>
    </row>
    <row r="15" spans="2:17" s="16" customFormat="1" x14ac:dyDescent="0.3">
      <c r="I15" s="15"/>
      <c r="J15" s="24" t="s">
        <v>91</v>
      </c>
      <c r="K15" s="23">
        <v>13672.8</v>
      </c>
      <c r="L15" s="23">
        <v>4194.8591999999999</v>
      </c>
      <c r="M15" s="33">
        <v>22</v>
      </c>
      <c r="N15" s="15"/>
    </row>
    <row r="16" spans="2:17" s="16" customFormat="1" x14ac:dyDescent="0.3">
      <c r="I16" s="15"/>
      <c r="J16" s="24" t="s">
        <v>85</v>
      </c>
      <c r="K16" s="23">
        <v>13197.36</v>
      </c>
      <c r="L16" s="23">
        <v>11554.073700000001</v>
      </c>
      <c r="M16" s="33">
        <v>27</v>
      </c>
      <c r="N16" s="15"/>
    </row>
    <row r="17" spans="9:14" s="16" customFormat="1" x14ac:dyDescent="0.3">
      <c r="I17" s="15"/>
      <c r="J17" s="24" t="s">
        <v>92</v>
      </c>
      <c r="K17" s="23">
        <v>13173.3</v>
      </c>
      <c r="L17" s="23">
        <v>10872.599200000001</v>
      </c>
      <c r="M17" s="33">
        <v>36</v>
      </c>
      <c r="N17" s="15"/>
    </row>
    <row r="18" spans="9:14" s="16" customFormat="1" x14ac:dyDescent="0.3">
      <c r="I18" s="15"/>
      <c r="J18" s="25" t="s">
        <v>1</v>
      </c>
      <c r="K18" s="26">
        <v>171430.66</v>
      </c>
      <c r="L18" s="26">
        <v>121235.21</v>
      </c>
      <c r="M18" s="35">
        <v>188</v>
      </c>
      <c r="N18" s="15"/>
    </row>
    <row r="19" spans="9:14" s="16" customFormat="1" x14ac:dyDescent="0.3">
      <c r="I19" s="15"/>
      <c r="J19" s="15"/>
      <c r="K19" s="15"/>
      <c r="L19" s="15"/>
      <c r="M19" s="15"/>
      <c r="N19" s="15"/>
    </row>
    <row r="20" spans="9:14" s="16" customFormat="1" x14ac:dyDescent="0.3">
      <c r="I20" s="15"/>
      <c r="J20" s="15"/>
      <c r="K20" s="15"/>
      <c r="L20" s="15"/>
      <c r="M20" s="15"/>
      <c r="N20" s="15"/>
    </row>
    <row r="21" spans="9:14" s="16" customFormat="1" x14ac:dyDescent="0.3">
      <c r="J21" s="19"/>
    </row>
    <row r="22" spans="9:14" s="16" customFormat="1" ht="18" x14ac:dyDescent="0.35">
      <c r="J22" s="17" t="s">
        <v>68</v>
      </c>
    </row>
    <row r="23" spans="9:14" s="16" customFormat="1" ht="7.05" customHeight="1" x14ac:dyDescent="0.3"/>
    <row r="24" spans="9:14" s="16" customFormat="1" x14ac:dyDescent="0.3"/>
    <row r="25" spans="9:14" s="16" customFormat="1" x14ac:dyDescent="0.3">
      <c r="J25" s="18" t="s">
        <v>42</v>
      </c>
    </row>
    <row r="26" spans="9:14" s="16" customFormat="1" x14ac:dyDescent="0.3"/>
    <row r="27" spans="9:14" s="16" customFormat="1" x14ac:dyDescent="0.3"/>
    <row r="28" spans="9:14" s="16" customFormat="1" x14ac:dyDescent="0.3"/>
    <row r="29" spans="9:14" s="16" customFormat="1" x14ac:dyDescent="0.3"/>
    <row r="30" spans="9:14" s="16" customFormat="1" x14ac:dyDescent="0.3"/>
    <row r="31" spans="9:14" s="16" customFormat="1" x14ac:dyDescent="0.3"/>
    <row r="32" spans="9:14" s="16" customFormat="1" x14ac:dyDescent="0.3"/>
    <row r="33" s="16" customFormat="1" x14ac:dyDescent="0.3"/>
    <row r="34" s="16" customFormat="1" x14ac:dyDescent="0.3"/>
    <row r="35" s="16" customFormat="1" x14ac:dyDescent="0.3"/>
    <row r="36" s="16" customFormat="1" x14ac:dyDescent="0.3"/>
    <row r="37" s="16" customFormat="1" x14ac:dyDescent="0.3"/>
    <row r="38" s="16" customFormat="1" x14ac:dyDescent="0.3"/>
    <row r="39" s="16" customFormat="1" x14ac:dyDescent="0.3"/>
    <row r="40" s="16" customFormat="1" x14ac:dyDescent="0.3"/>
    <row r="41" s="16" customFormat="1" x14ac:dyDescent="0.3"/>
    <row r="42" s="16" customFormat="1" x14ac:dyDescent="0.3"/>
    <row r="43" s="16" customFormat="1" x14ac:dyDescent="0.3"/>
    <row r="44" s="16" customFormat="1" x14ac:dyDescent="0.3"/>
    <row r="45" s="16" customFormat="1" x14ac:dyDescent="0.3"/>
    <row r="46" s="16" customFormat="1" x14ac:dyDescent="0.3"/>
    <row r="47" s="16" customFormat="1" x14ac:dyDescent="0.3"/>
    <row r="48" s="16" customFormat="1" x14ac:dyDescent="0.3"/>
    <row r="49" s="16" customFormat="1" x14ac:dyDescent="0.3"/>
    <row r="50" s="16" customFormat="1" x14ac:dyDescent="0.3"/>
    <row r="51" s="16" customFormat="1" x14ac:dyDescent="0.3"/>
    <row r="52" s="16" customFormat="1" x14ac:dyDescent="0.3"/>
  </sheetData>
  <mergeCells count="5">
    <mergeCell ref="E13:F13"/>
    <mergeCell ref="D1:J2"/>
    <mergeCell ref="E9:F9"/>
    <mergeCell ref="E10:F10"/>
    <mergeCell ref="E11:F1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D211-3177-493F-9424-730ADDA398C5}">
  <dimension ref="B1:R52"/>
  <sheetViews>
    <sheetView tabSelected="1" topLeftCell="A9" zoomScale="85" zoomScaleNormal="85" workbookViewId="0">
      <selection activeCell="J43" sqref="J43"/>
    </sheetView>
  </sheetViews>
  <sheetFormatPr defaultRowHeight="14.4" x14ac:dyDescent="0.3"/>
  <cols>
    <col min="1" max="1" width="6.77734375" customWidth="1"/>
    <col min="2" max="2" width="3.6640625" customWidth="1"/>
    <col min="3" max="3" width="13.6640625" customWidth="1"/>
    <col min="4" max="4" width="19.109375" customWidth="1"/>
    <col min="6" max="6" width="11.109375" customWidth="1"/>
    <col min="7" max="7" width="3.6640625" customWidth="1"/>
    <col min="8" max="8" width="6.77734375" customWidth="1"/>
    <col min="9" max="9" width="3.77734375" customWidth="1"/>
    <col min="10" max="10" width="39" customWidth="1"/>
    <col min="11" max="11" width="3.77734375" customWidth="1"/>
    <col min="12" max="12" width="6.77734375" customWidth="1"/>
    <col min="13" max="13" width="3.77734375" customWidth="1"/>
    <col min="14" max="14" width="39" customWidth="1"/>
    <col min="15" max="15" width="3.77734375" customWidth="1"/>
    <col min="16" max="16" width="6.77734375" customWidth="1"/>
    <col min="17" max="17" width="3.77734375" customWidth="1"/>
    <col min="18" max="18" width="8.88671875" customWidth="1"/>
    <col min="21" max="21" width="8.88671875" customWidth="1"/>
    <col min="24" max="24" width="3.77734375" customWidth="1"/>
  </cols>
  <sheetData>
    <row r="1" spans="2:18" s="3" customFormat="1" ht="14.4" customHeight="1" x14ac:dyDescent="0.3">
      <c r="C1" s="8"/>
      <c r="D1" s="28" t="s">
        <v>93</v>
      </c>
      <c r="E1" s="28"/>
      <c r="F1" s="28"/>
      <c r="G1" s="28"/>
      <c r="H1" s="28"/>
      <c r="I1" s="28"/>
      <c r="J1" s="28"/>
    </row>
    <row r="2" spans="2:18" s="3" customFormat="1" ht="30" customHeight="1" x14ac:dyDescent="0.3">
      <c r="B2" s="8"/>
      <c r="C2" s="8"/>
      <c r="D2" s="28"/>
      <c r="E2" s="28"/>
      <c r="F2" s="28"/>
      <c r="G2" s="28"/>
      <c r="H2" s="28"/>
      <c r="I2" s="28"/>
      <c r="J2" s="28"/>
    </row>
    <row r="3" spans="2:18" s="16" customFormat="1" x14ac:dyDescent="0.3"/>
    <row r="4" spans="2:18" s="16" customFormat="1" ht="18" x14ac:dyDescent="0.35">
      <c r="C4" s="17" t="s">
        <v>21</v>
      </c>
      <c r="D4" s="17"/>
      <c r="J4" s="17" t="s">
        <v>95</v>
      </c>
      <c r="N4" s="17" t="s">
        <v>94</v>
      </c>
      <c r="R4" s="17" t="s">
        <v>38</v>
      </c>
    </row>
    <row r="5" spans="2:18" s="16" customFormat="1" ht="7.05" customHeight="1" x14ac:dyDescent="0.3"/>
    <row r="6" spans="2:18" s="16" customFormat="1" x14ac:dyDescent="0.3">
      <c r="B6" s="15"/>
      <c r="C6" s="15"/>
      <c r="D6" s="15"/>
      <c r="E6" s="15"/>
      <c r="F6" s="15"/>
      <c r="G6" s="15"/>
    </row>
    <row r="7" spans="2:18" s="16" customFormat="1" ht="18.600000000000001" thickBot="1" x14ac:dyDescent="0.4">
      <c r="B7" s="15"/>
      <c r="C7" s="20" t="s">
        <v>20</v>
      </c>
      <c r="D7" s="20"/>
      <c r="E7" s="21"/>
      <c r="F7" s="21"/>
      <c r="G7" s="15"/>
    </row>
    <row r="8" spans="2:18" s="16" customFormat="1" x14ac:dyDescent="0.3">
      <c r="B8" s="15"/>
      <c r="C8" s="15"/>
      <c r="D8" s="15"/>
      <c r="E8" s="15"/>
      <c r="F8" s="15"/>
      <c r="G8" s="15"/>
    </row>
    <row r="9" spans="2:18" s="16" customFormat="1" ht="15.6" x14ac:dyDescent="0.3">
      <c r="B9" s="15"/>
      <c r="C9" s="15" t="str">
        <f>TD!A4</f>
        <v>Total de Vendas</v>
      </c>
      <c r="D9" s="15"/>
      <c r="E9" s="36">
        <f>GETPIVOTDATA("[Measures].[Total de Vendas]",TD!$A$3)</f>
        <v>958334.37549999997</v>
      </c>
      <c r="F9" s="36"/>
      <c r="G9" s="15"/>
    </row>
    <row r="10" spans="2:18" s="16" customFormat="1" ht="15.6" x14ac:dyDescent="0.3">
      <c r="B10" s="15"/>
      <c r="C10" s="15" t="str">
        <f>TD!A5</f>
        <v>Total de Lucro</v>
      </c>
      <c r="D10" s="15"/>
      <c r="E10" s="36">
        <f>GETPIVOTDATA("[Measures].[Total de Lucro]",TD!$A$3)</f>
        <v>625166.88419999997</v>
      </c>
      <c r="F10" s="36"/>
      <c r="G10" s="15"/>
    </row>
    <row r="11" spans="2:18" s="16" customFormat="1" ht="15.6" x14ac:dyDescent="0.3">
      <c r="B11" s="15"/>
      <c r="C11" s="15" t="str">
        <f>TD!A7</f>
        <v>Qtd. Total de Vendas</v>
      </c>
      <c r="D11" s="15"/>
      <c r="E11" s="37">
        <f>GETPIVOTDATA("[Measures].[Qtd. Total de Vendas]",TD!$A$3)</f>
        <v>4749</v>
      </c>
      <c r="F11" s="37"/>
      <c r="G11" s="15"/>
    </row>
    <row r="12" spans="2:18" s="16" customFormat="1" ht="15.6" x14ac:dyDescent="0.3">
      <c r="B12" s="15"/>
      <c r="C12" s="15" t="str">
        <f>TD!A6</f>
        <v>Margem de Lucro (%)</v>
      </c>
      <c r="D12" s="15"/>
      <c r="E12" s="38">
        <f>GETPIVOTDATA("[Measures].[Margem de Lucro (%)]",TD!$A$3)</f>
        <v>0.65234734366470615</v>
      </c>
      <c r="F12" s="38"/>
      <c r="G12" s="15"/>
    </row>
    <row r="13" spans="2:18" s="16" customFormat="1" ht="15.6" x14ac:dyDescent="0.3">
      <c r="B13" s="15"/>
      <c r="C13" s="15" t="str">
        <f>TD!A8</f>
        <v>Ticket Médio</v>
      </c>
      <c r="D13" s="15"/>
      <c r="E13" s="39">
        <f>GETPIVOTDATA("[Measures].[Ticket Médio]",TD!$A$3)</f>
        <v>201.7971</v>
      </c>
      <c r="F13" s="39"/>
      <c r="G13" s="15"/>
    </row>
    <row r="14" spans="2:18" s="16" customFormat="1" x14ac:dyDescent="0.3">
      <c r="B14" s="15"/>
      <c r="C14" s="15"/>
      <c r="D14" s="15"/>
      <c r="E14" s="15"/>
      <c r="F14" s="15"/>
      <c r="G14" s="15"/>
    </row>
    <row r="15" spans="2:18" s="16" customFormat="1" x14ac:dyDescent="0.3"/>
    <row r="16" spans="2:18" s="16" customFormat="1" ht="18" x14ac:dyDescent="0.35">
      <c r="C16" s="17" t="s">
        <v>79</v>
      </c>
    </row>
    <row r="17" spans="10:10" s="16" customFormat="1" ht="7.05" customHeight="1" x14ac:dyDescent="0.3"/>
    <row r="18" spans="10:10" s="16" customFormat="1" x14ac:dyDescent="0.3"/>
    <row r="19" spans="10:10" s="16" customFormat="1" x14ac:dyDescent="0.3"/>
    <row r="20" spans="10:10" s="16" customFormat="1" x14ac:dyDescent="0.3"/>
    <row r="21" spans="10:10" s="16" customFormat="1" x14ac:dyDescent="0.3">
      <c r="J21" s="19"/>
    </row>
    <row r="22" spans="10:10" s="16" customFormat="1" x14ac:dyDescent="0.3"/>
    <row r="23" spans="10:10" s="16" customFormat="1" ht="14.7" customHeight="1" x14ac:dyDescent="0.3"/>
    <row r="24" spans="10:10" s="16" customFormat="1" x14ac:dyDescent="0.3"/>
    <row r="25" spans="10:10" s="16" customFormat="1" x14ac:dyDescent="0.3">
      <c r="J25" s="18" t="s">
        <v>42</v>
      </c>
    </row>
    <row r="26" spans="10:10" s="16" customFormat="1" x14ac:dyDescent="0.3"/>
    <row r="27" spans="10:10" s="16" customFormat="1" x14ac:dyDescent="0.3"/>
    <row r="28" spans="10:10" s="16" customFormat="1" x14ac:dyDescent="0.3"/>
    <row r="29" spans="10:10" s="16" customFormat="1" x14ac:dyDescent="0.3"/>
    <row r="30" spans="10:10" s="16" customFormat="1" x14ac:dyDescent="0.3"/>
    <row r="31" spans="10:10" s="16" customFormat="1" x14ac:dyDescent="0.3"/>
    <row r="32" spans="10:10" s="16" customFormat="1" x14ac:dyDescent="0.3"/>
    <row r="33" s="16" customFormat="1" x14ac:dyDescent="0.3"/>
    <row r="34" s="16" customFormat="1" x14ac:dyDescent="0.3"/>
    <row r="35" s="16" customFormat="1" x14ac:dyDescent="0.3"/>
    <row r="36" s="16" customFormat="1" x14ac:dyDescent="0.3"/>
    <row r="37" s="16" customFormat="1" x14ac:dyDescent="0.3"/>
    <row r="38" s="16" customFormat="1" x14ac:dyDescent="0.3"/>
    <row r="39" s="16" customFormat="1" x14ac:dyDescent="0.3"/>
    <row r="40" s="16" customFormat="1" x14ac:dyDescent="0.3"/>
    <row r="41" s="16" customFormat="1" x14ac:dyDescent="0.3"/>
    <row r="42" s="16" customFormat="1" x14ac:dyDescent="0.3"/>
    <row r="43" s="16" customFormat="1" x14ac:dyDescent="0.3"/>
    <row r="44" s="16" customFormat="1" x14ac:dyDescent="0.3"/>
    <row r="45" s="16" customFormat="1" x14ac:dyDescent="0.3"/>
    <row r="46" s="16" customFormat="1" x14ac:dyDescent="0.3"/>
    <row r="47" s="16" customFormat="1" x14ac:dyDescent="0.3"/>
    <row r="48" s="16" customFormat="1" x14ac:dyDescent="0.3"/>
    <row r="49" s="16" customFormat="1" x14ac:dyDescent="0.3"/>
    <row r="50" s="16" customFormat="1" x14ac:dyDescent="0.3"/>
    <row r="51" s="16" customFormat="1" x14ac:dyDescent="0.3"/>
    <row r="52" s="16" customFormat="1" x14ac:dyDescent="0.3"/>
  </sheetData>
  <mergeCells count="6">
    <mergeCell ref="D1:J2"/>
    <mergeCell ref="E9:F9"/>
    <mergeCell ref="E10:F10"/>
    <mergeCell ref="E11:F11"/>
    <mergeCell ref="E13:F13"/>
    <mergeCell ref="E12:F1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d 3 2 1 6 3 c - e e 6 6 - 4 f 6 6 - b d 3 0 - d 1 2 6 4 3 f 7 8 2 d 0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2 a a 0 d a 5 - 6 f 8 1 - 4 6 f 4 - a 4 f 3 - a f 1 6 4 4 0 b 0 a 8 2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_ V E N D A S _ 0 b 7 1 a 6 8 d - b 3 a 4 - 4 6 2 e - a f 6 f - c b 5 5 a 9 c 6 e b d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0 6 9 1 a 5 e - f 8 7 1 - 4 f 7 4 - 9 1 a 2 - 0 f 2 2 8 b a 6 8 d 1 8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8 8 2 5 1 e 3 - e 5 4 e - 4 3 6 5 - 8 4 b 3 - 3 d b e 2 5 f 9 6 7 9 6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f e 4 6 0 3 5 - 1 e 3 1 - 4 c f 5 - 9 a 4 e - a 2 3 a f 7 9 1 8 e 4 3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7 5 5 b 9 f b - b a 6 f - 4 8 4 e - 9 7 6 5 - 2 7 9 2 6 5 8 e 9 6 4 e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_ C A N A L _ 7 b b 5 9 a 6 e - 9 7 9 d - 4 5 9 e - b 2 0 a - a d c 9 1 6 4 c 9 c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 I D _ C a n a l < / s t r i n g > < / k e y > < v a l u e > < i n t > 9 5 < / i n t > < / v a l u e > < / i t e m > < i t e m > < k e y > < s t r i n g > C a n a l < / s t r i n g > < / k e y > < v a l u e > < i n t > 7 3 < / i n t > < / v a l u e > < / i t e m > < / C o l u m n W i d t h s > < C o l u m n D i s p l a y I n d e x > < i t e m > < k e y > < s t r i n g > I D _ C a n a l < / s t r i n g > < / k e y > < v a l u e > < i n t > 0 < / i n t > < / v a l u e > < / i t e m > < i t e m > < k e y > < s t r i n g > C a n a l 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3 6 1 d 7 b 0 - d 0 b 9 - 4 9 7 f - 9 0 f 9 - c a 4 c 8 1 1 b 4 b 0 7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 d _ L O C A L I Z A C A O 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 d _ L O C A L I Z A C A O 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 d _ C A N A L 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 d _ C A N A L 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d d e b b a 5 - a d 0 1 - 4 0 9 6 - a b 8 c - 6 f 8 8 0 0 a 3 8 0 3 3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 d _ L O C A L I Z A C A O 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 d _ L O C A L I Z A C A O 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 C o l u m n s \ I D _ L o c a l i z a c a o < / K e y > < / D i a g r a m O b j e c t K e y > < D i a g r a m O b j e c t K e y > < K e y > C o l u m n s \ R e g i � o < / K e y > < / D i a g r a m O b j e c t K e y > < D i a g r a m O b j e c t K e y > < K e y > C o l u m n s \ C i d a d e 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 d _ C A N A L 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 d _ C A N A L 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 C o l u m n s \ I D _ C a n a l < / K e y > < / D i a g r a m O b j e c t K e y > < D i a g r a m O b j e c t K e y > < K e y > C o l u m n s \ C a n a l 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 C o l u m n s \ P r o d u t o < / K e y > < / D i a g r a m O b j e c t K e y > < D i a g r a m O b j e c t K e y > < K e y > C o l u m n s \ F a b r i c a n t e < / K e y > < / D i a g r a m O b j e c t K e y > < D i a g r a m O b j e c t K e y > < K e y > C o l u m n s \ M a r c a < / K e y > < / D i a g r a m O b j e c t K e y > < D i a g r a m O b j e c t K e y > < K e y > C o l u m n s \ S u b - C a t e g o r i a < / K e y > < / D i a g r a m O b j e c t K e y > < D i a g r a m O b j e c t K e y > < K e y > C o l u m n s \ C a t e g o r i a 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< / K e y > < / D i a g r a m O b j e c t K e y > < D i a g r a m O b j e c t K e y > < K e y > M e a s u r e s \ S o m a   d e   Q u a n t i d a d e \ T a g I n f o \ F � r m u l a < / K e y > < / D i a g r a m O b j e c t K e y > < D i a g r a m O b j e c t K e y > < K e y > M e a s u r e s \ S o m a   d e   Q u a n t i d a d e \ T a g I n f o \ V a l o r < / K e y > < / D i a g r a m O b j e c t K e y > < D i a g r a m O b j e c t K e y > < K e y > M e a s u r e s \ S o m a   d e   V a l o r   V e n d a < / K e y > < / D i a g r a m O b j e c t K e y > < D i a g r a m O b j e c t K e y > < K e y > M e a s u r e s \ S o m a   d e   V a l o r   V e n d a \ T a g I n f o \ F � r m u l a < / K e y > < / D i a g r a m O b j e c t K e y > < D i a g r a m O b j e c t K e y > < K e y > M e a s u r e s \ S o m a   d e   V a l o r   V e n d a \ T a g I n f o \ V a l o r < / K e y > < / D i a g r a m O b j e c t K e y > < D i a g r a m O b j e c t K e y > < K e y > M e a s u r e s \ T o t a l   d e   V e n d a s < / K e y > < / D i a g r a m O b j e c t K e y > < D i a g r a m O b j e c t K e y > < K e y > M e a s u r e s \ T o t a l   d e   V e n d a s \ T a g I n f o \ F � r m u l a < / K e y > < / D i a g r a m O b j e c t K e y > < D i a g r a m O b j e c t K e y > < K e y > M e a s u r e s \ T o t a l   d e   V e n d a s \ T a g I n f o \ V a l o r < / K e y > < / D i a g r a m O b j e c t K e y > < D i a g r a m O b j e c t K e y > < K e y > M e a s u r e s \ T o t a l   d e   L u c r o < / K e y > < / D i a g r a m O b j e c t K e y > < D i a g r a m O b j e c t K e y > < K e y > M e a s u r e s \ T o t a l   d e   L u c r o \ T a g I n f o \ F � r m u l a < / K e y > < / D i a g r a m O b j e c t K e y > < D i a g r a m O b j e c t K e y > < K e y > M e a s u r e s \ T o t a l   d e   L u c r o \ T a g I n f o \ V a l o r < / K e y > < / D i a g r a m O b j e c t K e y > < D i a g r a m O b j e c t K e y > < K e y > M e a s u r e s \ Q t d .   T o t a l   d e   V e n d a s < / K e y > < / D i a g r a m O b j e c t K e y > < D i a g r a m O b j e c t K e y > < K e y > M e a s u r e s \ Q t d .   T o t a l   d e   V e n d a s \ T a g I n f o \ F � r m u l a < / K e y > < / D i a g r a m O b j e c t K e y > < D i a g r a m O b j e c t K e y > < K e y > M e a s u r e s \ Q t d .   T o t a l   d e   V e n d a s \ T a g I n f o \ V a l o r < / K e y > < / D i a g r a m O b j e c t K e y > < D i a g r a m O b j e c t K e y > < K e y > M e a s u r e s \ T i c k e t   M � d i o < / K e y > < / D i a g r a m O b j e c t K e y > < D i a g r a m O b j e c t K e y > < K e y > M e a s u r e s \ T i c k e t   M � d i o \ T a g I n f o \ F � r m u l a < / K e y > < / D i a g r a m O b j e c t K e y > < D i a g r a m O b j e c t K e y > < K e y > M e a s u r e s \ T i c k e t   M � d i o \ T a g I n f o \ V a l o r < / K e y > < / D i a g r a m O b j e c t K e y > < D i a g r a m O b j e c t K e y > < K e y > M e a s u r e s \ M a r g e m   d e   L u c r o   ( % ) < / K e y > < / D i a g r a m O b j e c t K e y > < D i a g r a m O b j e c t K e y > < K e y > M e a s u r e s \ M a r g e m   d e   L u c r o   ( % ) \ T a g I n f o \ F � r m u l a < / K e y > < / D i a g r a m O b j e c t K e y > < D i a g r a m O b j e c t K e y > < K e y > M e a s u r e s \ M a r g e m   d e   L u c r o   ( % ) \ T a g I n f o \ V a l o r < / K e y > < / D i a g r a m O b j e c t K e y > < D i a g r a m O b j e c t K e y > < K e y > M e a s u r e s \ T o t a l   d e   V e n d a s   ( M i l h � e s ) < / K e y > < / D i a g r a m O b j e c t K e y > < D i a g r a m O b j e c t K e y > < K e y > M e a s u r e s \ T o t a l   d e   V e n d a s   ( M i l h � e s ) \ T a g I n f o \ F � r m u l a < / K e y > < / D i a g r a m O b j e c t K e y > < D i a g r a m O b j e c t K e y > < K e y > M e a s u r e s \ T o t a l   d e   V e n d a s   ( M i l h � e s ) \ T a g I n f o \ V a l o r < / K e y > < / D i a g r a m O b j e c t K e y > < D i a g r a m O b j e c t K e y > < K e y > M e a s u r e s \ T o t a l   d e   L u c r o   ( M i l h � e s ) < / K e y > < / D i a g r a m O b j e c t K e y > < D i a g r a m O b j e c t K e y > < K e y > M e a s u r e s \ T o t a l   d e   L u c r o   ( M i l h � e s ) \ T a g I n f o \ F � r m u l a < / K e y > < / D i a g r a m O b j e c t K e y > < D i a g r a m O b j e c t K e y > < K e y > M e a s u r e s \ T o t a l   d e   L u c r o   ( M i l h � e s ) \ T a g I n f o \ V a l o r < / K e y > < / D i a g r a m O b j e c t K e y > < D i a g r a m O b j e c t K e y > < K e y > C o l u m n s \ I D V e n d a < / K e y > < / D i a g r a m O b j e c t K e y > < D i a g r a m O b j e c t K e y > < K e y > C o l u m n s \ D a t a   V e n d a < / K e y > < / D i a g r a m O b j e c t K e y > < D i a g r a m O b j e c t K e y > < K e y > C o l u m n s \ A n o < / K e y > < / D i a g r a m O b j e c t K e y > < D i a g r a m O b j e c t K e y > < K e y > C o l u m n s \ Q u a n t i d a d e < / K e y > < / D i a g r a m O b j e c t K e y > < D i a g r a m O b j e c t K e y > < K e y > C o l u m n s \ C u s t o < / K e y > < / D i a g r a m O b j e c t K e y > < D i a g r a m O b j e c t K e y > < K e y > C o l u m n s \ V a l o r   V e n d a < / K e y > < / D i a g r a m O b j e c t K e y > < D i a g r a m O b j e c t K e y > < K e y > C o l u m n s \ L u c r o < / K e y > < / D i a g r a m O b j e c t K e y > < D i a g r a m O b j e c t K e y > < K e y > C o l u m n s \ I D _ C a n a l < / K e y > < / D i a g r a m O b j e c t K e y > < D i a g r a m O b j e c t K e y > < K e y > C o l u m n s \ I D _ P r o d u t o < / K e y > < / D i a g r a m O b j e c t K e y > < D i a g r a m O b j e c t K e y > < K e y > C o l u m n s \ I D _ L o c a l i z a c a o < / K e y > < / D i a g r a m O b j e c t K e y > < D i a g r a m O b j e c t K e y > < K e y > C o l u m n s \ A n o 1 < / K e y > < / D i a g r a m O b j e c t K e y > < D i a g r a m O b j e c t K e y > < K e y > C o l u m n s \ M � s < / K e y > < / D i a g r a m O b j e c t K e y > < D i a g r a m O b j e c t K e y > < K e y > C o l u m n s \ D i a < / K e y > < / D i a g r a m O b j e c t K e y > < D i a g r a m O b j e c t K e y > < K e y > L i n k s \ & l t ; C o l u m n s \ S o m a   d e   Q u a n t i d a d e & g t ; - & l t ; M e a s u r e s \ Q u a n t i d a d e & g t ; < / K e y > < / D i a g r a m O b j e c t K e y > < D i a g r a m O b j e c t K e y > < K e y > L i n k s \ & l t ; C o l u m n s \ S o m a   d e   Q u a n t i d a d e & g t ; - & l t ; M e a s u r e s \ Q u a n t i d a d e & g t ; \ C O L U M N < / K e y > < / D i a g r a m O b j e c t K e y > < D i a g r a m O b j e c t K e y > < K e y > L i n k s \ & l t ; C o l u m n s \ S o m a   d e   Q u a n t i d a d e & g t ; - & l t ; M e a s u r e s \ Q u a n t i d a d e & g t ; \ M E A S U R E < / K e y > < / D i a g r a m O b j e c t K e y > < D i a g r a m O b j e c t K e y > < K e y > L i n k s \ & l t ; C o l u m n s \ S o m a   d e   V a l o r   V e n d a & g t ; - & l t ; M e a s u r e s \ V a l o r   V e n d a & g t ; < / K e y > < / D i a g r a m O b j e c t K e y > < D i a g r a m O b j e c t K e y > < K e y > L i n k s \ & l t ; C o l u m n s \ S o m a   d e   V a l o r   V e n d a & g t ; - & l t ; M e a s u r e s \ V a l o r   V e n d a & g t ; \ C O L U M N < / K e y > < / D i a g r a m O b j e c t K e y > < D i a g r a m O b j e c t K e y > < K e y > L i n k s \ & l t ; C o l u m n s \ S o m a   d e   V a l o r   V e n d a & g t ; - & l t ; M e a s u r e s \ V a l o r 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 V e n d a < / K e y > < / a : K e y > < a : V a l u e   i : t y p e = " M e a s u r e G r i d N o d e V i e w S t a t e " > < C o l u m n >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 L u c r o 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 M e a s u r e s \ Q t d .   T o t a l   d e   V e n d a s 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 M e a s u r e s \ Q t d .  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 M e a s u r e s \ Q t d .  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 M e a s u r e s \ T i c k e t 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 d e   L u c r o   ( % ) 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 M e a s u r e s \ M a r g e m   d e   L u c r o   ( % ) \ T a g I n f o \ F � r m u l a 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  d e   L u c r o   ( % ) \ T a g I n f o \ V a l o r 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  ( M i l h � e s ) 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 d e   V e n d a s   ( M i l h � e s ) \ T a g I n f o \ F � r m u l a 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  ( M i l h � e s ) \ T a g I n f o \ V a l o r 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 L u c r o   ( M i l h � e s ) 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 d e   L u c r o   ( M i l h � e s ) \ T a g I n f o \ F � r m u l a 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 L u c r o   ( M i l h � e s ) \ T a g I n f o \ V a l o r 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 C o l u m n s \ I D V e n d a 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 C o l u m n s \ I D _ L o c a l i z a c a o 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 T a g s \ T a b l e s \ & l t ; T a b l e s \ d _ C A N A L & g t ; < / K e y > < / D i a g r a m O b j e c t K e y > < D i a g r a m O b j e c t K e y > < K e y > D y n a m i c   T a g s \ T a b l e s \ & l t ; T a b l e s \ d _ L O C A L I Z A C A O & g t ; < / K e y > < / D i a g r a m O b j e c t K e y > < D i a g r a m O b j e c t K e y > < K e y > D y n a m i c   T a g s \ T a b l e s \ & l t ; T a b l e s \ d _ P R O D U T O S & g t ; < / K e y > < / D i a g r a m O b j e c t K e y > < D i a g r a m O b j e c t K e y > < K e y > D y n a m i c   T a g s \ T a b l e s \ & l t ; T a b l e s \ f _ V E N D A S & g t ; < / K e y > < / D i a g r a m O b j e c t K e y > < D i a g r a m O b j e c t K e y > < K e y > T a b l e s \ d _ C A N A L < / K e y > < / D i a g r a m O b j e c t K e y > < D i a g r a m O b j e c t K e y > < K e y > T a b l e s \ d _ C A N A L \ C o l u m n s \ I D _ C a n a l < / K e y > < / D i a g r a m O b j e c t K e y > < D i a g r a m O b j e c t K e y > < K e y > T a b l e s \ d _ C A N A L \ C o l u m n s \ C a n a l < / K e y > < / D i a g r a m O b j e c t K e y > < D i a g r a m O b j e c t K e y > < K e y > T a b l e s \ d _ L O C A L I Z A C A O < / K e y > < / D i a g r a m O b j e c t K e y > < D i a g r a m O b j e c t K e y > < K e y > T a b l e s \ d _ L O C A L I Z A C A O \ C o l u m n s \ I D _ L o c a l i z a c a o < / K e y > < / D i a g r a m O b j e c t K e y > < D i a g r a m O b j e c t K e y > < K e y > T a b l e s \ d _ L O C A L I Z A C A O \ C o l u m n s \ R e g i � o < / K e y > < / D i a g r a m O b j e c t K e y > < D i a g r a m O b j e c t K e y > < K e y > T a b l e s \ d _ L O C A L I Z A C A O \ C o l u m n s \ C i d a d e < / K e y > < / D i a g r a m O b j e c t K e y > < D i a g r a m O b j e c t K e y > < K e y > T a b l e s \ d _ L O C A L I Z A C A O \ C o l u m n s \ P a � s < / K e y > < / D i a g r a m O b j e c t K e y > < D i a g r a m O b j e c t K e y > < K e y > T a b l e s \ d _ P R O D U T O S < / K e y > < / D i a g r a m O b j e c t K e y > < D i a g r a m O b j e c t K e y > < K e y > T a b l e s \ d _ P R O D U T O S \ C o l u m n s \ I D _ P r o d u t o < / K e y > < / D i a g r a m O b j e c t K e y > < D i a g r a m O b j e c t K e y > < K e y > T a b l e s \ d _ P R O D U T O S \ C o l u m n s \ P r o d u t o < / K e y > < / D i a g r a m O b j e c t K e y > < D i a g r a m O b j e c t K e y > < K e y > T a b l e s \ d _ P R O D U T O S \ C o l u m n s \ F a b r i c a n t e < / K e y > < / D i a g r a m O b j e c t K e y > < D i a g r a m O b j e c t K e y > < K e y > T a b l e s \ d _ P R O D U T O S \ C o l u m n s \ M a r c a < / K e y > < / D i a g r a m O b j e c t K e y > < D i a g r a m O b j e c t K e y > < K e y > T a b l e s \ d _ P R O D U T O S \ C o l u m n s \ S u b - C a t e g o r i a < / K e y > < / D i a g r a m O b j e c t K e y > < D i a g r a m O b j e c t K e y > < K e y > T a b l e s \ d _ P R O D U T O S \ C o l u m n s \ C a t e g o r i a < / K e y > < / D i a g r a m O b j e c t K e y > < D i a g r a m O b j e c t K e y > < K e y > T a b l e s \ f _ V E N D A S < / K e y > < / D i a g r a m O b j e c t K e y > < D i a g r a m O b j e c t K e y > < K e y > T a b l e s \ f _ V E N D A S \ C o l u m n s \ I D V e n d a < / K e y > < / D i a g r a m O b j e c t K e y > < D i a g r a m O b j e c t K e y > < K e y > T a b l e s \ f _ V E N D A S \ C o l u m n s \ D a t a   V e n d a < / K e y > < / D i a g r a m O b j e c t K e y > < D i a g r a m O b j e c t K e y > < K e y > T a b l e s \ f _ V E N D A S \ C o l u m n s \ A n o < / K e y > < / D i a g r a m O b j e c t K e y > < D i a g r a m O b j e c t K e y > < K e y > T a b l e s \ f _ V E N D A S \ C o l u m n s \ Q u a n t i d a d e < / K e y > < / D i a g r a m O b j e c t K e y > < D i a g r a m O b j e c t K e y > < K e y > T a b l e s \ f _ V E N D A S \ C o l u m n s \ C u s t o < / K e y > < / D i a g r a m O b j e c t K e y > < D i a g r a m O b j e c t K e y > < K e y > T a b l e s \ f _ V E N D A S \ C o l u m n s \ V a l o r   V e n d a < / K e y > < / D i a g r a m O b j e c t K e y > < D i a g r a m O b j e c t K e y > < K e y > T a b l e s \ f _ V E N D A S \ C o l u m n s \ L u c r o < / K e y > < / D i a g r a m O b j e c t K e y > < D i a g r a m O b j e c t K e y > < K e y > T a b l e s \ f _ V E N D A S \ C o l u m n s \ I D _ C a n a l < / K e y > < / D i a g r a m O b j e c t K e y > < D i a g r a m O b j e c t K e y > < K e y > T a b l e s \ f _ V E N D A S \ C o l u m n s \ I D _ P r o d u t o < / K e y > < / D i a g r a m O b j e c t K e y > < D i a g r a m O b j e c t K e y > < K e y > T a b l e s \ f _ V E N D A S \ C o l u m n s \ I D _ L o c a l i z a c a o < / K e y > < / D i a g r a m O b j e c t K e y > < D i a g r a m O b j e c t K e y > < K e y > T a b l e s \ f _ V E N D A S \ C o l u m n s \ A n o 1 < / K e y > < / D i a g r a m O b j e c t K e y > < D i a g r a m O b j e c t K e y > < K e y > T a b l e s \ f _ V E N D A S \ C o l u m n s \ M � s < / K e y > < / D i a g r a m O b j e c t K e y > < D i a g r a m O b j e c t K e y > < K e y > T a b l e s \ f _ V E N D A S \ C o l u m n s \ D i a < / K e y > < / D i a g r a m O b j e c t K e y > < D i a g r a m O b j e c t K e y > < K e y > T a b l e s \ f _ V E N D A S \ M e a s u r e s \ S o m a   d e   Q u a n t i d a d e < / K e y > < / D i a g r a m O b j e c t K e y > < D i a g r a m O b j e c t K e y > < K e y > T a b l e s \ f _ V E N D A S \ S o m a   d e   Q u a n t i d a d e \ A d d i t i o n a l   I n f o \ M e d i d a   I m p l � c i t a < / K e y > < / D i a g r a m O b j e c t K e y > < D i a g r a m O b j e c t K e y > < K e y > T a b l e s \ f _ V E N D A S \ M e a s u r e s \ S o m a   d e   V a l o r   V e n d a < / K e y > < / D i a g r a m O b j e c t K e y > < D i a g r a m O b j e c t K e y > < K e y > T a b l e s \ f _ V E N D A S \ S o m a   d e   V a l o r   V e n d a \ A d d i t i o n a l   I n f o \ M e d i d a   I m p l � c i t a < / K e y > < / D i a g r a m O b j e c t K e y > < D i a g r a m O b j e c t K e y > < K e y > T a b l e s \ f _ V E N D A S \ M e a s u r e s \ T o t a l   d e   V e n d a s < / K e y > < / D i a g r a m O b j e c t K e y > < D i a g r a m O b j e c t K e y > < K e y > T a b l e s \ f _ V E N D A S \ M e a s u r e s \ T o t a l   d e   L u c r o < / K e y > < / D i a g r a m O b j e c t K e y > < D i a g r a m O b j e c t K e y > < K e y > T a b l e s \ f _ V E N D A S \ M e a s u r e s \ Q t d .   T o t a l   d e   V e n d a s < / K e y > < / D i a g r a m O b j e c t K e y > < D i a g r a m O b j e c t K e y > < K e y > T a b l e s \ f _ V E N D A S \ M e a s u r e s \ T i c k e t   M � d i o < / K e y > < / D i a g r a m O b j e c t K e y > < D i a g r a m O b j e c t K e y > < K e y > T a b l e s \ f _ V E N D A S \ M e a s u r e s \ M a r g e m   d e   L u c r o   ( % ) < / K e y > < / D i a g r a m O b j e c t K e y > < D i a g r a m O b j e c t K e y > < K e y > T a b l e s \ f _ V E N D A S \ M e a s u r e s \ T o t a l   d e   V e n d a s   ( M i l h � e s ) < / K e y > < / D i a g r a m O b j e c t K e y > < D i a g r a m O b j e c t K e y > < K e y > T a b l e s \ f _ V E N D A S \ M e a s u r e s \ T o t a l   d e   L u c r o   ( M i l h � e s ) < / K e y > < / D i a g r a m O b j e c t K e y > < D i a g r a m O b j e c t K e y > < K e y > R e l a t i o n s h i p s \ & l t ; T a b l e s \ f _ V E N D A S \ C o l u m n s \ I D _ C a n a l & g t ; - & l t ; T a b l e s \ d _ C A N A L \ C o l u m n s \ I D _ C a n a l & g t ; < / K e y > < / D i a g r a m O b j e c t K e y > < D i a g r a m O b j e c t K e y > < K e y > R e l a t i o n s h i p s \ & l t ; T a b l e s \ f _ V E N D A S \ C o l u m n s \ I D _ C a n a l & g t ; - & l t ; T a b l e s \ d _ C A N A L \ C o l u m n s \ I D _ C a n a l & g t ; \ F K < / K e y > < / D i a g r a m O b j e c t K e y > < D i a g r a m O b j e c t K e y > < K e y > R e l a t i o n s h i p s \ & l t ; T a b l e s \ f _ V E N D A S \ C o l u m n s \ I D _ C a n a l & g t ; - & l t ; T a b l e s \ d _ C A N A L \ C o l u m n s \ I D _ C a n a l & g t ; \ P K < / K e y > < / D i a g r a m O b j e c t K e y > < D i a g r a m O b j e c t K e y > < K e y > R e l a t i o n s h i p s \ & l t ; T a b l e s \ f _ V E N D A S \ C o l u m n s \ I D _ C a n a l & g t ; - & l t ; T a b l e s \ d _ C A N A L \ C o l u m n s \ I D _ C a n a l & g t ; \ C r o s s F i l t e r < / K e y > < / D i a g r a m O b j e c t K e y > < D i a g r a m O b j e c t K e y > < K e y > R e l a t i o n s h i p s \ & l t ; T a b l e s \ f _ V E N D A S \ C o l u m n s \ I D _ P r o d u t o & g t ; - & l t ; T a b l e s \ d _ P R O D U T O S \ C o l u m n s \ I D _ P r o d u t o & g t ; < / K e y > < / D i a g r a m O b j e c t K e y > < D i a g r a m O b j e c t K e y > < K e y > R e l a t i o n s h i p s \ & l t ; T a b l e s \ f _ V E N D A S \ C o l u m n s \ I D _ P r o d u t o & g t ; - & l t ; T a b l e s \ d _ P R O D U T O S \ C o l u m n s \ I D _ P r o d u t o & g t ; \ F K < / K e y > < / D i a g r a m O b j e c t K e y > < D i a g r a m O b j e c t K e y > < K e y > R e l a t i o n s h i p s \ & l t ; T a b l e s \ f _ V E N D A S \ C o l u m n s \ I D _ P r o d u t o & g t ; - & l t ; T a b l e s \ d _ P R O D U T O S \ C o l u m n s \ I D _ P r o d u t o & g t ; \ P K < / K e y > < / D i a g r a m O b j e c t K e y > < D i a g r a m O b j e c t K e y > < K e y > R e l a t i o n s h i p s \ & l t ; T a b l e s \ f _ V E N D A S \ C o l u m n s \ I D _ P r o d u t o & g t ; - & l t ; T a b l e s \ d _ P R O D U T O S \ C o l u m n s \ I D _ P r o d u t o & g t ; \ C r o s s F i l t e r < / K e y > < / D i a g r a m O b j e c t K e y > < D i a g r a m O b j e c t K e y > < K e y > R e l a t i o n s h i p s \ & l t ; T a b l e s \ f _ V E N D A S \ C o l u m n s \ I D _ L o c a l i z a c a o & g t ; - & l t ; T a b l e s \ d _ L O C A L I Z A C A O \ C o l u m n s \ I D _ L o c a l i z a c a o & g t ; < / K e y > < / D i a g r a m O b j e c t K e y > < D i a g r a m O b j e c t K e y > < K e y > R e l a t i o n s h i p s \ & l t ; T a b l e s \ f _ V E N D A S \ C o l u m n s \ I D _ L o c a l i z a c a o & g t ; - & l t ; T a b l e s \ d _ L O C A L I Z A C A O \ C o l u m n s \ I D _ L o c a l i z a c a o & g t ; \ F K < / K e y > < / D i a g r a m O b j e c t K e y > < D i a g r a m O b j e c t K e y > < K e y > R e l a t i o n s h i p s \ & l t ; T a b l e s \ f _ V E N D A S \ C o l u m n s \ I D _ L o c a l i z a c a o & g t ; - & l t ; T a b l e s \ d _ L O C A L I Z A C A O \ C o l u m n s \ I D _ L o c a l i z a c a o & g t ; \ P K < / K e y > < / D i a g r a m O b j e c t K e y > < D i a g r a m O b j e c t K e y > < K e y > R e l a t i o n s h i p s \ & l t ; T a b l e s \ f _ V E N D A S \ C o l u m n s \ I D _ L o c a l i z a c a o & g t ; - & l t ; T a b l e s \ d _ L O C A L I Z A C A O \ C o l u m n s \ I D _ L o c a l i z a c a o & g t ; \ C r o s s F i l t e r < / K e y > < / D i a g r a m O b j e c t K e y > < / A l l K e y s > < S e l e c t e d K e y s > < D i a g r a m O b j e c t K e y > < K e y > T a b l e s \ d _ C A N A L 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 1 2 8 . 1 9 9 9 9 9 9 9 9 9 9 9 9 3 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 T a g s \ T a b l e s \ & l t ; T a b l e s \ d _ C A N A L & g t ; 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 T a g s \ T a b l e s \ & l t ; T a b l e s \ d _ L O C A L I Z A C A O & g t ; 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 T a b l e s \ d _ C A N A L < / K e y > < / a : K e y > < a : V a l u e   i : t y p e = " D i a g r a m D i s p l a y N o d e V i e w S t a t e " > < H e i g h t > 1 4 2 < / H e i g h t > < I s E x p a n d e d > t r u e < / I s E x p a n d e d > < L a y e d O u t > t r u e < / L a y e d O u t > < L e f t > 4 8 5 < / L e f t > < T a b I n d e x > 2 < / T a b I n d e x > < T o p > 3 9 5 . 4 0 0 0 0 0 0 0 0 0 0 0 0 3 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 T a b l e s \ d _ C A N A L \ C o l u m n s \ I D _ C a n a l 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 T a b l e s \ d _ C A N A L \ C o l u m n s \ C a n a l 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 T a b l e s \ d _ L O C A L I Z A C A O 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 1 1 3 0 . 3 0 3 8 1 0 5 6 7 6 6 6 < / L e f t > < T a b I n d e x > 3 < / T a b I n d e x > < T o p > 4 7 4 . 1 9 9 9 9 9 9 9 9 9 9 9 9 3 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 T a b l e s \ d _ L O C A L I Z A C A O \ C o l u m n s \ I D _ L o c a l i z a c a o 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 T a b l e s \ d _ L O C A L I Z A C A O \ C o l u m n s \ R e g i � o 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 T a b l e s \ d _ L O C A L I Z A C A O \ C o l u m n s \ C i d a d e 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 T a b l e s \ d _ L O C A L I Z A C A O \ C o l u m n s \ P a � s 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< / K e y > < / a : K e y > < a : V a l u e   i : t y p e = " D i a g r a m D i s p l a y N o d e V i e w S t a t e " > < H e i g h t > 1 9 8 . 4 0 0 0 0 0 0 0 0 0 0 0 0 3 < / H e i g h t > < I s E x p a n d e d > t r u e < / I s E x p a n d e d > < L a y e d O u t > t r u e < / L a y e d O u t > < L e f t > 1 1 2 8 . 8 0 7 6 2 1 1 3 5 3 3 1 6 < / L e f t > < T a b I n d e x > 1 < / T a b I n d e x > < T o p > 2 5 0 . 6 0 0 0 0 0 0 0 0 0 0 0 0 2 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 T a b l e s \ d _ P R O D U T O S \ C o l u m n s \ F a b r i c a n t e 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 T a b l e s \ d _ P R O D U T O S \ C o l u m n s \ M a r c a 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 T a b l e s \ d _ P R O D U T O S \ C o l u m n s \ S u b - C a t e g o r i a 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 T a b l e s \ d _ P R O D U T O S \ C o l u m n s \ C a t e g o r i a 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< / K e y > < / a : K e y > < a : V a l u e   i : t y p e = " D i a g r a m D i s p l a y N o d e V i e w S t a t e " > < H e i g h t > 5 2 1 . 8 < / H e i g h t > < I s E x p a n d e d > t r u e < / I s E x p a n d e d > < L a y e d O u t > t r u e < / L a y e d O u t > < L e f t > 8 0 1 . 7 1 1 4 3 1 7 0 2 9 9 7 2 9 < / L e f t > < T o p > 2 0 8 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 T a b l e s \ f _ V E N D A S \ C o l u m n s \ I D V e n d a 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 T a b l e s \ f _ V E N D A S \ C o l u m n s \ D a t a 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 T a b l e s \ f _ V E N D A S \ C o l u m n s \ V a l o r 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 T a b l e s \ f _ V E N D A S \ C o l u m n s \ I D _ L o c a l i z a c a o 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 T a b l e s \ f _ V E N D A S \ C o l u m n s \ A n o 1 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 T a b l e s \ f _ V E N D A S \ M e a s u r e s \ S o m a   d e  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 T a b l e s \ f _ V E N D A S \ S o m a   d e   Q u a n t i d a d e \ A d d i t i o n a l 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 T a b l e s \ f _ V E N D A S \ M e a s u r e s \ S o m a   d e   V a l o r 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 T a b l e s \ f _ V E N D A S \ S o m a   d e   V a l o r 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 T a b l e s \ f _ V E N D A S \ M e a s u r e s \ T o t a l 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 T a b l e s \ f _ V E N D A S \ M e a s u r e s \ T o t a l   d e   L u c r o 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 T a b l e s \ f _ V E N D A S \ M e a s u r e s \ Q t d .   T o t a l 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 T a b l e s \ f _ V E N D A S \ M e a s u r e s \ T i c k e t   M � d i o 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 T a b l e s \ f _ V E N D A S \ M e a s u r e s \ M a r g e m   d e   L u c r o 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 T a b l e s \ f _ V E N D A S \ M e a s u r e s \ T o t a l   d e   V e n d a s   ( M i l h � e s ) 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 T a b l e s \ f _ V E N D A S \ M e a s u r e s \ T o t a l   d e   L u c r o   ( M i l h � e s ) 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 R e l a t i o n s h i p s \ & l t ; T a b l e s \ f _ V E N D A S \ C o l u m n s \ I D _ C a n a l & g t ; - & l t ; T a b l e s \ d _ C A N A L \ C o l u m n s \ I D _ C a n a l & g t ; < / K e y > < / a : K e y > < a : V a l u e   i : t y p e = " D i a g r a m D i s p l a y L i n k V i e w S t a t e " > < A u t o m a t i o n P r o p e r t y H e l p e r T e x t > P o n t o   d e   e x t r e m i d a d e   1 :   ( 7 8 5 , 7 1 1 4 3 1 7 0 2 9 9 7 , 4 6 8 , 9 ) .   P o n t o   d e   e x t r e m i d a d e   2 :   ( 7 0 1 , 4 6 6 , 4 ) 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 7 8 5 . 7 1 1 4 3 1 7 0 2 9 9 7 2 9 < / b : _ x > < b : _ y > 4 6 8 . 9 0 0 0 0 0 0 0 0 0 0 0 0 3 < / b : _ y > < / b : P o i n t > < b : P o i n t > < b : _ x > 7 4 5 . 3 5 5 7 1 6 < / b : _ x > < b : _ y > 4 6 8 . 9 < / b : _ y > < / b : P o i n t > < b : P o i n t > < b : _ x > 7 4 1 . 3 5 5 7 1 6 < / b : _ x > < b : _ y > 4 6 6 . 4 < / b : _ y > < / b : P o i n t > < b : P o i n t > < b : _ x > 7 0 1 < / b : _ x > < b : _ y > 4 6 6 . 4 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 R e l a t i o n s h i p s \ & l t ; T a b l e s \ f _ V E N D A S \ C o l u m n s \ I D _ C a n a l & g t ; - & l t ; T a b l e s \ d _ C A N A L \ C o l u m n s \ I D _ C a n a l & g t ; \ F K 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 7 8 5 . 7 1 1 4 3 1 7 0 2 9 9 7 2 9 < / b : _ x > < b : _ y > 4 6 0 . 9 0 0 0 0 0 0 0 0 0 0 0 0 3 < / b : _ y > < / L a b e l L o c a t i o n > < L o c a t i o n   x m l n s : b = " h t t p : / / s c h e m a s . d a t a c o n t r a c t . o r g / 2 0 0 4 / 0 7 / S y s t e m . W i n d o w s " > < b : _ x > 8 0 1 . 7 1 1 4 3 1 7 0 2 9 9 7 2 9 < / b : _ x > < b : _ y > 4 6 8 . 9 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 R e l a t i o n s h i p s \ & l t ; T a b l e s \ f _ V E N D A S \ C o l u m n s \ I D _ C a n a l & g t ; - & l t ; T a b l e s \ d _ C A N A L \ C o l u m n s \ I D _ C a n a l & g t ; \ P K 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 6 8 5 < / b : _ x > < b : _ y > 4 5 8 . 4 < / b : _ y > < / L a b e l L o c a t i o n > < L o c a t i o n   x m l n s : b = " h t t p : / / s c h e m a s . d a t a c o n t r a c t . o r g / 2 0 0 4 / 0 7 / S y s t e m . W i n d o w s " > < b : _ x > 6 8 5 < / b : _ x > < b : _ y > 4 6 6 . 4 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 R e l a t i o n s h i p s \ & l t ; T a b l e s \ f _ V E N D A S \ C o l u m n s \ I D _ C a n a l & g t ; - & l t ; T a b l e s \ d _ C A N A L \ C o l u m n s \ I D _ C a n a l & g t ; \ C r o s s F i l t e r 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 7 8 5 . 7 1 1 4 3 1 7 0 2 9 9 7 2 9 < / b : _ x > < b : _ y > 4 6 8 . 9 0 0 0 0 0 0 0 0 0 0 0 0 3 < / b : _ y > < / b : P o i n t > < b : P o i n t > < b : _ x > 7 4 5 . 3 5 5 7 1 6 < / b : _ x > < b : _ y > 4 6 8 . 9 < / b : _ y > < / b : P o i n t > < b : P o i n t > < b : _ x > 7 4 1 . 3 5 5 7 1 6 < / b : _ x > < b : _ y > 4 6 6 . 4 < / b : _ y > < / b : P o i n t > < b : P o i n t > < b : _ x > 7 0 1 < / b : _ x > < b : _ y > 4 6 6 . 4 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 R e l a t i o n s h i p s \ & l t ; T a b l e s \ f _ V E N D A S \ C o l u m n s \ I D _ P r o d u t o & g t ; - & l t ; T a b l e s \ d _ P R O D U T O S \ C o l u m n s \ I D _ P r o d u t o & g t ; < / K e y > < / a : K e y > < a : V a l u e   i : t y p e = " D i a g r a m D i s p l a y L i n k V i e w S t a t e " > < A u t o m a t i o n P r o p e r t y H e l p e r T e x t > P o n t o   d e   e x t r e m i d a d e   1 :   ( 1 0 1 7 , 7 1 1 4 3 1 7 0 3 , 4 5 8 , 9 ) .   P o n t o   d e   e x t r e m i d a d e   2 :   ( 1 1 1 2 , 8 0 7 6 2 1 1 3 5 3 3 , 3 4 9 , 8 ) 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 1 0 1 7 . 7 1 1 4 3 1 7 0 2 9 9 7 3 < / b : _ x > < b : _ y > 4 5 8 . 9 < / b : _ y > < / b : P o i n t > < b : P o i n t > < b : _ x > 1 0 6 3 . 2 5 9 5 2 6 5 < / b : _ x > < b : _ y > 4 5 8 . 9 < / b : _ y > < / b : P o i n t > < b : P o i n t > < b : _ x > 1 0 6 5 . 2 5 9 5 2 6 5 < / b : _ x > < b : _ y > 4 5 6 . 9 < / b : _ y > < / b : P o i n t > < b : P o i n t > < b : _ x > 1 0 6 5 . 2 5 9 5 2 6 5 < / b : _ x > < b : _ y > 3 5 1 . 8 < / b : _ y > < / b : P o i n t > < b : P o i n t > < b : _ x > 1 0 6 7 . 2 5 9 5 2 6 5 < / b : _ x > < b : _ y > 3 4 9 . 8 < / b : _ y > < / b : P o i n t > < b : P o i n t > < b : _ x > 1 1 1 2 . 8 0 7 6 2 1 1 3 5 3 3 1 6 < / b : _ x > < b : _ y > 3 4 9 . 7 9 9 9 9 9 9 9 9 9 9 9 9 5 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 R e l a t i o n s h i p s \ & l t ; T a b l e s \ f _ V E N D A S \ C o l u m n s \ I D _ P r o d u t o & g t ; - & l t ; T a b l e s \ d _ P R O D U T O S \ C o l u m n s \ I D _ P r o d u t o & g t ; \ F K 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 1 0 0 1 . 7 1 1 4 3 1 7 0 2 9 9 7 3 < / b : _ x > < b : _ y > 4 5 0 . 9 < / b : _ y > < / L a b e l L o c a t i o n > < L o c a t i o n   x m l n s : b = " h t t p : / / s c h e m a s . d a t a c o n t r a c t . o r g / 2 0 0 4 / 0 7 / S y s t e m . W i n d o w s " > < b : _ x > 1 0 0 1 . 7 1 1 4 3 1 7 0 2 9 9 7 3 < / b : _ x > < b : _ y > 4 5 8 . 9 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 R e l a t i o n s h i p s \ & l t ; T a b l e s \ f _ V E N D A S \ C o l u m n s \ I D _ P r o d u t o & g t ; - & l t ; T a b l e s \ d _ P R O D U T O S \ C o l u m n s \ I D _ P r o d u t o & g t ; \ P K 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 1 1 1 2 . 8 0 7 6 2 1 1 3 5 3 3 1 6 < / b : _ x > < b : _ y > 3 4 1 . 7 9 9 9 9 9 9 9 9 9 9 9 9 5 < / b : _ y > < / L a b e l L o c a t i o n > < L o c a t i o n   x m l n s : b = " h t t p : / / s c h e m a s . d a t a c o n t r a c t . o r g / 2 0 0 4 / 0 7 / S y s t e m . W i n d o w s " > < b : _ x > 1 1 2 8 . 8 0 7 6 2 1 1 3 5 3 3 1 6 < / b : _ x > < b : _ y > 3 4 9 . 8 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 R e l a t i o n s h i p s \ & l t ; T a b l e s \ f _ V E N D A S \ C o l u m n s \ I D _ P r o d u t o & g t ; - & l t ; T a b l e s \ d _ P R O D U T O S \ C o l u m n s \ I D _ P r o d u t o & g t ; \ C r o s s F i l t e r 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 1 0 1 7 . 7 1 1 4 3 1 7 0 2 9 9 7 3 < / b : _ x > < b : _ y > 4 5 8 . 9 < / b : _ y > < / b : P o i n t > < b : P o i n t > < b : _ x > 1 0 6 3 . 2 5 9 5 2 6 5 < / b : _ x > < b : _ y > 4 5 8 . 9 < / b : _ y > < / b : P o i n t > < b : P o i n t > < b : _ x > 1 0 6 5 . 2 5 9 5 2 6 5 < / b : _ x > < b : _ y > 4 5 6 . 9 < / b : _ y > < / b : P o i n t > < b : P o i n t > < b : _ x > 1 0 6 5 . 2 5 9 5 2 6 5 < / b : _ x > < b : _ y > 3 5 1 . 8 < / b : _ y > < / b : P o i n t > < b : P o i n t > < b : _ x > 1 0 6 7 . 2 5 9 5 2 6 5 < / b : _ x > < b : _ y > 3 4 9 . 8 < / b : _ y > < / b : P o i n t > < b : P o i n t > < b : _ x > 1 1 1 2 . 8 0 7 6 2 1 1 3 5 3 3 1 6 < / b : _ x > < b : _ y > 3 4 9 . 7 9 9 9 9 9 9 9 9 9 9 9 9 5 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 R e l a t i o n s h i p s \ & l t ; T a b l e s \ f _ V E N D A S \ C o l u m n s \ I D _ L o c a l i z a c a o & g t ; - & l t ; T a b l e s \ d _ L O C A L I Z A C A O \ C o l u m n s \ I D _ L o c a l i z a c a o & g t ; < / K e y > < / a : K e y > < a : V a l u e   i : t y p e = " D i a g r a m D i s p l a y L i n k V i e w S t a t e " > < A u t o m a t i o n P r o p e r t y H e l p e r T e x t > P o n t o   d e   e x t r e m i d a d e   1 :   ( 1 0 1 7 , 7 1 1 4 3 1 7 0 3 , 4 7 8 , 9 ) .   P o n t o   d e   e x t r e m i d a d e   2 :   ( 1 1 1 4 , 3 0 3 8 1 0 5 6 7 6 7 , 5 4 9 , 2 ) 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 1 0 1 7 . 7 1 1 4 3 1 7 0 2 9 9 7 3 < / b : _ x > < b : _ y > 4 7 8 . 8 9 9 9 9 9 9 9 9 9 9 9 9 2 < / b : _ y > < / b : P o i n t > < b : P o i n t > < b : _ x > 1 0 6 4 . 0 0 7 6 2 1 5 < / b : _ x > < b : _ y > 4 7 8 . 9 < / b : _ y > < / b : P o i n t > < b : P o i n t > < b : _ x > 1 0 6 6 . 0 0 7 6 2 1 5 < / b : _ x > < b : _ y > 4 8 0 . 9 < / b : _ y > < / b : P o i n t > < b : P o i n t > < b : _ x > 1 0 6 6 . 0 0 7 6 2 1 5 < / b : _ x > < b : _ y > 5 4 7 . 2 < / b : _ y > < / b : P o i n t > < b : P o i n t > < b : _ x > 1 0 6 8 . 0 0 7 6 2 1 5 < / b : _ x > < b : _ y > 5 4 9 . 2 < / b : _ y > < / b : P o i n t > < b : P o i n t > < b : _ x > 1 1 1 4 . 3 0 3 8 1 0 5 6 7 6 6 6 < / b : _ x > < b : _ y > 5 4 9 . 2 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 R e l a t i o n s h i p s \ & l t ; T a b l e s \ f _ V E N D A S \ C o l u m n s \ I D _ L o c a l i z a c a o & g t ; - & l t ; T a b l e s \ d _ L O C A L I Z A C A O \ C o l u m n s \ I D _ L o c a l i z a c a o & g t ; \ F K 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 1 0 0 1 . 7 1 1 4 3 1 7 0 2 9 9 7 3 < / b : _ x > < b : _ y > 4 7 0 . 8 9 9 9 9 9 9 9 9 9 9 9 9 2 < / b : _ y > < / L a b e l L o c a t i o n > < L o c a t i o n   x m l n s : b = " h t t p : / / s c h e m a s . d a t a c o n t r a c t . o r g / 2 0 0 4 / 0 7 / S y s t e m . W i n d o w s " > < b : _ x > 1 0 0 1 . 7 1 1 4 3 1 7 0 2 9 9 7 3 < / b : _ x > < b : _ y > 4 7 8 . 9 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 R e l a t i o n s h i p s \ & l t ; T a b l e s \ f _ V E N D A S \ C o l u m n s \ I D _ L o c a l i z a c a o & g t ; - & l t ; T a b l e s \ d _ L O C A L I Z A C A O \ C o l u m n s \ I D _ L o c a l i z a c a o & g t ; \ P K 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 1 1 1 4 . 3 0 3 8 1 0 5 6 7 6 6 6 < / b : _ x > < b : _ y > 5 4 1 . 2 < / b : _ y > < / L a b e l L o c a t i o n > < L o c a t i o n   x m l n s : b = " h t t p : / / s c h e m a s . d a t a c o n t r a c t . o r g / 2 0 0 4 / 0 7 / S y s t e m . W i n d o w s " > < b : _ x > 1 1 3 0 . 3 0 3 8 1 0 5 6 7 6 6 6 < / b : _ x > < b : _ y > 5 4 9 . 2 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 R e l a t i o n s h i p s \ & l t ; T a b l e s \ f _ V E N D A S \ C o l u m n s \ I D _ L o c a l i z a c a o & g t ; - & l t ; T a b l e s \ d _ L O C A L I Z A C A O \ C o l u m n s \ I D _ L o c a l i z a c a o & g t ; \ C r o s s F i l t e r 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 1 0 1 7 . 7 1 1 4 3 1 7 0 2 9 9 7 3 < / b : _ x > < b : _ y > 4 7 8 . 8 9 9 9 9 9 9 9 9 9 9 9 9 2 < / b : _ y > < / b : P o i n t > < b : P o i n t > < b : _ x > 1 0 6 4 . 0 0 7 6 2 1 5 < / b : _ x > < b : _ y > 4 7 8 . 9 < / b : _ y > < / b : P o i n t > < b : P o i n t > < b : _ x > 1 0 6 6 . 0 0 7 6 2 1 5 < / b : _ x > < b : _ y > 4 8 0 . 9 < / b : _ y > < / b : P o i n t > < b : P o i n t > < b : _ x > 1 0 6 6 . 0 0 7 6 2 1 5 < / b : _ x > < b : _ y > 5 4 7 . 2 < / b : _ y > < / b : P o i n t > < b : P o i n t > < b : _ x > 1 0 6 8 . 0 0 7 6 2 1 5 < / b : _ x > < b : _ y > 5 4 9 . 2 < / b : _ y > < / b : P o i n t > < b : P o i n t > < b : _ x > 1 1 1 4 . 3 0 3 8 1 0 5 6 7 6 6 6 < / b : _ x > < b : _ y > 5 4 9 . 2 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3 7 f d 8 e c - 8 b 2 2 - 4 2 8 7 - 9 b d 2 - 1 b 2 c 9 8 7 d 3 1 0 6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3 d 1 e c b 6 - 0 f 4 2 - 4 5 3 0 - b c a f - 1 2 f a 7 b 8 5 1 5 7 6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a 4 0 4 1 c 4 6 - 2 f a d - 4 2 f 2 - 8 6 c 7 - 1 d f 0 4 d f 7 4 b b 5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5 1 3 1 a 7 c - c 1 5 8 - 4 1 b 2 - 9 8 a e - 9 7 3 9 3 d 3 f f 4 0 5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_ L O C A L I Z A C A O _ 3 5 f 3 2 6 0 1 - 1 a f 8 - 4 7 8 b - b a 4 9 - 2 b e 2 a 1 4 8 7 c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 I D _ L o c a l i z a c a o < / s t r i n g > < / k e y > < v a l u e > < i n t > 1 3 7 < / i n t > < / v a l u e > < / i t e m > < i t e m > < k e y > < s t r i n g > R e g i � o < / s t r i n g > < / k e y > < v a l u e > < i n t > 8 2 < / i n t > < / v a l u e > < / i t e m > < i t e m > < k e y > < s t r i n g > C i d a d e < / s t r i n g > < / k e y > < v a l u e > < i n t > 8 1 < / i n t > < / v a l u e > < / i t e m > < i t e m > < k e y > < s t r i n g > P a � s < / s t r i n g > < / k e y > < v a l u e > < i n t > 6 4 < / i n t > < / v a l u e > < / i t e m > < / C o l u m n W i d t h s > < C o l u m n D i s p l a y I n d e x > < i t e m > < k e y > < s t r i n g > I D _ L o c a l i z a c a o < / s t r i n g > < / k e y > < v a l u e > < i n t > 0 < / i n t > < / v a l u e > < / i t e m > < i t e m > < k e y > < s t r i n g > R e g i � o < / s t r i n g > < / k e y > < v a l u e > < i n t > 1 < / i n t > < / v a l u e > < / i t e m > < i t e m > < k e y > < s t r i n g > C i d a d e < / s t r i n g > < / k e y > < v a l u e > < i n t > 2 < / i n t > < / v a l u e > < / i t e m > < i t e m > < k e y > < s t r i n g > P a � s 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O r d e r " > < C u s t o m C o n t e n t > < ! [ C D A T A [ f _ V E N D A S _ 0 b 7 1 a 6 8 d - b 3 a 4 - 4 6 2 e - a f 6 f - c b 5 5 a 9 c 6 e b d 4 , d _ C A N A L _ 7 b b 5 9 a 6 e - 9 7 9 d - 4 5 9 e - b 2 0 a - a d c 9 1 6 4 c 9 c e 5 , d _ L O C A L I Z A C A O _ 3 5 f 3 2 6 0 1 - 1 a f 8 - 4 7 8 b - b a 4 9 - 2 b e 2 a 1 4 8 7 c f 2 , d _ P R O D U T O S _ d b 9 9 f 8 c 1 - d 0 8 6 - 4 9 5 d - 9 5 4 c - 3 3 b c 0 a 6 f 2 d a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a e 0 e f d b - 6 2 7 8 - 4 0 5 4 - b 8 2 a - 5 3 3 d 1 5 1 b 0 b d f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7 e e 5 9 3 7 e - 0 b c 6 - 4 b 0 3 - 8 4 b 6 - 5 c 5 e 2 d b 2 f b d 2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1 c 2 4 7 f d - 5 7 7 6 - 4 c b 2 - a 5 d b - a 8 b e e 3 c 2 4 9 9 4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f _ V E N D A S _ 0 b 7 1 a 6 8 d - b 3 a 4 - 4 6 2 e - a f 6 f - c b 5 5 a 9 c 6 e b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 I D V e n d a < / s t r i n g > < / k e y > < v a l u e > < i n t > 9 0 < / i n t > < / v a l u e > < / i t e m > < i t e m > < k e y > < s t r i n g > D a t a   V e n d a < / s t r i n g > < / k e y > < v a l u e > < i n t > 1 5 5 < / i n t > < / v a l u e > < / i t e m > < i t e m > < k e y > < s t r i n g > A n o < / s t r i n g > < / k e y > < v a l u e > < i n t > 6 1 < / i n t > < / v a l u e > < / i t e m > < i t e m > < k e y > < s t r i n g > Q u a n t i d a d e < / s t r i n g > < / k e y > < v a l u e > < i n t > 2 2 3 < / i n t > < / v a l u e > < / i t e m > < i t e m > < k e y > < s t r i n g > C u s t o < / s t r i n g > < / k e y > < v a l u e > < i n t > 1 3 6 < / i n t > < / v a l u e > < / i t e m > < i t e m > < k e y > < s t r i n g > V a l o r   V e n d a < / s t r i n g > < / k e y > < v a l u e > < i n t > 3 6 6 < / i n t > < / v a l u e > < / i t e m > < i t e m > < k e y > < s t r i n g > L u c r o < / s t r i n g > < / k e y > < v a l u e > < i n t > 3 3 9 < / i n t > < / v a l u e > < / i t e m > < i t e m > < k e y > < s t r i n g > I D _ C a n a l < / s t r i n g > < / k e y > < v a l u e > < i n t > 9 5 < / i n t > < / v a l u e > < / i t e m > < i t e m > < k e y > < s t r i n g > I D _ P r o d u t o < / s t r i n g > < / k e y > < v a l u e > < i n t > 1 1 0 < / i n t > < / v a l u e > < / i t e m > < i t e m > < k e y > < s t r i n g > I D _ L o c a l i z a c a o < / s t r i n g > < / k e y > < v a l u e > < i n t > 1 3 7 < / i n t > < / v a l u e > < / i t e m > < i t e m > < k e y > < s t r i n g > A n o 1 < / s t r i n g > < / k e y > < v a l u e > < i n t > 6 9 < / i n t > < / v a l u e > < / i t e m > < i t e m > < k e y > < s t r i n g > M � s < / s t r i n g > < / k e y > < v a l u e > < i n t > 9 7 < / i n t > < / v a l u e > < / i t e m > < i t e m > < k e y > < s t r i n g > D i a < / s t r i n g > < / k e y > < v a l u e > < i n t > 5 7 < / i n t > < / v a l u e > < / i t e m > < / C o l u m n W i d t h s > < C o l u m n D i s p l a y I n d e x > < i t e m > < k e y > < s t r i n g > I D V e n d a < / s t r i n g > < / k e y > < v a l u e > < i n t > 0 < / i n t > < / v a l u e > < / i t e m > < i t e m > < k e y > < s t r i n g > D a t a   V e n d a < / s t r i n g > < / k e y > < v a l u e > < i n t > 1 < / i n t > < / v a l u e > < / i t e m > < i t e m > < k e y > < s t r i n g > A n o < / s t r i n g > < / k e y > < v a l u e > < i n t > 2 < / i n t > < / v a l u e > < / i t e m > < i t e m > < k e y > < s t r i n g > Q u a n t i d a d e < / s t r i n g > < / k e y > < v a l u e > < i n t > 3 < / i n t > < / v a l u e > < / i t e m > < i t e m > < k e y > < s t r i n g > C u s t o < / s t r i n g > < / k e y > < v a l u e > < i n t > 4 < / i n t > < / v a l u e > < / i t e m > < i t e m > < k e y > < s t r i n g > V a l o r   V e n d a < / s t r i n g > < / k e y > < v a l u e > < i n t > 5 < / i n t > < / v a l u e > < / i t e m > < i t e m > < k e y > < s t r i n g > L u c r o < / s t r i n g > < / k e y > < v a l u e > < i n t > 6 < / i n t > < / v a l u e > < / i t e m > < i t e m > < k e y > < s t r i n g > I D _ C a n a l < / s t r i n g > < / k e y > < v a l u e > < i n t > 7 < / i n t > < / v a l u e > < / i t e m > < i t e m > < k e y > < s t r i n g > I D _ P r o d u t o < / s t r i n g > < / k e y > < v a l u e > < i n t > 8 < / i n t > < / v a l u e > < / i t e m > < i t e m > < k e y > < s t r i n g > I D _ L o c a l i z a c a o < / s t r i n g > < / k e y > < v a l u e > < i n t > 9 < / i n t > < / v a l u e > < / i t e m > < i t e m > < k e y > < s t r i n g > A n o 1 < / s t r i n g > < / k e y > < v a l u e > < i n t > 1 0 < / i n t > < / v a l u e > < / i t e m > < i t e m > < k e y > < s t r i n g > M � s < / s t r i n g > < / k e y > < v a l u e > < i n t > 1 1 < / i n t > < / v a l u e > < / i t e m > < i t e m > < k e y > < s t r i n g > D i a 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6 c f f 1 5 0 2 - 6 3 e 8 - 4 1 1 0 - a 2 a 9 - 4 8 a 9 b d f b 3 1 e b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d _ P R O D U T O S _ d b 9 9 f 8 c 1 - d 0 8 6 - 4 9 5 d - 9 5 4 c - 3 3 b c 0 a 6 f 2 d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 1 1 0 < / i n t > < / v a l u e > < / i t e m > < i t e m > < k e y > < s t r i n g > P r o d u t o < / s t r i n g > < / k e y > < v a l u e > < i n t > 8 8 < / i n t > < / v a l u e > < / i t e m > < i t e m > < k e y > < s t r i n g > F a b r i c a n t e < / s t r i n g > < / k e y > < v a l u e > < i n t > 1 0 4 < / i n t > < / v a l u e > < / i t e m > < i t e m > < k e y > < s t r i n g > M a r c a < / s t r i n g > < / k e y > < v a l u e > < i n t > 7 7 < / i n t > < / v a l u e > < / i t e m > < i t e m > < k e y > < s t r i n g > S u b - C a t e g o r i a < / s t r i n g > < / k e y > < v a l u e > < i n t > 1 3 0 < / i n t > < / v a l u e > < / i t e m > < i t e m > < k e y > < s t r i n g > C a t e g o r i a < / s t r i n g > < / k e y > < v a l u e > < i n t > 9 9 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 F a b r i c a n t e < / s t r i n g > < / k e y > < v a l u e > < i n t > 2 < / i n t > < / v a l u e > < / i t e m > < i t e m > < k e y > < s t r i n g > M a r c a < / s t r i n g > < / k e y > < v a l u e > < i n t > 3 < / i n t > < / v a l u e > < / i t e m > < i t e m > < k e y > < s t r i n g > S u b - C a t e g o r i a < / s t r i n g > < / k e y > < v a l u e > < i n t > 4 < / i n t > < / v a l u e > < / i t e m > < i t e m > < k e y > < s t r i n g > C a t e g o r i a 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 d _ C A N A L _ 7 b b 5 9 a 6 e - 9 7 9 d - 4 5 9 e - b 2 0 a - a d c 9 1 6 4 c 9 c e 5 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 d _ L O C A L I Z A C A O _ 3 5 f 3 2 6 0 1 - 1 a f 8 - 4 7 8 b - b a 4 9 - 2 b e 2 a 1 4 8 7 c f 2 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 d _ P R O D U T O S _ d b 9 9 f 8 c 1 - d 0 8 6 - 4 9 5 d - 9 5 4 c - 3 3 b c 0 a 6 f 2 d a 2 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 f _ V E N D A S _ 0 b 7 1 a 6 8 d - b 3 a 4 - 4 6 2 e - a f 6 f - c b 5 5 a 9 c 6 e b d 4 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5 d b 7 2 0 f - 2 a f a - 4 6 f 2 - 8 e 9 e - 3 a 0 9 b e 0 9 2 d 5 8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 2 0 2 5 - 0 7 - 0 9 T 1 5 : 2 4 : 4 1 . 0 5 5 0 6 0 1 - 0 3 : 0 0 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b f 5 1 b 5 d - 0 8 9 3 - 4 8 6 b - 8 f 0 c - a e d 9 f 6 d 4 3 2 a 9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4 f 4 8 6 6 1 - c e 9 0 - 4 2 b 6 - b 1 a 9 - d 9 8 5 e a 0 7 5 f 8 b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7 2 c 3 e 1 8 - c d e d - 4 3 b d - 8 f 9 f - 1 b 8 b a 7 a a b 7 0 f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c e a 5 0 f f - 6 d 8 1 - 4 5 8 2 - b 7 c 2 - 3 9 4 e c 5 7 f 2 a 0 4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i t e m > < M e a s u r e N a m e > T o t a l   d e   L u c r o < / M e a s u r e N a m e > < D i s p l a y N a m e > T o t a l   d e   L u c r o < / D i s p l a y N a m e > < V i s i b l e > F a l s e < / V i s i b l e > < / i t e m > < i t e m > < M e a s u r e N a m e > Q t d .   T o t a l   d e   V e n d a s < / M e a s u r e N a m e > < D i s p l a y N a m e > Q t d .   T o t a l 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i t e m > < M e a s u r e N a m e > M a r g e m   d e   L u c r o   ( % ) < / M e a s u r e N a m e > < D i s p l a y N a m e > M a r g e m   d e   L u c r o   ( % ) < / D i s p l a y N a m e > < V i s i b l e > F a l s e < / V i s i b l e > < / i t e m > < i t e m > < M e a s u r e N a m e > T o t a l   d e   V e n d a s   ( M i l h � e s ) < / M e a s u r e N a m e > < D i s p l a y N a m e > T o t a l   d e   V e n d a s   ( M i l h � e s ) < / D i s p l a y N a m e > < V i s i b l e > F a l s e < / V i s i b l e > < / i t e m > < i t e m > < M e a s u r e N a m e > T o t a l   d e   L u c r o   ( M i l h � e s ) < / M e a s u r e N a m e > < D i s p l a y N a m e > T o t a l   d e   L u c r o   ( M i l h � e s ) 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06C04AE-EA25-49EC-849A-D22C3A77F03E}">
  <ds:schemaRefs/>
</ds:datastoreItem>
</file>

<file path=customXml/itemProps10.xml><?xml version="1.0" encoding="utf-8"?>
<ds:datastoreItem xmlns:ds="http://schemas.openxmlformats.org/officeDocument/2006/customXml" ds:itemID="{A5DA9BE9-FB6D-46D4-AEE2-A6B9C9585CE0}">
  <ds:schemaRefs/>
</ds:datastoreItem>
</file>

<file path=customXml/itemProps11.xml><?xml version="1.0" encoding="utf-8"?>
<ds:datastoreItem xmlns:ds="http://schemas.openxmlformats.org/officeDocument/2006/customXml" ds:itemID="{D1CDF052-D8E6-4915-8DF1-80837C52EEAE}">
  <ds:schemaRefs/>
</ds:datastoreItem>
</file>

<file path=customXml/itemProps12.xml><?xml version="1.0" encoding="utf-8"?>
<ds:datastoreItem xmlns:ds="http://schemas.openxmlformats.org/officeDocument/2006/customXml" ds:itemID="{72DE6465-F3A0-4274-B610-651140570F68}">
  <ds:schemaRefs/>
</ds:datastoreItem>
</file>

<file path=customXml/itemProps13.xml><?xml version="1.0" encoding="utf-8"?>
<ds:datastoreItem xmlns:ds="http://schemas.openxmlformats.org/officeDocument/2006/customXml" ds:itemID="{6D6D9652-2225-4FDB-AB08-38F078958AF6}">
  <ds:schemaRefs/>
</ds:datastoreItem>
</file>

<file path=customXml/itemProps14.xml><?xml version="1.0" encoding="utf-8"?>
<ds:datastoreItem xmlns:ds="http://schemas.openxmlformats.org/officeDocument/2006/customXml" ds:itemID="{B5DAC003-DA75-485A-A2FF-1FB55C332D93}">
  <ds:schemaRefs/>
</ds:datastoreItem>
</file>

<file path=customXml/itemProps15.xml><?xml version="1.0" encoding="utf-8"?>
<ds:datastoreItem xmlns:ds="http://schemas.openxmlformats.org/officeDocument/2006/customXml" ds:itemID="{FA55FC2A-036B-49E8-90DC-F4A3E473B247}">
  <ds:schemaRefs/>
</ds:datastoreItem>
</file>

<file path=customXml/itemProps16.xml><?xml version="1.0" encoding="utf-8"?>
<ds:datastoreItem xmlns:ds="http://schemas.openxmlformats.org/officeDocument/2006/customXml" ds:itemID="{E2D0A3BA-84D3-4F63-859E-2E5211E2ABCB}">
  <ds:schemaRefs/>
</ds:datastoreItem>
</file>

<file path=customXml/itemProps17.xml><?xml version="1.0" encoding="utf-8"?>
<ds:datastoreItem xmlns:ds="http://schemas.openxmlformats.org/officeDocument/2006/customXml" ds:itemID="{C393FAC2-F3F1-42A1-AC57-EE1BD17ACF70}">
  <ds:schemaRefs/>
</ds:datastoreItem>
</file>

<file path=customXml/itemProps18.xml><?xml version="1.0" encoding="utf-8"?>
<ds:datastoreItem xmlns:ds="http://schemas.openxmlformats.org/officeDocument/2006/customXml" ds:itemID="{C7D6F17F-5D56-4C30-BD00-17BC3E84DA8A}">
  <ds:schemaRefs/>
</ds:datastoreItem>
</file>

<file path=customXml/itemProps19.xml><?xml version="1.0" encoding="utf-8"?>
<ds:datastoreItem xmlns:ds="http://schemas.openxmlformats.org/officeDocument/2006/customXml" ds:itemID="{1F445660-D03B-4260-BC4E-56DEBECEDEDB}">
  <ds:schemaRefs/>
</ds:datastoreItem>
</file>

<file path=customXml/itemProps2.xml><?xml version="1.0" encoding="utf-8"?>
<ds:datastoreItem xmlns:ds="http://schemas.openxmlformats.org/officeDocument/2006/customXml" ds:itemID="{555FF29A-6829-4E1D-8B89-4C8A640DC532}">
  <ds:schemaRefs/>
</ds:datastoreItem>
</file>

<file path=customXml/itemProps20.xml><?xml version="1.0" encoding="utf-8"?>
<ds:datastoreItem xmlns:ds="http://schemas.openxmlformats.org/officeDocument/2006/customXml" ds:itemID="{562958DF-1EF2-40DA-A967-014767E3E24C}">
  <ds:schemaRefs/>
</ds:datastoreItem>
</file>

<file path=customXml/itemProps21.xml><?xml version="1.0" encoding="utf-8"?>
<ds:datastoreItem xmlns:ds="http://schemas.openxmlformats.org/officeDocument/2006/customXml" ds:itemID="{ECA08D7B-032F-4E92-90C2-15F977159B67}">
  <ds:schemaRefs/>
</ds:datastoreItem>
</file>

<file path=customXml/itemProps22.xml><?xml version="1.0" encoding="utf-8"?>
<ds:datastoreItem xmlns:ds="http://schemas.openxmlformats.org/officeDocument/2006/customXml" ds:itemID="{BD26EB30-F904-4C5F-83BB-53AE65ABE34E}">
  <ds:schemaRefs/>
</ds:datastoreItem>
</file>

<file path=customXml/itemProps23.xml><?xml version="1.0" encoding="utf-8"?>
<ds:datastoreItem xmlns:ds="http://schemas.openxmlformats.org/officeDocument/2006/customXml" ds:itemID="{6824049B-7470-48D0-9DA9-BF5A59BB074D}">
  <ds:schemaRefs/>
</ds:datastoreItem>
</file>

<file path=customXml/itemProps24.xml><?xml version="1.0" encoding="utf-8"?>
<ds:datastoreItem xmlns:ds="http://schemas.openxmlformats.org/officeDocument/2006/customXml" ds:itemID="{C49457EF-07E2-43E9-9715-A305F8067285}">
  <ds:schemaRefs/>
</ds:datastoreItem>
</file>

<file path=customXml/itemProps25.xml><?xml version="1.0" encoding="utf-8"?>
<ds:datastoreItem xmlns:ds="http://schemas.openxmlformats.org/officeDocument/2006/customXml" ds:itemID="{0799BC5C-2A24-4F52-B482-677C2326F6E5}">
  <ds:schemaRefs/>
</ds:datastoreItem>
</file>

<file path=customXml/itemProps26.xml><?xml version="1.0" encoding="utf-8"?>
<ds:datastoreItem xmlns:ds="http://schemas.openxmlformats.org/officeDocument/2006/customXml" ds:itemID="{F52E8AC5-2CAD-409C-AB79-3A926BD74DD5}">
  <ds:schemaRefs/>
</ds:datastoreItem>
</file>

<file path=customXml/itemProps27.xml><?xml version="1.0" encoding="utf-8"?>
<ds:datastoreItem xmlns:ds="http://schemas.openxmlformats.org/officeDocument/2006/customXml" ds:itemID="{0B76D8DF-8AC1-4E84-9738-7B897AD739B1}">
  <ds:schemaRefs/>
</ds:datastoreItem>
</file>

<file path=customXml/itemProps28.xml><?xml version="1.0" encoding="utf-8"?>
<ds:datastoreItem xmlns:ds="http://schemas.openxmlformats.org/officeDocument/2006/customXml" ds:itemID="{30E0E29D-29C8-4311-B507-BED440341BE7}">
  <ds:schemaRefs/>
</ds:datastoreItem>
</file>

<file path=customXml/itemProps29.xml><?xml version="1.0" encoding="utf-8"?>
<ds:datastoreItem xmlns:ds="http://schemas.openxmlformats.org/officeDocument/2006/customXml" ds:itemID="{36DEB2E5-0A2F-4F4B-BDF0-1F0805FEB016}">
  <ds:schemaRefs/>
</ds:datastoreItem>
</file>

<file path=customXml/itemProps3.xml><?xml version="1.0" encoding="utf-8"?>
<ds:datastoreItem xmlns:ds="http://schemas.openxmlformats.org/officeDocument/2006/customXml" ds:itemID="{A4EC9F08-9840-4754-BD85-CE622A3D0CBA}">
  <ds:schemaRefs/>
</ds:datastoreItem>
</file>

<file path=customXml/itemProps30.xml><?xml version="1.0" encoding="utf-8"?>
<ds:datastoreItem xmlns:ds="http://schemas.openxmlformats.org/officeDocument/2006/customXml" ds:itemID="{E0D8A128-3464-40DA-9389-ECD6A9272525}">
  <ds:schemaRefs/>
</ds:datastoreItem>
</file>

<file path=customXml/itemProps31.xml><?xml version="1.0" encoding="utf-8"?>
<ds:datastoreItem xmlns:ds="http://schemas.openxmlformats.org/officeDocument/2006/customXml" ds:itemID="{7D3DEF66-88BC-4AA8-BFAD-5FD81B4D49E2}">
  <ds:schemaRefs/>
</ds:datastoreItem>
</file>

<file path=customXml/itemProps32.xml><?xml version="1.0" encoding="utf-8"?>
<ds:datastoreItem xmlns:ds="http://schemas.openxmlformats.org/officeDocument/2006/customXml" ds:itemID="{9A2D6043-7189-4845-9FED-1BA1429D4E74}">
  <ds:schemaRefs/>
</ds:datastoreItem>
</file>

<file path=customXml/itemProps33.xml><?xml version="1.0" encoding="utf-8"?>
<ds:datastoreItem xmlns:ds="http://schemas.openxmlformats.org/officeDocument/2006/customXml" ds:itemID="{DECF0F85-5C7E-4491-B4D0-E742904E3A64}">
  <ds:schemaRefs/>
</ds:datastoreItem>
</file>

<file path=customXml/itemProps34.xml><?xml version="1.0" encoding="utf-8"?>
<ds:datastoreItem xmlns:ds="http://schemas.openxmlformats.org/officeDocument/2006/customXml" ds:itemID="{EF51081F-92E8-43FA-AED4-24D86E5CAE9C}">
  <ds:schemaRefs/>
</ds:datastoreItem>
</file>

<file path=customXml/itemProps35.xml><?xml version="1.0" encoding="utf-8"?>
<ds:datastoreItem xmlns:ds="http://schemas.openxmlformats.org/officeDocument/2006/customXml" ds:itemID="{E698F0CA-EF6A-4711-8DCF-F9B297A446C6}">
  <ds:schemaRefs/>
</ds:datastoreItem>
</file>

<file path=customXml/itemProps36.xml><?xml version="1.0" encoding="utf-8"?>
<ds:datastoreItem xmlns:ds="http://schemas.openxmlformats.org/officeDocument/2006/customXml" ds:itemID="{D7490F58-786A-4FE2-85DB-AAA033365AC2}">
  <ds:schemaRefs/>
</ds:datastoreItem>
</file>

<file path=customXml/itemProps37.xml><?xml version="1.0" encoding="utf-8"?>
<ds:datastoreItem xmlns:ds="http://schemas.openxmlformats.org/officeDocument/2006/customXml" ds:itemID="{9EB2D465-0886-4A7E-B4F8-BEFB2E778034}">
  <ds:schemaRefs/>
</ds:datastoreItem>
</file>

<file path=customXml/itemProps38.xml><?xml version="1.0" encoding="utf-8"?>
<ds:datastoreItem xmlns:ds="http://schemas.openxmlformats.org/officeDocument/2006/customXml" ds:itemID="{BCAC8F2B-59C3-42D1-B279-FC52A11B4D56}">
  <ds:schemaRefs/>
</ds:datastoreItem>
</file>

<file path=customXml/itemProps39.xml><?xml version="1.0" encoding="utf-8"?>
<ds:datastoreItem xmlns:ds="http://schemas.openxmlformats.org/officeDocument/2006/customXml" ds:itemID="{DCE1EC2B-1CD4-43F6-BD2F-61FBDDC648CF}">
  <ds:schemaRefs/>
</ds:datastoreItem>
</file>

<file path=customXml/itemProps4.xml><?xml version="1.0" encoding="utf-8"?>
<ds:datastoreItem xmlns:ds="http://schemas.openxmlformats.org/officeDocument/2006/customXml" ds:itemID="{19E80F1A-5115-4264-BDE9-49E2EEAA7456}">
  <ds:schemaRefs/>
</ds:datastoreItem>
</file>

<file path=customXml/itemProps40.xml><?xml version="1.0" encoding="utf-8"?>
<ds:datastoreItem xmlns:ds="http://schemas.openxmlformats.org/officeDocument/2006/customXml" ds:itemID="{9F6DF002-A910-432D-9D14-57BFE302670A}">
  <ds:schemaRefs/>
</ds:datastoreItem>
</file>

<file path=customXml/itemProps5.xml><?xml version="1.0" encoding="utf-8"?>
<ds:datastoreItem xmlns:ds="http://schemas.openxmlformats.org/officeDocument/2006/customXml" ds:itemID="{709A267F-36CA-41AD-BC37-68CA1092A734}">
  <ds:schemaRefs/>
</ds:datastoreItem>
</file>

<file path=customXml/itemProps6.xml><?xml version="1.0" encoding="utf-8"?>
<ds:datastoreItem xmlns:ds="http://schemas.openxmlformats.org/officeDocument/2006/customXml" ds:itemID="{206CBC79-8E4E-4315-B680-EF220142DD8A}">
  <ds:schemaRefs/>
</ds:datastoreItem>
</file>

<file path=customXml/itemProps7.xml><?xml version="1.0" encoding="utf-8"?>
<ds:datastoreItem xmlns:ds="http://schemas.openxmlformats.org/officeDocument/2006/customXml" ds:itemID="{365E3E1E-6FFD-4632-B897-76BF2A1EB3D9}">
  <ds:schemaRefs/>
</ds:datastoreItem>
</file>

<file path=customXml/itemProps8.xml><?xml version="1.0" encoding="utf-8"?>
<ds:datastoreItem xmlns:ds="http://schemas.openxmlformats.org/officeDocument/2006/customXml" ds:itemID="{6504E4A1-C20F-4A14-828F-06072866B32D}">
  <ds:schemaRefs/>
</ds:datastoreItem>
</file>

<file path=customXml/itemProps9.xml><?xml version="1.0" encoding="utf-8"?>
<ds:datastoreItem xmlns:ds="http://schemas.openxmlformats.org/officeDocument/2006/customXml" ds:itemID="{0A2E29F8-14DB-4CDA-959E-A42E508647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TD</vt:lpstr>
      <vt:lpstr>DASHBOARD - PRODUTOS</vt:lpstr>
      <vt:lpstr>DASHBOARD -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RERYSON SANTOS DE ANDRADE</dc:creator>
  <cp:lastModifiedBy>Reryson</cp:lastModifiedBy>
  <dcterms:created xsi:type="dcterms:W3CDTF">2015-06-05T18:19:34Z</dcterms:created>
  <dcterms:modified xsi:type="dcterms:W3CDTF">2025-07-09T21:23:31Z</dcterms:modified>
</cp:coreProperties>
</file>