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ine\OneDrive\DHBW\Semester 3\Fallstudie\"/>
    </mc:Choice>
  </mc:AlternateContent>
  <bookViews>
    <workbookView xWindow="4080" yWindow="0" windowWidth="18870" windowHeight="132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10" i="1"/>
  <c r="F10" i="1" s="1"/>
  <c r="G10" i="1" s="1"/>
  <c r="H10" i="1" s="1"/>
  <c r="I10" i="1" s="1"/>
  <c r="E9" i="1" l="1"/>
  <c r="F9" i="1" s="1"/>
  <c r="G9" i="1" s="1"/>
  <c r="H9" i="1" s="1"/>
  <c r="I9" i="1" s="1"/>
  <c r="G11" i="1"/>
  <c r="H11" i="1" s="1"/>
  <c r="I11" i="1" s="1"/>
  <c r="G12" i="1"/>
  <c r="H12" i="1" s="1"/>
  <c r="I12" i="1" s="1"/>
  <c r="F12" i="1"/>
  <c r="F11" i="1"/>
  <c r="E12" i="1"/>
  <c r="E11" i="1"/>
  <c r="D19" i="1" l="1"/>
  <c r="E5" i="1"/>
  <c r="F5" i="1" s="1"/>
  <c r="G5" i="1" s="1"/>
  <c r="H5" i="1" s="1"/>
  <c r="I5" i="1" s="1"/>
  <c r="E6" i="1"/>
  <c r="F6" i="1" s="1"/>
  <c r="G6" i="1" s="1"/>
  <c r="H6" i="1" s="1"/>
  <c r="I6" i="1" s="1"/>
  <c r="E7" i="1"/>
  <c r="F7" i="1" s="1"/>
  <c r="G7" i="1" s="1"/>
  <c r="H7" i="1" s="1"/>
  <c r="I7" i="1" s="1"/>
  <c r="E8" i="1"/>
  <c r="F8" i="1" s="1"/>
  <c r="G8" i="1" s="1"/>
  <c r="H8" i="1" s="1"/>
  <c r="I8" i="1" s="1"/>
  <c r="D4" i="1"/>
  <c r="F17" i="1"/>
  <c r="G17" i="1" s="1"/>
  <c r="H17" i="1" s="1"/>
  <c r="I17" i="1" s="1"/>
  <c r="F18" i="1"/>
  <c r="G18" i="1" s="1"/>
  <c r="H18" i="1" s="1"/>
  <c r="I18" i="1" s="1"/>
  <c r="F20" i="1"/>
  <c r="G20" i="1" s="1"/>
  <c r="H20" i="1" s="1"/>
  <c r="I20" i="1" s="1"/>
  <c r="E17" i="1"/>
  <c r="E18" i="1"/>
  <c r="E20" i="1"/>
  <c r="E16" i="1"/>
  <c r="F16" i="1" s="1"/>
  <c r="G16" i="1" s="1"/>
  <c r="H16" i="1" s="1"/>
  <c r="I16" i="1" s="1"/>
  <c r="E15" i="1"/>
  <c r="D3" i="1" l="1"/>
  <c r="D14" i="1"/>
  <c r="E14" i="1"/>
  <c r="F15" i="1"/>
  <c r="E4" i="1"/>
  <c r="F4" i="1" l="1"/>
  <c r="E3" i="1"/>
  <c r="E23" i="1" s="1"/>
  <c r="F14" i="1"/>
  <c r="G15" i="1"/>
  <c r="H15" i="1" l="1"/>
  <c r="G14" i="1"/>
  <c r="F3" i="1"/>
  <c r="F23" i="1" s="1"/>
  <c r="G4" i="1"/>
  <c r="G3" i="1" l="1"/>
  <c r="G23" i="1" s="1"/>
  <c r="H4" i="1"/>
  <c r="H14" i="1"/>
  <c r="I15" i="1"/>
  <c r="I14" i="1" s="1"/>
  <c r="I4" i="1" l="1"/>
  <c r="I3" i="1" s="1"/>
  <c r="I23" i="1" s="1"/>
  <c r="H3" i="1"/>
  <c r="H23" i="1" s="1"/>
</calcChain>
</file>

<file path=xl/sharedStrings.xml><?xml version="1.0" encoding="utf-8"?>
<sst xmlns="http://schemas.openxmlformats.org/spreadsheetml/2006/main" count="48" uniqueCount="38">
  <si>
    <t>Kosten-Nutzen-Analyse für Implementierung des Emotion Detectors von Shiretech Inc.</t>
  </si>
  <si>
    <t>Kosten</t>
  </si>
  <si>
    <t>Einmalige Kosten</t>
  </si>
  <si>
    <t>Software-Lizenz</t>
  </si>
  <si>
    <t>Erstmalige Anpassungen</t>
  </si>
  <si>
    <t>Erarbeitung Produktangebot</t>
  </si>
  <si>
    <t>Wiederkehrende Kosten</t>
  </si>
  <si>
    <t>Verdienstausfall durch Schulung Mitarbeiter</t>
  </si>
  <si>
    <t>Fortlaufende Anpassungen Produktkatalog</t>
  </si>
  <si>
    <t>Nutzen</t>
  </si>
  <si>
    <t>Kosteneinsparung</t>
  </si>
  <si>
    <t>Produktivitätsgewinne</t>
  </si>
  <si>
    <t>Reduzierte Personalkosten</t>
  </si>
  <si>
    <t>Einsparung durch Verbesserung Geschäftsprozesse</t>
  </si>
  <si>
    <t>Weitere Vorteile</t>
  </si>
  <si>
    <t>Attraktives Werbemittel</t>
  </si>
  <si>
    <t>Implementierung Feedback</t>
  </si>
  <si>
    <t>Anzahl</t>
  </si>
  <si>
    <t>Jahr 1</t>
  </si>
  <si>
    <t>Jahr 2</t>
  </si>
  <si>
    <t>Jahr 3</t>
  </si>
  <si>
    <t>Jahr 4</t>
  </si>
  <si>
    <t>Jahr 5</t>
  </si>
  <si>
    <t>Erhöhte Kundebindung</t>
  </si>
  <si>
    <t>Qualitätssteigerung Beratung</t>
  </si>
  <si>
    <t>Einheit</t>
  </si>
  <si>
    <t>Stunden</t>
  </si>
  <si>
    <t>Kosten/ Einheit</t>
  </si>
  <si>
    <t>Lizenz</t>
  </si>
  <si>
    <t>Anpassung</t>
  </si>
  <si>
    <t>h/Monat</t>
  </si>
  <si>
    <t>Gewinn/ Einheit</t>
  </si>
  <si>
    <t>Vertragsabschlüsse</t>
  </si>
  <si>
    <t>Werbeausgaben</t>
  </si>
  <si>
    <t>h/MA</t>
  </si>
  <si>
    <t>Saldo</t>
  </si>
  <si>
    <t>Automat</t>
  </si>
  <si>
    <t>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</si>
</sst>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0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4" fillId="0" borderId="4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0" applyFont="1" applyFill="1" applyBorder="1"/>
    <xf numFmtId="0" fontId="0" fillId="0" borderId="7" xfId="0" applyBorder="1"/>
    <xf numFmtId="44" fontId="2" fillId="0" borderId="7" xfId="0" applyNumberFormat="1" applyFont="1" applyBorder="1"/>
    <xf numFmtId="44" fontId="2" fillId="0" borderId="8" xfId="0" applyNumberFormat="1" applyFont="1" applyBorder="1"/>
    <xf numFmtId="0" fontId="0" fillId="0" borderId="8" xfId="0" applyBorder="1"/>
    <xf numFmtId="0" fontId="0" fillId="0" borderId="1" xfId="0" applyFon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11" sqref="D11"/>
    </sheetView>
  </sheetViews>
  <sheetFormatPr baseColWidth="10" defaultRowHeight="15" x14ac:dyDescent="0.25"/>
  <cols>
    <col min="1" max="1" width="40.7109375" customWidth="1"/>
    <col min="3" max="3" width="19" customWidth="1"/>
    <col min="4" max="4" width="17.5703125" customWidth="1"/>
    <col min="5" max="7" width="13.140625" bestFit="1" customWidth="1"/>
    <col min="8" max="9" width="14.5703125" bestFit="1" customWidth="1"/>
  </cols>
  <sheetData>
    <row r="1" spans="1:9" ht="19.5" thickBot="1" x14ac:dyDescent="0.35">
      <c r="A1" s="24" t="s">
        <v>0</v>
      </c>
      <c r="B1" s="25"/>
      <c r="C1" s="25"/>
      <c r="D1" s="25"/>
      <c r="E1" s="25"/>
      <c r="F1" s="25"/>
      <c r="G1" s="25"/>
      <c r="H1" s="25"/>
      <c r="I1" s="25"/>
    </row>
    <row r="2" spans="1:9" s="1" customFormat="1" ht="15.75" thickTop="1" x14ac:dyDescent="0.25">
      <c r="A2" s="8"/>
      <c r="B2" s="4" t="s">
        <v>17</v>
      </c>
      <c r="C2" s="5" t="s">
        <v>25</v>
      </c>
      <c r="D2" s="4" t="s">
        <v>27</v>
      </c>
      <c r="E2" s="4" t="s">
        <v>18</v>
      </c>
      <c r="F2" s="5" t="s">
        <v>19</v>
      </c>
      <c r="G2" s="5" t="s">
        <v>20</v>
      </c>
      <c r="H2" s="5" t="s">
        <v>21</v>
      </c>
      <c r="I2" s="7" t="s">
        <v>22</v>
      </c>
    </row>
    <row r="3" spans="1:9" s="1" customFormat="1" ht="15.75" x14ac:dyDescent="0.25">
      <c r="A3" s="6" t="s">
        <v>1</v>
      </c>
      <c r="B3" s="4"/>
      <c r="C3" s="5"/>
      <c r="D3" s="12">
        <f>D4+D9</f>
        <v>71875</v>
      </c>
      <c r="E3" s="12">
        <f>SUM(E4:E12)</f>
        <v>179460</v>
      </c>
      <c r="F3" s="13">
        <f t="shared" ref="F3:I3" si="0">SUM(F4:F12)</f>
        <v>218580</v>
      </c>
      <c r="G3" s="13">
        <f t="shared" si="0"/>
        <v>296820</v>
      </c>
      <c r="H3" s="13">
        <f t="shared" si="0"/>
        <v>453300</v>
      </c>
      <c r="I3" s="14">
        <f t="shared" si="0"/>
        <v>766260</v>
      </c>
    </row>
    <row r="4" spans="1:9" x14ac:dyDescent="0.25">
      <c r="A4" s="8" t="s">
        <v>2</v>
      </c>
      <c r="B4" s="2"/>
      <c r="C4" s="3"/>
      <c r="D4" s="12">
        <f>B5*D5+B6*D6+B7*D7+B8*D8</f>
        <v>70245</v>
      </c>
      <c r="E4" s="15">
        <f t="shared" ref="E4:I8" si="1">D4</f>
        <v>70245</v>
      </c>
      <c r="F4" s="16">
        <f t="shared" si="1"/>
        <v>70245</v>
      </c>
      <c r="G4" s="16">
        <f t="shared" si="1"/>
        <v>70245</v>
      </c>
      <c r="H4" s="16">
        <f t="shared" si="1"/>
        <v>70245</v>
      </c>
      <c r="I4" s="17">
        <f t="shared" si="1"/>
        <v>70245</v>
      </c>
    </row>
    <row r="5" spans="1:9" x14ac:dyDescent="0.25">
      <c r="A5" s="10" t="s">
        <v>3</v>
      </c>
      <c r="B5" s="2">
        <v>1</v>
      </c>
      <c r="C5" s="3" t="s">
        <v>28</v>
      </c>
      <c r="D5" s="15">
        <v>50000</v>
      </c>
      <c r="E5" s="15">
        <f t="shared" si="1"/>
        <v>50000</v>
      </c>
      <c r="F5" s="16">
        <f t="shared" si="1"/>
        <v>50000</v>
      </c>
      <c r="G5" s="16">
        <f t="shared" si="1"/>
        <v>50000</v>
      </c>
      <c r="H5" s="16">
        <f t="shared" si="1"/>
        <v>50000</v>
      </c>
      <c r="I5" s="17">
        <f t="shared" si="1"/>
        <v>50000</v>
      </c>
    </row>
    <row r="6" spans="1:9" x14ac:dyDescent="0.25">
      <c r="A6" s="10" t="s">
        <v>4</v>
      </c>
      <c r="B6" s="2">
        <v>1</v>
      </c>
      <c r="C6" s="3" t="s">
        <v>29</v>
      </c>
      <c r="D6" s="15">
        <v>20000</v>
      </c>
      <c r="E6" s="15">
        <f t="shared" si="1"/>
        <v>20000</v>
      </c>
      <c r="F6" s="16">
        <f t="shared" si="1"/>
        <v>20000</v>
      </c>
      <c r="G6" s="16">
        <f t="shared" si="1"/>
        <v>20000</v>
      </c>
      <c r="H6" s="16">
        <f t="shared" si="1"/>
        <v>20000</v>
      </c>
      <c r="I6" s="17">
        <f t="shared" si="1"/>
        <v>20000</v>
      </c>
    </row>
    <row r="7" spans="1:9" x14ac:dyDescent="0.25">
      <c r="A7" s="10" t="s">
        <v>5</v>
      </c>
      <c r="B7" s="2">
        <v>4</v>
      </c>
      <c r="C7" s="3" t="s">
        <v>26</v>
      </c>
      <c r="D7" s="15">
        <v>50</v>
      </c>
      <c r="E7" s="15">
        <f t="shared" si="1"/>
        <v>50</v>
      </c>
      <c r="F7" s="16">
        <f t="shared" si="1"/>
        <v>50</v>
      </c>
      <c r="G7" s="16">
        <f t="shared" si="1"/>
        <v>50</v>
      </c>
      <c r="H7" s="16">
        <f t="shared" si="1"/>
        <v>50</v>
      </c>
      <c r="I7" s="17">
        <f t="shared" si="1"/>
        <v>50</v>
      </c>
    </row>
    <row r="8" spans="1:9" x14ac:dyDescent="0.25">
      <c r="A8" s="10" t="s">
        <v>7</v>
      </c>
      <c r="B8" s="2">
        <v>1</v>
      </c>
      <c r="C8" s="3" t="s">
        <v>34</v>
      </c>
      <c r="D8" s="15">
        <v>45</v>
      </c>
      <c r="E8" s="15">
        <f t="shared" si="1"/>
        <v>45</v>
      </c>
      <c r="F8" s="16">
        <f t="shared" si="1"/>
        <v>45</v>
      </c>
      <c r="G8" s="16">
        <f t="shared" si="1"/>
        <v>45</v>
      </c>
      <c r="H8" s="16">
        <f t="shared" si="1"/>
        <v>45</v>
      </c>
      <c r="I8" s="17">
        <f t="shared" si="1"/>
        <v>45</v>
      </c>
    </row>
    <row r="9" spans="1:9" x14ac:dyDescent="0.25">
      <c r="A9" s="8" t="s">
        <v>6</v>
      </c>
      <c r="B9" s="2"/>
      <c r="C9" s="3"/>
      <c r="D9" s="12">
        <f>SUM(D10:D12)</f>
        <v>1630</v>
      </c>
      <c r="E9" s="15">
        <f>SUM(E10:E12)</f>
        <v>19560</v>
      </c>
      <c r="F9" s="16">
        <f>E9*2</f>
        <v>39120</v>
      </c>
      <c r="G9" s="16">
        <f t="shared" ref="G9:I10" si="2">F9*2</f>
        <v>78240</v>
      </c>
      <c r="H9" s="16">
        <f t="shared" si="2"/>
        <v>156480</v>
      </c>
      <c r="I9" s="17">
        <f t="shared" si="2"/>
        <v>312960</v>
      </c>
    </row>
    <row r="10" spans="1:9" x14ac:dyDescent="0.25">
      <c r="A10" s="32" t="s">
        <v>36</v>
      </c>
      <c r="B10" s="2">
        <v>1</v>
      </c>
      <c r="C10" s="3" t="s">
        <v>37</v>
      </c>
      <c r="D10" s="15">
        <v>1500</v>
      </c>
      <c r="E10" s="15">
        <f>D10*12</f>
        <v>18000</v>
      </c>
      <c r="F10" s="16">
        <f>E10*2</f>
        <v>36000</v>
      </c>
      <c r="G10" s="16">
        <f t="shared" si="2"/>
        <v>72000</v>
      </c>
      <c r="H10" s="16">
        <f t="shared" si="2"/>
        <v>144000</v>
      </c>
      <c r="I10" s="17">
        <f t="shared" si="2"/>
        <v>288000</v>
      </c>
    </row>
    <row r="11" spans="1:9" x14ac:dyDescent="0.25">
      <c r="A11" s="10" t="s">
        <v>8</v>
      </c>
      <c r="B11" s="2">
        <v>2</v>
      </c>
      <c r="C11" s="3" t="s">
        <v>30</v>
      </c>
      <c r="D11" s="15">
        <v>50</v>
      </c>
      <c r="E11" s="15">
        <f>D11*12</f>
        <v>600</v>
      </c>
      <c r="F11" s="16">
        <f>E11*2</f>
        <v>1200</v>
      </c>
      <c r="G11" s="16">
        <f t="shared" ref="G11:I11" si="3">F11*2</f>
        <v>2400</v>
      </c>
      <c r="H11" s="16">
        <f t="shared" si="3"/>
        <v>4800</v>
      </c>
      <c r="I11" s="17">
        <f t="shared" si="3"/>
        <v>9600</v>
      </c>
    </row>
    <row r="12" spans="1:9" ht="15.75" thickBot="1" x14ac:dyDescent="0.3">
      <c r="A12" s="18" t="s">
        <v>16</v>
      </c>
      <c r="B12" s="19">
        <v>5</v>
      </c>
      <c r="C12" s="20" t="s">
        <v>30</v>
      </c>
      <c r="D12" s="21">
        <v>80</v>
      </c>
      <c r="E12" s="21">
        <f>D12*12</f>
        <v>960</v>
      </c>
      <c r="F12" s="22">
        <f>E12*2</f>
        <v>1920</v>
      </c>
      <c r="G12" s="22">
        <f t="shared" ref="G12:I12" si="4">F12*2</f>
        <v>3840</v>
      </c>
      <c r="H12" s="22">
        <f t="shared" si="4"/>
        <v>7680</v>
      </c>
      <c r="I12" s="23">
        <f t="shared" si="4"/>
        <v>15360</v>
      </c>
    </row>
    <row r="13" spans="1:9" s="1" customFormat="1" ht="15.75" thickTop="1" x14ac:dyDescent="0.25">
      <c r="A13" s="8"/>
      <c r="B13" s="4" t="s">
        <v>17</v>
      </c>
      <c r="C13" s="5" t="s">
        <v>25</v>
      </c>
      <c r="D13" s="4" t="s">
        <v>31</v>
      </c>
      <c r="E13" s="4" t="s">
        <v>18</v>
      </c>
      <c r="F13" s="5" t="s">
        <v>19</v>
      </c>
      <c r="G13" s="5" t="s">
        <v>20</v>
      </c>
      <c r="H13" s="5" t="s">
        <v>21</v>
      </c>
      <c r="I13" s="7" t="s">
        <v>22</v>
      </c>
    </row>
    <row r="14" spans="1:9" s="1" customFormat="1" ht="15.75" x14ac:dyDescent="0.25">
      <c r="A14" s="6" t="s">
        <v>9</v>
      </c>
      <c r="B14" s="4"/>
      <c r="C14" s="5"/>
      <c r="D14" s="12">
        <f>D19+D15</f>
        <v>7070</v>
      </c>
      <c r="E14" s="12">
        <f>SUM(E15:E22)</f>
        <v>139680</v>
      </c>
      <c r="F14" s="13">
        <f t="shared" ref="F14:I14" si="5">SUM(F15:F22)</f>
        <v>279360</v>
      </c>
      <c r="G14" s="13">
        <f t="shared" si="5"/>
        <v>558720</v>
      </c>
      <c r="H14" s="13">
        <f t="shared" si="5"/>
        <v>1117440</v>
      </c>
      <c r="I14" s="14">
        <f t="shared" si="5"/>
        <v>2234880</v>
      </c>
    </row>
    <row r="15" spans="1:9" x14ac:dyDescent="0.25">
      <c r="A15" s="8" t="s">
        <v>10</v>
      </c>
      <c r="B15" s="2"/>
      <c r="C15" s="3"/>
      <c r="D15" s="15">
        <v>5570</v>
      </c>
      <c r="E15" s="15">
        <f>D15*12</f>
        <v>66840</v>
      </c>
      <c r="F15" s="16">
        <f>E15*2</f>
        <v>133680</v>
      </c>
      <c r="G15" s="16">
        <f t="shared" ref="G15:I16" si="6">F15*2</f>
        <v>267360</v>
      </c>
      <c r="H15" s="16">
        <f t="shared" si="6"/>
        <v>534720</v>
      </c>
      <c r="I15" s="17">
        <f t="shared" si="6"/>
        <v>1069440</v>
      </c>
    </row>
    <row r="16" spans="1:9" x14ac:dyDescent="0.25">
      <c r="A16" s="10" t="s">
        <v>11</v>
      </c>
      <c r="B16" s="11">
        <v>0.1</v>
      </c>
      <c r="C16" s="3" t="s">
        <v>32</v>
      </c>
      <c r="D16" s="15">
        <v>4500</v>
      </c>
      <c r="E16" s="15">
        <f>D16*12</f>
        <v>54000</v>
      </c>
      <c r="F16" s="16">
        <f>E16*2</f>
        <v>108000</v>
      </c>
      <c r="G16" s="16">
        <f t="shared" si="6"/>
        <v>216000</v>
      </c>
      <c r="H16" s="16">
        <f t="shared" si="6"/>
        <v>432000</v>
      </c>
      <c r="I16" s="17">
        <f t="shared" si="6"/>
        <v>864000</v>
      </c>
    </row>
    <row r="17" spans="1:9" x14ac:dyDescent="0.25">
      <c r="A17" s="10" t="s">
        <v>12</v>
      </c>
      <c r="B17" s="2">
        <v>10</v>
      </c>
      <c r="C17" s="3" t="s">
        <v>30</v>
      </c>
      <c r="D17" s="15">
        <v>40</v>
      </c>
      <c r="E17" s="15">
        <f t="shared" ref="E17:E20" si="7">D17*12</f>
        <v>480</v>
      </c>
      <c r="F17" s="16">
        <f t="shared" ref="F17:I20" si="8">E17*2</f>
        <v>960</v>
      </c>
      <c r="G17" s="16">
        <f t="shared" si="8"/>
        <v>1920</v>
      </c>
      <c r="H17" s="16">
        <f t="shared" si="8"/>
        <v>3840</v>
      </c>
      <c r="I17" s="17">
        <f t="shared" si="8"/>
        <v>7680</v>
      </c>
    </row>
    <row r="18" spans="1:9" x14ac:dyDescent="0.25">
      <c r="A18" s="10" t="s">
        <v>13</v>
      </c>
      <c r="B18" s="2">
        <v>20</v>
      </c>
      <c r="C18" s="3" t="s">
        <v>30</v>
      </c>
      <c r="D18" s="15">
        <v>30</v>
      </c>
      <c r="E18" s="15">
        <f t="shared" si="7"/>
        <v>360</v>
      </c>
      <c r="F18" s="16">
        <f t="shared" si="8"/>
        <v>720</v>
      </c>
      <c r="G18" s="16">
        <f t="shared" si="8"/>
        <v>1440</v>
      </c>
      <c r="H18" s="16">
        <f t="shared" si="8"/>
        <v>2880</v>
      </c>
      <c r="I18" s="17">
        <f t="shared" si="8"/>
        <v>5760</v>
      </c>
    </row>
    <row r="19" spans="1:9" x14ac:dyDescent="0.25">
      <c r="A19" s="8" t="s">
        <v>14</v>
      </c>
      <c r="B19" s="2"/>
      <c r="C19" s="3"/>
      <c r="D19" s="15">
        <f>D20</f>
        <v>1500</v>
      </c>
      <c r="E19" s="15"/>
      <c r="F19" s="16"/>
      <c r="G19" s="16"/>
      <c r="H19" s="16"/>
      <c r="I19" s="17"/>
    </row>
    <row r="20" spans="1:9" x14ac:dyDescent="0.25">
      <c r="A20" s="10" t="s">
        <v>15</v>
      </c>
      <c r="B20" s="11">
        <v>-0.15</v>
      </c>
      <c r="C20" s="3" t="s">
        <v>33</v>
      </c>
      <c r="D20" s="15">
        <v>1500</v>
      </c>
      <c r="E20" s="15">
        <f t="shared" si="7"/>
        <v>18000</v>
      </c>
      <c r="F20" s="16">
        <f t="shared" si="8"/>
        <v>36000</v>
      </c>
      <c r="G20" s="16">
        <f t="shared" si="8"/>
        <v>72000</v>
      </c>
      <c r="H20" s="16">
        <f t="shared" si="8"/>
        <v>144000</v>
      </c>
      <c r="I20" s="17">
        <f t="shared" si="8"/>
        <v>288000</v>
      </c>
    </row>
    <row r="21" spans="1:9" x14ac:dyDescent="0.25">
      <c r="A21" s="10" t="s">
        <v>23</v>
      </c>
      <c r="B21" s="2"/>
      <c r="C21" s="3"/>
      <c r="D21" s="2"/>
      <c r="E21" s="2"/>
      <c r="F21" s="3"/>
      <c r="G21" s="3"/>
      <c r="H21" s="3"/>
      <c r="I21" s="9"/>
    </row>
    <row r="22" spans="1:9" ht="15.75" thickBot="1" x14ac:dyDescent="0.3">
      <c r="A22" s="18" t="s">
        <v>24</v>
      </c>
      <c r="B22" s="19"/>
      <c r="C22" s="20"/>
      <c r="D22" s="19"/>
      <c r="E22" s="19"/>
      <c r="F22" s="20"/>
      <c r="G22" s="20"/>
      <c r="H22" s="20"/>
      <c r="I22" s="26"/>
    </row>
    <row r="23" spans="1:9" ht="20.25" thickTop="1" thickBot="1" x14ac:dyDescent="0.35">
      <c r="A23" s="27" t="s">
        <v>35</v>
      </c>
      <c r="B23" s="28"/>
      <c r="C23" s="28"/>
      <c r="D23" s="31"/>
      <c r="E23" s="29">
        <f>E14-E3</f>
        <v>-39780</v>
      </c>
      <c r="F23" s="29">
        <f t="shared" ref="F23:I23" si="9">F14-F3</f>
        <v>60780</v>
      </c>
      <c r="G23" s="29">
        <f t="shared" si="9"/>
        <v>261900</v>
      </c>
      <c r="H23" s="29">
        <f t="shared" si="9"/>
        <v>664140</v>
      </c>
      <c r="I23" s="30">
        <f t="shared" si="9"/>
        <v>1468620</v>
      </c>
    </row>
    <row r="24" spans="1:9" ht="15.75" thickTop="1" x14ac:dyDescent="0.25"/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2021-12-30T14:24:59Z</dcterms:created>
  <dcterms:modified xsi:type="dcterms:W3CDTF">2022-01-06T12:56:45Z</dcterms:modified>
</cp:coreProperties>
</file>