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sttpln-my.sharepoint.com/personal/andre2131031_itpln_ac_id/Documents/Laporan ML/UAS_ML/"/>
    </mc:Choice>
  </mc:AlternateContent>
  <xr:revisionPtr revIDLastSave="13" documentId="8_{BF5E6329-9480-4867-B574-7EEDD2A00147}" xr6:coauthVersionLast="47" xr6:coauthVersionMax="47" xr10:uidLastSave="{FF474B88-6BC8-4986-8DEE-63A0BBBFE70F}"/>
  <bookViews>
    <workbookView xWindow="9510" yWindow="0" windowWidth="9780" windowHeight="10170" activeTab="1" xr2:uid="{868A7E1C-8769-4B58-A28D-2D23F139387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5" i="1" l="1"/>
  <c r="M45" i="1"/>
  <c r="I30" i="1"/>
  <c r="I18" i="1"/>
  <c r="N4" i="1"/>
  <c r="M4" i="1"/>
  <c r="E59" i="1"/>
  <c r="E60" i="1"/>
  <c r="E61" i="1"/>
  <c r="E62" i="1"/>
  <c r="E63" i="1"/>
  <c r="E64" i="1"/>
  <c r="E65" i="1"/>
  <c r="E66" i="1"/>
  <c r="E67" i="1"/>
  <c r="E58" i="1"/>
  <c r="N46" i="1"/>
  <c r="N47" i="1"/>
  <c r="N48" i="1"/>
  <c r="N49" i="1"/>
  <c r="N50" i="1"/>
  <c r="N51" i="1"/>
  <c r="N52" i="1"/>
  <c r="N53" i="1"/>
  <c r="N54" i="1"/>
  <c r="N45" i="1"/>
  <c r="M46" i="1"/>
  <c r="M47" i="1"/>
  <c r="M48" i="1"/>
  <c r="M49" i="1"/>
  <c r="M50" i="1"/>
  <c r="M51" i="1"/>
  <c r="M52" i="1"/>
  <c r="M53" i="1"/>
  <c r="M54" i="1"/>
  <c r="J46" i="1"/>
  <c r="J45" i="1"/>
  <c r="I46" i="1"/>
  <c r="M31" i="1"/>
  <c r="M32" i="1"/>
  <c r="M33" i="1"/>
  <c r="M34" i="1"/>
  <c r="M35" i="1"/>
  <c r="M36" i="1"/>
  <c r="M37" i="1"/>
  <c r="M38" i="1"/>
  <c r="M39" i="1"/>
  <c r="M30" i="1"/>
  <c r="J31" i="1"/>
  <c r="J30" i="1"/>
  <c r="I31" i="1"/>
  <c r="N36" i="1" s="1"/>
  <c r="N18" i="1"/>
  <c r="N19" i="1"/>
  <c r="N20" i="1"/>
  <c r="N21" i="1"/>
  <c r="N22" i="1"/>
  <c r="N23" i="1"/>
  <c r="N24" i="1"/>
  <c r="N25" i="1"/>
  <c r="N26" i="1"/>
  <c r="N17" i="1"/>
  <c r="J18" i="1"/>
  <c r="J17" i="1"/>
  <c r="I17" i="1"/>
  <c r="M19" i="1" s="1"/>
  <c r="M18" i="1"/>
  <c r="M21" i="1"/>
  <c r="M22" i="1"/>
  <c r="M24" i="1"/>
  <c r="M25" i="1"/>
  <c r="M26" i="1"/>
  <c r="N5" i="1"/>
  <c r="N6" i="1"/>
  <c r="N7" i="1"/>
  <c r="N8" i="1"/>
  <c r="N9" i="1"/>
  <c r="N10" i="1"/>
  <c r="N11" i="1"/>
  <c r="N12" i="1"/>
  <c r="N13" i="1"/>
  <c r="M6" i="1"/>
  <c r="M5" i="1"/>
  <c r="M7" i="1"/>
  <c r="M8" i="1"/>
  <c r="M9" i="1"/>
  <c r="M10" i="1"/>
  <c r="M11" i="1"/>
  <c r="M12" i="1"/>
  <c r="M13" i="1"/>
  <c r="N35" i="1" l="1"/>
  <c r="N34" i="1"/>
  <c r="N33" i="1"/>
  <c r="N32" i="1"/>
  <c r="N30" i="1"/>
  <c r="N31" i="1"/>
  <c r="N39" i="1"/>
  <c r="N38" i="1"/>
  <c r="N37" i="1"/>
  <c r="M23" i="1"/>
  <c r="M20" i="1"/>
  <c r="M17" i="1"/>
</calcChain>
</file>

<file path=xl/sharedStrings.xml><?xml version="1.0" encoding="utf-8"?>
<sst xmlns="http://schemas.openxmlformats.org/spreadsheetml/2006/main" count="72" uniqueCount="24">
  <si>
    <t>No</t>
  </si>
  <si>
    <t>Average Screen Time</t>
  </si>
  <si>
    <t>Average Spent on App (INR)</t>
  </si>
  <si>
    <t>Data Awal</t>
  </si>
  <si>
    <t>Klas</t>
  </si>
  <si>
    <t>Installed</t>
  </si>
  <si>
    <t>k=2</t>
  </si>
  <si>
    <t>k1</t>
  </si>
  <si>
    <t>k2</t>
  </si>
  <si>
    <t>Nilai Acak</t>
  </si>
  <si>
    <t>unistalled</t>
  </si>
  <si>
    <t>Tujuan Klasifikasi</t>
  </si>
  <si>
    <t>Jarak dg k1</t>
  </si>
  <si>
    <t>jarak dg k2</t>
  </si>
  <si>
    <t>klas</t>
  </si>
  <si>
    <t>Jarak masing-masing cluster</t>
  </si>
  <si>
    <t>Jarak Terkecil</t>
  </si>
  <si>
    <t>Iterasi 1</t>
  </si>
  <si>
    <t>Iterasi 2</t>
  </si>
  <si>
    <t>Iterasi 3</t>
  </si>
  <si>
    <t>Data Akhir</t>
  </si>
  <si>
    <t>Keterangan</t>
  </si>
  <si>
    <t>Unistalled</t>
  </si>
  <si>
    <t>2 cluster 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</si>
</sst>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3755-6374-4F1B-BDEC-2F22BF190B1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3254-24E7-4B86-A0CA-CA0AD465219E}">
  <dimension ref="A1:O67"/>
  <sheetViews>
    <sheetView tabSelected="1" topLeftCell="C40" workbookViewId="0">
      <selection activeCell="I46" sqref="I46"/>
    </sheetView>
  </sheetViews>
  <sheetFormatPr defaultRowHeight="14.5" x14ac:dyDescent="0.35"/>
  <cols>
    <col min="1" max="1" width="8.7265625" customWidth="1"/>
    <col min="2" max="2" width="23.1796875" customWidth="1"/>
    <col min="3" max="3" width="22.1796875" customWidth="1"/>
    <col min="5" max="5" width="10.81640625" customWidth="1"/>
    <col min="6" max="6" width="6.453125" customWidth="1"/>
    <col min="7" max="7" width="8.7265625" customWidth="1"/>
    <col min="8" max="8" width="4.6328125" customWidth="1"/>
    <col min="9" max="9" width="6.1796875" customWidth="1"/>
    <col min="10" max="10" width="5.36328125" customWidth="1"/>
    <col min="11" max="11" width="7.26953125" customWidth="1"/>
    <col min="12" max="12" width="8.08984375" customWidth="1"/>
    <col min="13" max="13" width="25.90625" customWidth="1"/>
    <col min="14" max="14" width="14.26953125" customWidth="1"/>
    <col min="15" max="15" width="13.7265625" customWidth="1"/>
  </cols>
  <sheetData>
    <row r="1" spans="1:15" x14ac:dyDescent="0.35">
      <c r="B1" s="1" t="s">
        <v>3</v>
      </c>
    </row>
    <row r="2" spans="1:15" x14ac:dyDescent="0.35">
      <c r="E2" s="9" t="s">
        <v>11</v>
      </c>
      <c r="F2" s="9"/>
      <c r="H2" s="9" t="s">
        <v>23</v>
      </c>
      <c r="I2" s="9"/>
      <c r="J2" s="9"/>
      <c r="M2" t="s">
        <v>15</v>
      </c>
    </row>
    <row r="3" spans="1:15" x14ac:dyDescent="0.35">
      <c r="A3" s="2" t="s">
        <v>0</v>
      </c>
      <c r="B3" s="2" t="s">
        <v>1</v>
      </c>
      <c r="C3" s="2" t="s">
        <v>2</v>
      </c>
      <c r="E3" s="2" t="s">
        <v>4</v>
      </c>
      <c r="H3" s="4" t="s">
        <v>6</v>
      </c>
      <c r="I3" s="8" t="s">
        <v>9</v>
      </c>
      <c r="J3" s="8"/>
      <c r="L3" s="2" t="s">
        <v>0</v>
      </c>
      <c r="M3" s="2" t="s">
        <v>12</v>
      </c>
      <c r="N3" s="2" t="s">
        <v>13</v>
      </c>
      <c r="O3" s="2" t="s">
        <v>16</v>
      </c>
    </row>
    <row r="4" spans="1:15" x14ac:dyDescent="0.35">
      <c r="A4" s="3">
        <v>1</v>
      </c>
      <c r="B4" s="3">
        <v>17</v>
      </c>
      <c r="C4" s="3">
        <v>634</v>
      </c>
      <c r="E4" s="5" t="s">
        <v>10</v>
      </c>
      <c r="F4" s="3">
        <v>1</v>
      </c>
      <c r="H4" s="5" t="s">
        <v>7</v>
      </c>
      <c r="I4" s="5">
        <v>17</v>
      </c>
      <c r="J4" s="5">
        <v>8</v>
      </c>
      <c r="L4" s="3">
        <v>1</v>
      </c>
      <c r="M4" s="3">
        <f>SQRT((B4-I$4)^2+(C4-J$4)^2)</f>
        <v>626</v>
      </c>
      <c r="N4" s="3">
        <f>SQRT((B4-I$5)^2+(C4-J$5)^2)</f>
        <v>603.51801961499041</v>
      </c>
      <c r="O4" s="3">
        <v>2</v>
      </c>
    </row>
    <row r="5" spans="1:15" x14ac:dyDescent="0.35">
      <c r="A5" s="3">
        <v>2</v>
      </c>
      <c r="B5" s="3">
        <v>0</v>
      </c>
      <c r="C5" s="3">
        <v>54</v>
      </c>
      <c r="E5" s="5" t="s">
        <v>5</v>
      </c>
      <c r="F5" s="3">
        <v>2</v>
      </c>
      <c r="H5" s="5" t="s">
        <v>8</v>
      </c>
      <c r="I5" s="5">
        <v>42</v>
      </c>
      <c r="J5" s="5">
        <v>31</v>
      </c>
      <c r="L5" s="3">
        <v>2</v>
      </c>
      <c r="M5" s="3">
        <f>SQRT((B5-I$4)^2+(C5-J$4)^2)</f>
        <v>49.040799340956916</v>
      </c>
      <c r="N5" s="3">
        <f t="shared" ref="N5:N13" si="0">SQRT((B5-I$5)^2+(C5-J$5)^2)</f>
        <v>47.885279575251516</v>
      </c>
      <c r="O5" s="3">
        <v>2</v>
      </c>
    </row>
    <row r="6" spans="1:15" x14ac:dyDescent="0.35">
      <c r="A6" s="3">
        <v>3</v>
      </c>
      <c r="B6" s="3">
        <v>37</v>
      </c>
      <c r="C6" s="3">
        <v>207</v>
      </c>
      <c r="L6" s="3">
        <v>3</v>
      </c>
      <c r="M6" s="3">
        <f>SQRT((B6-I$4)^2+(C6-J$4)^2)</f>
        <v>200.00249998437519</v>
      </c>
      <c r="N6" s="3">
        <f t="shared" si="0"/>
        <v>176.07100840286</v>
      </c>
      <c r="O6" s="3">
        <v>2</v>
      </c>
    </row>
    <row r="7" spans="1:15" x14ac:dyDescent="0.35">
      <c r="A7" s="3">
        <v>4</v>
      </c>
      <c r="B7" s="3">
        <v>32</v>
      </c>
      <c r="C7" s="3">
        <v>445</v>
      </c>
      <c r="L7" s="3">
        <v>4</v>
      </c>
      <c r="M7" s="3">
        <f t="shared" ref="M7:M13" si="1">SQRT((B7-I$4)^2+(C7-J$4)^2)</f>
        <v>437.25736128737731</v>
      </c>
      <c r="N7" s="3">
        <f t="shared" si="0"/>
        <v>414.12075533592855</v>
      </c>
      <c r="O7" s="3">
        <v>2</v>
      </c>
    </row>
    <row r="8" spans="1:15" x14ac:dyDescent="0.35">
      <c r="A8" s="3">
        <v>5</v>
      </c>
      <c r="B8" s="3">
        <v>45</v>
      </c>
      <c r="C8" s="3">
        <v>42</v>
      </c>
      <c r="L8" s="3">
        <v>5</v>
      </c>
      <c r="M8" s="3">
        <f t="shared" si="1"/>
        <v>44.045431091090478</v>
      </c>
      <c r="N8" s="3">
        <f t="shared" si="0"/>
        <v>11.401754250991379</v>
      </c>
      <c r="O8" s="3">
        <v>2</v>
      </c>
    </row>
    <row r="9" spans="1:15" x14ac:dyDescent="0.35">
      <c r="A9" s="3">
        <v>6</v>
      </c>
      <c r="B9" s="3">
        <v>28</v>
      </c>
      <c r="C9" s="3">
        <v>599</v>
      </c>
      <c r="L9" s="3">
        <v>6</v>
      </c>
      <c r="M9" s="3">
        <f t="shared" si="1"/>
        <v>591.10236000205578</v>
      </c>
      <c r="N9" s="3">
        <f t="shared" si="0"/>
        <v>568.17250901464774</v>
      </c>
      <c r="O9" s="3">
        <v>2</v>
      </c>
    </row>
    <row r="10" spans="1:15" x14ac:dyDescent="0.35">
      <c r="A10" s="3">
        <v>7</v>
      </c>
      <c r="B10" s="3">
        <v>49</v>
      </c>
      <c r="C10" s="3">
        <v>887</v>
      </c>
      <c r="L10" s="3">
        <v>7</v>
      </c>
      <c r="M10" s="3">
        <f t="shared" si="1"/>
        <v>879.58228722502133</v>
      </c>
      <c r="N10" s="3">
        <f t="shared" si="0"/>
        <v>856.02862101684423</v>
      </c>
      <c r="O10" s="3">
        <v>2</v>
      </c>
    </row>
    <row r="11" spans="1:15" x14ac:dyDescent="0.35">
      <c r="A11" s="3">
        <v>8</v>
      </c>
      <c r="B11" s="3">
        <v>8</v>
      </c>
      <c r="C11" s="3">
        <v>31</v>
      </c>
      <c r="L11" s="3">
        <v>8</v>
      </c>
      <c r="M11" s="3">
        <f t="shared" si="1"/>
        <v>24.698178070456937</v>
      </c>
      <c r="N11" s="3">
        <f t="shared" si="0"/>
        <v>34</v>
      </c>
      <c r="O11" s="3">
        <v>1</v>
      </c>
    </row>
    <row r="12" spans="1:15" x14ac:dyDescent="0.35">
      <c r="A12" s="3">
        <v>9</v>
      </c>
      <c r="B12" s="3">
        <v>28</v>
      </c>
      <c r="C12" s="3">
        <v>741</v>
      </c>
      <c r="L12" s="3">
        <v>9</v>
      </c>
      <c r="M12" s="3">
        <f t="shared" si="1"/>
        <v>733.08253287061746</v>
      </c>
      <c r="N12" s="3">
        <f t="shared" si="0"/>
        <v>710.13801475487844</v>
      </c>
      <c r="O12" s="3">
        <v>2</v>
      </c>
    </row>
    <row r="13" spans="1:15" x14ac:dyDescent="0.35">
      <c r="A13" s="3">
        <v>10</v>
      </c>
      <c r="B13" s="3">
        <v>28</v>
      </c>
      <c r="C13" s="3">
        <v>524</v>
      </c>
      <c r="L13" s="3">
        <v>10</v>
      </c>
      <c r="M13" s="3">
        <f t="shared" si="1"/>
        <v>516.11723474420035</v>
      </c>
      <c r="N13" s="3">
        <f t="shared" si="0"/>
        <v>493.19874290188534</v>
      </c>
      <c r="O13" s="3">
        <v>2</v>
      </c>
    </row>
    <row r="14" spans="1:15" x14ac:dyDescent="0.35">
      <c r="B14" s="1" t="s">
        <v>3</v>
      </c>
    </row>
    <row r="15" spans="1:15" x14ac:dyDescent="0.35">
      <c r="E15" s="7"/>
      <c r="H15" s="9" t="s">
        <v>23</v>
      </c>
      <c r="I15" s="9"/>
      <c r="J15" s="9"/>
      <c r="M15" t="s">
        <v>15</v>
      </c>
    </row>
    <row r="16" spans="1:15" x14ac:dyDescent="0.35">
      <c r="A16" s="2" t="s">
        <v>0</v>
      </c>
      <c r="B16" s="2" t="s">
        <v>1</v>
      </c>
      <c r="C16" s="2" t="s">
        <v>2</v>
      </c>
      <c r="E16" s="2" t="s">
        <v>16</v>
      </c>
      <c r="H16" s="4" t="s">
        <v>6</v>
      </c>
      <c r="I16" s="8" t="s">
        <v>17</v>
      </c>
      <c r="J16" s="8"/>
      <c r="L16" s="2" t="s">
        <v>0</v>
      </c>
      <c r="M16" s="2" t="s">
        <v>12</v>
      </c>
      <c r="N16" s="2" t="s">
        <v>13</v>
      </c>
      <c r="O16" s="2" t="s">
        <v>16</v>
      </c>
    </row>
    <row r="17" spans="1:15" x14ac:dyDescent="0.35">
      <c r="A17" s="3">
        <v>1</v>
      </c>
      <c r="B17" s="3">
        <v>17</v>
      </c>
      <c r="C17" s="3">
        <v>634</v>
      </c>
      <c r="E17" s="3">
        <v>2</v>
      </c>
      <c r="H17" s="5" t="s">
        <v>7</v>
      </c>
      <c r="I17" s="5">
        <f>(B24)</f>
        <v>8</v>
      </c>
      <c r="J17" s="5">
        <f>(C24)</f>
        <v>31</v>
      </c>
      <c r="L17" s="3">
        <v>1</v>
      </c>
      <c r="M17" s="3">
        <f>SQRT((B17-I$17)^2+(C17-J$17)^2)</f>
        <v>603.0671604390343</v>
      </c>
      <c r="N17" s="3">
        <f>SQRT((B17-I$18)^2+(C17-J$18)^2)</f>
        <v>175.21239315770268</v>
      </c>
      <c r="O17" s="3">
        <v>2</v>
      </c>
    </row>
    <row r="18" spans="1:15" x14ac:dyDescent="0.35">
      <c r="A18" s="3">
        <v>2</v>
      </c>
      <c r="B18" s="3">
        <v>0</v>
      </c>
      <c r="C18" s="3">
        <v>54</v>
      </c>
      <c r="E18" s="3">
        <v>2</v>
      </c>
      <c r="H18" s="5" t="s">
        <v>8</v>
      </c>
      <c r="I18" s="5">
        <f>(B17+B18+B19+B20+B21+B22+B23+B25+B26)/9</f>
        <v>29.333333333333332</v>
      </c>
      <c r="J18" s="5">
        <f>(C17+C18+C19+C20+C21+C22+C23+C25+C26)/9</f>
        <v>459.22222222222223</v>
      </c>
      <c r="L18" s="3">
        <v>2</v>
      </c>
      <c r="M18" s="3">
        <f t="shared" ref="M18:M26" si="2">SQRT((B18-I$17)^2+(C18-J$17)^2)</f>
        <v>24.351591323771842</v>
      </c>
      <c r="N18" s="3">
        <f t="shared" ref="N18:N26" si="3">SQRT((B18-I$18)^2+(C18-J$18)^2)</f>
        <v>406.28252956183155</v>
      </c>
      <c r="O18" s="3">
        <v>1</v>
      </c>
    </row>
    <row r="19" spans="1:15" x14ac:dyDescent="0.35">
      <c r="A19" s="3">
        <v>3</v>
      </c>
      <c r="B19" s="3">
        <v>37</v>
      </c>
      <c r="C19" s="3">
        <v>207</v>
      </c>
      <c r="E19" s="3">
        <v>2</v>
      </c>
      <c r="L19" s="3">
        <v>3</v>
      </c>
      <c r="M19" s="3">
        <f t="shared" si="2"/>
        <v>178.37320426566319</v>
      </c>
      <c r="N19" s="3">
        <f t="shared" si="3"/>
        <v>252.33871514393869</v>
      </c>
      <c r="O19" s="3">
        <v>1</v>
      </c>
    </row>
    <row r="20" spans="1:15" x14ac:dyDescent="0.35">
      <c r="A20" s="3">
        <v>4</v>
      </c>
      <c r="B20" s="3">
        <v>32</v>
      </c>
      <c r="C20" s="3">
        <v>445</v>
      </c>
      <c r="E20" s="3">
        <v>2</v>
      </c>
      <c r="L20" s="3">
        <v>4</v>
      </c>
      <c r="M20" s="3">
        <f t="shared" si="2"/>
        <v>414.69506869505938</v>
      </c>
      <c r="N20" s="3">
        <f t="shared" si="3"/>
        <v>14.470062752088635</v>
      </c>
      <c r="O20" s="3">
        <v>2</v>
      </c>
    </row>
    <row r="21" spans="1:15" x14ac:dyDescent="0.35">
      <c r="A21" s="3">
        <v>5</v>
      </c>
      <c r="B21" s="3">
        <v>45</v>
      </c>
      <c r="C21" s="3">
        <v>42</v>
      </c>
      <c r="E21" s="3">
        <v>2</v>
      </c>
      <c r="L21" s="3">
        <v>5</v>
      </c>
      <c r="M21" s="3">
        <f t="shared" si="2"/>
        <v>38.600518131237564</v>
      </c>
      <c r="N21" s="3">
        <f t="shared" si="3"/>
        <v>417.51625975582533</v>
      </c>
      <c r="O21" s="3">
        <v>1</v>
      </c>
    </row>
    <row r="22" spans="1:15" x14ac:dyDescent="0.35">
      <c r="A22" s="3">
        <v>6</v>
      </c>
      <c r="B22" s="3">
        <v>28</v>
      </c>
      <c r="C22" s="3">
        <v>599</v>
      </c>
      <c r="E22" s="3">
        <v>2</v>
      </c>
      <c r="L22" s="3">
        <v>6</v>
      </c>
      <c r="M22" s="3">
        <f t="shared" si="2"/>
        <v>568.3520036034007</v>
      </c>
      <c r="N22" s="3">
        <f t="shared" si="3"/>
        <v>139.78413693360059</v>
      </c>
      <c r="O22" s="3">
        <v>2</v>
      </c>
    </row>
    <row r="23" spans="1:15" x14ac:dyDescent="0.35">
      <c r="A23" s="3">
        <v>7</v>
      </c>
      <c r="B23" s="3">
        <v>49</v>
      </c>
      <c r="C23" s="3">
        <v>887</v>
      </c>
      <c r="E23" s="3">
        <v>2</v>
      </c>
      <c r="L23" s="3">
        <v>7</v>
      </c>
      <c r="M23" s="3">
        <f t="shared" si="2"/>
        <v>856.98133001833821</v>
      </c>
      <c r="N23" s="3">
        <f t="shared" si="3"/>
        <v>428.22961707274709</v>
      </c>
      <c r="O23" s="3">
        <v>2</v>
      </c>
    </row>
    <row r="24" spans="1:15" x14ac:dyDescent="0.35">
      <c r="A24" s="3">
        <v>8</v>
      </c>
      <c r="B24" s="3">
        <v>8</v>
      </c>
      <c r="C24" s="3">
        <v>31</v>
      </c>
      <c r="E24" s="3">
        <v>1</v>
      </c>
      <c r="L24" s="3">
        <v>8</v>
      </c>
      <c r="M24" s="3">
        <f t="shared" si="2"/>
        <v>0</v>
      </c>
      <c r="N24" s="3">
        <f t="shared" si="3"/>
        <v>428.75328886907607</v>
      </c>
      <c r="O24" s="3">
        <v>1</v>
      </c>
    </row>
    <row r="25" spans="1:15" x14ac:dyDescent="0.35">
      <c r="A25" s="3">
        <v>9</v>
      </c>
      <c r="B25" s="3">
        <v>28</v>
      </c>
      <c r="C25" s="3">
        <v>741</v>
      </c>
      <c r="E25" s="3">
        <v>2</v>
      </c>
      <c r="L25" s="3">
        <v>9</v>
      </c>
      <c r="M25" s="3">
        <f t="shared" si="2"/>
        <v>710.28163428319056</v>
      </c>
      <c r="N25" s="3">
        <f t="shared" si="3"/>
        <v>281.78093233425233</v>
      </c>
      <c r="O25" s="3">
        <v>2</v>
      </c>
    </row>
    <row r="26" spans="1:15" x14ac:dyDescent="0.35">
      <c r="A26" s="3">
        <v>10</v>
      </c>
      <c r="B26" s="3">
        <v>28</v>
      </c>
      <c r="C26" s="3">
        <v>524</v>
      </c>
      <c r="E26" s="3">
        <v>2</v>
      </c>
      <c r="L26" s="3">
        <v>10</v>
      </c>
      <c r="M26" s="3">
        <f t="shared" si="2"/>
        <v>493.40551273774798</v>
      </c>
      <c r="N26" s="3">
        <f t="shared" si="3"/>
        <v>64.791498451609655</v>
      </c>
      <c r="O26" s="3">
        <v>1</v>
      </c>
    </row>
    <row r="27" spans="1:15" x14ac:dyDescent="0.35">
      <c r="B27" s="1" t="s">
        <v>3</v>
      </c>
    </row>
    <row r="28" spans="1:15" x14ac:dyDescent="0.35">
      <c r="H28" s="9" t="s">
        <v>23</v>
      </c>
      <c r="I28" s="9"/>
      <c r="J28" s="9"/>
      <c r="M28" t="s">
        <v>15</v>
      </c>
    </row>
    <row r="29" spans="1:15" x14ac:dyDescent="0.35">
      <c r="A29" s="2" t="s">
        <v>0</v>
      </c>
      <c r="B29" s="2" t="s">
        <v>1</v>
      </c>
      <c r="C29" s="2" t="s">
        <v>2</v>
      </c>
      <c r="E29" s="2" t="s">
        <v>16</v>
      </c>
      <c r="H29" s="4" t="s">
        <v>6</v>
      </c>
      <c r="I29" s="8" t="s">
        <v>18</v>
      </c>
      <c r="J29" s="8"/>
      <c r="L29" s="2" t="s">
        <v>0</v>
      </c>
      <c r="M29" s="2" t="s">
        <v>12</v>
      </c>
      <c r="N29" s="2" t="s">
        <v>13</v>
      </c>
      <c r="O29" s="2" t="s">
        <v>16</v>
      </c>
    </row>
    <row r="30" spans="1:15" x14ac:dyDescent="0.35">
      <c r="A30" s="3">
        <v>1</v>
      </c>
      <c r="B30" s="3">
        <v>17</v>
      </c>
      <c r="C30" s="3">
        <v>634</v>
      </c>
      <c r="E30" s="3">
        <v>2</v>
      </c>
      <c r="H30" s="5" t="s">
        <v>7</v>
      </c>
      <c r="I30" s="5">
        <f>(B31+B32+B34+B37+B39)/5</f>
        <v>23.6</v>
      </c>
      <c r="J30" s="5">
        <f>(C31+C32+C34+C37+C39)/5</f>
        <v>171.6</v>
      </c>
      <c r="L30" s="3">
        <v>1</v>
      </c>
      <c r="M30" s="3">
        <f>SQRT((B30-I$30)^2+(C30-J$30)^2)</f>
        <v>462.44709967735764</v>
      </c>
      <c r="N30" s="3">
        <f>SQRT((B30-I$31)^2+(C30-J$31)^2)</f>
        <v>30.500491799313703</v>
      </c>
      <c r="O30" s="3">
        <v>2</v>
      </c>
    </row>
    <row r="31" spans="1:15" x14ac:dyDescent="0.35">
      <c r="A31" s="3">
        <v>2</v>
      </c>
      <c r="B31" s="3">
        <v>0</v>
      </c>
      <c r="C31" s="3">
        <v>54</v>
      </c>
      <c r="E31" s="3">
        <v>1</v>
      </c>
      <c r="H31" s="5" t="s">
        <v>8</v>
      </c>
      <c r="I31" s="5">
        <f>(B30+B33+B35+B36+B38)/5</f>
        <v>30.8</v>
      </c>
      <c r="J31" s="5">
        <f>(C30+C33+C35+C36+C38)/5</f>
        <v>661.2</v>
      </c>
      <c r="L31" s="3">
        <v>2</v>
      </c>
      <c r="M31" s="3">
        <f t="shared" ref="M31:M39" si="4">SQRT((B31-I$30)^2+(C31-J$30)^2)</f>
        <v>119.94465390337328</v>
      </c>
      <c r="N31" s="3">
        <f t="shared" ref="N31:N38" si="5">SQRT((B31-I$31)^2+(C31-J$31)^2)</f>
        <v>607.98065758706514</v>
      </c>
      <c r="O31" s="3">
        <v>1</v>
      </c>
    </row>
    <row r="32" spans="1:15" x14ac:dyDescent="0.35">
      <c r="A32" s="3">
        <v>3</v>
      </c>
      <c r="B32" s="3">
        <v>37</v>
      </c>
      <c r="C32" s="3">
        <v>207</v>
      </c>
      <c r="E32" s="3">
        <v>1</v>
      </c>
      <c r="L32" s="3">
        <v>3</v>
      </c>
      <c r="M32" s="3">
        <f t="shared" si="4"/>
        <v>37.851287956950692</v>
      </c>
      <c r="N32" s="3">
        <f t="shared" si="5"/>
        <v>454.24231418924421</v>
      </c>
      <c r="O32" s="3">
        <v>1</v>
      </c>
    </row>
    <row r="33" spans="1:15" x14ac:dyDescent="0.35">
      <c r="A33" s="3">
        <v>4</v>
      </c>
      <c r="B33" s="3">
        <v>32</v>
      </c>
      <c r="C33" s="3">
        <v>445</v>
      </c>
      <c r="E33" s="3">
        <v>2</v>
      </c>
      <c r="L33" s="3">
        <v>4</v>
      </c>
      <c r="M33" s="3">
        <f t="shared" si="4"/>
        <v>273.52901125840378</v>
      </c>
      <c r="N33" s="3">
        <f t="shared" si="5"/>
        <v>216.20333022412032</v>
      </c>
      <c r="O33" s="3">
        <v>2</v>
      </c>
    </row>
    <row r="34" spans="1:15" x14ac:dyDescent="0.35">
      <c r="A34" s="3">
        <v>5</v>
      </c>
      <c r="B34" s="3">
        <v>45</v>
      </c>
      <c r="C34" s="3">
        <v>42</v>
      </c>
      <c r="E34" s="3">
        <v>1</v>
      </c>
      <c r="L34" s="3">
        <v>5</v>
      </c>
      <c r="M34" s="3">
        <f t="shared" si="4"/>
        <v>131.35493900116583</v>
      </c>
      <c r="N34" s="3">
        <f t="shared" si="5"/>
        <v>619.36280159531702</v>
      </c>
      <c r="O34" s="3">
        <v>1</v>
      </c>
    </row>
    <row r="35" spans="1:15" x14ac:dyDescent="0.35">
      <c r="A35" s="3">
        <v>6</v>
      </c>
      <c r="B35" s="3">
        <v>28</v>
      </c>
      <c r="C35" s="3">
        <v>599</v>
      </c>
      <c r="E35" s="3">
        <v>2</v>
      </c>
      <c r="L35" s="3">
        <v>6</v>
      </c>
      <c r="M35" s="3">
        <f t="shared" si="4"/>
        <v>427.42264797270627</v>
      </c>
      <c r="N35" s="3">
        <f t="shared" si="5"/>
        <v>62.262990612401566</v>
      </c>
      <c r="O35" s="3">
        <v>2</v>
      </c>
    </row>
    <row r="36" spans="1:15" x14ac:dyDescent="0.35">
      <c r="A36" s="3">
        <v>7</v>
      </c>
      <c r="B36" s="3">
        <v>49</v>
      </c>
      <c r="C36" s="3">
        <v>887</v>
      </c>
      <c r="E36" s="3">
        <v>2</v>
      </c>
      <c r="L36" s="3">
        <v>7</v>
      </c>
      <c r="M36" s="3">
        <f t="shared" si="4"/>
        <v>715.85076657079856</v>
      </c>
      <c r="N36" s="3">
        <f t="shared" si="5"/>
        <v>226.53229350359734</v>
      </c>
      <c r="O36" s="3">
        <v>2</v>
      </c>
    </row>
    <row r="37" spans="1:15" x14ac:dyDescent="0.35">
      <c r="A37" s="3">
        <v>8</v>
      </c>
      <c r="B37" s="3">
        <v>8</v>
      </c>
      <c r="C37" s="3">
        <v>31</v>
      </c>
      <c r="E37" s="3">
        <v>1</v>
      </c>
      <c r="L37" s="3">
        <v>8</v>
      </c>
      <c r="M37" s="3">
        <f t="shared" si="4"/>
        <v>141.46278662602401</v>
      </c>
      <c r="N37" s="3">
        <f t="shared" si="5"/>
        <v>630.61230562049775</v>
      </c>
      <c r="O37" s="3">
        <v>1</v>
      </c>
    </row>
    <row r="38" spans="1:15" x14ac:dyDescent="0.35">
      <c r="A38" s="3">
        <v>9</v>
      </c>
      <c r="B38" s="3">
        <v>28</v>
      </c>
      <c r="C38" s="3">
        <v>741</v>
      </c>
      <c r="E38" s="3">
        <v>2</v>
      </c>
      <c r="L38" s="3">
        <v>9</v>
      </c>
      <c r="M38" s="3">
        <f t="shared" si="4"/>
        <v>569.41700009746808</v>
      </c>
      <c r="N38" s="3">
        <f t="shared" si="5"/>
        <v>79.849107696955471</v>
      </c>
      <c r="O38" s="3">
        <v>2</v>
      </c>
    </row>
    <row r="39" spans="1:15" x14ac:dyDescent="0.35">
      <c r="A39" s="3">
        <v>10</v>
      </c>
      <c r="B39" s="3">
        <v>28</v>
      </c>
      <c r="C39" s="3">
        <v>524</v>
      </c>
      <c r="E39" s="3">
        <v>1</v>
      </c>
      <c r="L39" s="3">
        <v>10</v>
      </c>
      <c r="M39" s="3">
        <f t="shared" si="4"/>
        <v>352.42746771498952</v>
      </c>
      <c r="N39" s="3">
        <f>SQRT((B39-I$31)^2+(C39-J$31)^2)</f>
        <v>137.22856845423991</v>
      </c>
      <c r="O39" s="3">
        <v>2</v>
      </c>
    </row>
    <row r="41" spans="1:15" x14ac:dyDescent="0.35">
      <c r="B41" s="1" t="s">
        <v>3</v>
      </c>
    </row>
    <row r="43" spans="1:15" x14ac:dyDescent="0.35">
      <c r="A43" s="2" t="s">
        <v>0</v>
      </c>
      <c r="B43" s="2" t="s">
        <v>1</v>
      </c>
      <c r="C43" s="2" t="s">
        <v>2</v>
      </c>
      <c r="E43" s="2" t="s">
        <v>16</v>
      </c>
      <c r="H43" s="9" t="s">
        <v>23</v>
      </c>
      <c r="I43" s="9"/>
      <c r="J43" s="9"/>
      <c r="M43" t="s">
        <v>15</v>
      </c>
    </row>
    <row r="44" spans="1:15" x14ac:dyDescent="0.35">
      <c r="A44" s="3">
        <v>1</v>
      </c>
      <c r="B44" s="3">
        <v>17</v>
      </c>
      <c r="C44" s="3">
        <v>634</v>
      </c>
      <c r="E44" s="3">
        <v>2</v>
      </c>
      <c r="H44" s="4" t="s">
        <v>6</v>
      </c>
      <c r="I44" s="2" t="s">
        <v>19</v>
      </c>
      <c r="J44" s="2"/>
      <c r="L44" s="2" t="s">
        <v>0</v>
      </c>
      <c r="M44" s="2" t="s">
        <v>12</v>
      </c>
      <c r="N44" s="2" t="s">
        <v>13</v>
      </c>
      <c r="O44" s="2" t="s">
        <v>16</v>
      </c>
    </row>
    <row r="45" spans="1:15" x14ac:dyDescent="0.35">
      <c r="A45" s="3">
        <v>2</v>
      </c>
      <c r="B45" s="3">
        <v>0</v>
      </c>
      <c r="C45" s="3">
        <v>54</v>
      </c>
      <c r="E45" s="3">
        <v>1</v>
      </c>
      <c r="H45" s="5" t="s">
        <v>7</v>
      </c>
      <c r="I45" s="5">
        <f>(B45+B46+B48+B51)/4</f>
        <v>22.5</v>
      </c>
      <c r="J45" s="5">
        <f>(C45+C46+C48+C51)/4</f>
        <v>83.5</v>
      </c>
      <c r="L45" s="3">
        <v>1</v>
      </c>
      <c r="M45" s="3">
        <f>SQRT((B44-I$45)^2+(C44-J$45)^2)</f>
        <v>550.52747433711249</v>
      </c>
      <c r="N45" s="3">
        <f>SQRT((B44-I$46)^2+(C44-J$46)^2)</f>
        <v>14.019827229875405</v>
      </c>
      <c r="O45" s="3">
        <v>2</v>
      </c>
    </row>
    <row r="46" spans="1:15" x14ac:dyDescent="0.35">
      <c r="A46" s="3">
        <v>3</v>
      </c>
      <c r="B46" s="3">
        <v>37</v>
      </c>
      <c r="C46" s="3">
        <v>207</v>
      </c>
      <c r="E46" s="3">
        <v>1</v>
      </c>
      <c r="H46" s="5" t="s">
        <v>8</v>
      </c>
      <c r="I46" s="5">
        <f>(B44+B47+B49+B50+B52+B53)/6</f>
        <v>30.333333333333332</v>
      </c>
      <c r="J46" s="5">
        <f>(C44+C47+C49+C50+C52+C53)/6</f>
        <v>638.33333333333337</v>
      </c>
      <c r="L46" s="3">
        <v>2</v>
      </c>
      <c r="M46" s="3">
        <f>SQRT((B45-I$45)^2+(C45-J$45)^2)</f>
        <v>37.101212918178298</v>
      </c>
      <c r="N46" s="3">
        <f>SQRT((B45-I$46)^2+(C45-J$46)^2)</f>
        <v>585.12012062101883</v>
      </c>
      <c r="O46" s="3">
        <v>1</v>
      </c>
    </row>
    <row r="47" spans="1:15" x14ac:dyDescent="0.35">
      <c r="A47" s="3">
        <v>4</v>
      </c>
      <c r="B47" s="3">
        <v>32</v>
      </c>
      <c r="C47" s="3">
        <v>445</v>
      </c>
      <c r="E47" s="3">
        <v>2</v>
      </c>
      <c r="L47" s="3">
        <v>3</v>
      </c>
      <c r="M47" s="3">
        <f>SQRT((B46-I$45)^2+(C46-J$45)^2)</f>
        <v>124.34830115445888</v>
      </c>
      <c r="N47" s="3">
        <f>SQRT((B46-I$46)^2+(C46-J$46)^2)</f>
        <v>431.38485009199024</v>
      </c>
      <c r="O47" s="3">
        <v>1</v>
      </c>
    </row>
    <row r="48" spans="1:15" x14ac:dyDescent="0.35">
      <c r="A48" s="3">
        <v>5</v>
      </c>
      <c r="B48" s="3">
        <v>45</v>
      </c>
      <c r="C48" s="3">
        <v>42</v>
      </c>
      <c r="E48" s="3">
        <v>1</v>
      </c>
      <c r="L48" s="3">
        <v>4</v>
      </c>
      <c r="M48" s="3">
        <f>SQRT((B47-I$45)^2+(C47-J$45)^2)</f>
        <v>361.62480556510502</v>
      </c>
      <c r="N48" s="3">
        <f>SQRT((B47-I$46)^2+(C47-J$46)^2)</f>
        <v>193.34051710791397</v>
      </c>
      <c r="O48" s="3">
        <v>2</v>
      </c>
    </row>
    <row r="49" spans="1:15" x14ac:dyDescent="0.35">
      <c r="A49" s="3">
        <v>6</v>
      </c>
      <c r="B49" s="3">
        <v>28</v>
      </c>
      <c r="C49" s="3">
        <v>599</v>
      </c>
      <c r="E49" s="3">
        <v>2</v>
      </c>
      <c r="L49" s="3">
        <v>5</v>
      </c>
      <c r="M49" s="3">
        <f>SQRT((B48-I$45)^2+(C48-J$45)^2)</f>
        <v>47.206991007688679</v>
      </c>
      <c r="N49" s="3">
        <f>SQRT((B48-I$46)^2+(C48-J$46)^2)</f>
        <v>596.51366753458012</v>
      </c>
      <c r="O49" s="3">
        <v>1</v>
      </c>
    </row>
    <row r="50" spans="1:15" x14ac:dyDescent="0.35">
      <c r="A50" s="3">
        <v>7</v>
      </c>
      <c r="B50" s="3">
        <v>49</v>
      </c>
      <c r="C50" s="3">
        <v>887</v>
      </c>
      <c r="E50" s="3">
        <v>2</v>
      </c>
      <c r="L50" s="3">
        <v>6</v>
      </c>
      <c r="M50" s="3">
        <f>SQRT((B49-I$45)^2+(C49-J$45)^2)</f>
        <v>515.52933961123881</v>
      </c>
      <c r="N50" s="3">
        <f>SQRT((B49-I$46)^2+(C49-J$46)^2)</f>
        <v>39.402481591335821</v>
      </c>
      <c r="O50" s="3">
        <v>2</v>
      </c>
    </row>
    <row r="51" spans="1:15" x14ac:dyDescent="0.35">
      <c r="A51" s="3">
        <v>8</v>
      </c>
      <c r="B51" s="3">
        <v>8</v>
      </c>
      <c r="C51" s="3">
        <v>31</v>
      </c>
      <c r="E51" s="3">
        <v>1</v>
      </c>
      <c r="L51" s="3">
        <v>7</v>
      </c>
      <c r="M51" s="3">
        <f>SQRT((B50-I$45)^2+(C50-J$45)^2)</f>
        <v>803.93687563141418</v>
      </c>
      <c r="N51" s="3">
        <f>SQRT((B50-I$46)^2+(C50-J$46)^2)</f>
        <v>249.36630797995855</v>
      </c>
      <c r="O51" s="3">
        <v>2</v>
      </c>
    </row>
    <row r="52" spans="1:15" x14ac:dyDescent="0.35">
      <c r="A52" s="3">
        <v>9</v>
      </c>
      <c r="B52" s="3">
        <v>28</v>
      </c>
      <c r="C52" s="3">
        <v>741</v>
      </c>
      <c r="E52" s="3">
        <v>2</v>
      </c>
      <c r="L52" s="3">
        <v>8</v>
      </c>
      <c r="M52" s="3">
        <f>SQRT((B51-I$45)^2+(C51-J$45)^2)</f>
        <v>54.465585464584883</v>
      </c>
      <c r="N52" s="3">
        <f>SQRT((B51-I$46)^2+(C51-J$46)^2)</f>
        <v>607.74382395509008</v>
      </c>
      <c r="O52" s="3">
        <v>1</v>
      </c>
    </row>
    <row r="53" spans="1:15" x14ac:dyDescent="0.35">
      <c r="A53" s="3">
        <v>10</v>
      </c>
      <c r="B53" s="3">
        <v>28</v>
      </c>
      <c r="C53" s="3">
        <v>524</v>
      </c>
      <c r="E53" s="3">
        <v>2</v>
      </c>
      <c r="L53" s="3">
        <v>9</v>
      </c>
      <c r="M53" s="3">
        <f>SQRT((B52-I$45)^2+(C52-J$45)^2)</f>
        <v>657.52300339988108</v>
      </c>
      <c r="N53" s="3">
        <f>SQRT((B52-I$46)^2+(C52-J$46)^2)</f>
        <v>102.69317839510511</v>
      </c>
      <c r="O53" s="3">
        <v>2</v>
      </c>
    </row>
    <row r="54" spans="1:15" x14ac:dyDescent="0.35">
      <c r="L54" s="3">
        <v>10</v>
      </c>
      <c r="M54" s="3">
        <f>SQRT((B53-I$45)^2+(C53-J$45)^2)</f>
        <v>440.53433464373694</v>
      </c>
      <c r="N54" s="3">
        <f>SQRT((B53-I$46)^2+(C53-J$46)^2)</f>
        <v>114.35714037853327</v>
      </c>
      <c r="O54" s="3">
        <v>2</v>
      </c>
    </row>
    <row r="55" spans="1:15" x14ac:dyDescent="0.35">
      <c r="B55" s="1" t="s">
        <v>20</v>
      </c>
    </row>
    <row r="57" spans="1:15" x14ac:dyDescent="0.35">
      <c r="B57" s="2" t="s">
        <v>1</v>
      </c>
      <c r="C57" s="2" t="s">
        <v>2</v>
      </c>
      <c r="D57" s="2" t="s">
        <v>14</v>
      </c>
      <c r="E57" s="2" t="s">
        <v>21</v>
      </c>
      <c r="K57" s="9" t="s">
        <v>11</v>
      </c>
      <c r="L57" s="9"/>
    </row>
    <row r="58" spans="1:15" x14ac:dyDescent="0.35">
      <c r="B58" s="3">
        <v>17</v>
      </c>
      <c r="C58" s="3">
        <v>634</v>
      </c>
      <c r="D58" s="3">
        <v>2</v>
      </c>
      <c r="E58" s="6" t="str">
        <f>VLOOKUP(D58,$K$59:$L$60,2,FALSE)</f>
        <v>Installed</v>
      </c>
      <c r="K58" s="2" t="s">
        <v>4</v>
      </c>
    </row>
    <row r="59" spans="1:15" x14ac:dyDescent="0.35">
      <c r="B59" s="3">
        <v>0</v>
      </c>
      <c r="C59" s="3">
        <v>54</v>
      </c>
      <c r="D59" s="3">
        <v>1</v>
      </c>
      <c r="E59" s="6" t="str">
        <f t="shared" ref="E59:E67" si="6">VLOOKUP(D59,$K$59:$L$60,2,FALSE)</f>
        <v>Unistalled</v>
      </c>
      <c r="K59" s="5">
        <v>1</v>
      </c>
      <c r="L59" s="3" t="s">
        <v>22</v>
      </c>
    </row>
    <row r="60" spans="1:15" x14ac:dyDescent="0.35">
      <c r="B60" s="3">
        <v>37</v>
      </c>
      <c r="C60" s="3">
        <v>207</v>
      </c>
      <c r="D60" s="3">
        <v>1</v>
      </c>
      <c r="E60" s="6" t="str">
        <f t="shared" si="6"/>
        <v>Unistalled</v>
      </c>
      <c r="K60" s="5">
        <v>2</v>
      </c>
      <c r="L60" s="3" t="s">
        <v>5</v>
      </c>
    </row>
    <row r="61" spans="1:15" x14ac:dyDescent="0.35">
      <c r="B61" s="3">
        <v>32</v>
      </c>
      <c r="C61" s="3">
        <v>445</v>
      </c>
      <c r="D61" s="3">
        <v>2</v>
      </c>
      <c r="E61" s="6" t="str">
        <f t="shared" si="6"/>
        <v>Installed</v>
      </c>
    </row>
    <row r="62" spans="1:15" x14ac:dyDescent="0.35">
      <c r="B62" s="3">
        <v>45</v>
      </c>
      <c r="C62" s="3">
        <v>42</v>
      </c>
      <c r="D62" s="3">
        <v>1</v>
      </c>
      <c r="E62" s="6" t="str">
        <f t="shared" si="6"/>
        <v>Unistalled</v>
      </c>
    </row>
    <row r="63" spans="1:15" x14ac:dyDescent="0.35">
      <c r="B63" s="3">
        <v>28</v>
      </c>
      <c r="C63" s="3">
        <v>599</v>
      </c>
      <c r="D63" s="3">
        <v>2</v>
      </c>
      <c r="E63" s="6" t="str">
        <f t="shared" si="6"/>
        <v>Installed</v>
      </c>
    </row>
    <row r="64" spans="1:15" x14ac:dyDescent="0.35">
      <c r="B64" s="3">
        <v>49</v>
      </c>
      <c r="C64" s="3">
        <v>887</v>
      </c>
      <c r="D64" s="3">
        <v>2</v>
      </c>
      <c r="E64" s="6" t="str">
        <f t="shared" si="6"/>
        <v>Installed</v>
      </c>
    </row>
    <row r="65" spans="2:5" x14ac:dyDescent="0.35">
      <c r="B65" s="3">
        <v>8</v>
      </c>
      <c r="C65" s="3">
        <v>31</v>
      </c>
      <c r="D65" s="3">
        <v>1</v>
      </c>
      <c r="E65" s="6" t="str">
        <f t="shared" si="6"/>
        <v>Unistalled</v>
      </c>
    </row>
    <row r="66" spans="2:5" x14ac:dyDescent="0.35">
      <c r="B66" s="3">
        <v>28</v>
      </c>
      <c r="C66" s="3">
        <v>741</v>
      </c>
      <c r="D66" s="3">
        <v>2</v>
      </c>
      <c r="E66" s="6" t="str">
        <f t="shared" si="6"/>
        <v>Installed</v>
      </c>
    </row>
    <row r="67" spans="2:5" x14ac:dyDescent="0.35">
      <c r="B67" s="3">
        <v>28</v>
      </c>
      <c r="C67" s="3">
        <v>524</v>
      </c>
      <c r="D67" s="3">
        <v>2</v>
      </c>
      <c r="E67" s="6" t="str">
        <f t="shared" si="6"/>
        <v>Installed</v>
      </c>
    </row>
  </sheetData>
  <mergeCells count="9">
    <mergeCell ref="I29:J29"/>
    <mergeCell ref="H43:J43"/>
    <mergeCell ref="K57:L57"/>
    <mergeCell ref="I3:J3"/>
    <mergeCell ref="E2:F2"/>
    <mergeCell ref="H2:J2"/>
    <mergeCell ref="H15:J15"/>
    <mergeCell ref="I16:J16"/>
    <mergeCell ref="H28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zuliani</dc:creator>
  <cp:lastModifiedBy>Andre zuliani</cp:lastModifiedBy>
  <dcterms:created xsi:type="dcterms:W3CDTF">2024-01-13T12:17:07Z</dcterms:created>
  <dcterms:modified xsi:type="dcterms:W3CDTF">2024-02-06T13:55:49Z</dcterms:modified>
</cp:coreProperties>
</file>