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_le6_05\Desktop\"/>
    </mc:Choice>
  </mc:AlternateContent>
  <bookViews>
    <workbookView xWindow="0" yWindow="0" windowWidth="28800" windowHeight="12300" activeTab="1"/>
  </bookViews>
  <sheets>
    <sheet name="REGRESSÃO LINEAR" sheetId="1" r:id="rId1"/>
    <sheet name="K-MEA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2" l="1"/>
  <c r="V15" i="2"/>
  <c r="U15" i="2"/>
  <c r="T15" i="2"/>
  <c r="E27" i="2"/>
  <c r="D23" i="2"/>
  <c r="E26" i="2"/>
  <c r="D22" i="2"/>
  <c r="D24" i="2"/>
  <c r="D27" i="2"/>
  <c r="D30" i="2"/>
  <c r="D32" i="2"/>
  <c r="H15" i="2"/>
  <c r="I15" i="2"/>
  <c r="J15" i="2"/>
  <c r="G15" i="2"/>
  <c r="L10" i="2"/>
  <c r="K152" i="1"/>
  <c r="D153" i="1"/>
  <c r="D154" i="1"/>
  <c r="E154" i="1" s="1"/>
  <c r="D155" i="1"/>
  <c r="D156" i="1"/>
  <c r="D152" i="1"/>
  <c r="E156" i="1"/>
  <c r="E155" i="1"/>
  <c r="G155" i="1" s="1"/>
  <c r="E153" i="1"/>
  <c r="G153" i="1" s="1"/>
  <c r="L152" i="1"/>
  <c r="E152" i="1"/>
  <c r="D143" i="1"/>
  <c r="E143" i="1" s="1"/>
  <c r="D144" i="1"/>
  <c r="E144" i="1" s="1"/>
  <c r="D145" i="1"/>
  <c r="D146" i="1"/>
  <c r="D142" i="1"/>
  <c r="E142" i="1" s="1"/>
  <c r="E146" i="1"/>
  <c r="E145" i="1"/>
  <c r="L142" i="1"/>
  <c r="K142" i="1"/>
  <c r="D133" i="1"/>
  <c r="E133" i="1" s="1"/>
  <c r="D134" i="1"/>
  <c r="E134" i="1" s="1"/>
  <c r="D135" i="1"/>
  <c r="D136" i="1"/>
  <c r="E136" i="1" s="1"/>
  <c r="D132" i="1"/>
  <c r="G135" i="1"/>
  <c r="F135" i="1"/>
  <c r="E135" i="1"/>
  <c r="L132" i="1"/>
  <c r="K132" i="1"/>
  <c r="E132" i="1"/>
  <c r="D123" i="1"/>
  <c r="D124" i="1"/>
  <c r="D125" i="1"/>
  <c r="D126" i="1"/>
  <c r="D122" i="1"/>
  <c r="E122" i="1" s="1"/>
  <c r="E126" i="1"/>
  <c r="E125" i="1"/>
  <c r="E124" i="1"/>
  <c r="E123" i="1"/>
  <c r="L122" i="1"/>
  <c r="K122" i="1"/>
  <c r="D113" i="1"/>
  <c r="D114" i="1"/>
  <c r="E114" i="1" s="1"/>
  <c r="G114" i="1" s="1"/>
  <c r="D115" i="1"/>
  <c r="D116" i="1"/>
  <c r="E116" i="1" s="1"/>
  <c r="G116" i="1" s="1"/>
  <c r="D112" i="1"/>
  <c r="E112" i="1" s="1"/>
  <c r="E115" i="1"/>
  <c r="F115" i="1" s="1"/>
  <c r="E113" i="1"/>
  <c r="G113" i="1" s="1"/>
  <c r="L112" i="1"/>
  <c r="K112" i="1"/>
  <c r="D103" i="1"/>
  <c r="E103" i="1" s="1"/>
  <c r="D104" i="1"/>
  <c r="E104" i="1" s="1"/>
  <c r="D105" i="1"/>
  <c r="D106" i="1"/>
  <c r="D102" i="1"/>
  <c r="E102" i="1" s="1"/>
  <c r="E106" i="1"/>
  <c r="E105" i="1"/>
  <c r="L102" i="1"/>
  <c r="K102" i="1"/>
  <c r="D93" i="1"/>
  <c r="E93" i="1" s="1"/>
  <c r="D94" i="1"/>
  <c r="E94" i="1" s="1"/>
  <c r="D95" i="1"/>
  <c r="D96" i="1"/>
  <c r="E96" i="1" s="1"/>
  <c r="D92" i="1"/>
  <c r="E92" i="1" s="1"/>
  <c r="F92" i="1" s="1"/>
  <c r="G95" i="1"/>
  <c r="E95" i="1"/>
  <c r="F95" i="1" s="1"/>
  <c r="L92" i="1"/>
  <c r="K92" i="1"/>
  <c r="K82" i="1"/>
  <c r="D83" i="1"/>
  <c r="E83" i="1" s="1"/>
  <c r="D84" i="1"/>
  <c r="D85" i="1"/>
  <c r="D86" i="1"/>
  <c r="D82" i="1"/>
  <c r="E86" i="1"/>
  <c r="E85" i="1"/>
  <c r="E84" i="1"/>
  <c r="L82" i="1"/>
  <c r="E82" i="1"/>
  <c r="D73" i="1"/>
  <c r="E73" i="1" s="1"/>
  <c r="D74" i="1"/>
  <c r="E74" i="1" s="1"/>
  <c r="G74" i="1" s="1"/>
  <c r="D75" i="1"/>
  <c r="D76" i="1"/>
  <c r="D72" i="1"/>
  <c r="E72" i="1" s="1"/>
  <c r="E76" i="1"/>
  <c r="G76" i="1" s="1"/>
  <c r="E75" i="1"/>
  <c r="F75" i="1" s="1"/>
  <c r="L72" i="1"/>
  <c r="K72" i="1"/>
  <c r="D63" i="1"/>
  <c r="D64" i="1"/>
  <c r="E64" i="1" s="1"/>
  <c r="D65" i="1"/>
  <c r="D66" i="1"/>
  <c r="D62" i="1"/>
  <c r="E62" i="1" s="1"/>
  <c r="F62" i="1" s="1"/>
  <c r="E66" i="1"/>
  <c r="E65" i="1"/>
  <c r="E63" i="1"/>
  <c r="L62" i="1"/>
  <c r="K62" i="1"/>
  <c r="D53" i="1"/>
  <c r="E53" i="1" s="1"/>
  <c r="D54" i="1"/>
  <c r="D55" i="1"/>
  <c r="D56" i="1"/>
  <c r="D52" i="1"/>
  <c r="E52" i="1" s="1"/>
  <c r="E56" i="1"/>
  <c r="E55" i="1"/>
  <c r="E54" i="1"/>
  <c r="L52" i="1"/>
  <c r="K52" i="1"/>
  <c r="D43" i="1"/>
  <c r="E43" i="1" s="1"/>
  <c r="G43" i="1" s="1"/>
  <c r="D44" i="1"/>
  <c r="E44" i="1" s="1"/>
  <c r="D45" i="1"/>
  <c r="E45" i="1" s="1"/>
  <c r="F45" i="1" s="1"/>
  <c r="D46" i="1"/>
  <c r="E46" i="1" s="1"/>
  <c r="D42" i="1"/>
  <c r="E42" i="1" s="1"/>
  <c r="L42" i="1"/>
  <c r="K42" i="1"/>
  <c r="D33" i="1"/>
  <c r="E33" i="1" s="1"/>
  <c r="D34" i="1"/>
  <c r="E34" i="1" s="1"/>
  <c r="G34" i="1" s="1"/>
  <c r="D35" i="1"/>
  <c r="D36" i="1"/>
  <c r="D32" i="1"/>
  <c r="E36" i="1"/>
  <c r="G36" i="1" s="1"/>
  <c r="E35" i="1"/>
  <c r="G35" i="1" s="1"/>
  <c r="L32" i="1"/>
  <c r="K32" i="1"/>
  <c r="E32" i="1"/>
  <c r="D23" i="1"/>
  <c r="E23" i="1" s="1"/>
  <c r="G23" i="1" s="1"/>
  <c r="D24" i="1"/>
  <c r="D25" i="1"/>
  <c r="D26" i="1"/>
  <c r="D13" i="1"/>
  <c r="D14" i="1"/>
  <c r="D15" i="1"/>
  <c r="D16" i="1"/>
  <c r="G26" i="1"/>
  <c r="E26" i="1"/>
  <c r="F26" i="1" s="1"/>
  <c r="E25" i="1"/>
  <c r="F25" i="1" s="1"/>
  <c r="E24" i="1"/>
  <c r="F24" i="1" s="1"/>
  <c r="L12" i="1"/>
  <c r="K12" i="1"/>
  <c r="E13" i="1" s="1"/>
  <c r="G13" i="1" s="1"/>
  <c r="D3" i="1"/>
  <c r="E3" i="1" s="1"/>
  <c r="G3" i="1" s="1"/>
  <c r="E7" i="1"/>
  <c r="F7" i="1" s="1"/>
  <c r="D4" i="1"/>
  <c r="E4" i="1" s="1"/>
  <c r="F4" i="1" s="1"/>
  <c r="D5" i="1"/>
  <c r="E5" i="1" s="1"/>
  <c r="F5" i="1" s="1"/>
  <c r="D6" i="1"/>
  <c r="E6" i="1" s="1"/>
  <c r="F6" i="1" s="1"/>
  <c r="D7" i="1"/>
  <c r="D29" i="2" l="1"/>
  <c r="E21" i="2"/>
  <c r="E25" i="2"/>
  <c r="D28" i="2"/>
  <c r="E32" i="2"/>
  <c r="E24" i="2"/>
  <c r="E23" i="2"/>
  <c r="D26" i="2"/>
  <c r="E30" i="2"/>
  <c r="E22" i="2"/>
  <c r="E31" i="2"/>
  <c r="D25" i="2"/>
  <c r="E29" i="2"/>
  <c r="D21" i="2"/>
  <c r="E28" i="2"/>
  <c r="D31" i="2"/>
  <c r="Q2" i="2"/>
  <c r="Q4" i="2"/>
  <c r="E157" i="1"/>
  <c r="F152" i="1"/>
  <c r="G152" i="1"/>
  <c r="G154" i="1"/>
  <c r="F154" i="1"/>
  <c r="G156" i="1"/>
  <c r="F156" i="1"/>
  <c r="F153" i="1"/>
  <c r="F155" i="1"/>
  <c r="E147" i="1"/>
  <c r="G142" i="1"/>
  <c r="F142" i="1"/>
  <c r="F143" i="1"/>
  <c r="G143" i="1"/>
  <c r="G144" i="1"/>
  <c r="F144" i="1"/>
  <c r="F145" i="1"/>
  <c r="G145" i="1"/>
  <c r="G146" i="1"/>
  <c r="F146" i="1"/>
  <c r="G133" i="1"/>
  <c r="F133" i="1"/>
  <c r="G136" i="1"/>
  <c r="F136" i="1"/>
  <c r="G134" i="1"/>
  <c r="F134" i="1"/>
  <c r="E137" i="1"/>
  <c r="F132" i="1"/>
  <c r="F137" i="1" s="1"/>
  <c r="G132" i="1"/>
  <c r="E127" i="1"/>
  <c r="F122" i="1"/>
  <c r="G122" i="1"/>
  <c r="G123" i="1"/>
  <c r="F123" i="1"/>
  <c r="G125" i="1"/>
  <c r="F125" i="1"/>
  <c r="G124" i="1"/>
  <c r="F124" i="1"/>
  <c r="G126" i="1"/>
  <c r="F126" i="1"/>
  <c r="E117" i="1"/>
  <c r="G112" i="1"/>
  <c r="F112" i="1"/>
  <c r="F113" i="1"/>
  <c r="G115" i="1"/>
  <c r="F114" i="1"/>
  <c r="F116" i="1"/>
  <c r="E107" i="1"/>
  <c r="G102" i="1"/>
  <c r="F102" i="1"/>
  <c r="F103" i="1"/>
  <c r="G103" i="1"/>
  <c r="G104" i="1"/>
  <c r="F104" i="1"/>
  <c r="F105" i="1"/>
  <c r="G105" i="1"/>
  <c r="G106" i="1"/>
  <c r="F106" i="1"/>
  <c r="F93" i="1"/>
  <c r="G93" i="1"/>
  <c r="F96" i="1"/>
  <c r="G96" i="1"/>
  <c r="G94" i="1"/>
  <c r="F94" i="1"/>
  <c r="F97" i="1" s="1"/>
  <c r="G92" i="1"/>
  <c r="G97" i="1" s="1"/>
  <c r="E97" i="1"/>
  <c r="G86" i="1"/>
  <c r="F86" i="1"/>
  <c r="E87" i="1"/>
  <c r="G82" i="1"/>
  <c r="F82" i="1"/>
  <c r="G84" i="1"/>
  <c r="F84" i="1"/>
  <c r="F83" i="1"/>
  <c r="G83" i="1"/>
  <c r="F85" i="1"/>
  <c r="G85" i="1"/>
  <c r="F73" i="1"/>
  <c r="G73" i="1"/>
  <c r="E77" i="1"/>
  <c r="G72" i="1"/>
  <c r="F72" i="1"/>
  <c r="G75" i="1"/>
  <c r="F74" i="1"/>
  <c r="F76" i="1"/>
  <c r="G66" i="1"/>
  <c r="F66" i="1"/>
  <c r="G64" i="1"/>
  <c r="F64" i="1"/>
  <c r="F63" i="1"/>
  <c r="G63" i="1"/>
  <c r="F65" i="1"/>
  <c r="G65" i="1"/>
  <c r="G62" i="1"/>
  <c r="E67" i="1"/>
  <c r="F53" i="1"/>
  <c r="G53" i="1"/>
  <c r="G54" i="1"/>
  <c r="F54" i="1"/>
  <c r="F55" i="1"/>
  <c r="G55" i="1"/>
  <c r="E57" i="1"/>
  <c r="G52" i="1"/>
  <c r="G57" i="1" s="1"/>
  <c r="F52" i="1"/>
  <c r="G56" i="1"/>
  <c r="F56" i="1"/>
  <c r="E47" i="1"/>
  <c r="F42" i="1"/>
  <c r="G42" i="1"/>
  <c r="G44" i="1"/>
  <c r="F44" i="1"/>
  <c r="G46" i="1"/>
  <c r="F46" i="1"/>
  <c r="F43" i="1"/>
  <c r="G45" i="1"/>
  <c r="G33" i="1"/>
  <c r="F33" i="1"/>
  <c r="E37" i="1"/>
  <c r="F35" i="1"/>
  <c r="F32" i="1"/>
  <c r="F36" i="1"/>
  <c r="G32" i="1"/>
  <c r="F34" i="1"/>
  <c r="G24" i="1"/>
  <c r="G25" i="1"/>
  <c r="F23" i="1"/>
  <c r="D12" i="1"/>
  <c r="E12" i="1" s="1"/>
  <c r="E14" i="1"/>
  <c r="F14" i="1" s="1"/>
  <c r="E16" i="1"/>
  <c r="G16" i="1" s="1"/>
  <c r="E15" i="1"/>
  <c r="F15" i="1" s="1"/>
  <c r="G14" i="1"/>
  <c r="F16" i="1"/>
  <c r="F13" i="1"/>
  <c r="G7" i="1"/>
  <c r="F3" i="1"/>
  <c r="F8" i="1" s="1"/>
  <c r="G6" i="1"/>
  <c r="G5" i="1"/>
  <c r="G4" i="1"/>
  <c r="G8" i="1" s="1"/>
  <c r="E8" i="1"/>
  <c r="G157" i="1" l="1"/>
  <c r="F157" i="1"/>
  <c r="F147" i="1"/>
  <c r="G147" i="1"/>
  <c r="G137" i="1"/>
  <c r="G127" i="1"/>
  <c r="F127" i="1"/>
  <c r="F117" i="1"/>
  <c r="G117" i="1"/>
  <c r="F107" i="1"/>
  <c r="G107" i="1"/>
  <c r="F87" i="1"/>
  <c r="G87" i="1"/>
  <c r="F77" i="1"/>
  <c r="G77" i="1"/>
  <c r="F67" i="1"/>
  <c r="G67" i="1"/>
  <c r="F57" i="1"/>
  <c r="F47" i="1"/>
  <c r="G47" i="1"/>
  <c r="G37" i="1"/>
  <c r="F37" i="1"/>
  <c r="E17" i="1"/>
  <c r="L22" i="1" s="1"/>
  <c r="D22" i="1" s="1"/>
  <c r="E22" i="1" s="1"/>
  <c r="F12" i="1"/>
  <c r="F17" i="1" s="1"/>
  <c r="K22" i="1" s="1"/>
  <c r="G12" i="1"/>
  <c r="G15" i="1"/>
  <c r="G17" i="1"/>
  <c r="G22" i="1" l="1"/>
  <c r="G27" i="1" s="1"/>
  <c r="F22" i="1"/>
  <c r="F27" i="1" s="1"/>
  <c r="E27" i="1"/>
</calcChain>
</file>

<file path=xl/sharedStrings.xml><?xml version="1.0" encoding="utf-8"?>
<sst xmlns="http://schemas.openxmlformats.org/spreadsheetml/2006/main" count="225" uniqueCount="60">
  <si>
    <t>DATASET</t>
  </si>
  <si>
    <t>x1</t>
  </si>
  <si>
    <t>x2</t>
  </si>
  <si>
    <t>m</t>
  </si>
  <si>
    <t>b</t>
  </si>
  <si>
    <t>alfa</t>
  </si>
  <si>
    <t>x2^</t>
  </si>
  <si>
    <t>Erro</t>
  </si>
  <si>
    <t>x1*Erro</t>
  </si>
  <si>
    <t>Erro^2</t>
  </si>
  <si>
    <t>m=m+a*soma(Ei*xi)</t>
  </si>
  <si>
    <t>b=b+a * soma(ei)</t>
  </si>
  <si>
    <t>DATASET ITER 1</t>
  </si>
  <si>
    <t>DATASET ITER 2</t>
  </si>
  <si>
    <t>DATASET ITER 3</t>
  </si>
  <si>
    <t>DATASET ITER 4</t>
  </si>
  <si>
    <t>DATASET ITER 5</t>
  </si>
  <si>
    <t>DATASET ITER 6</t>
  </si>
  <si>
    <t>DATASET ITER 7</t>
  </si>
  <si>
    <t>DATASET ITER 8</t>
  </si>
  <si>
    <t>DATASET ITER 9</t>
  </si>
  <si>
    <t>DATASET ITER 10</t>
  </si>
  <si>
    <t>DATASET ITER 11</t>
  </si>
  <si>
    <t>DATASET ITER 12</t>
  </si>
  <si>
    <t>DATASET ITER 13</t>
  </si>
  <si>
    <t>DATASET ITER 14</t>
  </si>
  <si>
    <t>DATASET ITER 15</t>
  </si>
  <si>
    <t>série 1</t>
  </si>
  <si>
    <t>x1x2</t>
  </si>
  <si>
    <t>EQ FINAL:</t>
  </si>
  <si>
    <t>1,194*x1 + 0,2270</t>
  </si>
  <si>
    <t>Cluster 0</t>
  </si>
  <si>
    <t>Cluster 1</t>
  </si>
  <si>
    <t>Centróides</t>
  </si>
  <si>
    <t>i0</t>
  </si>
  <si>
    <t>i3</t>
  </si>
  <si>
    <t>i9</t>
  </si>
  <si>
    <t>i7</t>
  </si>
  <si>
    <t>i10</t>
  </si>
  <si>
    <t>i4</t>
  </si>
  <si>
    <t>i1</t>
  </si>
  <si>
    <t>i2</t>
  </si>
  <si>
    <t>i5</t>
  </si>
  <si>
    <t>i6</t>
  </si>
  <si>
    <t>i8</t>
  </si>
  <si>
    <t>i11</t>
  </si>
  <si>
    <t>inst</t>
  </si>
  <si>
    <t>k=2</t>
  </si>
  <si>
    <t>Instancia Testada</t>
  </si>
  <si>
    <t>D cluster 0</t>
  </si>
  <si>
    <t>D cluster 1</t>
  </si>
  <si>
    <t>Aleatório:</t>
  </si>
  <si>
    <t>Dist 0</t>
  </si>
  <si>
    <t>Dist 1</t>
  </si>
  <si>
    <t>Cluster</t>
  </si>
  <si>
    <t>Cluster'</t>
  </si>
  <si>
    <t>Cluster 0'</t>
  </si>
  <si>
    <t>Cluster 1'</t>
  </si>
  <si>
    <t>SOLUÇÃO</t>
  </si>
  <si>
    <t>Construção Clusters Primordiais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</si>
</sst>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0" fillId="0" borderId="0" xfId="0" applyBorder="1"/>
    <xf numFmtId="0" fontId="2" fillId="2" borderId="2" xfId="0" applyFont="1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3" borderId="2" xfId="0" applyFont="1" applyFill="1" applyBorder="1"/>
    <xf numFmtId="0" fontId="0" fillId="0" borderId="11" xfId="0" applyBorder="1"/>
    <xf numFmtId="0" fontId="0" fillId="0" borderId="12" xfId="0" applyBorder="1"/>
    <xf numFmtId="0" fontId="0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0" borderId="16" xfId="0" applyBorder="1"/>
    <xf numFmtId="0" fontId="0" fillId="0" borderId="17" xfId="0" applyBorder="1"/>
    <xf numFmtId="0" fontId="3" fillId="2" borderId="15" xfId="0" applyFont="1" applyFill="1" applyBorder="1"/>
    <xf numFmtId="0" fontId="0" fillId="4" borderId="15" xfId="0" applyFill="1" applyBorder="1"/>
    <xf numFmtId="0" fontId="0" fillId="0" borderId="18" xfId="0" applyBorder="1"/>
    <xf numFmtId="0" fontId="0" fillId="2" borderId="18" xfId="0" applyFill="1" applyBorder="1"/>
    <xf numFmtId="0" fontId="0" fillId="0" borderId="19" xfId="0" applyBorder="1"/>
    <xf numFmtId="0" fontId="0" fillId="4" borderId="16" xfId="0" applyFill="1" applyBorder="1"/>
    <xf numFmtId="0" fontId="0" fillId="4" borderId="17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Fill="1" applyBorder="1"/>
    <xf numFmtId="0" fontId="3" fillId="5" borderId="1" xfId="0" applyFont="1" applyFill="1" applyBorder="1"/>
    <xf numFmtId="0" fontId="0" fillId="0" borderId="1" xfId="0" quotePrefix="1" applyBorder="1"/>
    <xf numFmtId="0" fontId="3" fillId="2" borderId="15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REGRESSÃO 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332617513719877"/>
                  <c:y val="-4.6786543774062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'REGRESSÃO LINEAR'!$B$3:$B$7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2.5</c:v>
                </c:pt>
                <c:pt idx="2">
                  <c:v>4.5</c:v>
                </c:pt>
                <c:pt idx="3">
                  <c:v>6.4</c:v>
                </c:pt>
                <c:pt idx="4">
                  <c:v>7.1</c:v>
                </c:pt>
              </c:numCache>
            </c:numRef>
          </c:xVal>
          <c:yVal>
            <c:numRef>
              <c:f>'REGRESSÃO LINEAR'!$C$3:$C$7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3</c:v>
                </c:pt>
                <c:pt idx="2">
                  <c:v>5.4</c:v>
                </c:pt>
                <c:pt idx="3">
                  <c:v>8.1</c:v>
                </c:pt>
                <c:pt idx="4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8-4973-8538-CD7071C92193}"/>
            </c:ext>
          </c:extLst>
        </c:ser>
        <c:ser>
          <c:idx val="1"/>
          <c:order val="1"/>
          <c:tx>
            <c:strRef>
              <c:f>'REGRESSÃO LINEAR'!$B$151:$C$151</c:f>
              <c:strCache>
                <c:ptCount val="1"/>
                <c:pt idx="0">
                  <c:v>x1 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'REGRESSÃO LINEAR'!$B$152:$B$156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2.5</c:v>
                </c:pt>
                <c:pt idx="2">
                  <c:v>4.5</c:v>
                </c:pt>
                <c:pt idx="3">
                  <c:v>6.4</c:v>
                </c:pt>
                <c:pt idx="4">
                  <c:v>7.1</c:v>
                </c:pt>
              </c:numCache>
            </c:numRef>
          </c:xVal>
          <c:yVal>
            <c:numRef>
              <c:f>'REGRESSÃO LINEAR'!$D$152:$D$156</c:f>
              <c:numCache>
                <c:formatCode>General</c:formatCode>
                <c:ptCount val="5"/>
                <c:pt idx="0">
                  <c:v>1.5409848027775515</c:v>
                </c:pt>
                <c:pt idx="1">
                  <c:v>3.2132290859507631</c:v>
                </c:pt>
                <c:pt idx="2">
                  <c:v>5.6021494904839226</c:v>
                </c:pt>
                <c:pt idx="3">
                  <c:v>7.8716238747904246</c:v>
                </c:pt>
                <c:pt idx="4">
                  <c:v>8.7077460163770297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68-4973-8538-CD7071C9219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64947152"/>
        <c:axId val="1364944656"/>
      </c:scatterChart>
      <c:valAx>
        <c:axId val="136494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X1</a:t>
                </a:r>
              </a:p>
              <a:p>
                <a:pPr>
                  <a:defRPr/>
                </a:pP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944656"/>
        <c:crosses val="autoZero"/>
        <c:crossBetween val="midCat"/>
      </c:valAx>
      <c:valAx>
        <c:axId val="13649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X2</a:t>
                </a:r>
              </a:p>
              <a:p>
                <a:pPr>
                  <a:defRPr/>
                </a:pP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94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 0</a:t>
            </a:r>
            <a:r>
              <a:rPr lang="pt-BR" baseline="0"/>
              <a:t> -&gt; Cluster 0'</a:t>
            </a:r>
          </a:p>
        </c:rich>
      </c:tx>
      <c:layout>
        <c:manualLayout>
          <c:xMode val="edge"/>
          <c:yMode val="edge"/>
          <c:x val="0.2879591836734694"/>
          <c:y val="4.1853512705530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'K-MEANS'!$G$3:$G$12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4</c:v>
                </c:pt>
                <c:pt idx="6">
                  <c:v>10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xVal>
          <c:yVal>
            <c:numRef>
              <c:f>'K-MEANS'!$H$3:$H$12</c:f>
              <c:numCache>
                <c:formatCode>General</c:formatCode>
                <c:ptCount val="10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7-4EB3-A640-4F5F6D7FB00E}"/>
            </c:ext>
          </c:extLst>
        </c:ser>
        <c:ser>
          <c:idx val="1"/>
          <c:order val="1"/>
          <c:tx>
            <c:v>Série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'K-MEANS'!$T$3:$T$10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4</c:v>
                </c:pt>
                <c:pt idx="6">
                  <c:v>10</c:v>
                </c:pt>
                <c:pt idx="7">
                  <c:v>3</c:v>
                </c:pt>
              </c:numCache>
            </c:numRef>
          </c:xVal>
          <c:yVal>
            <c:numRef>
              <c:f>'K-MEANS'!$U$3:$U$10</c:f>
              <c:numCache>
                <c:formatCode>General</c:formatCode>
                <c:ptCount val="8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7-4EB3-A640-4F5F6D7FB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920480"/>
        <c:axId val="1368920896"/>
      </c:scatterChart>
      <c:valAx>
        <c:axId val="13689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8920896"/>
        <c:crosses val="autoZero"/>
        <c:crossBetween val="midCat"/>
      </c:valAx>
      <c:valAx>
        <c:axId val="13689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892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</a:t>
            </a:r>
            <a:r>
              <a:rPr lang="pt-BR" baseline="0"/>
              <a:t> 1 -&gt; Cluster 1'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Série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'K-MEANS'!$I$3:$I$4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'K-MEANS'!$J$3:$J$4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5-4E72-B3B7-77BF98D0997A}"/>
            </c:ext>
          </c:extLst>
        </c:ser>
        <c:ser>
          <c:idx val="1"/>
          <c:order val="1"/>
          <c:tx>
            <c:v>Série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'K-MEANS'!$V$3:$V$6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xVal>
          <c:yVal>
            <c:numRef>
              <c:f>'K-MEANS'!$W$3:$W$6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5-4E72-B3B7-77BF98D0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948256"/>
        <c:axId val="1421268400"/>
      </c:scatterChart>
      <c:valAx>
        <c:axId val="136194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268400"/>
        <c:crosses val="autoZero"/>
        <c:crossBetween val="midCat"/>
      </c:valAx>
      <c:valAx>
        <c:axId val="14212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194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</xdr:colOff>
      <xdr:row>0</xdr:row>
      <xdr:rowOff>0</xdr:rowOff>
    </xdr:from>
    <xdr:to>
      <xdr:col>27</xdr:col>
      <xdr:colOff>180974</xdr:colOff>
      <xdr:row>22</xdr:row>
      <xdr:rowOff>9524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18</xdr:row>
      <xdr:rowOff>85724</xdr:rowOff>
    </xdr:from>
    <xdr:to>
      <xdr:col>13</xdr:col>
      <xdr:colOff>133350</xdr:colOff>
      <xdr:row>29</xdr:row>
      <xdr:rowOff>114299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18</xdr:row>
      <xdr:rowOff>85724</xdr:rowOff>
    </xdr:from>
    <xdr:to>
      <xdr:col>19</xdr:col>
      <xdr:colOff>133350</xdr:colOff>
      <xdr:row>29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"/>
  <sheetViews>
    <sheetView showGridLines="0" workbookViewId="0">
      <selection activeCell="O27" sqref="O27"/>
    </sheetView>
  </sheetViews>
  <sheetFormatPr defaultRowHeight="15" x14ac:dyDescent="0.25"/>
  <cols>
    <col min="11" max="12" width="9.140625" customWidth="1"/>
    <col min="14" max="14" width="17.140625" customWidth="1"/>
  </cols>
  <sheetData>
    <row r="1" spans="1:13" x14ac:dyDescent="0.25">
      <c r="A1" s="9"/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x14ac:dyDescent="0.25">
      <c r="A2" s="12"/>
      <c r="B2" s="5" t="s">
        <v>1</v>
      </c>
      <c r="C2" s="5" t="s">
        <v>2</v>
      </c>
      <c r="D2" s="5" t="s">
        <v>6</v>
      </c>
      <c r="E2" s="5" t="s">
        <v>7</v>
      </c>
      <c r="F2" s="5" t="s">
        <v>8</v>
      </c>
      <c r="G2" s="5" t="s">
        <v>9</v>
      </c>
      <c r="H2" s="7" t="s">
        <v>27</v>
      </c>
      <c r="I2" s="6"/>
      <c r="J2" s="6"/>
      <c r="K2" s="5" t="s">
        <v>3</v>
      </c>
      <c r="L2" s="5" t="s">
        <v>4</v>
      </c>
      <c r="M2" s="5" t="s">
        <v>5</v>
      </c>
    </row>
    <row r="3" spans="1:13" x14ac:dyDescent="0.25">
      <c r="A3" s="12"/>
      <c r="B3" s="1">
        <v>1.1000000000000001</v>
      </c>
      <c r="C3" s="1">
        <v>2.2000000000000002</v>
      </c>
      <c r="D3" s="1">
        <f>$K$3* B3 + $L$3</f>
        <v>0</v>
      </c>
      <c r="E3" s="1">
        <f>C3-D3</f>
        <v>2.2000000000000002</v>
      </c>
      <c r="F3" s="1">
        <f>E3 * B3</f>
        <v>2.4200000000000004</v>
      </c>
      <c r="G3" s="1">
        <f>E3^2</f>
        <v>4.8400000000000007</v>
      </c>
      <c r="H3" s="6"/>
      <c r="I3" s="6"/>
      <c r="J3" s="6"/>
      <c r="K3" s="1">
        <v>0</v>
      </c>
      <c r="L3" s="1">
        <v>0</v>
      </c>
      <c r="M3" s="1">
        <v>2E-3</v>
      </c>
    </row>
    <row r="4" spans="1:13" x14ac:dyDescent="0.25">
      <c r="A4" s="12"/>
      <c r="B4" s="1">
        <v>2.5</v>
      </c>
      <c r="C4" s="1">
        <v>3</v>
      </c>
      <c r="D4" s="1">
        <f>$K$3* B4 + $L$3</f>
        <v>0</v>
      </c>
      <c r="E4" s="1">
        <f t="shared" ref="E4:E7" si="0">C4-D4</f>
        <v>3</v>
      </c>
      <c r="F4" s="1">
        <f t="shared" ref="F4:F7" si="1">E4 * B4</f>
        <v>7.5</v>
      </c>
      <c r="G4" s="1">
        <f t="shared" ref="G4:G7" si="2">E4^2</f>
        <v>9</v>
      </c>
      <c r="H4" s="6"/>
      <c r="I4" s="6"/>
      <c r="J4" s="6"/>
      <c r="K4" s="6"/>
      <c r="L4" s="6"/>
      <c r="M4" s="13"/>
    </row>
    <row r="5" spans="1:13" x14ac:dyDescent="0.25">
      <c r="A5" s="12"/>
      <c r="B5" s="1">
        <v>4.5</v>
      </c>
      <c r="C5" s="1">
        <v>5.4</v>
      </c>
      <c r="D5" s="1">
        <f>$K$3* B5 + $L$3</f>
        <v>0</v>
      </c>
      <c r="E5" s="1">
        <f t="shared" si="0"/>
        <v>5.4</v>
      </c>
      <c r="F5" s="1">
        <f t="shared" si="1"/>
        <v>24.3</v>
      </c>
      <c r="G5" s="1">
        <f t="shared" si="2"/>
        <v>29.160000000000004</v>
      </c>
      <c r="H5" s="6"/>
      <c r="I5" s="6"/>
      <c r="J5" s="6"/>
      <c r="K5" s="6" t="s">
        <v>10</v>
      </c>
      <c r="L5" s="6"/>
      <c r="M5" s="13"/>
    </row>
    <row r="6" spans="1:13" x14ac:dyDescent="0.25">
      <c r="A6" s="12"/>
      <c r="B6" s="1">
        <v>6.4</v>
      </c>
      <c r="C6" s="1">
        <v>8.1</v>
      </c>
      <c r="D6" s="1">
        <f>$K$3* B6 + $L$3</f>
        <v>0</v>
      </c>
      <c r="E6" s="1">
        <f t="shared" si="0"/>
        <v>8.1</v>
      </c>
      <c r="F6" s="1">
        <f t="shared" si="1"/>
        <v>51.84</v>
      </c>
      <c r="G6" s="1">
        <f t="shared" si="2"/>
        <v>65.61</v>
      </c>
      <c r="H6" s="6"/>
      <c r="I6" s="6"/>
      <c r="J6" s="6"/>
      <c r="K6" s="6" t="s">
        <v>11</v>
      </c>
      <c r="L6" s="6"/>
      <c r="M6" s="13"/>
    </row>
    <row r="7" spans="1:13" x14ac:dyDescent="0.25">
      <c r="A7" s="12"/>
      <c r="B7" s="1">
        <v>7.1</v>
      </c>
      <c r="C7" s="1">
        <v>8.9</v>
      </c>
      <c r="D7" s="1">
        <f>$K$3* B7 + $L$3</f>
        <v>0</v>
      </c>
      <c r="E7" s="1">
        <f t="shared" si="0"/>
        <v>8.9</v>
      </c>
      <c r="F7" s="1">
        <f t="shared" si="1"/>
        <v>63.19</v>
      </c>
      <c r="G7" s="1">
        <f t="shared" si="2"/>
        <v>79.210000000000008</v>
      </c>
      <c r="H7" s="6"/>
      <c r="I7" s="6"/>
      <c r="J7" s="6"/>
      <c r="K7" s="6"/>
      <c r="L7" s="6"/>
      <c r="M7" s="13"/>
    </row>
    <row r="8" spans="1:13" x14ac:dyDescent="0.25">
      <c r="A8" s="12"/>
      <c r="B8" s="6"/>
      <c r="C8" s="6"/>
      <c r="D8" s="6"/>
      <c r="E8" s="3">
        <f>SUM(E3:E7)</f>
        <v>27.6</v>
      </c>
      <c r="F8" s="4">
        <f>SUM(F3:F7)</f>
        <v>149.25</v>
      </c>
      <c r="G8" s="8">
        <f>SUM(G3:G7)/2</f>
        <v>93.91</v>
      </c>
      <c r="H8" s="6"/>
      <c r="I8" s="6"/>
      <c r="J8" s="6"/>
      <c r="K8" s="6"/>
      <c r="L8" s="6"/>
      <c r="M8" s="13"/>
    </row>
    <row r="9" spans="1:13" x14ac:dyDescent="0.25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13"/>
    </row>
    <row r="10" spans="1:13" x14ac:dyDescent="0.25">
      <c r="A10" s="12"/>
      <c r="B10" s="6" t="s">
        <v>12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13"/>
    </row>
    <row r="11" spans="1:13" x14ac:dyDescent="0.25">
      <c r="A11" s="12"/>
      <c r="B11" s="5" t="s">
        <v>1</v>
      </c>
      <c r="C11" s="5" t="s">
        <v>2</v>
      </c>
      <c r="D11" s="5" t="s">
        <v>6</v>
      </c>
      <c r="E11" s="5" t="s">
        <v>7</v>
      </c>
      <c r="F11" s="5" t="s">
        <v>8</v>
      </c>
      <c r="G11" s="5" t="s">
        <v>9</v>
      </c>
      <c r="H11" s="6"/>
      <c r="I11" s="6"/>
      <c r="J11" s="6"/>
      <c r="K11" s="5" t="s">
        <v>3</v>
      </c>
      <c r="L11" s="5" t="s">
        <v>4</v>
      </c>
      <c r="M11" s="5" t="s">
        <v>5</v>
      </c>
    </row>
    <row r="12" spans="1:13" x14ac:dyDescent="0.25">
      <c r="A12" s="12"/>
      <c r="B12" s="1">
        <v>1.1000000000000001</v>
      </c>
      <c r="C12" s="1">
        <v>2.2000000000000002</v>
      </c>
      <c r="D12" s="1">
        <f>$K$12* B12 + $L$12</f>
        <v>0.38355000000000006</v>
      </c>
      <c r="E12" s="1">
        <f>C12-D12</f>
        <v>1.8164500000000001</v>
      </c>
      <c r="F12" s="1">
        <f>E12 * B12</f>
        <v>1.9980950000000004</v>
      </c>
      <c r="G12" s="1">
        <f>E12^2</f>
        <v>3.2994906025000006</v>
      </c>
      <c r="H12" s="6"/>
      <c r="I12" s="6"/>
      <c r="J12" s="6"/>
      <c r="K12" s="1">
        <f>K3+M3*F8</f>
        <v>0.29849999999999999</v>
      </c>
      <c r="L12" s="1">
        <f>L3+M3*E8</f>
        <v>5.5200000000000006E-2</v>
      </c>
      <c r="M12" s="1">
        <v>2E-3</v>
      </c>
    </row>
    <row r="13" spans="1:13" x14ac:dyDescent="0.25">
      <c r="A13" s="12"/>
      <c r="B13" s="1">
        <v>2.5</v>
      </c>
      <c r="C13" s="1">
        <v>3</v>
      </c>
      <c r="D13" s="1">
        <f t="shared" ref="D13:D16" si="3">$K$12* B13 + $L$12</f>
        <v>0.80145</v>
      </c>
      <c r="E13" s="1">
        <f t="shared" ref="E13:E16" si="4">C13-D13</f>
        <v>2.19855</v>
      </c>
      <c r="F13" s="1">
        <f t="shared" ref="F13:F16" si="5">E13 * B13</f>
        <v>5.4963750000000005</v>
      </c>
      <c r="G13" s="1">
        <f t="shared" ref="G13:G16" si="6">E13^2</f>
        <v>4.8336221024999997</v>
      </c>
      <c r="H13" s="6"/>
      <c r="I13" s="6"/>
      <c r="J13" s="6"/>
      <c r="K13" s="6"/>
      <c r="L13" s="6"/>
      <c r="M13" s="13"/>
    </row>
    <row r="14" spans="1:13" x14ac:dyDescent="0.25">
      <c r="A14" s="12"/>
      <c r="B14" s="1">
        <v>4.5</v>
      </c>
      <c r="C14" s="1">
        <v>5.4</v>
      </c>
      <c r="D14" s="1">
        <f t="shared" si="3"/>
        <v>1.3984499999999997</v>
      </c>
      <c r="E14" s="1">
        <f t="shared" si="4"/>
        <v>4.0015500000000008</v>
      </c>
      <c r="F14" s="1">
        <f t="shared" si="5"/>
        <v>18.006975000000004</v>
      </c>
      <c r="G14" s="1">
        <f t="shared" si="6"/>
        <v>16.012402402500008</v>
      </c>
      <c r="H14" s="6"/>
      <c r="I14" s="6"/>
      <c r="J14" s="6"/>
      <c r="K14" s="6"/>
      <c r="L14" s="6"/>
      <c r="M14" s="13"/>
    </row>
    <row r="15" spans="1:13" x14ac:dyDescent="0.25">
      <c r="A15" s="12"/>
      <c r="B15" s="1">
        <v>6.4</v>
      </c>
      <c r="C15" s="1">
        <v>8.1</v>
      </c>
      <c r="D15" s="1">
        <f t="shared" si="3"/>
        <v>1.9656</v>
      </c>
      <c r="E15" s="1">
        <f t="shared" si="4"/>
        <v>6.1343999999999994</v>
      </c>
      <c r="F15" s="1">
        <f t="shared" si="5"/>
        <v>39.260159999999999</v>
      </c>
      <c r="G15" s="1">
        <f t="shared" si="6"/>
        <v>37.630863359999992</v>
      </c>
      <c r="H15" s="6"/>
      <c r="I15" s="6"/>
      <c r="J15" s="6"/>
      <c r="K15" s="6"/>
      <c r="L15" s="6"/>
      <c r="M15" s="13"/>
    </row>
    <row r="16" spans="1:13" x14ac:dyDescent="0.25">
      <c r="A16" s="12"/>
      <c r="B16" s="1">
        <v>7.1</v>
      </c>
      <c r="C16" s="1">
        <v>8.9</v>
      </c>
      <c r="D16" s="1">
        <f t="shared" si="3"/>
        <v>2.17455</v>
      </c>
      <c r="E16" s="1">
        <f t="shared" si="4"/>
        <v>6.7254500000000004</v>
      </c>
      <c r="F16" s="1">
        <f t="shared" si="5"/>
        <v>47.750695</v>
      </c>
      <c r="G16" s="1">
        <f t="shared" si="6"/>
        <v>45.231677702500008</v>
      </c>
      <c r="H16" s="6"/>
      <c r="I16" s="6"/>
      <c r="J16" s="6"/>
      <c r="K16" s="6"/>
      <c r="L16" s="6"/>
      <c r="M16" s="13"/>
    </row>
    <row r="17" spans="1:15" x14ac:dyDescent="0.25">
      <c r="A17" s="12"/>
      <c r="B17" s="6"/>
      <c r="C17" s="6"/>
      <c r="D17" s="6"/>
      <c r="E17" s="3">
        <f>SUM(E12:E16)</f>
        <v>20.876400000000004</v>
      </c>
      <c r="F17" s="4">
        <f>SUM(F12:F16)</f>
        <v>112.51230000000001</v>
      </c>
      <c r="G17" s="8">
        <f>SUM(G12:G16)/2</f>
        <v>53.504028085000002</v>
      </c>
      <c r="H17" s="6"/>
      <c r="I17" s="6"/>
      <c r="J17" s="6"/>
      <c r="K17" s="6"/>
      <c r="L17" s="6"/>
      <c r="M17" s="13"/>
    </row>
    <row r="18" spans="1:15" x14ac:dyDescent="0.25">
      <c r="A18" s="12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13"/>
    </row>
    <row r="19" spans="1:15" x14ac:dyDescent="0.25">
      <c r="A19" s="12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13"/>
    </row>
    <row r="20" spans="1:15" x14ac:dyDescent="0.25">
      <c r="A20" s="12"/>
      <c r="B20" s="6" t="s">
        <v>13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13"/>
    </row>
    <row r="21" spans="1:15" x14ac:dyDescent="0.25">
      <c r="A21" s="12"/>
      <c r="B21" s="5" t="s">
        <v>1</v>
      </c>
      <c r="C21" s="5" t="s">
        <v>2</v>
      </c>
      <c r="D21" s="5" t="s">
        <v>6</v>
      </c>
      <c r="E21" s="5" t="s">
        <v>7</v>
      </c>
      <c r="F21" s="5" t="s">
        <v>8</v>
      </c>
      <c r="G21" s="5" t="s">
        <v>9</v>
      </c>
      <c r="H21" s="6"/>
      <c r="I21" s="6"/>
      <c r="J21" s="6"/>
      <c r="K21" s="5" t="s">
        <v>3</v>
      </c>
      <c r="L21" s="5" t="s">
        <v>4</v>
      </c>
      <c r="M21" s="5" t="s">
        <v>5</v>
      </c>
    </row>
    <row r="22" spans="1:15" x14ac:dyDescent="0.25">
      <c r="A22" s="12"/>
      <c r="B22" s="1">
        <v>1.1000000000000001</v>
      </c>
      <c r="C22" s="1">
        <v>2.2000000000000002</v>
      </c>
      <c r="D22" s="1">
        <f>$K$22* B22 + $L$22</f>
        <v>0.67282986</v>
      </c>
      <c r="E22" s="1">
        <f>C22-D22</f>
        <v>1.5271701400000002</v>
      </c>
      <c r="F22" s="1">
        <f>E22 * B22</f>
        <v>1.6798871540000004</v>
      </c>
      <c r="G22" s="1">
        <f>E22^2</f>
        <v>2.3322486365076203</v>
      </c>
      <c r="H22" s="6"/>
      <c r="I22" s="6"/>
      <c r="J22" s="6"/>
      <c r="K22" s="1">
        <f>K12+M12*F17</f>
        <v>0.52352460000000001</v>
      </c>
      <c r="L22" s="1">
        <f>L12+M12*E17</f>
        <v>9.6952800000000006E-2</v>
      </c>
      <c r="M22" s="1">
        <v>2E-3</v>
      </c>
    </row>
    <row r="23" spans="1:15" ht="15.75" thickBot="1" x14ac:dyDescent="0.3">
      <c r="A23" s="12"/>
      <c r="B23" s="1">
        <v>2.5</v>
      </c>
      <c r="C23" s="1">
        <v>3</v>
      </c>
      <c r="D23" s="1">
        <f t="shared" ref="D23:D26" si="7">$K$22* B23 + $L$22</f>
        <v>1.4057643</v>
      </c>
      <c r="E23" s="1">
        <f t="shared" ref="E23:E26" si="8">C23-D23</f>
        <v>1.5942357</v>
      </c>
      <c r="F23" s="1">
        <f t="shared" ref="F23:F26" si="9">E23 * B23</f>
        <v>3.9855892500000003</v>
      </c>
      <c r="G23" s="1">
        <f t="shared" ref="G23:G26" si="10">E23^2</f>
        <v>2.54158746715449</v>
      </c>
      <c r="H23" s="6"/>
      <c r="I23" s="6"/>
      <c r="J23" s="6"/>
      <c r="K23" s="6"/>
      <c r="L23" s="6"/>
      <c r="M23" s="13"/>
    </row>
    <row r="24" spans="1:15" x14ac:dyDescent="0.25">
      <c r="A24" s="12"/>
      <c r="B24" s="1">
        <v>4.5</v>
      </c>
      <c r="C24" s="1">
        <v>5.4</v>
      </c>
      <c r="D24" s="1">
        <f t="shared" si="7"/>
        <v>2.4528135</v>
      </c>
      <c r="E24" s="1">
        <f t="shared" si="8"/>
        <v>2.9471865000000004</v>
      </c>
      <c r="F24" s="1">
        <f t="shared" si="9"/>
        <v>13.262339250000002</v>
      </c>
      <c r="G24" s="1">
        <f t="shared" si="10"/>
        <v>8.6859082657822526</v>
      </c>
      <c r="H24" s="6"/>
      <c r="I24" s="6"/>
      <c r="J24" s="6"/>
      <c r="K24" s="6"/>
      <c r="L24" s="6"/>
      <c r="M24" s="6"/>
      <c r="N24" s="18" t="s">
        <v>29</v>
      </c>
    </row>
    <row r="25" spans="1:15" ht="15.75" thickBot="1" x14ac:dyDescent="0.3">
      <c r="A25" s="12"/>
      <c r="B25" s="1">
        <v>6.4</v>
      </c>
      <c r="C25" s="1">
        <v>8.1</v>
      </c>
      <c r="D25" s="1">
        <f t="shared" si="7"/>
        <v>3.4475102400000002</v>
      </c>
      <c r="E25" s="1">
        <f t="shared" si="8"/>
        <v>4.6524897599999999</v>
      </c>
      <c r="F25" s="1">
        <f t="shared" si="9"/>
        <v>29.775934464000002</v>
      </c>
      <c r="G25" s="1">
        <f t="shared" si="10"/>
        <v>21.645660966904856</v>
      </c>
      <c r="H25" s="6"/>
      <c r="I25" s="6"/>
      <c r="J25" s="6"/>
      <c r="K25" s="6"/>
      <c r="L25" s="6"/>
      <c r="M25" s="6"/>
      <c r="N25" s="19" t="s">
        <v>30</v>
      </c>
    </row>
    <row r="26" spans="1:15" x14ac:dyDescent="0.25">
      <c r="A26" s="12"/>
      <c r="B26" s="1">
        <v>7.1</v>
      </c>
      <c r="C26" s="1">
        <v>8.9</v>
      </c>
      <c r="D26" s="1">
        <f t="shared" si="7"/>
        <v>3.8139774599999998</v>
      </c>
      <c r="E26" s="1">
        <f t="shared" si="8"/>
        <v>5.0860225400000001</v>
      </c>
      <c r="F26" s="1">
        <f t="shared" si="9"/>
        <v>36.110760034000002</v>
      </c>
      <c r="G26" s="1">
        <f t="shared" si="10"/>
        <v>25.867625277388054</v>
      </c>
      <c r="H26" s="6"/>
      <c r="I26" s="6"/>
      <c r="J26" s="6"/>
      <c r="K26" s="6"/>
      <c r="L26" s="6"/>
      <c r="M26" s="13"/>
    </row>
    <row r="27" spans="1:15" x14ac:dyDescent="0.25">
      <c r="A27" s="12"/>
      <c r="B27" s="6"/>
      <c r="C27" s="6"/>
      <c r="D27" s="6"/>
      <c r="E27" s="3">
        <f>SUM(E22:E26)</f>
        <v>15.80710464</v>
      </c>
      <c r="F27" s="4">
        <f>SUM(F22:F26)</f>
        <v>84.814510151999997</v>
      </c>
      <c r="G27" s="8">
        <f>SUM(G22:G26)/2</f>
        <v>30.536515306868637</v>
      </c>
      <c r="H27" s="6"/>
      <c r="I27" s="6"/>
      <c r="J27" s="6"/>
      <c r="K27" s="6"/>
      <c r="L27" s="6"/>
      <c r="M27" s="13"/>
      <c r="O27" s="20"/>
    </row>
    <row r="28" spans="1:15" x14ac:dyDescent="0.25">
      <c r="A28" s="12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13"/>
    </row>
    <row r="29" spans="1:15" x14ac:dyDescent="0.25">
      <c r="A29" s="12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13"/>
    </row>
    <row r="30" spans="1:15" x14ac:dyDescent="0.25">
      <c r="A30" s="12"/>
      <c r="B30" s="6" t="s">
        <v>14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13"/>
    </row>
    <row r="31" spans="1:15" x14ac:dyDescent="0.25">
      <c r="A31" s="12"/>
      <c r="B31" s="5" t="s">
        <v>1</v>
      </c>
      <c r="C31" s="5" t="s">
        <v>2</v>
      </c>
      <c r="D31" s="5" t="s">
        <v>6</v>
      </c>
      <c r="E31" s="5" t="s">
        <v>7</v>
      </c>
      <c r="F31" s="5" t="s">
        <v>8</v>
      </c>
      <c r="G31" s="5" t="s">
        <v>9</v>
      </c>
      <c r="H31" s="6"/>
      <c r="I31" s="6"/>
      <c r="J31" s="6"/>
      <c r="K31" s="5" t="s">
        <v>3</v>
      </c>
      <c r="L31" s="5" t="s">
        <v>4</v>
      </c>
      <c r="M31" s="5" t="s">
        <v>5</v>
      </c>
    </row>
    <row r="32" spans="1:15" x14ac:dyDescent="0.25">
      <c r="A32" s="12"/>
      <c r="B32" s="1">
        <v>1.1000000000000001</v>
      </c>
      <c r="C32" s="1">
        <v>2.2000000000000002</v>
      </c>
      <c r="D32" s="1">
        <f>$K$32* B32 + $L$32</f>
        <v>0.89103599161440017</v>
      </c>
      <c r="E32" s="1">
        <f>C32-D32</f>
        <v>1.3089640083856</v>
      </c>
      <c r="F32" s="1">
        <f>E32 * B32</f>
        <v>1.43986040922416</v>
      </c>
      <c r="G32" s="1">
        <f>E32^2</f>
        <v>1.7133867752488972</v>
      </c>
      <c r="H32" s="6"/>
      <c r="I32" s="6"/>
      <c r="J32" s="6"/>
      <c r="K32" s="1">
        <f>K22+M22*F27</f>
        <v>0.69315362030400007</v>
      </c>
      <c r="L32" s="1">
        <f>L22+M22*E27</f>
        <v>0.12856700928000001</v>
      </c>
      <c r="M32" s="1">
        <v>2E-3</v>
      </c>
    </row>
    <row r="33" spans="1:13" x14ac:dyDescent="0.25">
      <c r="A33" s="12"/>
      <c r="B33" s="1">
        <v>2.5</v>
      </c>
      <c r="C33" s="1">
        <v>3</v>
      </c>
      <c r="D33" s="1">
        <f t="shared" ref="D33:D36" si="11">$K$32* B33 + $L$32</f>
        <v>1.86145106004</v>
      </c>
      <c r="E33" s="1">
        <f t="shared" ref="E33:E36" si="12">C33-D33</f>
        <v>1.13854893996</v>
      </c>
      <c r="F33" s="1">
        <f t="shared" ref="F33:F36" si="13">E33 * B33</f>
        <v>2.8463723498999998</v>
      </c>
      <c r="G33" s="1">
        <f t="shared" ref="G33:G36" si="14">E33^2</f>
        <v>1.2962936886840395</v>
      </c>
      <c r="H33" s="6"/>
      <c r="I33" s="6"/>
      <c r="J33" s="6"/>
      <c r="K33" s="6"/>
      <c r="L33" s="6"/>
      <c r="M33" s="13"/>
    </row>
    <row r="34" spans="1:13" x14ac:dyDescent="0.25">
      <c r="A34" s="12"/>
      <c r="B34" s="1">
        <v>4.5</v>
      </c>
      <c r="C34" s="1">
        <v>5.4</v>
      </c>
      <c r="D34" s="1">
        <f t="shared" si="11"/>
        <v>3.2477583006480004</v>
      </c>
      <c r="E34" s="1">
        <f t="shared" si="12"/>
        <v>2.1522416993519999</v>
      </c>
      <c r="F34" s="1">
        <f t="shared" si="13"/>
        <v>9.6850876470839999</v>
      </c>
      <c r="G34" s="1">
        <f t="shared" si="14"/>
        <v>4.6321443324295846</v>
      </c>
      <c r="H34" s="6"/>
      <c r="I34" s="6"/>
      <c r="J34" s="6"/>
      <c r="K34" s="6"/>
      <c r="L34" s="6"/>
      <c r="M34" s="13"/>
    </row>
    <row r="35" spans="1:13" x14ac:dyDescent="0.25">
      <c r="A35" s="12"/>
      <c r="B35" s="1">
        <v>6.4</v>
      </c>
      <c r="C35" s="1">
        <v>8.1</v>
      </c>
      <c r="D35" s="1">
        <f t="shared" si="11"/>
        <v>4.5647501792256007</v>
      </c>
      <c r="E35" s="1">
        <f t="shared" si="12"/>
        <v>3.535249820774399</v>
      </c>
      <c r="F35" s="1">
        <f t="shared" si="13"/>
        <v>22.625598852956156</v>
      </c>
      <c r="G35" s="1">
        <f t="shared" si="14"/>
        <v>12.49799129528542</v>
      </c>
      <c r="H35" s="6"/>
      <c r="I35" s="6"/>
      <c r="J35" s="6"/>
      <c r="K35" s="6"/>
      <c r="L35" s="6"/>
      <c r="M35" s="13"/>
    </row>
    <row r="36" spans="1:13" x14ac:dyDescent="0.25">
      <c r="A36" s="12"/>
      <c r="B36" s="1">
        <v>7.1</v>
      </c>
      <c r="C36" s="1">
        <v>8.9</v>
      </c>
      <c r="D36" s="1">
        <f t="shared" si="11"/>
        <v>5.0499577134384008</v>
      </c>
      <c r="E36" s="1">
        <f t="shared" si="12"/>
        <v>3.8500422865615995</v>
      </c>
      <c r="F36" s="1">
        <f t="shared" si="13"/>
        <v>27.335300234587354</v>
      </c>
      <c r="G36" s="1">
        <f t="shared" si="14"/>
        <v>14.822825608312469</v>
      </c>
      <c r="H36" s="6"/>
      <c r="I36" s="6"/>
      <c r="J36" s="6"/>
      <c r="K36" s="6"/>
      <c r="L36" s="6"/>
      <c r="M36" s="13"/>
    </row>
    <row r="37" spans="1:13" x14ac:dyDescent="0.25">
      <c r="A37" s="12"/>
      <c r="B37" s="6"/>
      <c r="C37" s="6"/>
      <c r="D37" s="6"/>
      <c r="E37" s="3">
        <f>SUM(E32:E36)</f>
        <v>11.985046755033597</v>
      </c>
      <c r="F37" s="4">
        <f>SUM(F32:F36)</f>
        <v>63.932219493751674</v>
      </c>
      <c r="G37" s="8">
        <f>SUM(G32:G36)/2</f>
        <v>17.481320849980204</v>
      </c>
      <c r="H37" s="6"/>
      <c r="I37" s="6"/>
      <c r="J37" s="6"/>
      <c r="K37" s="6"/>
      <c r="L37" s="6"/>
      <c r="M37" s="13"/>
    </row>
    <row r="38" spans="1:13" x14ac:dyDescent="0.25">
      <c r="A38" s="12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13"/>
    </row>
    <row r="39" spans="1:13" x14ac:dyDescent="0.25">
      <c r="A39" s="12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13"/>
    </row>
    <row r="40" spans="1:13" x14ac:dyDescent="0.25">
      <c r="A40" s="12"/>
      <c r="B40" s="6" t="s">
        <v>15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13"/>
    </row>
    <row r="41" spans="1:13" x14ac:dyDescent="0.25">
      <c r="A41" s="12"/>
      <c r="B41" s="5" t="s">
        <v>1</v>
      </c>
      <c r="C41" s="5" t="s">
        <v>2</v>
      </c>
      <c r="D41" s="5" t="s">
        <v>6</v>
      </c>
      <c r="E41" s="5" t="s">
        <v>7</v>
      </c>
      <c r="F41" s="5" t="s">
        <v>8</v>
      </c>
      <c r="G41" s="5" t="s">
        <v>9</v>
      </c>
      <c r="H41" s="6"/>
      <c r="I41" s="6"/>
      <c r="J41" s="6"/>
      <c r="K41" s="5" t="s">
        <v>3</v>
      </c>
      <c r="L41" s="5" t="s">
        <v>4</v>
      </c>
      <c r="M41" s="5" t="s">
        <v>5</v>
      </c>
    </row>
    <row r="42" spans="1:13" x14ac:dyDescent="0.25">
      <c r="A42" s="12"/>
      <c r="B42" s="1">
        <v>1.1000000000000001</v>
      </c>
      <c r="C42" s="1">
        <v>2.2000000000000002</v>
      </c>
      <c r="D42" s="1">
        <f>$K$42* B42 + $L$42</f>
        <v>1.0556569680107211</v>
      </c>
      <c r="E42" s="1">
        <f>C42-D42</f>
        <v>1.1443430319892791</v>
      </c>
      <c r="F42" s="1">
        <f>E42 * B42</f>
        <v>1.2587773351882072</v>
      </c>
      <c r="G42" s="1">
        <f>E42^2</f>
        <v>1.3095209748624164</v>
      </c>
      <c r="H42" s="6"/>
      <c r="I42" s="6"/>
      <c r="J42" s="6"/>
      <c r="K42" s="1">
        <f>K32+M32*F37</f>
        <v>0.8210180592915034</v>
      </c>
      <c r="L42" s="1">
        <f>L32+M32*E37</f>
        <v>0.15253710279006721</v>
      </c>
      <c r="M42" s="1">
        <v>2E-3</v>
      </c>
    </row>
    <row r="43" spans="1:13" x14ac:dyDescent="0.25">
      <c r="A43" s="12"/>
      <c r="B43" s="1">
        <v>2.5</v>
      </c>
      <c r="C43" s="1">
        <v>3</v>
      </c>
      <c r="D43" s="1">
        <f t="shared" ref="D43:D46" si="15">$K$42* B43 + $L$42</f>
        <v>2.2050822510188257</v>
      </c>
      <c r="E43" s="1">
        <f t="shared" ref="E43:E46" si="16">C43-D43</f>
        <v>0.79491774898117429</v>
      </c>
      <c r="F43" s="1">
        <f t="shared" ref="F43:F46" si="17">E43 * B43</f>
        <v>1.9872943724529357</v>
      </c>
      <c r="G43" s="1">
        <f t="shared" ref="G43:G46" si="18">E43^2</f>
        <v>0.63189422764529724</v>
      </c>
      <c r="H43" s="6"/>
      <c r="I43" s="6"/>
      <c r="J43" s="6"/>
      <c r="K43" s="6"/>
      <c r="L43" s="6"/>
      <c r="M43" s="13"/>
    </row>
    <row r="44" spans="1:13" x14ac:dyDescent="0.25">
      <c r="A44" s="12"/>
      <c r="B44" s="1">
        <v>4.5</v>
      </c>
      <c r="C44" s="1">
        <v>5.4</v>
      </c>
      <c r="D44" s="1">
        <f t="shared" si="15"/>
        <v>3.8471183696018327</v>
      </c>
      <c r="E44" s="1">
        <f t="shared" si="16"/>
        <v>1.5528816303981676</v>
      </c>
      <c r="F44" s="1">
        <f t="shared" si="17"/>
        <v>6.9879673367917547</v>
      </c>
      <c r="G44" s="1">
        <f t="shared" si="18"/>
        <v>2.4114413580280711</v>
      </c>
      <c r="H44" s="6"/>
      <c r="I44" s="6"/>
      <c r="J44" s="6"/>
      <c r="K44" s="6"/>
      <c r="L44" s="6"/>
      <c r="M44" s="13"/>
    </row>
    <row r="45" spans="1:13" x14ac:dyDescent="0.25">
      <c r="A45" s="12"/>
      <c r="B45" s="1">
        <v>6.4</v>
      </c>
      <c r="C45" s="1">
        <v>8.1</v>
      </c>
      <c r="D45" s="1">
        <f t="shared" si="15"/>
        <v>5.4070526822556886</v>
      </c>
      <c r="E45" s="1">
        <f t="shared" si="16"/>
        <v>2.6929473177443111</v>
      </c>
      <c r="F45" s="1">
        <f t="shared" si="17"/>
        <v>17.234862833563593</v>
      </c>
      <c r="G45" s="1">
        <f t="shared" si="18"/>
        <v>7.2519652561462795</v>
      </c>
      <c r="H45" s="6"/>
      <c r="I45" s="6"/>
      <c r="J45" s="6"/>
      <c r="K45" s="6"/>
      <c r="L45" s="6"/>
      <c r="M45" s="13"/>
    </row>
    <row r="46" spans="1:13" x14ac:dyDescent="0.25">
      <c r="A46" s="12"/>
      <c r="B46" s="1">
        <v>7.1</v>
      </c>
      <c r="C46" s="1">
        <v>8.9</v>
      </c>
      <c r="D46" s="1">
        <f t="shared" si="15"/>
        <v>5.981765323759741</v>
      </c>
      <c r="E46" s="1">
        <f t="shared" si="16"/>
        <v>2.9182346762402593</v>
      </c>
      <c r="F46" s="1">
        <f t="shared" si="17"/>
        <v>20.719466201305842</v>
      </c>
      <c r="G46" s="1">
        <f t="shared" si="18"/>
        <v>8.5160936256110915</v>
      </c>
      <c r="H46" s="6"/>
      <c r="I46" s="6"/>
      <c r="J46" s="6"/>
      <c r="K46" s="6"/>
      <c r="L46" s="6"/>
      <c r="M46" s="13"/>
    </row>
    <row r="47" spans="1:13" x14ac:dyDescent="0.25">
      <c r="A47" s="12"/>
      <c r="B47" s="6"/>
      <c r="C47" s="6"/>
      <c r="D47" s="6"/>
      <c r="E47" s="3">
        <f>SUM(E42:E46)</f>
        <v>9.1033244053531917</v>
      </c>
      <c r="F47" s="4">
        <f>SUM(F42:F46)</f>
        <v>48.188368079302336</v>
      </c>
      <c r="G47" s="8">
        <f>SUM(G42:G46)/2</f>
        <v>10.060457721146578</v>
      </c>
      <c r="H47" s="6"/>
      <c r="I47" s="6"/>
      <c r="J47" s="6"/>
      <c r="K47" s="6"/>
      <c r="L47" s="6"/>
      <c r="M47" s="13"/>
    </row>
    <row r="48" spans="1:13" x14ac:dyDescent="0.25">
      <c r="A48" s="1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13"/>
    </row>
    <row r="49" spans="1:13" x14ac:dyDescent="0.25">
      <c r="A49" s="12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13"/>
    </row>
    <row r="50" spans="1:13" x14ac:dyDescent="0.25">
      <c r="A50" s="12"/>
      <c r="B50" s="6" t="s">
        <v>16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13"/>
    </row>
    <row r="51" spans="1:13" x14ac:dyDescent="0.25">
      <c r="A51" s="12"/>
      <c r="B51" s="5" t="s">
        <v>1</v>
      </c>
      <c r="C51" s="5" t="s">
        <v>2</v>
      </c>
      <c r="D51" s="5" t="s">
        <v>6</v>
      </c>
      <c r="E51" s="5" t="s">
        <v>7</v>
      </c>
      <c r="F51" s="5" t="s">
        <v>8</v>
      </c>
      <c r="G51" s="5" t="s">
        <v>9</v>
      </c>
      <c r="H51" s="6"/>
      <c r="I51" s="6"/>
      <c r="J51" s="6"/>
      <c r="K51" s="5" t="s">
        <v>3</v>
      </c>
      <c r="L51" s="5" t="s">
        <v>4</v>
      </c>
      <c r="M51" s="5" t="s">
        <v>5</v>
      </c>
    </row>
    <row r="52" spans="1:13" x14ac:dyDescent="0.25">
      <c r="A52" s="12"/>
      <c r="B52" s="1">
        <v>1.1000000000000001</v>
      </c>
      <c r="C52" s="1">
        <v>2.2000000000000002</v>
      </c>
      <c r="D52" s="1">
        <f>$K$52* B52 + $L$52</f>
        <v>1.1798780265958926</v>
      </c>
      <c r="E52" s="1">
        <f>C52-D52</f>
        <v>1.0201219734041076</v>
      </c>
      <c r="F52" s="1">
        <f>E52 * B52</f>
        <v>1.1221341707445185</v>
      </c>
      <c r="G52" s="1">
        <f>E52^2</f>
        <v>1.0406488406218908</v>
      </c>
      <c r="H52" s="6"/>
      <c r="I52" s="6"/>
      <c r="J52" s="6"/>
      <c r="K52" s="1">
        <f>K42+M42*F47</f>
        <v>0.91739479545010805</v>
      </c>
      <c r="L52" s="1">
        <f>L42+M42*E47</f>
        <v>0.1707437516007736</v>
      </c>
      <c r="M52" s="1">
        <v>2E-3</v>
      </c>
    </row>
    <row r="53" spans="1:13" x14ac:dyDescent="0.25">
      <c r="A53" s="12"/>
      <c r="B53" s="1">
        <v>2.5</v>
      </c>
      <c r="C53" s="1">
        <v>3</v>
      </c>
      <c r="D53" s="1">
        <f t="shared" ref="D53:D56" si="19">$K$52* B53 + $L$52</f>
        <v>2.4642307402260437</v>
      </c>
      <c r="E53" s="1">
        <f t="shared" ref="E53:E56" si="20">C53-D53</f>
        <v>0.53576925977395629</v>
      </c>
      <c r="F53" s="1">
        <f t="shared" ref="F53:F56" si="21">E53 * B53</f>
        <v>1.3394231494348907</v>
      </c>
      <c r="G53" s="1">
        <f t="shared" ref="G53:G56" si="22">E53^2</f>
        <v>0.28704869971873304</v>
      </c>
      <c r="H53" s="6"/>
      <c r="I53" s="6"/>
      <c r="J53" s="6"/>
      <c r="K53" s="6"/>
      <c r="L53" s="6"/>
      <c r="M53" s="13"/>
    </row>
    <row r="54" spans="1:13" x14ac:dyDescent="0.25">
      <c r="A54" s="12"/>
      <c r="B54" s="1">
        <v>4.5</v>
      </c>
      <c r="C54" s="1">
        <v>5.4</v>
      </c>
      <c r="D54" s="1">
        <f t="shared" si="19"/>
        <v>4.2990203311262594</v>
      </c>
      <c r="E54" s="1">
        <f t="shared" si="20"/>
        <v>1.100979668873741</v>
      </c>
      <c r="F54" s="1">
        <f t="shared" si="21"/>
        <v>4.9544085099318345</v>
      </c>
      <c r="G54" s="1">
        <f t="shared" si="22"/>
        <v>1.2121562312733323</v>
      </c>
      <c r="H54" s="6"/>
      <c r="I54" s="6"/>
      <c r="J54" s="6"/>
      <c r="K54" s="6"/>
      <c r="L54" s="6"/>
      <c r="M54" s="13"/>
    </row>
    <row r="55" spans="1:13" x14ac:dyDescent="0.25">
      <c r="A55" s="12"/>
      <c r="B55" s="1">
        <v>6.4</v>
      </c>
      <c r="C55" s="1">
        <v>8.1</v>
      </c>
      <c r="D55" s="1">
        <f t="shared" si="19"/>
        <v>6.0420704424814655</v>
      </c>
      <c r="E55" s="1">
        <f t="shared" si="20"/>
        <v>2.0579295575185341</v>
      </c>
      <c r="F55" s="1">
        <f t="shared" si="21"/>
        <v>13.170749168118618</v>
      </c>
      <c r="G55" s="1">
        <f t="shared" si="22"/>
        <v>4.2350740637084296</v>
      </c>
      <c r="H55" s="6"/>
      <c r="I55" s="6"/>
      <c r="J55" s="6"/>
      <c r="K55" s="6"/>
      <c r="L55" s="6"/>
      <c r="M55" s="13"/>
    </row>
    <row r="56" spans="1:13" x14ac:dyDescent="0.25">
      <c r="A56" s="12"/>
      <c r="B56" s="1">
        <v>7.1</v>
      </c>
      <c r="C56" s="1">
        <v>8.9</v>
      </c>
      <c r="D56" s="1">
        <f t="shared" si="19"/>
        <v>6.68424679929654</v>
      </c>
      <c r="E56" s="1">
        <f t="shared" si="20"/>
        <v>2.2157532007034604</v>
      </c>
      <c r="F56" s="1">
        <f t="shared" si="21"/>
        <v>15.731847724994568</v>
      </c>
      <c r="G56" s="1">
        <f t="shared" si="22"/>
        <v>4.9095622464276296</v>
      </c>
      <c r="H56" s="6"/>
      <c r="I56" s="6"/>
      <c r="J56" s="6"/>
      <c r="K56" s="6"/>
      <c r="L56" s="6"/>
      <c r="M56" s="13"/>
    </row>
    <row r="57" spans="1:13" x14ac:dyDescent="0.25">
      <c r="A57" s="12"/>
      <c r="B57" s="6"/>
      <c r="C57" s="6"/>
      <c r="D57" s="6"/>
      <c r="E57" s="3">
        <f>SUM(E52:E56)</f>
        <v>6.9305536602737998</v>
      </c>
      <c r="F57" s="4">
        <f>SUM(F52:F56)</f>
        <v>36.318562723224431</v>
      </c>
      <c r="G57" s="8">
        <f>SUM(G52:G56)/2</f>
        <v>5.8422450408750075</v>
      </c>
      <c r="H57" s="6"/>
      <c r="I57" s="6"/>
      <c r="J57" s="6"/>
      <c r="K57" s="6"/>
      <c r="L57" s="6"/>
      <c r="M57" s="13"/>
    </row>
    <row r="58" spans="1:13" x14ac:dyDescent="0.25">
      <c r="A58" s="12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13"/>
    </row>
    <row r="59" spans="1:13" x14ac:dyDescent="0.25">
      <c r="A59" s="12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13"/>
    </row>
    <row r="60" spans="1:13" x14ac:dyDescent="0.25">
      <c r="A60" s="12"/>
      <c r="B60" s="6" t="s">
        <v>17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13"/>
    </row>
    <row r="61" spans="1:13" x14ac:dyDescent="0.25">
      <c r="A61" s="12"/>
      <c r="B61" s="5" t="s">
        <v>1</v>
      </c>
      <c r="C61" s="5" t="s">
        <v>2</v>
      </c>
      <c r="D61" s="5" t="s">
        <v>6</v>
      </c>
      <c r="E61" s="5" t="s">
        <v>7</v>
      </c>
      <c r="F61" s="5" t="s">
        <v>8</v>
      </c>
      <c r="G61" s="5" t="s">
        <v>9</v>
      </c>
      <c r="H61" s="6"/>
      <c r="I61" s="6"/>
      <c r="J61" s="6"/>
      <c r="K61" s="5" t="s">
        <v>3</v>
      </c>
      <c r="L61" s="5" t="s">
        <v>4</v>
      </c>
      <c r="M61" s="5" t="s">
        <v>5</v>
      </c>
    </row>
    <row r="62" spans="1:13" x14ac:dyDescent="0.25">
      <c r="A62" s="12"/>
      <c r="B62" s="1">
        <v>1.1000000000000001</v>
      </c>
      <c r="C62" s="1">
        <v>2.2000000000000002</v>
      </c>
      <c r="D62" s="1">
        <f>$K$62* B62 + $L$62</f>
        <v>1.2736399719075338</v>
      </c>
      <c r="E62" s="1">
        <f>C62-D62</f>
        <v>0.92636002809246643</v>
      </c>
      <c r="F62" s="1">
        <f>E62 * B62</f>
        <v>1.0189960309017132</v>
      </c>
      <c r="G62" s="1">
        <f>E62^2</f>
        <v>0.8581429016474752</v>
      </c>
      <c r="H62" s="6"/>
      <c r="I62" s="6"/>
      <c r="J62" s="6"/>
      <c r="K62" s="1">
        <f>K52+M52*F57</f>
        <v>0.99003192089655689</v>
      </c>
      <c r="L62" s="1">
        <f>L52+M52*E57</f>
        <v>0.1846048589213212</v>
      </c>
      <c r="M62" s="1">
        <v>2E-3</v>
      </c>
    </row>
    <row r="63" spans="1:13" x14ac:dyDescent="0.25">
      <c r="A63" s="12"/>
      <c r="B63" s="1">
        <v>2.5</v>
      </c>
      <c r="C63" s="1">
        <v>3</v>
      </c>
      <c r="D63" s="1">
        <f t="shared" ref="D63:D66" si="23">$K$62* B63 + $L$62</f>
        <v>2.6596846611627138</v>
      </c>
      <c r="E63" s="1">
        <f t="shared" ref="E63:E66" si="24">C63-D63</f>
        <v>0.34031533883728615</v>
      </c>
      <c r="F63" s="1">
        <f t="shared" ref="F63:F66" si="25">E63 * B63</f>
        <v>0.85078834709321538</v>
      </c>
      <c r="G63" s="1">
        <f t="shared" ref="G63:G66" si="26">E63^2</f>
        <v>0.11581452984793689</v>
      </c>
      <c r="H63" s="6"/>
      <c r="I63" s="6"/>
      <c r="J63" s="6"/>
      <c r="K63" s="6"/>
      <c r="L63" s="6"/>
      <c r="M63" s="13"/>
    </row>
    <row r="64" spans="1:13" x14ac:dyDescent="0.25">
      <c r="A64" s="12"/>
      <c r="B64" s="1">
        <v>4.5</v>
      </c>
      <c r="C64" s="1">
        <v>5.4</v>
      </c>
      <c r="D64" s="1">
        <f t="shared" si="23"/>
        <v>4.6397485029558272</v>
      </c>
      <c r="E64" s="1">
        <f t="shared" si="24"/>
        <v>0.76025149704417316</v>
      </c>
      <c r="F64" s="1">
        <f t="shared" si="25"/>
        <v>3.4211317366987792</v>
      </c>
      <c r="G64" s="1">
        <f t="shared" si="26"/>
        <v>0.57798233875790639</v>
      </c>
      <c r="H64" s="6"/>
      <c r="I64" s="6"/>
      <c r="J64" s="6"/>
      <c r="K64" s="6"/>
      <c r="L64" s="6"/>
      <c r="M64" s="13"/>
    </row>
    <row r="65" spans="1:13" x14ac:dyDescent="0.25">
      <c r="A65" s="12"/>
      <c r="B65" s="1">
        <v>6.4</v>
      </c>
      <c r="C65" s="1">
        <v>8.1</v>
      </c>
      <c r="D65" s="1">
        <f t="shared" si="23"/>
        <v>6.5208091526592851</v>
      </c>
      <c r="E65" s="1">
        <f t="shared" si="24"/>
        <v>1.5791908473407146</v>
      </c>
      <c r="F65" s="1">
        <f t="shared" si="25"/>
        <v>10.106821422980573</v>
      </c>
      <c r="G65" s="1">
        <f t="shared" si="26"/>
        <v>2.493843732324684</v>
      </c>
      <c r="H65" s="6"/>
      <c r="I65" s="6"/>
      <c r="J65" s="6"/>
      <c r="K65" s="6"/>
      <c r="L65" s="6"/>
      <c r="M65" s="13"/>
    </row>
    <row r="66" spans="1:13" x14ac:dyDescent="0.25">
      <c r="A66" s="12"/>
      <c r="B66" s="1">
        <v>7.1</v>
      </c>
      <c r="C66" s="1">
        <v>8.9</v>
      </c>
      <c r="D66" s="1">
        <f t="shared" si="23"/>
        <v>7.2138314972868747</v>
      </c>
      <c r="E66" s="1">
        <f t="shared" si="24"/>
        <v>1.6861685027131257</v>
      </c>
      <c r="F66" s="1">
        <f t="shared" si="25"/>
        <v>11.971796369263192</v>
      </c>
      <c r="G66" s="1">
        <f t="shared" si="26"/>
        <v>2.8431642195418241</v>
      </c>
      <c r="H66" s="6"/>
      <c r="I66" s="6"/>
      <c r="J66" s="6"/>
      <c r="K66" s="6"/>
      <c r="L66" s="6"/>
      <c r="M66" s="13"/>
    </row>
    <row r="67" spans="1:13" x14ac:dyDescent="0.25">
      <c r="A67" s="12"/>
      <c r="B67" s="6"/>
      <c r="C67" s="6"/>
      <c r="D67" s="6"/>
      <c r="E67" s="3">
        <f>SUM(E62:E66)</f>
        <v>5.292286214027766</v>
      </c>
      <c r="F67" s="4">
        <f>SUM(F62:F66)</f>
        <v>27.369533906937473</v>
      </c>
      <c r="G67" s="8">
        <f>SUM(G62:G66)/2</f>
        <v>3.4444738610599135</v>
      </c>
      <c r="H67" s="6"/>
      <c r="I67" s="6"/>
      <c r="J67" s="6"/>
      <c r="K67" s="6"/>
      <c r="L67" s="6"/>
      <c r="M67" s="13"/>
    </row>
    <row r="68" spans="1:13" x14ac:dyDescent="0.25">
      <c r="A68" s="12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13"/>
    </row>
    <row r="69" spans="1:13" x14ac:dyDescent="0.25">
      <c r="A69" s="12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13"/>
    </row>
    <row r="70" spans="1:13" x14ac:dyDescent="0.25">
      <c r="A70" s="12"/>
      <c r="B70" s="6" t="s">
        <v>18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13"/>
    </row>
    <row r="71" spans="1:13" x14ac:dyDescent="0.25">
      <c r="A71" s="12"/>
      <c r="B71" s="5" t="s">
        <v>1</v>
      </c>
      <c r="C71" s="5" t="s">
        <v>2</v>
      </c>
      <c r="D71" s="5" t="s">
        <v>6</v>
      </c>
      <c r="E71" s="5" t="s">
        <v>7</v>
      </c>
      <c r="F71" s="5" t="s">
        <v>8</v>
      </c>
      <c r="G71" s="5" t="s">
        <v>9</v>
      </c>
      <c r="H71" s="6"/>
      <c r="I71" s="6"/>
      <c r="J71" s="6"/>
      <c r="K71" s="5" t="s">
        <v>3</v>
      </c>
      <c r="L71" s="5" t="s">
        <v>4</v>
      </c>
      <c r="M71" s="5" t="s">
        <v>5</v>
      </c>
    </row>
    <row r="72" spans="1:13" x14ac:dyDescent="0.25">
      <c r="A72" s="12"/>
      <c r="B72" s="1">
        <v>1.1000000000000001</v>
      </c>
      <c r="C72" s="1">
        <v>2.2000000000000002</v>
      </c>
      <c r="D72" s="1">
        <f>$K$72* B72 + $L$72</f>
        <v>1.3444375189308519</v>
      </c>
      <c r="E72" s="1">
        <f>C72-D72</f>
        <v>0.85556248106914823</v>
      </c>
      <c r="F72" s="1">
        <f>E72 * B72</f>
        <v>0.9411187291760631</v>
      </c>
      <c r="G72" s="1">
        <f>E72^2</f>
        <v>0.73198715901319666</v>
      </c>
      <c r="H72" s="6"/>
      <c r="I72" s="6"/>
      <c r="J72" s="6"/>
      <c r="K72" s="1">
        <f>K62+M62*F67</f>
        <v>1.0447709887104319</v>
      </c>
      <c r="L72" s="1">
        <f>L62+M62*E67</f>
        <v>0.19518943134937672</v>
      </c>
      <c r="M72" s="1">
        <v>2E-3</v>
      </c>
    </row>
    <row r="73" spans="1:13" x14ac:dyDescent="0.25">
      <c r="A73" s="12"/>
      <c r="B73" s="1">
        <v>2.5</v>
      </c>
      <c r="C73" s="1">
        <v>3</v>
      </c>
      <c r="D73" s="1">
        <f t="shared" ref="D73:D76" si="27">$K$72* B73 + $L$72</f>
        <v>2.8071169031254568</v>
      </c>
      <c r="E73" s="1">
        <f t="shared" ref="E73:E76" si="28">C73-D73</f>
        <v>0.19288309687454319</v>
      </c>
      <c r="F73" s="1">
        <f t="shared" ref="F73:F76" si="29">E73 * B73</f>
        <v>0.48220774218635798</v>
      </c>
      <c r="G73" s="1">
        <f t="shared" ref="G73:G76" si="30">E73^2</f>
        <v>3.7203889059914411E-2</v>
      </c>
      <c r="H73" s="6"/>
      <c r="I73" s="6"/>
      <c r="J73" s="6"/>
      <c r="K73" s="6"/>
      <c r="L73" s="6"/>
      <c r="M73" s="13"/>
    </row>
    <row r="74" spans="1:13" x14ac:dyDescent="0.25">
      <c r="A74" s="12"/>
      <c r="B74" s="1">
        <v>4.5</v>
      </c>
      <c r="C74" s="1">
        <v>5.4</v>
      </c>
      <c r="D74" s="1">
        <f t="shared" si="27"/>
        <v>4.8966588805463207</v>
      </c>
      <c r="E74" s="1">
        <f t="shared" si="28"/>
        <v>0.50334111945367965</v>
      </c>
      <c r="F74" s="1">
        <f t="shared" si="29"/>
        <v>2.2650350375415584</v>
      </c>
      <c r="G74" s="1">
        <f t="shared" si="30"/>
        <v>0.25335228253288339</v>
      </c>
      <c r="H74" s="6"/>
      <c r="I74" s="6"/>
      <c r="J74" s="6"/>
      <c r="K74" s="6"/>
      <c r="L74" s="6"/>
      <c r="M74" s="13"/>
    </row>
    <row r="75" spans="1:13" x14ac:dyDescent="0.25">
      <c r="A75" s="12"/>
      <c r="B75" s="1">
        <v>6.4</v>
      </c>
      <c r="C75" s="1">
        <v>8.1</v>
      </c>
      <c r="D75" s="1">
        <f t="shared" si="27"/>
        <v>6.8817237590961415</v>
      </c>
      <c r="E75" s="1">
        <f t="shared" si="28"/>
        <v>1.2182762409038581</v>
      </c>
      <c r="F75" s="1">
        <f t="shared" si="29"/>
        <v>7.7969679417846924</v>
      </c>
      <c r="G75" s="1">
        <f t="shared" si="30"/>
        <v>1.4841969991508352</v>
      </c>
      <c r="H75" s="6"/>
      <c r="I75" s="6"/>
      <c r="J75" s="6"/>
      <c r="K75" s="6"/>
      <c r="L75" s="6"/>
      <c r="M75" s="13"/>
    </row>
    <row r="76" spans="1:13" x14ac:dyDescent="0.25">
      <c r="A76" s="12"/>
      <c r="B76" s="1">
        <v>7.1</v>
      </c>
      <c r="C76" s="1">
        <v>8.9</v>
      </c>
      <c r="D76" s="1">
        <f t="shared" si="27"/>
        <v>7.613063451193443</v>
      </c>
      <c r="E76" s="1">
        <f t="shared" si="28"/>
        <v>1.2869365488065574</v>
      </c>
      <c r="F76" s="1">
        <f t="shared" si="29"/>
        <v>9.1372494965265574</v>
      </c>
      <c r="G76" s="1">
        <f t="shared" si="30"/>
        <v>1.6562056806541328</v>
      </c>
      <c r="H76" s="6"/>
      <c r="I76" s="6"/>
      <c r="J76" s="6"/>
      <c r="K76" s="6"/>
      <c r="L76" s="6"/>
      <c r="M76" s="13"/>
    </row>
    <row r="77" spans="1:13" x14ac:dyDescent="0.25">
      <c r="A77" s="12"/>
      <c r="B77" s="6"/>
      <c r="C77" s="6"/>
      <c r="D77" s="6"/>
      <c r="E77" s="3">
        <f>SUM(E72:E76)</f>
        <v>4.0569994871077864</v>
      </c>
      <c r="F77" s="4">
        <f>SUM(F72:F76)</f>
        <v>20.622578947215231</v>
      </c>
      <c r="G77" s="8">
        <f>SUM(G72:G76)/2</f>
        <v>2.0814730052054813</v>
      </c>
      <c r="H77" s="6"/>
      <c r="I77" s="6"/>
      <c r="J77" s="6"/>
      <c r="K77" s="6"/>
      <c r="L77" s="6"/>
      <c r="M77" s="13"/>
    </row>
    <row r="78" spans="1:13" x14ac:dyDescent="0.25">
      <c r="A78" s="12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3"/>
    </row>
    <row r="79" spans="1:13" x14ac:dyDescent="0.25">
      <c r="A79" s="12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13"/>
    </row>
    <row r="80" spans="1:13" x14ac:dyDescent="0.25">
      <c r="A80" s="12"/>
      <c r="B80" s="6" t="s">
        <v>19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13"/>
    </row>
    <row r="81" spans="1:13" x14ac:dyDescent="0.25">
      <c r="A81" s="12"/>
      <c r="B81" s="5" t="s">
        <v>1</v>
      </c>
      <c r="C81" s="5" t="s">
        <v>2</v>
      </c>
      <c r="D81" s="5" t="s">
        <v>6</v>
      </c>
      <c r="E81" s="5" t="s">
        <v>7</v>
      </c>
      <c r="F81" s="5" t="s">
        <v>8</v>
      </c>
      <c r="G81" s="5" t="s">
        <v>9</v>
      </c>
      <c r="H81" s="6"/>
      <c r="I81" s="6"/>
      <c r="J81" s="6"/>
      <c r="K81" s="5" t="s">
        <v>3</v>
      </c>
      <c r="L81" s="5" t="s">
        <v>4</v>
      </c>
      <c r="M81" s="5" t="s">
        <v>5</v>
      </c>
    </row>
    <row r="82" spans="1:13" x14ac:dyDescent="0.25">
      <c r="A82" s="12"/>
      <c r="B82" s="1">
        <v>1.1000000000000001</v>
      </c>
      <c r="C82" s="1">
        <v>2.2000000000000002</v>
      </c>
      <c r="D82" s="1">
        <f>$K$82* B82 + $L$82</f>
        <v>1.3979211915889409</v>
      </c>
      <c r="E82" s="1">
        <f>C82-D82</f>
        <v>0.80207880841105927</v>
      </c>
      <c r="F82" s="1">
        <f>E82 * B82</f>
        <v>0.88228668925216525</v>
      </c>
      <c r="G82" s="1">
        <f>E82^2</f>
        <v>0.64333041490210474</v>
      </c>
      <c r="H82" s="6"/>
      <c r="I82" s="6"/>
      <c r="J82" s="6"/>
      <c r="K82" s="1">
        <f>K72+M72*F77</f>
        <v>1.0860161466048623</v>
      </c>
      <c r="L82" s="1">
        <f>L72+M72*E77</f>
        <v>0.2033034303235923</v>
      </c>
      <c r="M82" s="1">
        <v>2E-3</v>
      </c>
    </row>
    <row r="83" spans="1:13" x14ac:dyDescent="0.25">
      <c r="A83" s="12"/>
      <c r="B83" s="1">
        <v>2.5</v>
      </c>
      <c r="C83" s="1">
        <v>3</v>
      </c>
      <c r="D83" s="1">
        <f t="shared" ref="D83:D86" si="31">$K$82* B83 + $L$82</f>
        <v>2.9183437968357482</v>
      </c>
      <c r="E83" s="1">
        <f t="shared" ref="E83:E86" si="32">C83-D83</f>
        <v>8.1656203164251817E-2</v>
      </c>
      <c r="F83" s="1">
        <f t="shared" ref="F83:F86" si="33">E83 * B83</f>
        <v>0.20414050791062954</v>
      </c>
      <c r="G83" s="1">
        <f t="shared" ref="G83:G86" si="34">E83^2</f>
        <v>6.6677355152015682E-3</v>
      </c>
      <c r="H83" s="6"/>
      <c r="I83" s="6"/>
      <c r="J83" s="6"/>
      <c r="K83" s="6"/>
      <c r="L83" s="6"/>
      <c r="M83" s="13"/>
    </row>
    <row r="84" spans="1:13" x14ac:dyDescent="0.25">
      <c r="A84" s="12"/>
      <c r="B84" s="1">
        <v>4.5</v>
      </c>
      <c r="C84" s="1">
        <v>5.4</v>
      </c>
      <c r="D84" s="1">
        <f t="shared" si="31"/>
        <v>5.0903760900454724</v>
      </c>
      <c r="E84" s="1">
        <f t="shared" si="32"/>
        <v>0.30962390995452793</v>
      </c>
      <c r="F84" s="1">
        <f t="shared" si="33"/>
        <v>1.3933075947953757</v>
      </c>
      <c r="G84" s="1">
        <f t="shared" si="34"/>
        <v>9.5866965615529626E-2</v>
      </c>
      <c r="H84" s="6"/>
      <c r="I84" s="6"/>
      <c r="J84" s="6"/>
      <c r="K84" s="6"/>
      <c r="L84" s="6"/>
      <c r="M84" s="13"/>
    </row>
    <row r="85" spans="1:13" x14ac:dyDescent="0.25">
      <c r="A85" s="12"/>
      <c r="B85" s="1">
        <v>6.4</v>
      </c>
      <c r="C85" s="1">
        <v>8.1</v>
      </c>
      <c r="D85" s="1">
        <f t="shared" si="31"/>
        <v>7.1538067685947109</v>
      </c>
      <c r="E85" s="1">
        <f t="shared" si="32"/>
        <v>0.94619323140528877</v>
      </c>
      <c r="F85" s="1">
        <f t="shared" si="33"/>
        <v>6.0556366809938487</v>
      </c>
      <c r="G85" s="1">
        <f t="shared" si="34"/>
        <v>0.89528163115718229</v>
      </c>
      <c r="H85" s="6"/>
      <c r="I85" s="6"/>
      <c r="J85" s="6"/>
      <c r="K85" s="6"/>
      <c r="L85" s="6"/>
      <c r="M85" s="13"/>
    </row>
    <row r="86" spans="1:13" x14ac:dyDescent="0.25">
      <c r="A86" s="12"/>
      <c r="B86" s="1">
        <v>7.1</v>
      </c>
      <c r="C86" s="1">
        <v>8.9</v>
      </c>
      <c r="D86" s="1">
        <f t="shared" si="31"/>
        <v>7.9140180712181145</v>
      </c>
      <c r="E86" s="1">
        <f t="shared" si="32"/>
        <v>0.98598192878188584</v>
      </c>
      <c r="F86" s="1">
        <f t="shared" si="33"/>
        <v>7.0004716943513889</v>
      </c>
      <c r="G86" s="1">
        <f t="shared" si="34"/>
        <v>0.97216036388444782</v>
      </c>
      <c r="H86" s="6"/>
      <c r="I86" s="6"/>
      <c r="J86" s="6"/>
      <c r="K86" s="6"/>
      <c r="L86" s="6"/>
      <c r="M86" s="13"/>
    </row>
    <row r="87" spans="1:13" x14ac:dyDescent="0.25">
      <c r="A87" s="12"/>
      <c r="B87" s="6"/>
      <c r="C87" s="6"/>
      <c r="D87" s="6"/>
      <c r="E87" s="3">
        <f>SUM(E82:E86)</f>
        <v>3.1255340817170136</v>
      </c>
      <c r="F87" s="4">
        <f>SUM(F82:F86)</f>
        <v>15.535843167303408</v>
      </c>
      <c r="G87" s="8">
        <f>SUM(G82:G86)/2</f>
        <v>1.3066535555372329</v>
      </c>
      <c r="H87" s="6"/>
      <c r="I87" s="6"/>
      <c r="J87" s="6"/>
      <c r="K87" s="6"/>
      <c r="L87" s="6"/>
      <c r="M87" s="13"/>
    </row>
    <row r="88" spans="1:13" x14ac:dyDescent="0.25">
      <c r="A88" s="12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13"/>
    </row>
    <row r="89" spans="1:13" x14ac:dyDescent="0.25">
      <c r="A89" s="12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13"/>
    </row>
    <row r="90" spans="1:13" x14ac:dyDescent="0.25">
      <c r="A90" s="12"/>
      <c r="B90" s="6" t="s">
        <v>20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13"/>
    </row>
    <row r="91" spans="1:13" x14ac:dyDescent="0.25">
      <c r="A91" s="12"/>
      <c r="B91" s="5" t="s">
        <v>1</v>
      </c>
      <c r="C91" s="5" t="s">
        <v>2</v>
      </c>
      <c r="D91" s="5" t="s">
        <v>6</v>
      </c>
      <c r="E91" s="5" t="s">
        <v>7</v>
      </c>
      <c r="F91" s="5" t="s">
        <v>8</v>
      </c>
      <c r="G91" s="5" t="s">
        <v>9</v>
      </c>
      <c r="H91" s="6"/>
      <c r="I91" s="6"/>
      <c r="J91" s="6"/>
      <c r="K91" s="5" t="s">
        <v>3</v>
      </c>
      <c r="L91" s="5" t="s">
        <v>4</v>
      </c>
      <c r="M91" s="5" t="s">
        <v>5</v>
      </c>
    </row>
    <row r="92" spans="1:13" x14ac:dyDescent="0.25">
      <c r="A92" s="12"/>
      <c r="B92" s="1">
        <v>1.1000000000000001</v>
      </c>
      <c r="C92" s="1">
        <v>2.2000000000000002</v>
      </c>
      <c r="D92" s="1">
        <f>$K$92* B92 + $L$92</f>
        <v>1.4383511147204424</v>
      </c>
      <c r="E92" s="1">
        <f>C92-D92</f>
        <v>0.76164888527955776</v>
      </c>
      <c r="F92" s="1">
        <f>E92 * B92</f>
        <v>0.83781377380751365</v>
      </c>
      <c r="G92" s="1">
        <f>E92^2</f>
        <v>0.58010902444759294</v>
      </c>
      <c r="H92" s="6"/>
      <c r="I92" s="6"/>
      <c r="J92" s="6"/>
      <c r="K92" s="1">
        <f>K82+M82*F87</f>
        <v>1.1170878329394691</v>
      </c>
      <c r="L92" s="1">
        <f>L82+M82*E87</f>
        <v>0.20955449848702631</v>
      </c>
      <c r="M92" s="1">
        <v>2E-3</v>
      </c>
    </row>
    <row r="93" spans="1:13" x14ac:dyDescent="0.25">
      <c r="A93" s="12"/>
      <c r="B93" s="1">
        <v>2.5</v>
      </c>
      <c r="C93" s="1">
        <v>3</v>
      </c>
      <c r="D93" s="1">
        <f t="shared" ref="D93:D96" si="35">$K$92* B93 + $L$92</f>
        <v>3.0022740808356989</v>
      </c>
      <c r="E93" s="1">
        <f t="shared" ref="E93:E96" si="36">C93-D93</f>
        <v>-2.2740808356989106E-3</v>
      </c>
      <c r="F93" s="1">
        <f t="shared" ref="F93:F96" si="37">E93 * B93</f>
        <v>-5.6852020892472765E-3</v>
      </c>
      <c r="G93" s="1">
        <f t="shared" ref="G93:G96" si="38">E93^2</f>
        <v>5.1714436472930554E-6</v>
      </c>
      <c r="H93" s="6"/>
      <c r="I93" s="6"/>
      <c r="J93" s="6"/>
      <c r="K93" s="6"/>
      <c r="L93" s="6"/>
      <c r="M93" s="13"/>
    </row>
    <row r="94" spans="1:13" x14ac:dyDescent="0.25">
      <c r="A94" s="12"/>
      <c r="B94" s="1">
        <v>4.5</v>
      </c>
      <c r="C94" s="1">
        <v>5.4</v>
      </c>
      <c r="D94" s="1">
        <f t="shared" si="35"/>
        <v>5.2364497467146371</v>
      </c>
      <c r="E94" s="1">
        <f t="shared" si="36"/>
        <v>0.16355025328536321</v>
      </c>
      <c r="F94" s="1">
        <f t="shared" si="37"/>
        <v>0.73597613978413445</v>
      </c>
      <c r="G94" s="1">
        <f t="shared" si="38"/>
        <v>2.6748685349706459E-2</v>
      </c>
      <c r="H94" s="6"/>
      <c r="I94" s="6"/>
      <c r="J94" s="6"/>
      <c r="K94" s="6"/>
      <c r="L94" s="6"/>
      <c r="M94" s="13"/>
    </row>
    <row r="95" spans="1:13" x14ac:dyDescent="0.25">
      <c r="A95" s="12"/>
      <c r="B95" s="1">
        <v>6.4</v>
      </c>
      <c r="C95" s="1">
        <v>8.1</v>
      </c>
      <c r="D95" s="1">
        <f t="shared" si="35"/>
        <v>7.3589166292996291</v>
      </c>
      <c r="E95" s="1">
        <f t="shared" si="36"/>
        <v>0.74108337070037056</v>
      </c>
      <c r="F95" s="1">
        <f t="shared" si="37"/>
        <v>4.7429335724823716</v>
      </c>
      <c r="G95" s="1">
        <f t="shared" si="38"/>
        <v>0.5492045623286228</v>
      </c>
      <c r="H95" s="6"/>
      <c r="I95" s="6"/>
      <c r="J95" s="6"/>
      <c r="K95" s="6"/>
      <c r="L95" s="6"/>
      <c r="M95" s="13"/>
    </row>
    <row r="96" spans="1:13" x14ac:dyDescent="0.25">
      <c r="A96" s="12"/>
      <c r="B96" s="1">
        <v>7.1</v>
      </c>
      <c r="C96" s="1">
        <v>8.9</v>
      </c>
      <c r="D96" s="1">
        <f t="shared" si="35"/>
        <v>8.1408781123572567</v>
      </c>
      <c r="E96" s="1">
        <f t="shared" si="36"/>
        <v>0.75912188764274369</v>
      </c>
      <c r="F96" s="1">
        <f t="shared" si="37"/>
        <v>5.38976540226348</v>
      </c>
      <c r="G96" s="1">
        <f t="shared" si="38"/>
        <v>0.57626604029828232</v>
      </c>
      <c r="H96" s="6"/>
      <c r="I96" s="6"/>
      <c r="J96" s="6"/>
      <c r="K96" s="6"/>
      <c r="L96" s="6"/>
      <c r="M96" s="13"/>
    </row>
    <row r="97" spans="1:13" x14ac:dyDescent="0.25">
      <c r="A97" s="12"/>
      <c r="B97" s="6"/>
      <c r="C97" s="6"/>
      <c r="D97" s="6"/>
      <c r="E97" s="3">
        <f>SUM(E92:E96)</f>
        <v>2.4231303160723363</v>
      </c>
      <c r="F97" s="4">
        <f>SUM(F92:F96)</f>
        <v>11.700803686248253</v>
      </c>
      <c r="G97" s="8">
        <f>SUM(G92:G96)/2</f>
        <v>0.86616674193392584</v>
      </c>
      <c r="H97" s="6"/>
      <c r="I97" s="6"/>
      <c r="J97" s="6"/>
      <c r="K97" s="6"/>
      <c r="L97" s="6"/>
      <c r="M97" s="13"/>
    </row>
    <row r="98" spans="1:13" x14ac:dyDescent="0.25">
      <c r="A98" s="12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13"/>
    </row>
    <row r="99" spans="1:13" x14ac:dyDescent="0.25">
      <c r="A99" s="12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13"/>
    </row>
    <row r="100" spans="1:13" x14ac:dyDescent="0.25">
      <c r="A100" s="12"/>
      <c r="B100" s="6" t="s">
        <v>21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13"/>
    </row>
    <row r="101" spans="1:13" x14ac:dyDescent="0.25">
      <c r="A101" s="12"/>
      <c r="B101" s="5" t="s">
        <v>1</v>
      </c>
      <c r="C101" s="5" t="s">
        <v>2</v>
      </c>
      <c r="D101" s="5" t="s">
        <v>6</v>
      </c>
      <c r="E101" s="5" t="s">
        <v>7</v>
      </c>
      <c r="F101" s="5" t="s">
        <v>8</v>
      </c>
      <c r="G101" s="5" t="s">
        <v>9</v>
      </c>
      <c r="H101" s="6"/>
      <c r="I101" s="6"/>
      <c r="J101" s="6"/>
      <c r="K101" s="5" t="s">
        <v>3</v>
      </c>
      <c r="L101" s="5" t="s">
        <v>4</v>
      </c>
      <c r="M101" s="5" t="s">
        <v>5</v>
      </c>
    </row>
    <row r="102" spans="1:13" x14ac:dyDescent="0.25">
      <c r="A102" s="12"/>
      <c r="B102" s="1">
        <v>1.1000000000000001</v>
      </c>
      <c r="C102" s="1">
        <v>2.2000000000000002</v>
      </c>
      <c r="D102" s="1">
        <f>$K$102* B102 + $L$102</f>
        <v>1.4689391434623333</v>
      </c>
      <c r="E102" s="1">
        <f>C102-D102</f>
        <v>0.73106085653766684</v>
      </c>
      <c r="F102" s="1">
        <f>E102 * B102</f>
        <v>0.80416694219143359</v>
      </c>
      <c r="G102" s="1">
        <f>E102^2</f>
        <v>0.53444997596158705</v>
      </c>
      <c r="H102" s="6"/>
      <c r="I102" s="6"/>
      <c r="J102" s="6"/>
      <c r="K102" s="1">
        <f>K92+M92*F97</f>
        <v>1.1404894403119656</v>
      </c>
      <c r="L102" s="1">
        <f>L92+M92*E97</f>
        <v>0.21440075911917097</v>
      </c>
      <c r="M102" s="1">
        <v>2E-3</v>
      </c>
    </row>
    <row r="103" spans="1:13" x14ac:dyDescent="0.25">
      <c r="A103" s="12"/>
      <c r="B103" s="1">
        <v>2.5</v>
      </c>
      <c r="C103" s="1">
        <v>3</v>
      </c>
      <c r="D103" s="1">
        <f t="shared" ref="D103:D106" si="39">$K$102* B103 + $L$102</f>
        <v>3.0656243598990849</v>
      </c>
      <c r="E103" s="1">
        <f t="shared" ref="E103:E106" si="40">C103-D103</f>
        <v>-6.5624359899084883E-2</v>
      </c>
      <c r="F103" s="1">
        <f t="shared" ref="F103:F106" si="41">E103 * B103</f>
        <v>-0.16406089974771221</v>
      </c>
      <c r="G103" s="1">
        <f t="shared" ref="G103:G106" si="42">E103^2</f>
        <v>4.3065566121646198E-3</v>
      </c>
      <c r="H103" s="6"/>
      <c r="I103" s="6"/>
      <c r="J103" s="6"/>
      <c r="K103" s="6"/>
      <c r="L103" s="6"/>
      <c r="M103" s="13"/>
    </row>
    <row r="104" spans="1:13" x14ac:dyDescent="0.25">
      <c r="A104" s="12"/>
      <c r="B104" s="1">
        <v>4.5</v>
      </c>
      <c r="C104" s="1">
        <v>5.4</v>
      </c>
      <c r="D104" s="1">
        <f t="shared" si="39"/>
        <v>5.3466032405230157</v>
      </c>
      <c r="E104" s="1">
        <f t="shared" si="40"/>
        <v>5.3396759476984634E-2</v>
      </c>
      <c r="F104" s="1">
        <f t="shared" si="41"/>
        <v>0.24028541764643085</v>
      </c>
      <c r="G104" s="1">
        <f t="shared" si="42"/>
        <v>2.8512139226429482E-3</v>
      </c>
      <c r="H104" s="6"/>
      <c r="I104" s="6"/>
      <c r="J104" s="6"/>
      <c r="K104" s="6"/>
      <c r="L104" s="6"/>
      <c r="M104" s="13"/>
    </row>
    <row r="105" spans="1:13" x14ac:dyDescent="0.25">
      <c r="A105" s="12"/>
      <c r="B105" s="1">
        <v>6.4</v>
      </c>
      <c r="C105" s="1">
        <v>8.1</v>
      </c>
      <c r="D105" s="1">
        <f t="shared" si="39"/>
        <v>7.5135331771157512</v>
      </c>
      <c r="E105" s="1">
        <f t="shared" si="40"/>
        <v>0.58646682288424845</v>
      </c>
      <c r="F105" s="1">
        <f t="shared" si="41"/>
        <v>3.7533876664591901</v>
      </c>
      <c r="G105" s="1">
        <f t="shared" si="42"/>
        <v>0.34394333434394442</v>
      </c>
      <c r="H105" s="6"/>
      <c r="I105" s="6"/>
      <c r="J105" s="6"/>
      <c r="K105" s="6"/>
      <c r="L105" s="6"/>
      <c r="M105" s="13"/>
    </row>
    <row r="106" spans="1:13" x14ac:dyDescent="0.25">
      <c r="A106" s="12"/>
      <c r="B106" s="1">
        <v>7.1</v>
      </c>
      <c r="C106" s="1">
        <v>8.9</v>
      </c>
      <c r="D106" s="1">
        <f t="shared" si="39"/>
        <v>8.3118757853341254</v>
      </c>
      <c r="E106" s="1">
        <f t="shared" si="40"/>
        <v>0.58812421466587494</v>
      </c>
      <c r="F106" s="1">
        <f t="shared" si="41"/>
        <v>4.1756819241277121</v>
      </c>
      <c r="G106" s="1">
        <f t="shared" si="42"/>
        <v>0.34589009187635217</v>
      </c>
      <c r="H106" s="6"/>
      <c r="I106" s="6"/>
      <c r="J106" s="6"/>
      <c r="K106" s="6"/>
      <c r="L106" s="6"/>
      <c r="M106" s="13"/>
    </row>
    <row r="107" spans="1:13" x14ac:dyDescent="0.25">
      <c r="A107" s="12"/>
      <c r="B107" s="6"/>
      <c r="C107" s="6"/>
      <c r="D107" s="6"/>
      <c r="E107" s="3">
        <f>SUM(E102:E106)</f>
        <v>1.89342429366569</v>
      </c>
      <c r="F107" s="4">
        <f>SUM(F102:F106)</f>
        <v>8.8094610506770543</v>
      </c>
      <c r="G107" s="8">
        <f>SUM(G102:G106)/2</f>
        <v>0.61572058635834559</v>
      </c>
      <c r="H107" s="6"/>
      <c r="I107" s="6"/>
      <c r="J107" s="6"/>
      <c r="K107" s="6"/>
      <c r="L107" s="6"/>
      <c r="M107" s="13"/>
    </row>
    <row r="108" spans="1:13" x14ac:dyDescent="0.25">
      <c r="A108" s="12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13"/>
    </row>
    <row r="109" spans="1:13" x14ac:dyDescent="0.25">
      <c r="A109" s="12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13"/>
    </row>
    <row r="110" spans="1:13" x14ac:dyDescent="0.25">
      <c r="A110" s="12"/>
      <c r="B110" s="6" t="s">
        <v>22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13"/>
    </row>
    <row r="111" spans="1:13" x14ac:dyDescent="0.25">
      <c r="A111" s="12"/>
      <c r="B111" s="5" t="s">
        <v>1</v>
      </c>
      <c r="C111" s="5" t="s">
        <v>2</v>
      </c>
      <c r="D111" s="5" t="s">
        <v>6</v>
      </c>
      <c r="E111" s="5" t="s">
        <v>7</v>
      </c>
      <c r="F111" s="5" t="s">
        <v>8</v>
      </c>
      <c r="G111" s="5" t="s">
        <v>9</v>
      </c>
      <c r="H111" s="6"/>
      <c r="I111" s="6"/>
      <c r="J111" s="6"/>
      <c r="K111" s="5" t="s">
        <v>3</v>
      </c>
      <c r="L111" s="5" t="s">
        <v>4</v>
      </c>
      <c r="M111" s="5" t="s">
        <v>5</v>
      </c>
    </row>
    <row r="112" spans="1:13" x14ac:dyDescent="0.25">
      <c r="A112" s="12"/>
      <c r="B112" s="1">
        <v>1.1000000000000001</v>
      </c>
      <c r="C112" s="1">
        <v>2.2000000000000002</v>
      </c>
      <c r="D112" s="1">
        <f>$K$112* B112 + $L$112</f>
        <v>1.4921068063611542</v>
      </c>
      <c r="E112" s="1">
        <f>C112-D112</f>
        <v>0.70789319363884595</v>
      </c>
      <c r="F112" s="1">
        <f>E112 * B112</f>
        <v>0.77868251300273061</v>
      </c>
      <c r="G112" s="1">
        <f>E112^2</f>
        <v>0.50111277360020468</v>
      </c>
      <c r="H112" s="6"/>
      <c r="I112" s="6"/>
      <c r="J112" s="6"/>
      <c r="K112" s="1">
        <f>K102+M102*F107</f>
        <v>1.1581083624133197</v>
      </c>
      <c r="L112" s="1">
        <f>L102+M102*E107</f>
        <v>0.21818760770650236</v>
      </c>
      <c r="M112" s="1">
        <v>2E-3</v>
      </c>
    </row>
    <row r="113" spans="1:13" x14ac:dyDescent="0.25">
      <c r="A113" s="12"/>
      <c r="B113" s="1">
        <v>2.5</v>
      </c>
      <c r="C113" s="1">
        <v>3</v>
      </c>
      <c r="D113" s="1">
        <f t="shared" ref="D113:D116" si="43">$K$112* B113 + $L$112</f>
        <v>3.1134585137398014</v>
      </c>
      <c r="E113" s="1">
        <f t="shared" ref="E113:E116" si="44">C113-D113</f>
        <v>-0.11345851373980143</v>
      </c>
      <c r="F113" s="1">
        <f t="shared" ref="F113:F116" si="45">E113 * B113</f>
        <v>-0.28364628434950356</v>
      </c>
      <c r="G113" s="1">
        <f t="shared" ref="G113:G116" si="46">E113^2</f>
        <v>1.2872834340044709E-2</v>
      </c>
      <c r="H113" s="6"/>
      <c r="I113" s="6"/>
      <c r="J113" s="6"/>
      <c r="K113" s="6"/>
      <c r="L113" s="6"/>
      <c r="M113" s="13"/>
    </row>
    <row r="114" spans="1:13" x14ac:dyDescent="0.25">
      <c r="A114" s="12"/>
      <c r="B114" s="1">
        <v>4.5</v>
      </c>
      <c r="C114" s="1">
        <v>5.4</v>
      </c>
      <c r="D114" s="1">
        <f t="shared" si="43"/>
        <v>5.4296752385664409</v>
      </c>
      <c r="E114" s="1">
        <f t="shared" si="44"/>
        <v>-2.9675238566440498E-2</v>
      </c>
      <c r="F114" s="1">
        <f t="shared" si="45"/>
        <v>-0.13353857354898224</v>
      </c>
      <c r="G114" s="1">
        <f t="shared" si="46"/>
        <v>8.8061978397515749E-4</v>
      </c>
      <c r="H114" s="6"/>
      <c r="I114" s="6"/>
      <c r="J114" s="6"/>
      <c r="K114" s="6"/>
      <c r="L114" s="6"/>
      <c r="M114" s="13"/>
    </row>
    <row r="115" spans="1:13" x14ac:dyDescent="0.25">
      <c r="A115" s="12"/>
      <c r="B115" s="1">
        <v>6.4</v>
      </c>
      <c r="C115" s="1">
        <v>8.1</v>
      </c>
      <c r="D115" s="1">
        <f t="shared" si="43"/>
        <v>7.6300811271517492</v>
      </c>
      <c r="E115" s="1">
        <f t="shared" si="44"/>
        <v>0.4699188728482504</v>
      </c>
      <c r="F115" s="1">
        <f t="shared" si="45"/>
        <v>3.0074807862288027</v>
      </c>
      <c r="G115" s="1">
        <f t="shared" si="46"/>
        <v>0.22082374705897012</v>
      </c>
      <c r="H115" s="6"/>
      <c r="I115" s="6"/>
      <c r="J115" s="6"/>
      <c r="K115" s="6"/>
      <c r="L115" s="6"/>
      <c r="M115" s="13"/>
    </row>
    <row r="116" spans="1:13" x14ac:dyDescent="0.25">
      <c r="A116" s="12"/>
      <c r="B116" s="1">
        <v>7.1</v>
      </c>
      <c r="C116" s="1">
        <v>8.9</v>
      </c>
      <c r="D116" s="1">
        <f t="shared" si="43"/>
        <v>8.4407569808410727</v>
      </c>
      <c r="E116" s="1">
        <f t="shared" si="44"/>
        <v>0.45924301915892762</v>
      </c>
      <c r="F116" s="1">
        <f t="shared" si="45"/>
        <v>3.2606254360283859</v>
      </c>
      <c r="G116" s="1">
        <f t="shared" si="46"/>
        <v>0.21090415064620716</v>
      </c>
      <c r="H116" s="6"/>
      <c r="I116" s="6"/>
      <c r="J116" s="6"/>
      <c r="K116" s="6"/>
      <c r="L116" s="6"/>
      <c r="M116" s="13"/>
    </row>
    <row r="117" spans="1:13" x14ac:dyDescent="0.25">
      <c r="A117" s="12"/>
      <c r="B117" s="6"/>
      <c r="C117" s="6"/>
      <c r="D117" s="6"/>
      <c r="E117" s="3">
        <f>SUM(E112:E116)</f>
        <v>1.4939213333397821</v>
      </c>
      <c r="F117" s="4">
        <f>SUM(F112:F116)</f>
        <v>6.6296038773614336</v>
      </c>
      <c r="G117" s="8">
        <f>SUM(G112:G116)/2</f>
        <v>0.4732970627147009</v>
      </c>
      <c r="H117" s="6"/>
      <c r="I117" s="6"/>
      <c r="J117" s="6"/>
      <c r="K117" s="6"/>
      <c r="L117" s="6"/>
      <c r="M117" s="13"/>
    </row>
    <row r="118" spans="1:13" x14ac:dyDescent="0.25">
      <c r="A118" s="12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13"/>
    </row>
    <row r="119" spans="1:13" x14ac:dyDescent="0.25">
      <c r="A119" s="12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13"/>
    </row>
    <row r="120" spans="1:13" x14ac:dyDescent="0.25">
      <c r="A120" s="12"/>
      <c r="B120" s="6" t="s">
        <v>23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13"/>
    </row>
    <row r="121" spans="1:13" x14ac:dyDescent="0.25">
      <c r="A121" s="12"/>
      <c r="B121" s="5" t="s">
        <v>1</v>
      </c>
      <c r="C121" s="5" t="s">
        <v>2</v>
      </c>
      <c r="D121" s="5" t="s">
        <v>6</v>
      </c>
      <c r="E121" s="5" t="s">
        <v>7</v>
      </c>
      <c r="F121" s="5" t="s">
        <v>8</v>
      </c>
      <c r="G121" s="5" t="s">
        <v>9</v>
      </c>
      <c r="H121" s="6"/>
      <c r="I121" s="6"/>
      <c r="J121" s="6"/>
      <c r="K121" s="5" t="s">
        <v>3</v>
      </c>
      <c r="L121" s="5" t="s">
        <v>4</v>
      </c>
      <c r="M121" s="5" t="s">
        <v>5</v>
      </c>
    </row>
    <row r="122" spans="1:13" x14ac:dyDescent="0.25">
      <c r="A122" s="12"/>
      <c r="B122" s="1">
        <v>1.1000000000000001</v>
      </c>
      <c r="C122" s="1">
        <v>2.2000000000000002</v>
      </c>
      <c r="D122" s="1">
        <f>$K$122* B122 + $L$122</f>
        <v>1.5096797775580288</v>
      </c>
      <c r="E122" s="1">
        <f>C122-D122</f>
        <v>0.69032022244197133</v>
      </c>
      <c r="F122" s="1">
        <f>E122 * B122</f>
        <v>0.75935224468616858</v>
      </c>
      <c r="G122" s="1">
        <f>E122^2</f>
        <v>0.47654200951233278</v>
      </c>
      <c r="H122" s="6"/>
      <c r="I122" s="6"/>
      <c r="J122" s="6"/>
      <c r="K122" s="1">
        <f>K112+M112*F117</f>
        <v>1.1713675701680426</v>
      </c>
      <c r="L122" s="1">
        <f>L112+M112*E117</f>
        <v>0.22117545037318193</v>
      </c>
      <c r="M122" s="1">
        <v>2E-3</v>
      </c>
    </row>
    <row r="123" spans="1:13" x14ac:dyDescent="0.25">
      <c r="A123" s="12"/>
      <c r="B123" s="1">
        <v>2.5</v>
      </c>
      <c r="C123" s="1">
        <v>3</v>
      </c>
      <c r="D123" s="1">
        <f t="shared" ref="D123:D126" si="47">$K$122* B123 + $L$122</f>
        <v>3.1495943757932885</v>
      </c>
      <c r="E123" s="1">
        <f t="shared" ref="E123:E126" si="48">C123-D123</f>
        <v>-0.14959437579328849</v>
      </c>
      <c r="F123" s="1">
        <f t="shared" ref="F123:F126" si="49">E123 * B123</f>
        <v>-0.37398593948322123</v>
      </c>
      <c r="G123" s="1">
        <f t="shared" ref="G123:G126" si="50">E123^2</f>
        <v>2.2378477268983617E-2</v>
      </c>
      <c r="H123" s="6"/>
      <c r="I123" s="6"/>
      <c r="J123" s="6"/>
      <c r="K123" s="6"/>
      <c r="L123" s="6"/>
      <c r="M123" s="13"/>
    </row>
    <row r="124" spans="1:13" x14ac:dyDescent="0.25">
      <c r="A124" s="12"/>
      <c r="B124" s="1">
        <v>4.5</v>
      </c>
      <c r="C124" s="1">
        <v>5.4</v>
      </c>
      <c r="D124" s="1">
        <f t="shared" si="47"/>
        <v>5.4923295161293737</v>
      </c>
      <c r="E124" s="1">
        <f t="shared" si="48"/>
        <v>-9.2329516129373346E-2</v>
      </c>
      <c r="F124" s="1">
        <f t="shared" si="49"/>
        <v>-0.41548282258218006</v>
      </c>
      <c r="G124" s="1">
        <f t="shared" si="50"/>
        <v>8.5247395486842126E-3</v>
      </c>
      <c r="H124" s="6"/>
      <c r="I124" s="6"/>
      <c r="J124" s="6"/>
      <c r="K124" s="6"/>
      <c r="L124" s="6"/>
      <c r="M124" s="13"/>
    </row>
    <row r="125" spans="1:13" x14ac:dyDescent="0.25">
      <c r="A125" s="12"/>
      <c r="B125" s="1">
        <v>6.4</v>
      </c>
      <c r="C125" s="1">
        <v>8.1</v>
      </c>
      <c r="D125" s="1">
        <f t="shared" si="47"/>
        <v>7.7179278994486546</v>
      </c>
      <c r="E125" s="1">
        <f t="shared" si="48"/>
        <v>0.382072100551345</v>
      </c>
      <c r="F125" s="1">
        <f t="shared" si="49"/>
        <v>2.445261443528608</v>
      </c>
      <c r="G125" s="1">
        <f t="shared" si="50"/>
        <v>0.14597909001971707</v>
      </c>
      <c r="H125" s="6"/>
      <c r="I125" s="6"/>
      <c r="J125" s="6"/>
      <c r="K125" s="6"/>
      <c r="L125" s="6"/>
      <c r="M125" s="13"/>
    </row>
    <row r="126" spans="1:13" x14ac:dyDescent="0.25">
      <c r="A126" s="12"/>
      <c r="B126" s="1">
        <v>7.1</v>
      </c>
      <c r="C126" s="1">
        <v>8.9</v>
      </c>
      <c r="D126" s="1">
        <f t="shared" si="47"/>
        <v>8.5378851985662827</v>
      </c>
      <c r="E126" s="1">
        <f t="shared" si="48"/>
        <v>0.36211480143371766</v>
      </c>
      <c r="F126" s="1">
        <f t="shared" si="49"/>
        <v>2.5710150901793951</v>
      </c>
      <c r="G126" s="1">
        <f t="shared" si="50"/>
        <v>0.13112712941738078</v>
      </c>
      <c r="H126" s="6"/>
      <c r="I126" s="6"/>
      <c r="J126" s="6"/>
      <c r="K126" s="6"/>
      <c r="L126" s="6"/>
      <c r="M126" s="13"/>
    </row>
    <row r="127" spans="1:13" x14ac:dyDescent="0.25">
      <c r="A127" s="12"/>
      <c r="B127" s="6"/>
      <c r="C127" s="6"/>
      <c r="D127" s="6"/>
      <c r="E127" s="3">
        <f>SUM(E122:E126)</f>
        <v>1.1925832325043721</v>
      </c>
      <c r="F127" s="4">
        <f>SUM(F122:F126)</f>
        <v>4.9861600163287703</v>
      </c>
      <c r="G127" s="8">
        <f>SUM(G122:G126)/2</f>
        <v>0.39227572288354928</v>
      </c>
      <c r="H127" s="6"/>
      <c r="I127" s="6"/>
      <c r="J127" s="6"/>
      <c r="K127" s="6"/>
      <c r="L127" s="6"/>
      <c r="M127" s="13"/>
    </row>
    <row r="128" spans="1:13" x14ac:dyDescent="0.25">
      <c r="A128" s="12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13"/>
    </row>
    <row r="129" spans="1:13" x14ac:dyDescent="0.25">
      <c r="A129" s="12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13"/>
    </row>
    <row r="130" spans="1:13" x14ac:dyDescent="0.25">
      <c r="A130" s="12"/>
      <c r="B130" s="6" t="s">
        <v>24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3"/>
    </row>
    <row r="131" spans="1:13" x14ac:dyDescent="0.25">
      <c r="A131" s="12"/>
      <c r="B131" s="5" t="s">
        <v>1</v>
      </c>
      <c r="C131" s="5" t="s">
        <v>2</v>
      </c>
      <c r="D131" s="5" t="s">
        <v>6</v>
      </c>
      <c r="E131" s="5" t="s">
        <v>7</v>
      </c>
      <c r="F131" s="5" t="s">
        <v>8</v>
      </c>
      <c r="G131" s="5" t="s">
        <v>9</v>
      </c>
      <c r="H131" s="6"/>
      <c r="I131" s="6"/>
      <c r="J131" s="6"/>
      <c r="K131" s="5" t="s">
        <v>3</v>
      </c>
      <c r="L131" s="5" t="s">
        <v>4</v>
      </c>
      <c r="M131" s="5" t="s">
        <v>5</v>
      </c>
    </row>
    <row r="132" spans="1:13" x14ac:dyDescent="0.25">
      <c r="A132" s="12"/>
      <c r="B132" s="1">
        <v>1.1000000000000001</v>
      </c>
      <c r="C132" s="1">
        <v>2.2000000000000002</v>
      </c>
      <c r="D132" s="1">
        <f>$K$132* B132 + $L$132</f>
        <v>1.523034496058961</v>
      </c>
      <c r="E132" s="1">
        <f>C132-D132</f>
        <v>0.67696550394103916</v>
      </c>
      <c r="F132" s="1">
        <f>E132 * B132</f>
        <v>0.7446620543351431</v>
      </c>
      <c r="G132" s="1">
        <f>E132^2</f>
        <v>0.45828229352614508</v>
      </c>
      <c r="H132" s="6"/>
      <c r="I132" s="6"/>
      <c r="J132" s="6"/>
      <c r="K132" s="1">
        <f>K122+M122*F127</f>
        <v>1.1813398902007002</v>
      </c>
      <c r="L132" s="1">
        <f>L122+M122*E127</f>
        <v>0.22356061683819067</v>
      </c>
      <c r="M132" s="1">
        <v>2E-3</v>
      </c>
    </row>
    <row r="133" spans="1:13" x14ac:dyDescent="0.25">
      <c r="A133" s="12"/>
      <c r="B133" s="1">
        <v>2.5</v>
      </c>
      <c r="C133" s="1">
        <v>3</v>
      </c>
      <c r="D133" s="1">
        <f t="shared" ref="D133:D136" si="51">$K$132* B133 + $L$132</f>
        <v>3.1769103423399412</v>
      </c>
      <c r="E133" s="1">
        <f t="shared" ref="E133:E136" si="52">C133-D133</f>
        <v>-0.17691034233994118</v>
      </c>
      <c r="F133" s="1">
        <f t="shared" ref="F133:F136" si="53">E133 * B133</f>
        <v>-0.44227585584985296</v>
      </c>
      <c r="G133" s="1">
        <f t="shared" ref="G133:G136" si="54">E133^2</f>
        <v>3.1297269226835185E-2</v>
      </c>
      <c r="H133" s="6"/>
      <c r="I133" s="6"/>
      <c r="J133" s="6"/>
      <c r="K133" s="6"/>
      <c r="L133" s="6"/>
      <c r="M133" s="13"/>
    </row>
    <row r="134" spans="1:13" x14ac:dyDescent="0.25">
      <c r="A134" s="12"/>
      <c r="B134" s="1">
        <v>4.5</v>
      </c>
      <c r="C134" s="1">
        <v>5.4</v>
      </c>
      <c r="D134" s="1">
        <f t="shared" si="51"/>
        <v>5.5395901227413411</v>
      </c>
      <c r="E134" s="1">
        <f t="shared" si="52"/>
        <v>-0.13959012274134075</v>
      </c>
      <c r="F134" s="1">
        <f t="shared" si="53"/>
        <v>-0.62815555233603337</v>
      </c>
      <c r="G134" s="1">
        <f t="shared" si="54"/>
        <v>1.9485402366942576E-2</v>
      </c>
      <c r="H134" s="6"/>
      <c r="I134" s="6"/>
      <c r="J134" s="6"/>
      <c r="K134" s="6"/>
      <c r="L134" s="6"/>
      <c r="M134" s="13"/>
    </row>
    <row r="135" spans="1:13" x14ac:dyDescent="0.25">
      <c r="A135" s="12"/>
      <c r="B135" s="1">
        <v>6.4</v>
      </c>
      <c r="C135" s="1">
        <v>8.1</v>
      </c>
      <c r="D135" s="1">
        <f t="shared" si="51"/>
        <v>7.7841359141226718</v>
      </c>
      <c r="E135" s="1">
        <f t="shared" si="52"/>
        <v>0.31586408587732784</v>
      </c>
      <c r="F135" s="1">
        <f t="shared" si="53"/>
        <v>2.0215301496148981</v>
      </c>
      <c r="G135" s="1">
        <f t="shared" si="54"/>
        <v>9.9770120747119939E-2</v>
      </c>
      <c r="H135" s="6"/>
      <c r="I135" s="6"/>
      <c r="J135" s="6"/>
      <c r="K135" s="6"/>
      <c r="L135" s="6"/>
      <c r="M135" s="13"/>
    </row>
    <row r="136" spans="1:13" x14ac:dyDescent="0.25">
      <c r="A136" s="12"/>
      <c r="B136" s="1">
        <v>7.1</v>
      </c>
      <c r="C136" s="1">
        <v>8.9</v>
      </c>
      <c r="D136" s="1">
        <f t="shared" si="51"/>
        <v>8.6110738372631612</v>
      </c>
      <c r="E136" s="1">
        <f t="shared" si="52"/>
        <v>0.28892616273683913</v>
      </c>
      <c r="F136" s="1">
        <f t="shared" si="53"/>
        <v>2.0513757554315579</v>
      </c>
      <c r="G136" s="1">
        <f t="shared" si="54"/>
        <v>8.3478327513834452E-2</v>
      </c>
      <c r="H136" s="6"/>
      <c r="I136" s="6"/>
      <c r="J136" s="6"/>
      <c r="K136" s="6"/>
      <c r="L136" s="6"/>
      <c r="M136" s="13"/>
    </row>
    <row r="137" spans="1:13" x14ac:dyDescent="0.25">
      <c r="A137" s="12"/>
      <c r="B137" s="6"/>
      <c r="C137" s="6"/>
      <c r="D137" s="6"/>
      <c r="E137" s="3">
        <f>SUM(E132:E136)</f>
        <v>0.9652552874739242</v>
      </c>
      <c r="F137" s="4">
        <f>SUM(F132:F136)</f>
        <v>3.7471365511957129</v>
      </c>
      <c r="G137" s="8">
        <f>SUM(G132:G136)/2</f>
        <v>0.34615670669043863</v>
      </c>
      <c r="H137" s="6"/>
      <c r="I137" s="6"/>
      <c r="J137" s="6"/>
      <c r="K137" s="6"/>
      <c r="L137" s="6"/>
      <c r="M137" s="13"/>
    </row>
    <row r="138" spans="1:13" x14ac:dyDescent="0.25">
      <c r="A138" s="12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13"/>
    </row>
    <row r="139" spans="1:13" x14ac:dyDescent="0.25">
      <c r="A139" s="12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13"/>
    </row>
    <row r="140" spans="1:13" x14ac:dyDescent="0.25">
      <c r="A140" s="12"/>
      <c r="B140" s="6" t="s">
        <v>25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13"/>
    </row>
    <row r="141" spans="1:13" x14ac:dyDescent="0.25">
      <c r="A141" s="12"/>
      <c r="B141" s="5" t="s">
        <v>1</v>
      </c>
      <c r="C141" s="5" t="s">
        <v>2</v>
      </c>
      <c r="D141" s="5" t="s">
        <v>6</v>
      </c>
      <c r="E141" s="5" t="s">
        <v>7</v>
      </c>
      <c r="F141" s="5" t="s">
        <v>8</v>
      </c>
      <c r="G141" s="5" t="s">
        <v>9</v>
      </c>
      <c r="H141" s="6"/>
      <c r="I141" s="6"/>
      <c r="J141" s="6"/>
      <c r="K141" s="5" t="s">
        <v>3</v>
      </c>
      <c r="L141" s="5" t="s">
        <v>4</v>
      </c>
      <c r="M141" s="5" t="s">
        <v>5</v>
      </c>
    </row>
    <row r="142" spans="1:13" x14ac:dyDescent="0.25">
      <c r="A142" s="12"/>
      <c r="B142" s="1">
        <v>1.1000000000000001</v>
      </c>
      <c r="C142" s="1">
        <v>2.2000000000000002</v>
      </c>
      <c r="D142" s="1">
        <f>$K$142* B142 + $L$142</f>
        <v>1.5332087070465394</v>
      </c>
      <c r="E142" s="1">
        <f>C142-D142</f>
        <v>0.66679129295346073</v>
      </c>
      <c r="F142" s="1">
        <f>E142 * B142</f>
        <v>0.73347042224880687</v>
      </c>
      <c r="G142" s="1">
        <f>E142^2</f>
        <v>0.44461062835854792</v>
      </c>
      <c r="H142" s="6"/>
      <c r="I142" s="6"/>
      <c r="J142" s="6"/>
      <c r="K142" s="1">
        <f>K132+M132*F137</f>
        <v>1.1888341633030917</v>
      </c>
      <c r="L142" s="1">
        <f>L132+M132*E137</f>
        <v>0.22549112741313851</v>
      </c>
      <c r="M142" s="1">
        <v>2E-3</v>
      </c>
    </row>
    <row r="143" spans="1:13" x14ac:dyDescent="0.25">
      <c r="A143" s="12"/>
      <c r="B143" s="1">
        <v>2.5</v>
      </c>
      <c r="C143" s="1">
        <v>3</v>
      </c>
      <c r="D143" s="1">
        <f t="shared" ref="D143:D146" si="55">$K$142* B143 + $L$142</f>
        <v>3.1975765356708679</v>
      </c>
      <c r="E143" s="1">
        <f t="shared" ref="E143:E146" si="56">C143-D143</f>
        <v>-0.19757653567086786</v>
      </c>
      <c r="F143" s="1">
        <f t="shared" ref="F143:F146" si="57">E143 * B143</f>
        <v>-0.49394133917716965</v>
      </c>
      <c r="G143" s="1">
        <f t="shared" ref="G143:G146" si="58">E143^2</f>
        <v>3.9036487447701718E-2</v>
      </c>
      <c r="H143" s="6"/>
      <c r="I143" s="6"/>
      <c r="J143" s="6"/>
      <c r="K143" s="6"/>
      <c r="L143" s="6"/>
      <c r="M143" s="13"/>
    </row>
    <row r="144" spans="1:13" x14ac:dyDescent="0.25">
      <c r="A144" s="12"/>
      <c r="B144" s="1">
        <v>4.5</v>
      </c>
      <c r="C144" s="1">
        <v>5.4</v>
      </c>
      <c r="D144" s="1">
        <f t="shared" si="55"/>
        <v>5.5752448622770512</v>
      </c>
      <c r="E144" s="1">
        <f t="shared" si="56"/>
        <v>-0.17524486227705083</v>
      </c>
      <c r="F144" s="1">
        <f t="shared" si="57"/>
        <v>-0.78860188024672873</v>
      </c>
      <c r="G144" s="1">
        <f t="shared" si="58"/>
        <v>3.0710761754502512E-2</v>
      </c>
      <c r="H144" s="6"/>
      <c r="I144" s="6"/>
      <c r="J144" s="6"/>
      <c r="K144" s="6"/>
      <c r="L144" s="6"/>
      <c r="M144" s="13"/>
    </row>
    <row r="145" spans="1:13" x14ac:dyDescent="0.25">
      <c r="A145" s="12"/>
      <c r="B145" s="1">
        <v>6.4</v>
      </c>
      <c r="C145" s="1">
        <v>8.1</v>
      </c>
      <c r="D145" s="1">
        <f t="shared" si="55"/>
        <v>7.8340297725529258</v>
      </c>
      <c r="E145" s="1">
        <f t="shared" si="56"/>
        <v>0.26597022744707388</v>
      </c>
      <c r="F145" s="1">
        <f t="shared" si="57"/>
        <v>1.702209455661273</v>
      </c>
      <c r="G145" s="1">
        <f t="shared" si="58"/>
        <v>7.0740161888248207E-2</v>
      </c>
      <c r="H145" s="6"/>
      <c r="I145" s="6"/>
      <c r="J145" s="6"/>
      <c r="K145" s="6"/>
      <c r="L145" s="6"/>
      <c r="M145" s="13"/>
    </row>
    <row r="146" spans="1:13" x14ac:dyDescent="0.25">
      <c r="A146" s="12"/>
      <c r="B146" s="1">
        <v>7.1</v>
      </c>
      <c r="C146" s="1">
        <v>8.9</v>
      </c>
      <c r="D146" s="1">
        <f t="shared" si="55"/>
        <v>8.6662136868650883</v>
      </c>
      <c r="E146" s="1">
        <f t="shared" si="56"/>
        <v>0.23378631313491205</v>
      </c>
      <c r="F146" s="1">
        <f t="shared" si="57"/>
        <v>1.6598828232578755</v>
      </c>
      <c r="G146" s="1">
        <f t="shared" si="58"/>
        <v>5.4656040209215148E-2</v>
      </c>
      <c r="H146" s="6"/>
      <c r="I146" s="6"/>
      <c r="J146" s="6"/>
      <c r="K146" s="6"/>
      <c r="L146" s="6"/>
      <c r="M146" s="13"/>
    </row>
    <row r="147" spans="1:13" x14ac:dyDescent="0.25">
      <c r="A147" s="12"/>
      <c r="B147" s="6"/>
      <c r="C147" s="6"/>
      <c r="D147" s="6"/>
      <c r="E147" s="3">
        <f>SUM(E142:E146)</f>
        <v>0.79372643558752798</v>
      </c>
      <c r="F147" s="4">
        <f>SUM(F142:F146)</f>
        <v>2.8130194817440568</v>
      </c>
      <c r="G147" s="8">
        <f>SUM(G142:G146)/2</f>
        <v>0.3198770398291077</v>
      </c>
      <c r="H147" s="6"/>
      <c r="I147" s="6"/>
      <c r="J147" s="6"/>
      <c r="K147" s="6"/>
      <c r="L147" s="6"/>
      <c r="M147" s="13"/>
    </row>
    <row r="148" spans="1:13" x14ac:dyDescent="0.25">
      <c r="A148" s="12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13"/>
    </row>
    <row r="149" spans="1:13" x14ac:dyDescent="0.25">
      <c r="A149" s="12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13"/>
    </row>
    <row r="150" spans="1:13" x14ac:dyDescent="0.25">
      <c r="A150" s="12"/>
      <c r="B150" s="6" t="s">
        <v>26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13"/>
    </row>
    <row r="151" spans="1:13" x14ac:dyDescent="0.25">
      <c r="A151" s="12"/>
      <c r="B151" s="5" t="s">
        <v>1</v>
      </c>
      <c r="C151" s="5" t="s">
        <v>2</v>
      </c>
      <c r="D151" s="5" t="s">
        <v>6</v>
      </c>
      <c r="E151" s="5" t="s">
        <v>7</v>
      </c>
      <c r="F151" s="5" t="s">
        <v>8</v>
      </c>
      <c r="G151" s="5" t="s">
        <v>9</v>
      </c>
      <c r="H151" s="17" t="s">
        <v>28</v>
      </c>
      <c r="I151" s="6"/>
      <c r="J151" s="6"/>
      <c r="K151" s="5" t="s">
        <v>3</v>
      </c>
      <c r="L151" s="5" t="s">
        <v>4</v>
      </c>
      <c r="M151" s="5" t="s">
        <v>5</v>
      </c>
    </row>
    <row r="152" spans="1:13" x14ac:dyDescent="0.25">
      <c r="A152" s="12"/>
      <c r="B152" s="1">
        <v>1.1000000000000001</v>
      </c>
      <c r="C152" s="1">
        <v>2.2000000000000002</v>
      </c>
      <c r="D152" s="1">
        <f>$K$152* B152 + $L$152</f>
        <v>1.5409848027775515</v>
      </c>
      <c r="E152" s="1">
        <f>C152-D152</f>
        <v>0.65901519722244872</v>
      </c>
      <c r="F152" s="1">
        <f>E152 * B152</f>
        <v>0.72491671694469362</v>
      </c>
      <c r="G152" s="1">
        <f>E152^2</f>
        <v>0.43430103017014299</v>
      </c>
      <c r="H152" s="6"/>
      <c r="I152" s="6"/>
      <c r="J152" s="6"/>
      <c r="K152" s="1">
        <f>K142+M142*F147</f>
        <v>1.1944602022665798</v>
      </c>
      <c r="L152" s="1">
        <f>L142+M142*E147</f>
        <v>0.22707858028431357</v>
      </c>
      <c r="M152" s="1">
        <v>2E-3</v>
      </c>
    </row>
    <row r="153" spans="1:13" x14ac:dyDescent="0.25">
      <c r="A153" s="12"/>
      <c r="B153" s="1">
        <v>2.5</v>
      </c>
      <c r="C153" s="1">
        <v>3</v>
      </c>
      <c r="D153" s="1">
        <f t="shared" ref="D153:D156" si="59">$K$152* B153 + $L$152</f>
        <v>3.2132290859507631</v>
      </c>
      <c r="E153" s="1">
        <f t="shared" ref="E153:E156" si="60">C153-D153</f>
        <v>-0.21322908595076306</v>
      </c>
      <c r="F153" s="1">
        <f t="shared" ref="F153:F156" si="61">E153 * B153</f>
        <v>-0.53307271487690766</v>
      </c>
      <c r="G153" s="1">
        <f t="shared" ref="G153:G156" si="62">E153^2</f>
        <v>4.5466643095397899E-2</v>
      </c>
      <c r="H153" s="6"/>
      <c r="I153" s="6"/>
      <c r="J153" s="6"/>
      <c r="K153" s="6"/>
      <c r="L153" s="6"/>
      <c r="M153" s="13"/>
    </row>
    <row r="154" spans="1:13" x14ac:dyDescent="0.25">
      <c r="A154" s="12"/>
      <c r="B154" s="1">
        <v>4.5</v>
      </c>
      <c r="C154" s="1">
        <v>5.4</v>
      </c>
      <c r="D154" s="1">
        <f t="shared" si="59"/>
        <v>5.6021494904839226</v>
      </c>
      <c r="E154" s="1">
        <f t="shared" si="60"/>
        <v>-0.20214949048392228</v>
      </c>
      <c r="F154" s="1">
        <f t="shared" si="61"/>
        <v>-0.90967270717765025</v>
      </c>
      <c r="G154" s="1">
        <f t="shared" si="62"/>
        <v>4.0864416502909381E-2</v>
      </c>
      <c r="H154" s="6"/>
      <c r="I154" s="6"/>
      <c r="J154" s="6"/>
      <c r="K154" s="6"/>
      <c r="L154" s="6"/>
      <c r="M154" s="13"/>
    </row>
    <row r="155" spans="1:13" x14ac:dyDescent="0.25">
      <c r="A155" s="12"/>
      <c r="B155" s="1">
        <v>6.4</v>
      </c>
      <c r="C155" s="1">
        <v>8.1</v>
      </c>
      <c r="D155" s="1">
        <f t="shared" si="59"/>
        <v>7.8716238747904246</v>
      </c>
      <c r="E155" s="1">
        <f t="shared" si="60"/>
        <v>0.22837612520957506</v>
      </c>
      <c r="F155" s="1">
        <f t="shared" si="61"/>
        <v>1.4616072013412804</v>
      </c>
      <c r="G155" s="1">
        <f t="shared" si="62"/>
        <v>5.2155654565739507E-2</v>
      </c>
      <c r="H155" s="6"/>
      <c r="I155" s="6"/>
      <c r="J155" s="6"/>
      <c r="K155" s="6"/>
      <c r="L155" s="6"/>
      <c r="M155" s="13"/>
    </row>
    <row r="156" spans="1:13" x14ac:dyDescent="0.25">
      <c r="A156" s="12"/>
      <c r="B156" s="1">
        <v>7.1</v>
      </c>
      <c r="C156" s="1">
        <v>8.9</v>
      </c>
      <c r="D156" s="1">
        <f t="shared" si="59"/>
        <v>8.7077460163770297</v>
      </c>
      <c r="E156" s="1">
        <f t="shared" si="60"/>
        <v>0.19225398362297064</v>
      </c>
      <c r="F156" s="1">
        <f t="shared" si="61"/>
        <v>1.3650032837230914</v>
      </c>
      <c r="G156" s="1">
        <f t="shared" si="62"/>
        <v>3.696159421890146E-2</v>
      </c>
      <c r="H156" s="6"/>
      <c r="I156" s="6"/>
      <c r="J156" s="6"/>
      <c r="K156" s="6"/>
      <c r="L156" s="6"/>
      <c r="M156" s="13"/>
    </row>
    <row r="157" spans="1:13" x14ac:dyDescent="0.25">
      <c r="A157" s="14"/>
      <c r="B157" s="15"/>
      <c r="C157" s="15"/>
      <c r="D157" s="15"/>
      <c r="E157" s="3">
        <f>SUM(E152:E156)</f>
        <v>0.66426672962030908</v>
      </c>
      <c r="F157" s="4">
        <f>SUM(F152:F156)</f>
        <v>2.1087817799545077</v>
      </c>
      <c r="G157" s="8">
        <f>SUM(G152:G156)/2</f>
        <v>0.30487466927654561</v>
      </c>
      <c r="H157" s="15"/>
      <c r="I157" s="15"/>
      <c r="J157" s="15"/>
      <c r="K157" s="15"/>
      <c r="L157" s="15"/>
      <c r="M157" s="16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MP33"/>
  <sheetViews>
    <sheetView showGridLines="0" tabSelected="1" workbookViewId="0">
      <selection activeCell="K37" sqref="K37"/>
    </sheetView>
  </sheetViews>
  <sheetFormatPr defaultRowHeight="15" x14ac:dyDescent="0.25"/>
  <cols>
    <col min="5" max="5" width="9" customWidth="1"/>
    <col min="6" max="6" width="11.28515625" customWidth="1"/>
    <col min="12" max="12" width="10.42578125" customWidth="1"/>
    <col min="17" max="17" width="10.7109375" customWidth="1"/>
  </cols>
  <sheetData>
    <row r="1" spans="1:23 13198:13198" x14ac:dyDescent="0.25">
      <c r="A1" s="21" t="s">
        <v>0</v>
      </c>
      <c r="B1" s="21"/>
      <c r="C1" s="43"/>
      <c r="D1" s="10" t="s">
        <v>59</v>
      </c>
      <c r="E1" s="10"/>
      <c r="F1" s="10"/>
      <c r="G1" s="23" t="s">
        <v>31</v>
      </c>
      <c r="H1" s="23"/>
      <c r="I1" s="23" t="s">
        <v>32</v>
      </c>
      <c r="J1" s="23"/>
      <c r="K1" s="10"/>
      <c r="L1" s="39" t="s">
        <v>47</v>
      </c>
      <c r="M1" s="10"/>
      <c r="N1" s="44" t="s">
        <v>48</v>
      </c>
      <c r="O1" s="45"/>
      <c r="P1" s="10"/>
      <c r="Q1" s="33" t="s">
        <v>49</v>
      </c>
      <c r="R1" s="10"/>
      <c r="S1" s="10"/>
      <c r="T1" s="23" t="s">
        <v>56</v>
      </c>
      <c r="U1" s="23"/>
      <c r="V1" s="23" t="s">
        <v>57</v>
      </c>
      <c r="W1" s="23"/>
      <c r="SMP1">
        <v>0</v>
      </c>
    </row>
    <row r="2" spans="1:23 13198:13198" x14ac:dyDescent="0.25">
      <c r="A2" s="22" t="s">
        <v>46</v>
      </c>
      <c r="B2" s="22" t="s">
        <v>1</v>
      </c>
      <c r="C2" s="30" t="s">
        <v>2</v>
      </c>
      <c r="D2" s="6"/>
      <c r="E2" s="6"/>
      <c r="F2" s="6"/>
      <c r="G2" s="2" t="s">
        <v>1</v>
      </c>
      <c r="H2" s="2" t="s">
        <v>2</v>
      </c>
      <c r="I2" s="2" t="s">
        <v>1</v>
      </c>
      <c r="J2" s="2" t="s">
        <v>2</v>
      </c>
      <c r="K2" s="6"/>
      <c r="L2" s="6"/>
      <c r="M2" s="6"/>
      <c r="N2" s="26" t="s">
        <v>1</v>
      </c>
      <c r="O2" s="27" t="s">
        <v>2</v>
      </c>
      <c r="P2" s="6"/>
      <c r="Q2" s="32">
        <f>SQRT((N3-G15)^2 + (O3-H15)^2)</f>
        <v>7.9056941504209481</v>
      </c>
      <c r="R2" s="6"/>
      <c r="S2" s="6"/>
      <c r="T2" s="2" t="s">
        <v>1</v>
      </c>
      <c r="U2" s="2" t="s">
        <v>2</v>
      </c>
      <c r="V2" s="2" t="s">
        <v>1</v>
      </c>
      <c r="W2" s="2" t="s">
        <v>2</v>
      </c>
    </row>
    <row r="3" spans="1:23 13198:13198" ht="15.75" thickBot="1" x14ac:dyDescent="0.3">
      <c r="A3" s="24" t="s">
        <v>34</v>
      </c>
      <c r="B3" s="24">
        <v>0</v>
      </c>
      <c r="C3" s="31">
        <v>7</v>
      </c>
      <c r="D3" s="6"/>
      <c r="E3" s="6"/>
      <c r="F3" s="6"/>
      <c r="G3" s="37">
        <v>9</v>
      </c>
      <c r="H3" s="37">
        <v>9</v>
      </c>
      <c r="I3" s="37">
        <v>0</v>
      </c>
      <c r="J3" s="37">
        <v>7</v>
      </c>
      <c r="K3" s="6"/>
      <c r="L3" s="6"/>
      <c r="M3" s="6"/>
      <c r="N3" s="28">
        <v>0</v>
      </c>
      <c r="O3" s="29">
        <v>0</v>
      </c>
      <c r="P3" s="6"/>
      <c r="Q3" s="33" t="s">
        <v>50</v>
      </c>
      <c r="R3" s="6"/>
      <c r="S3" s="6"/>
      <c r="T3" s="37">
        <v>9</v>
      </c>
      <c r="U3" s="37">
        <v>9</v>
      </c>
      <c r="V3" s="37">
        <v>0</v>
      </c>
      <c r="W3" s="37">
        <v>7</v>
      </c>
    </row>
    <row r="4" spans="1:23 13198:13198" ht="15.75" thickBot="1" x14ac:dyDescent="0.3">
      <c r="A4" s="24" t="s">
        <v>40</v>
      </c>
      <c r="B4" s="24">
        <v>3</v>
      </c>
      <c r="C4" s="31">
        <v>7</v>
      </c>
      <c r="D4" s="6"/>
      <c r="E4" s="6"/>
      <c r="F4" s="6"/>
      <c r="G4" s="41">
        <v>7</v>
      </c>
      <c r="H4" s="41">
        <v>0</v>
      </c>
      <c r="I4" s="37">
        <v>0</v>
      </c>
      <c r="J4" s="37">
        <v>8</v>
      </c>
      <c r="K4" s="6"/>
      <c r="L4" s="6"/>
      <c r="M4" s="6"/>
      <c r="N4" s="6"/>
      <c r="O4" s="6"/>
      <c r="P4" s="6"/>
      <c r="Q4" s="34">
        <f>SQRT((N3-I15)^2 + (O3-J15)^2)</f>
        <v>7.5</v>
      </c>
      <c r="R4" s="6"/>
      <c r="S4" s="6"/>
      <c r="T4" s="41">
        <v>7</v>
      </c>
      <c r="U4" s="41">
        <v>0</v>
      </c>
      <c r="V4" s="37">
        <v>0</v>
      </c>
      <c r="W4" s="37">
        <v>8</v>
      </c>
    </row>
    <row r="5" spans="1:23 13198:13198" x14ac:dyDescent="0.25">
      <c r="A5" s="24" t="s">
        <v>41</v>
      </c>
      <c r="B5" s="24">
        <v>9</v>
      </c>
      <c r="C5" s="31">
        <v>9</v>
      </c>
      <c r="D5" s="6"/>
      <c r="E5" s="6"/>
      <c r="F5" s="6"/>
      <c r="G5" s="37">
        <v>7</v>
      </c>
      <c r="H5" s="37">
        <v>0</v>
      </c>
      <c r="I5" s="1"/>
      <c r="J5" s="1"/>
      <c r="K5" s="6"/>
      <c r="L5" s="6"/>
      <c r="M5" s="6"/>
      <c r="N5" s="6"/>
      <c r="O5" s="6"/>
      <c r="P5" s="6"/>
      <c r="Q5" s="6"/>
      <c r="R5" s="6"/>
      <c r="S5" s="6"/>
      <c r="T5" s="37">
        <v>7</v>
      </c>
      <c r="U5" s="37">
        <v>0</v>
      </c>
      <c r="V5" s="37">
        <v>3</v>
      </c>
      <c r="W5" s="37">
        <v>7</v>
      </c>
    </row>
    <row r="6" spans="1:23 13198:13198" x14ac:dyDescent="0.25">
      <c r="A6" s="24" t="s">
        <v>35</v>
      </c>
      <c r="B6" s="24">
        <v>3</v>
      </c>
      <c r="C6" s="31">
        <v>8</v>
      </c>
      <c r="D6" s="6"/>
      <c r="E6" s="6"/>
      <c r="F6" s="6"/>
      <c r="G6" s="37">
        <v>9</v>
      </c>
      <c r="H6" s="37">
        <v>3</v>
      </c>
      <c r="I6" s="1"/>
      <c r="J6" s="1"/>
      <c r="K6" s="6"/>
      <c r="L6" s="6"/>
      <c r="M6" s="6"/>
      <c r="N6" s="6"/>
      <c r="O6" s="6"/>
      <c r="P6" s="6"/>
      <c r="Q6" s="6"/>
      <c r="R6" s="6"/>
      <c r="S6" s="6"/>
      <c r="T6" s="37">
        <v>9</v>
      </c>
      <c r="U6" s="37">
        <v>3</v>
      </c>
      <c r="V6" s="37">
        <v>3</v>
      </c>
      <c r="W6" s="37">
        <v>8</v>
      </c>
    </row>
    <row r="7" spans="1:23 13198:13198" x14ac:dyDescent="0.25">
      <c r="A7" s="24" t="s">
        <v>39</v>
      </c>
      <c r="B7" s="24">
        <v>7</v>
      </c>
      <c r="C7" s="31">
        <v>0</v>
      </c>
      <c r="D7" s="6"/>
      <c r="E7" s="6"/>
      <c r="F7" s="6"/>
      <c r="G7" s="37">
        <v>10</v>
      </c>
      <c r="H7" s="37">
        <v>5</v>
      </c>
      <c r="I7" s="1"/>
      <c r="J7" s="1"/>
      <c r="K7" s="6"/>
      <c r="L7" s="6"/>
      <c r="M7" s="6"/>
      <c r="N7" s="6"/>
      <c r="O7" s="6"/>
      <c r="P7" s="6"/>
      <c r="Q7" s="6"/>
      <c r="R7" s="6"/>
      <c r="S7" s="6"/>
      <c r="T7" s="37">
        <v>10</v>
      </c>
      <c r="U7" s="37">
        <v>5</v>
      </c>
      <c r="V7" s="1"/>
      <c r="W7" s="1"/>
    </row>
    <row r="8" spans="1:23 13198:13198" x14ac:dyDescent="0.25">
      <c r="A8" s="24" t="s">
        <v>42</v>
      </c>
      <c r="B8" s="24">
        <v>7</v>
      </c>
      <c r="C8" s="31">
        <v>0</v>
      </c>
      <c r="D8" s="6"/>
      <c r="E8" s="6"/>
      <c r="F8" s="6"/>
      <c r="G8" s="37">
        <v>4</v>
      </c>
      <c r="H8" s="37">
        <v>0</v>
      </c>
      <c r="I8" s="1"/>
      <c r="J8" s="1"/>
      <c r="K8" s="6"/>
      <c r="L8" s="6"/>
      <c r="M8" s="6"/>
      <c r="N8" s="6"/>
      <c r="O8" s="6"/>
      <c r="P8" s="6"/>
      <c r="Q8" s="6"/>
      <c r="R8" s="6"/>
      <c r="S8" s="6"/>
      <c r="T8" s="37">
        <v>4</v>
      </c>
      <c r="U8" s="37">
        <v>0</v>
      </c>
      <c r="V8" s="1"/>
      <c r="W8" s="1"/>
    </row>
    <row r="9" spans="1:23 13198:13198" x14ac:dyDescent="0.25">
      <c r="A9" s="24" t="s">
        <v>43</v>
      </c>
      <c r="B9" s="24">
        <v>9</v>
      </c>
      <c r="C9" s="31">
        <v>3</v>
      </c>
      <c r="D9" s="6"/>
      <c r="E9" s="6"/>
      <c r="F9" s="6"/>
      <c r="G9" s="37">
        <v>10</v>
      </c>
      <c r="H9" s="37">
        <v>10</v>
      </c>
      <c r="I9" s="1"/>
      <c r="J9" s="1"/>
      <c r="K9" s="6"/>
      <c r="L9" s="6" t="s">
        <v>51</v>
      </c>
      <c r="M9" s="6"/>
      <c r="N9" s="6"/>
      <c r="O9" s="6"/>
      <c r="P9" s="6"/>
      <c r="Q9" s="6"/>
      <c r="R9" s="6"/>
      <c r="S9" s="6"/>
      <c r="T9" s="37">
        <v>10</v>
      </c>
      <c r="U9" s="37">
        <v>10</v>
      </c>
      <c r="V9" s="1"/>
      <c r="W9" s="1"/>
    </row>
    <row r="10" spans="1:23 13198:13198" x14ac:dyDescent="0.25">
      <c r="A10" s="24" t="s">
        <v>37</v>
      </c>
      <c r="B10" s="24">
        <v>0</v>
      </c>
      <c r="C10" s="31">
        <v>8</v>
      </c>
      <c r="D10" s="6"/>
      <c r="E10" s="6"/>
      <c r="F10" s="6"/>
      <c r="G10" s="37">
        <v>3</v>
      </c>
      <c r="H10" s="37">
        <v>3</v>
      </c>
      <c r="I10" s="1"/>
      <c r="J10" s="1"/>
      <c r="K10" s="6"/>
      <c r="L10" s="6">
        <f ca="1">RANDBETWEEN(0,11)</f>
        <v>7</v>
      </c>
      <c r="M10" s="6"/>
      <c r="N10" s="6"/>
      <c r="O10" s="6"/>
      <c r="P10" s="6"/>
      <c r="Q10" s="6"/>
      <c r="R10" s="6"/>
      <c r="S10" s="6"/>
      <c r="T10" s="37">
        <v>3</v>
      </c>
      <c r="U10" s="37">
        <v>3</v>
      </c>
      <c r="V10" s="1"/>
      <c r="W10" s="1"/>
    </row>
    <row r="11" spans="1:23 13198:13198" x14ac:dyDescent="0.25">
      <c r="A11" s="24" t="s">
        <v>44</v>
      </c>
      <c r="B11" s="24">
        <v>10</v>
      </c>
      <c r="C11" s="31">
        <v>5</v>
      </c>
      <c r="D11" s="6"/>
      <c r="E11" s="6"/>
      <c r="F11" s="6"/>
      <c r="G11" s="38">
        <v>3</v>
      </c>
      <c r="H11" s="38">
        <v>7</v>
      </c>
      <c r="I11" s="1"/>
      <c r="J11" s="1"/>
      <c r="K11" s="6"/>
      <c r="L11" s="6"/>
      <c r="M11" s="6"/>
      <c r="N11" s="6"/>
      <c r="O11" s="6"/>
      <c r="P11" s="6"/>
      <c r="Q11" s="6"/>
      <c r="R11" s="6"/>
      <c r="S11" s="6"/>
      <c r="T11" s="1"/>
      <c r="U11" s="1"/>
      <c r="V11" s="1"/>
      <c r="W11" s="1"/>
    </row>
    <row r="12" spans="1:23 13198:13198" x14ac:dyDescent="0.25">
      <c r="A12" s="24" t="s">
        <v>36</v>
      </c>
      <c r="B12" s="24">
        <v>4</v>
      </c>
      <c r="C12" s="31">
        <v>0</v>
      </c>
      <c r="D12" s="6"/>
      <c r="E12" s="6"/>
      <c r="F12" s="6"/>
      <c r="G12" s="38">
        <v>3</v>
      </c>
      <c r="H12" s="38">
        <v>8</v>
      </c>
      <c r="I12" s="1"/>
      <c r="J12" s="1"/>
      <c r="K12" s="6"/>
      <c r="L12" s="6"/>
      <c r="M12" s="6"/>
      <c r="N12" s="6"/>
      <c r="O12" s="6"/>
      <c r="P12" s="6"/>
      <c r="Q12" s="6"/>
      <c r="R12" s="6"/>
      <c r="S12" s="6"/>
      <c r="T12" s="1"/>
      <c r="U12" s="1"/>
      <c r="V12" s="1"/>
      <c r="W12" s="1"/>
    </row>
    <row r="13" spans="1:23 13198:13198" x14ac:dyDescent="0.25">
      <c r="A13" s="24" t="s">
        <v>38</v>
      </c>
      <c r="B13" s="24">
        <v>10</v>
      </c>
      <c r="C13" s="31">
        <v>10</v>
      </c>
      <c r="D13" s="6"/>
      <c r="E13" s="6"/>
      <c r="F13" s="6"/>
      <c r="G13" s="1"/>
      <c r="H13" s="1"/>
      <c r="I13" s="1"/>
      <c r="J13" s="1"/>
      <c r="K13" s="6"/>
      <c r="L13" s="6"/>
      <c r="M13" s="6"/>
      <c r="N13" s="6"/>
      <c r="O13" s="6"/>
      <c r="P13" s="6"/>
      <c r="Q13" s="6"/>
      <c r="R13" s="6"/>
      <c r="S13" s="6"/>
      <c r="T13" s="1"/>
      <c r="U13" s="1"/>
      <c r="V13" s="1"/>
      <c r="W13" s="1"/>
    </row>
    <row r="14" spans="1:23 13198:13198" ht="15.75" thickBot="1" x14ac:dyDescent="0.3">
      <c r="A14" s="35" t="s">
        <v>45</v>
      </c>
      <c r="B14" s="35">
        <v>3</v>
      </c>
      <c r="C14" s="36">
        <v>3</v>
      </c>
      <c r="D14" s="6"/>
      <c r="E14" s="6"/>
      <c r="F14" s="6"/>
      <c r="G14" s="1"/>
      <c r="H14" s="1"/>
      <c r="I14" s="1"/>
      <c r="J14" s="1"/>
      <c r="K14" s="6"/>
      <c r="L14" s="6"/>
      <c r="M14" s="6"/>
      <c r="N14" s="6"/>
      <c r="O14" s="6"/>
      <c r="P14" s="6"/>
      <c r="Q14" s="6"/>
      <c r="R14" s="6"/>
      <c r="S14" s="6"/>
      <c r="T14" s="1"/>
      <c r="U14" s="1"/>
      <c r="V14" s="1"/>
      <c r="W14" s="1"/>
    </row>
    <row r="15" spans="1:23 13198:13198" x14ac:dyDescent="0.25">
      <c r="A15" s="12"/>
      <c r="B15" s="6"/>
      <c r="C15" s="6"/>
      <c r="D15" s="6"/>
      <c r="E15" s="6"/>
      <c r="F15" s="25" t="s">
        <v>33</v>
      </c>
      <c r="G15" s="1">
        <f>AVERAGE(G3:G14)</f>
        <v>6.5</v>
      </c>
      <c r="H15" s="1">
        <f>AVERAGE(H3:H14)</f>
        <v>4.5</v>
      </c>
      <c r="I15" s="1">
        <f t="shared" ref="I15:J15" si="0">AVERAGE(I3:I14)</f>
        <v>0</v>
      </c>
      <c r="J15" s="1">
        <f t="shared" si="0"/>
        <v>7.5</v>
      </c>
      <c r="K15" s="6"/>
      <c r="L15" s="6"/>
      <c r="M15" s="6"/>
      <c r="N15" s="6"/>
      <c r="O15" s="6"/>
      <c r="P15" s="6"/>
      <c r="Q15" s="6"/>
      <c r="R15" s="6"/>
      <c r="S15" s="6"/>
      <c r="T15" s="1">
        <f>AVERAGE(T3:T14)</f>
        <v>7.375</v>
      </c>
      <c r="U15" s="1">
        <f>AVERAGE(U3:U14)</f>
        <v>3.75</v>
      </c>
      <c r="V15" s="1">
        <f t="shared" ref="V15" si="1">AVERAGE(V3:V14)</f>
        <v>1.5</v>
      </c>
      <c r="W15" s="1">
        <f t="shared" ref="W15" si="2">AVERAGE(W3:W14)</f>
        <v>7.5</v>
      </c>
    </row>
    <row r="16" spans="1:23 13198:13198" x14ac:dyDescent="0.25">
      <c r="A16" s="12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13"/>
    </row>
    <row r="17" spans="1:23" x14ac:dyDescent="0.25">
      <c r="A17" s="12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37" t="s">
        <v>58</v>
      </c>
      <c r="U17" s="6"/>
      <c r="V17" s="6"/>
      <c r="W17" s="13"/>
    </row>
    <row r="18" spans="1:23" x14ac:dyDescent="0.25">
      <c r="A18" s="12"/>
      <c r="B18" s="6"/>
      <c r="C18" s="6"/>
      <c r="D18" s="6"/>
      <c r="E18" s="6"/>
      <c r="F18" s="25" t="s">
        <v>33</v>
      </c>
      <c r="G18" s="1">
        <v>7.375</v>
      </c>
      <c r="H18" s="1">
        <v>3.75</v>
      </c>
      <c r="I18" s="1">
        <v>1.5</v>
      </c>
      <c r="J18" s="1">
        <v>7.5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3"/>
    </row>
    <row r="19" spans="1:23" x14ac:dyDescent="0.25">
      <c r="A19" s="21" t="s">
        <v>0</v>
      </c>
      <c r="B19" s="21"/>
      <c r="C19" s="21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3"/>
    </row>
    <row r="20" spans="1:23" x14ac:dyDescent="0.25">
      <c r="A20" s="22" t="s">
        <v>46</v>
      </c>
      <c r="B20" s="22" t="s">
        <v>1</v>
      </c>
      <c r="C20" s="22" t="s">
        <v>2</v>
      </c>
      <c r="D20" s="2" t="s">
        <v>52</v>
      </c>
      <c r="E20" s="2" t="s">
        <v>53</v>
      </c>
      <c r="F20" s="22" t="s">
        <v>54</v>
      </c>
      <c r="G20" s="22" t="s">
        <v>55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3"/>
    </row>
    <row r="21" spans="1:23" x14ac:dyDescent="0.25">
      <c r="A21" s="24" t="s">
        <v>34</v>
      </c>
      <c r="B21" s="24">
        <v>0</v>
      </c>
      <c r="C21" s="24">
        <v>7</v>
      </c>
      <c r="D21" s="1">
        <f>SQRT((B21-$G$18)^2 + (C21-$H$18)^2)</f>
        <v>8.0593501599074351</v>
      </c>
      <c r="E21" s="1">
        <f>SQRT((B21-$I$18)^2 + (C21-$J$18)^2)</f>
        <v>1.5811388300841898</v>
      </c>
      <c r="F21" s="1">
        <v>1</v>
      </c>
      <c r="G21" s="1">
        <v>1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3"/>
    </row>
    <row r="22" spans="1:23" x14ac:dyDescent="0.25">
      <c r="A22" s="24" t="s">
        <v>40</v>
      </c>
      <c r="B22" s="24">
        <v>3</v>
      </c>
      <c r="C22" s="24">
        <v>7</v>
      </c>
      <c r="D22" s="1">
        <f>SQRT((B22-$G$18)^2 + (C22-$H$18)^2)</f>
        <v>5.4500573391479099</v>
      </c>
      <c r="E22" s="1">
        <f>SQRT((B22-$I$18)^2 + (C22-$J$18)^2)</f>
        <v>1.5811388300841898</v>
      </c>
      <c r="F22" s="42">
        <v>1</v>
      </c>
      <c r="G22" s="1">
        <v>1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3"/>
    </row>
    <row r="23" spans="1:23" x14ac:dyDescent="0.25">
      <c r="A23" s="24" t="s">
        <v>41</v>
      </c>
      <c r="B23" s="24">
        <v>9</v>
      </c>
      <c r="C23" s="24">
        <v>9</v>
      </c>
      <c r="D23" s="1">
        <f>SQRT((B23-$G$18)^2 + (C23-$H$18)^2)</f>
        <v>5.495736984245152</v>
      </c>
      <c r="E23" s="1">
        <f>SQRT((B23-$I$18)^2 + (C23-$J$18)^2)</f>
        <v>7.6485292703891776</v>
      </c>
      <c r="F23" s="1">
        <v>0</v>
      </c>
      <c r="G23" s="40">
        <v>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3"/>
    </row>
    <row r="24" spans="1:23" x14ac:dyDescent="0.25">
      <c r="A24" s="24" t="s">
        <v>35</v>
      </c>
      <c r="B24" s="24">
        <v>3</v>
      </c>
      <c r="C24" s="24">
        <v>8</v>
      </c>
      <c r="D24" s="1">
        <f>SQRT((B24-$G$18)^2 + (C24-$H$18)^2)</f>
        <v>6.0994364493779258</v>
      </c>
      <c r="E24" s="1">
        <f>SQRT((B24-$I$18)^2 + (C24-$J$18)^2)</f>
        <v>1.5811388300841898</v>
      </c>
      <c r="F24" s="1">
        <v>1</v>
      </c>
      <c r="G24" s="40">
        <v>1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13"/>
    </row>
    <row r="25" spans="1:23" x14ac:dyDescent="0.25">
      <c r="A25" s="24" t="s">
        <v>39</v>
      </c>
      <c r="B25" s="24">
        <v>7</v>
      </c>
      <c r="C25" s="24">
        <v>0</v>
      </c>
      <c r="D25" s="1">
        <f>SQRT((B25-$G$18)^2 + (C25-$H$18)^2)</f>
        <v>3.7687033579203337</v>
      </c>
      <c r="E25" s="1">
        <f>SQRT((B25-$I$18)^2 + (C25-$J$18)^2)</f>
        <v>9.3005376188691375</v>
      </c>
      <c r="F25" s="1">
        <v>0</v>
      </c>
      <c r="G25" s="40">
        <v>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3"/>
    </row>
    <row r="26" spans="1:23" x14ac:dyDescent="0.25">
      <c r="A26" s="24" t="s">
        <v>42</v>
      </c>
      <c r="B26" s="24">
        <v>7</v>
      </c>
      <c r="C26" s="24">
        <v>0</v>
      </c>
      <c r="D26" s="1">
        <f>SQRT((B26-$G$18)^2 + (C26-$H$18)^2)</f>
        <v>3.7687033579203337</v>
      </c>
      <c r="E26" s="1">
        <f>SQRT((B26-$I$18)^2 + (C26-$J$18)^2)</f>
        <v>9.3005376188691375</v>
      </c>
      <c r="F26" s="1">
        <v>0</v>
      </c>
      <c r="G26" s="40">
        <v>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3"/>
    </row>
    <row r="27" spans="1:23" x14ac:dyDescent="0.25">
      <c r="A27" s="24" t="s">
        <v>43</v>
      </c>
      <c r="B27" s="24">
        <v>9</v>
      </c>
      <c r="C27" s="24">
        <v>3</v>
      </c>
      <c r="D27" s="1">
        <f>SQRT((B27-$G$18)^2 + (C27-$H$18)^2)</f>
        <v>1.7897276329095442</v>
      </c>
      <c r="E27" s="1">
        <f>SQRT((B27-$I$18)^2 + (C27-$J$18)^2)</f>
        <v>8.7464278422679502</v>
      </c>
      <c r="F27" s="1">
        <v>0</v>
      </c>
      <c r="G27" s="40">
        <v>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13"/>
    </row>
    <row r="28" spans="1:23" x14ac:dyDescent="0.25">
      <c r="A28" s="24" t="s">
        <v>37</v>
      </c>
      <c r="B28" s="24">
        <v>0</v>
      </c>
      <c r="C28" s="24">
        <v>8</v>
      </c>
      <c r="D28" s="1">
        <f>SQRT((B28-$G$18)^2 + (C28-$H$18)^2)</f>
        <v>8.5119401431166093</v>
      </c>
      <c r="E28" s="1">
        <f>SQRT((B28-$I$18)^2 + (C28-$J$18)^2)</f>
        <v>1.5811388300841898</v>
      </c>
      <c r="F28" s="1">
        <v>1</v>
      </c>
      <c r="G28" s="40">
        <v>1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13"/>
    </row>
    <row r="29" spans="1:23" x14ac:dyDescent="0.25">
      <c r="A29" s="24" t="s">
        <v>44</v>
      </c>
      <c r="B29" s="24">
        <v>10</v>
      </c>
      <c r="C29" s="24">
        <v>5</v>
      </c>
      <c r="D29" s="1">
        <f>SQRT((B29-$G$18)^2 + (C29-$H$18)^2)</f>
        <v>2.907425837403252</v>
      </c>
      <c r="E29" s="1">
        <f>SQRT((B29-$I$18)^2 + (C29-$J$18)^2)</f>
        <v>8.8600225733346747</v>
      </c>
      <c r="F29" s="1">
        <v>0</v>
      </c>
      <c r="G29" s="40">
        <v>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13"/>
    </row>
    <row r="30" spans="1:23" x14ac:dyDescent="0.25">
      <c r="A30" s="24" t="s">
        <v>36</v>
      </c>
      <c r="B30" s="24">
        <v>4</v>
      </c>
      <c r="C30" s="24">
        <v>0</v>
      </c>
      <c r="D30" s="1">
        <f>SQRT((B30-$G$18)^2 + (C30-$H$18)^2)</f>
        <v>5.0451090176526412</v>
      </c>
      <c r="E30" s="1">
        <f>SQRT((B30-$I$18)^2 + (C30-$J$18)^2)</f>
        <v>7.9056941504209481</v>
      </c>
      <c r="F30" s="1">
        <v>0</v>
      </c>
      <c r="G30" s="40">
        <v>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13"/>
    </row>
    <row r="31" spans="1:23" x14ac:dyDescent="0.25">
      <c r="A31" s="24" t="s">
        <v>38</v>
      </c>
      <c r="B31" s="24">
        <v>10</v>
      </c>
      <c r="C31" s="24">
        <v>10</v>
      </c>
      <c r="D31" s="1">
        <f>SQRT((B31-$G$18)^2 + (C31-$H$18)^2)</f>
        <v>6.7788734314781243</v>
      </c>
      <c r="E31" s="1">
        <f>SQRT((B31-$I$18)^2 + (C31-$J$18)^2)</f>
        <v>8.8600225733346747</v>
      </c>
      <c r="F31" s="1">
        <v>0</v>
      </c>
      <c r="G31" s="40">
        <v>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13"/>
    </row>
    <row r="32" spans="1:23" x14ac:dyDescent="0.25">
      <c r="A32" s="24" t="s">
        <v>45</v>
      </c>
      <c r="B32" s="24">
        <v>3</v>
      </c>
      <c r="C32" s="24">
        <v>3</v>
      </c>
      <c r="D32" s="1">
        <f>SQRT((B32-$G$18)^2 + (C32-$H$18)^2)</f>
        <v>4.4388202261411758</v>
      </c>
      <c r="E32" s="1">
        <f>SQRT((B32-$I$18)^2 + (C32-$J$18)^2)</f>
        <v>4.7434164902525691</v>
      </c>
      <c r="F32" s="1">
        <v>0</v>
      </c>
      <c r="G32" s="40">
        <v>0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6"/>
    </row>
    <row r="33" spans="4:5" x14ac:dyDescent="0.25">
      <c r="D33" s="6"/>
      <c r="E33" s="6"/>
    </row>
  </sheetData>
  <mergeCells count="7">
    <mergeCell ref="V1:W1"/>
    <mergeCell ref="G1:H1"/>
    <mergeCell ref="I1:J1"/>
    <mergeCell ref="A1:C1"/>
    <mergeCell ref="N1:O1"/>
    <mergeCell ref="A19:C19"/>
    <mergeCell ref="T1:U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REGRESSÃO LINEAR</vt:lpstr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user_le6_05</dc:creator>
  <cp:lastModifiedBy>user_le6_05</cp:lastModifiedBy>
  <dcterms:created xsi:type="dcterms:W3CDTF">2022-03-25T22:20:01Z</dcterms:created>
  <dcterms:modified xsi:type="dcterms:W3CDTF">2022-03-26T01:05:53Z</dcterms:modified>
</cp:coreProperties>
</file>