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2" yWindow="588" windowWidth="22716" windowHeight="8676" tabRatio="600" firstSheet="0" activeTab="16" autoFilterDateGrouping="1"/>
  </bookViews>
  <sheets>
    <sheet name="Equipamentos" sheetId="1" state="visible" r:id="rId1"/>
    <sheet name="Motivos de Parada" sheetId="2" state="visible" r:id="rId2"/>
    <sheet name="Lançamentos Diários" sheetId="3" state="visible" r:id="rId3"/>
    <sheet name="Paradas" sheetId="4" state="visible" r:id="rId4"/>
    <sheet name="Janeiro" sheetId="5" state="visible" r:id="rId5"/>
    <sheet name="Fevereiro" sheetId="6" state="visible" r:id="rId6"/>
    <sheet name="Março" sheetId="7" state="visible" r:id="rId7"/>
    <sheet name="Abril" sheetId="8" state="visible" r:id="rId8"/>
    <sheet name="Maio" sheetId="9" state="visible" r:id="rId9"/>
    <sheet name="Junho" sheetId="10" state="visible" r:id="rId10"/>
    <sheet name="Julho" sheetId="11" state="visible" r:id="rId11"/>
    <sheet name="Agosto" sheetId="12" state="visible" r:id="rId12"/>
    <sheet name="Setembro" sheetId="13" state="visible" r:id="rId13"/>
    <sheet name="Outubro" sheetId="14" state="visible" r:id="rId14"/>
    <sheet name="Novembro" sheetId="15" state="visible" r:id="rId15"/>
    <sheet name="Dezembro" sheetId="16" state="visible" r:id="rId16"/>
    <sheet name="Resumo Anual" sheetId="17" state="visible" r:id="rId17"/>
  </sheets>
  <definedNames>
    <definedName name="ListaEquipamentos">Equipamentos!$A$6:$A$13</definedName>
    <definedName name="ListaMotivos">'Motivos de Parada'!$A$7:$A$26</definedName>
    <definedName name="_xlnm._FilterDatabase" localSheetId="2" hidden="1">'Lançamentos Diários'!$A$4:$O$2004</definedName>
    <definedName name="_xlnm._FilterDatabase" localSheetId="3" hidden="1">'Paradas'!$A$4:$H$4004</definedName>
  </definedNames>
  <calcPr calcId="125725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0.00;\-0.00;&quot;-&quot;"/>
    <numFmt numFmtId="167" formatCode="mm/yyyy"/>
    <numFmt numFmtId="168" formatCode="0;-0;&quot;-&quot;"/>
    <numFmt numFmtId="169" formatCode="0.00;-0.00;&quot;-&quot;"/>
    <numFmt numFmtId="170" formatCode="0.0%;-0.0%;&quot;-&quot;"/>
  </numFmts>
  <fonts count="17">
    <font>
      <name val="Calibri"/>
      <family val="2"/>
      <color theme="1"/>
      <sz val="11"/>
      <scheme val="minor"/>
    </font>
    <font>
      <name val="Arial"/>
      <family val="2"/>
      <b val="1"/>
      <sz val="14"/>
    </font>
    <font>
      <name val="Arial"/>
      <family val="2"/>
      <i val="1"/>
      <sz val="9"/>
    </font>
    <font>
      <name val="Arial"/>
      <family val="2"/>
      <b val="1"/>
      <color rgb="FFFFFFFF"/>
      <sz val="11"/>
    </font>
    <font>
      <name val="Arial"/>
      <family val="2"/>
      <b val="1"/>
      <sz val="11"/>
    </font>
    <font>
      <name val="Arial"/>
      <family val="2"/>
      <color rgb="FF0000FF"/>
      <sz val="11"/>
    </font>
    <font>
      <name val="Arial"/>
      <family val="2"/>
      <i val="1"/>
      <color rgb="FF595959"/>
      <sz val="9"/>
    </font>
    <font>
      <name val="Arial"/>
      <family val="2"/>
      <b val="1"/>
      <sz val="12"/>
    </font>
    <font>
      <name val="Arial"/>
      <family val="2"/>
      <color theme="1"/>
      <sz val="11"/>
    </font>
    <font>
      <name val="Arial"/>
      <color rgb="00008000"/>
    </font>
    <font>
      <name val="Arial"/>
      <b val="1"/>
      <sz val="14"/>
    </font>
    <font>
      <name val="Arial"/>
      <b val="1"/>
    </font>
    <font>
      <name val="Arial"/>
      <color rgb="000000FF"/>
    </font>
    <font>
      <name val="Arial"/>
      <i val="1"/>
      <sz val="9"/>
    </font>
    <font>
      <name val="Arial"/>
      <b val="1"/>
      <sz val="12"/>
    </font>
    <font>
      <name val="Arial"/>
      <b val="1"/>
      <color rgb="00FFFFFF"/>
    </font>
    <font>
      <name val="Arial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833C0B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pivotButton="0" quotePrefix="0" xfId="0"/>
    <xf numFmtId="0" fontId="8" fillId="3" borderId="1" pivotButton="0" quotePrefix="0" xfId="0"/>
    <xf numFmtId="0" fontId="6" fillId="0" borderId="0" pivotButton="0" quotePrefix="0" xfId="0"/>
    <xf numFmtId="14" fontId="5" fillId="3" borderId="1" pivotButton="0" quotePrefix="0" xfId="0"/>
    <xf numFmtId="20" fontId="5" fillId="3" borderId="1" pivotButton="0" quotePrefix="0" xfId="0"/>
    <xf numFmtId="164" fontId="5" fillId="3" borderId="1" pivotButton="0" quotePrefix="0" xfId="0"/>
    <xf numFmtId="2" fontId="8" fillId="4" borderId="1" pivotButton="0" quotePrefix="0" xfId="0"/>
    <xf numFmtId="1" fontId="8" fillId="4" borderId="1" pivotButton="0" quotePrefix="0" xfId="0"/>
    <xf numFmtId="14" fontId="8" fillId="3" borderId="1" pivotButton="0" quotePrefix="0" xfId="0"/>
    <xf numFmtId="20" fontId="8" fillId="3" borderId="1" pivotButton="0" quotePrefix="0" xfId="0"/>
    <xf numFmtId="164" fontId="8" fillId="3" borderId="1" pivotButton="0" quotePrefix="0" xfId="0"/>
    <xf numFmtId="0" fontId="8" fillId="4" borderId="1" pivotButton="0" quotePrefix="0" xfId="0"/>
    <xf numFmtId="0" fontId="4" fillId="0" borderId="0" pivotButton="0" quotePrefix="0" xfId="0"/>
    <xf numFmtId="14" fontId="8" fillId="0" borderId="0" pivotButton="0" quotePrefix="0" xfId="0"/>
    <xf numFmtId="1" fontId="8" fillId="0" borderId="1" pivotButton="0" quotePrefix="0" xfId="0"/>
    <xf numFmtId="2" fontId="8" fillId="0" borderId="1" pivotButton="0" quotePrefix="0" xfId="0"/>
    <xf numFmtId="165" fontId="8" fillId="0" borderId="1" pivotButton="0" quotePrefix="0" xfId="0"/>
    <xf numFmtId="1" fontId="4" fillId="0" borderId="1" pivotButton="0" quotePrefix="0" xfId="0"/>
    <xf numFmtId="2" fontId="4" fillId="0" borderId="1" pivotButton="0" quotePrefix="0" xfId="0"/>
    <xf numFmtId="165" fontId="4" fillId="0" borderId="1" pivotButton="0" quotePrefix="0" xfId="0"/>
    <xf numFmtId="0" fontId="7" fillId="0" borderId="0" pivotButton="0" quotePrefix="0" xfId="0"/>
    <xf numFmtId="0" fontId="8" fillId="0" borderId="1" pivotButton="0" quotePrefix="0" xfId="0"/>
    <xf numFmtId="166" fontId="8" fillId="0" borderId="1" pivotButton="0" quotePrefix="0" xfId="0"/>
    <xf numFmtId="166" fontId="4" fillId="0" borderId="1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7" fontId="5" fillId="3" borderId="4" pivotButton="0" quotePrefix="0" xfId="0"/>
    <xf numFmtId="0" fontId="1" fillId="0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7" fontId="9" fillId="5" borderId="4" pivotButton="0" quotePrefix="0" xfId="0"/>
    <xf numFmtId="165" fontId="8" fillId="0" borderId="1" pivotButton="0" quotePrefix="0" xfId="0"/>
    <xf numFmtId="165" fontId="4" fillId="0" borderId="1" pivotButton="0" quotePrefix="0" xfId="0"/>
    <xf numFmtId="166" fontId="8" fillId="0" borderId="1" pivotButton="0" quotePrefix="0" xfId="0"/>
    <xf numFmtId="166" fontId="4" fillId="0" borderId="1" pivotButton="0" quotePrefix="0" xfId="0"/>
    <xf numFmtId="0" fontId="10" fillId="0" borderId="0" applyAlignment="1" pivotButton="0" quotePrefix="0" xfId="0">
      <alignment horizontal="center" vertical="center"/>
    </xf>
    <xf numFmtId="0" fontId="11" fillId="0" borderId="0" pivotButton="0" quotePrefix="0" xfId="0"/>
    <xf numFmtId="1" fontId="12" fillId="6" borderId="12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7" borderId="12" applyAlignment="1" pivotButton="0" quotePrefix="0" xfId="0">
      <alignment horizontal="center" vertical="center" wrapText="1"/>
    </xf>
    <xf numFmtId="0" fontId="16" fillId="0" borderId="12" pivotButton="0" quotePrefix="0" xfId="0"/>
    <xf numFmtId="168" fontId="16" fillId="0" borderId="12" pivotButton="0" quotePrefix="0" xfId="0"/>
    <xf numFmtId="169" fontId="16" fillId="0" borderId="12" pivotButton="0" quotePrefix="0" xfId="0"/>
    <xf numFmtId="170" fontId="16" fillId="0" borderId="12" pivotButton="0" quotePrefix="0" xfId="0"/>
    <xf numFmtId="0" fontId="11" fillId="0" borderId="12" pivotButton="0" quotePrefix="0" xfId="0"/>
    <xf numFmtId="168" fontId="11" fillId="0" borderId="12" pivotButton="0" quotePrefix="0" xfId="0"/>
    <xf numFmtId="169" fontId="11" fillId="0" borderId="12" pivotButton="0" quotePrefix="0" xfId="0"/>
    <xf numFmtId="170" fontId="11" fillId="0" borderId="12" pivotButton="0" quotePrefix="0" xfId="0"/>
    <xf numFmtId="0" fontId="15" fillId="8" borderId="12" applyAlignment="1" pivotButton="0" quotePrefix="0" xfId="0">
      <alignment horizontal="center" vertical="center" wrapText="1"/>
    </xf>
  </cellXfs>
  <cellStyles count="1">
    <cellStyle name="Normal" xfId="0" builtinId="0"/>
  </cellStyles>
  <dxfs count="2">
    <dxf>
      <fill>
        <patternFill patternType="solid">
          <fgColor rgb="FFF8CBAD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</colOff>
      <row>0</row>
      <rowOff>0</rowOff>
    </from>
    <to>
      <col>1</col>
      <colOff>541020</colOff>
      <row>3</row>
      <rowOff>190500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7620" y="0"/>
          <a:ext cx="2042160" cy="77724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251460</colOff>
      <row>0</row>
      <rowOff>53340</rowOff>
    </from>
    <to>
      <col>0</col>
      <colOff>2110740</colOff>
      <row>2</row>
      <rowOff>365760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251460" y="53340"/>
          <a:ext cx="1859280" cy="6781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137160</colOff>
      <row>0</row>
      <rowOff>7620</rowOff>
    </from>
    <to>
      <col>1</col>
      <colOff>1173480</colOff>
      <row>2</row>
      <rowOff>198120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137160" y="7620"/>
          <a:ext cx="1859280" cy="5943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7620</colOff>
      <row>0</row>
      <rowOff>7620</rowOff>
    </from>
    <to>
      <col>1</col>
      <colOff>1188720</colOff>
      <row>2</row>
      <rowOff>274320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7620" y="7620"/>
          <a:ext cx="2004060" cy="6705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</colOff>
      <row>0</row>
      <rowOff>0</rowOff>
    </from>
    <to>
      <col>0</col>
      <colOff>2034540</colOff>
      <row>1</row>
      <rowOff>449580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30480" y="0"/>
          <a:ext cx="2004060" cy="6705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</colOff>
      <row>0</row>
      <rowOff>0</rowOff>
    </from>
    <to>
      <col>0</col>
      <colOff>2034540</colOff>
      <row>1</row>
      <rowOff>449580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30480" y="0"/>
          <a:ext cx="2004060" cy="6705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</colOff>
      <row>0</row>
      <rowOff>0</rowOff>
    </from>
    <to>
      <col>0</col>
      <colOff>2034540</colOff>
      <row>1</row>
      <rowOff>449580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30480" y="0"/>
          <a:ext cx="2004060" cy="6705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</colOff>
      <row>0</row>
      <rowOff>0</rowOff>
    </from>
    <to>
      <col>0</col>
      <colOff>2034540</colOff>
      <row>1</row>
      <rowOff>449580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30480" y="0"/>
          <a:ext cx="2004060" cy="6705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</colOff>
      <row>0</row>
      <rowOff>0</rowOff>
    </from>
    <to>
      <col>0</col>
      <colOff>2034540</colOff>
      <row>1</row>
      <rowOff>449580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30480" y="0"/>
          <a:ext cx="2004060" cy="6705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</colOff>
      <row>0</row>
      <rowOff>0</rowOff>
    </from>
    <to>
      <col>0</col>
      <colOff>2034540</colOff>
      <row>1</row>
      <rowOff>449580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30480" y="0"/>
          <a:ext cx="2004060" cy="6705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</colOff>
      <row>0</row>
      <rowOff>0</rowOff>
    </from>
    <to>
      <col>0</col>
      <colOff>2034540</colOff>
      <row>1</row>
      <rowOff>449580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30480" y="0"/>
          <a:ext cx="2004060" cy="6705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</colOff>
      <row>0</row>
      <rowOff>0</rowOff>
    </from>
    <to>
      <col>0</col>
      <colOff>2034540</colOff>
      <row>1</row>
      <rowOff>449580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30480" y="0"/>
          <a:ext cx="2004060" cy="6705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</colOff>
      <row>0</row>
      <rowOff>0</rowOff>
    </from>
    <to>
      <col>0</col>
      <colOff>2034540</colOff>
      <row>1</row>
      <rowOff>449580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30480" y="0"/>
          <a:ext cx="2004060" cy="6705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</colOff>
      <row>0</row>
      <rowOff>0</rowOff>
    </from>
    <to>
      <col>0</col>
      <colOff>2034540</colOff>
      <row>1</row>
      <rowOff>449580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30480" y="0"/>
          <a:ext cx="2004060" cy="6705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</colOff>
      <row>0</row>
      <rowOff>0</rowOff>
    </from>
    <to>
      <col>0</col>
      <colOff>2034540</colOff>
      <row>1</row>
      <rowOff>449580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30480" y="0"/>
          <a:ext cx="2004060" cy="6705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</colOff>
      <row>0</row>
      <rowOff>0</rowOff>
    </from>
    <to>
      <col>0</col>
      <colOff>2034540</colOff>
      <row>1</row>
      <rowOff>449580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30480" y="0"/>
          <a:ext cx="2004060" cy="6705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</colOff>
      <row>0</row>
      <rowOff>0</rowOff>
    </from>
    <to>
      <col>0</col>
      <colOff>2034540</colOff>
      <row>1</row>
      <rowOff>449580</rowOff>
    </to>
    <pic>
      <nvPicPr>
        <cNvPr id="2" name="Imagem 1" descr="Logo_Dedini"/>
        <cNvPicPr/>
      </nvPicPr>
      <blipFill>
        <a:blip cstate="print" r:embed="rId1"/>
        <a:srcRect/>
        <a:stretch>
          <a:fillRect/>
        </a:stretch>
      </blipFill>
      <spPr bwMode="auto">
        <a:xfrm>
          <a:off x="30480" y="0"/>
          <a:ext cx="2004060" cy="67056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tabSelected="0" workbookViewId="0">
      <selection activeCell="A5" sqref="A5"/>
    </sheetView>
  </sheetViews>
  <sheetFormatPr baseColWidth="8" defaultRowHeight="14.4"/>
  <cols>
    <col width="22" customWidth="1" min="1" max="2"/>
    <col width="40" customWidth="1" min="3" max="3"/>
  </cols>
  <sheetData>
    <row r="1" ht="17.4" customHeight="1">
      <c r="A1" s="32" t="inlineStr">
        <is>
          <t xml:space="preserve">                                      CADASTRO DE EQUIPAMENTOS</t>
        </is>
      </c>
    </row>
    <row r="2" ht="14.4" customHeight="1"/>
    <row r="3" ht="14.4" customHeight="1">
      <c r="A3" s="31" t="inlineStr">
        <is>
          <t xml:space="preserve">                                 FS QUERÊNCIA - MT</t>
        </is>
      </c>
    </row>
    <row r="4" ht="16.2" customHeight="1">
      <c r="A4" s="37" t="n"/>
      <c r="B4" s="37" t="n"/>
      <c r="C4" s="37" t="n"/>
    </row>
    <row r="5" ht="31.95" customHeight="1">
      <c r="A5" s="3" t="inlineStr">
        <is>
          <t>Equipamento</t>
        </is>
      </c>
      <c r="B5" s="3" t="inlineStr">
        <is>
          <t>Placa / Identificação</t>
        </is>
      </c>
      <c r="C5" s="3" t="inlineStr">
        <is>
          <t>Observações</t>
        </is>
      </c>
    </row>
    <row r="6">
      <c r="A6" s="4" t="inlineStr">
        <is>
          <t>Guindaste 30 t</t>
        </is>
      </c>
      <c r="B6" s="5" t="inlineStr">
        <is>
          <t>ABC-1234</t>
        </is>
      </c>
      <c r="C6" s="6" t="n"/>
    </row>
    <row r="7">
      <c r="A7" s="4" t="inlineStr">
        <is>
          <t>Guindaste 70 t</t>
        </is>
      </c>
      <c r="B7" s="5" t="inlineStr">
        <is>
          <t>DEF-5678</t>
        </is>
      </c>
      <c r="C7" s="6" t="n"/>
    </row>
    <row r="8">
      <c r="A8" s="4" t="inlineStr">
        <is>
          <t>Caminhão Munck</t>
        </is>
      </c>
      <c r="B8" s="5" t="inlineStr">
        <is>
          <t>GHI-9012</t>
        </is>
      </c>
      <c r="C8" s="6" t="n"/>
    </row>
    <row r="9">
      <c r="A9" s="4" t="n"/>
      <c r="B9" s="5" t="n"/>
      <c r="C9" s="6" t="n"/>
    </row>
    <row r="10">
      <c r="A10" s="4" t="n"/>
      <c r="B10" s="5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1" t="n"/>
      <c r="B14" s="1" t="n"/>
      <c r="C14" s="1" t="n"/>
    </row>
    <row r="15">
      <c r="A15" s="2" t="n"/>
      <c r="B15" s="1" t="n"/>
      <c r="C15" s="1" t="n"/>
    </row>
  </sheetData>
  <mergeCells count="2">
    <mergeCell ref="A1:C2"/>
    <mergeCell ref="A3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tabSelected="0" workbookViewId="0">
      <selection activeCell="A6" sqref="A6"/>
    </sheetView>
  </sheetViews>
  <sheetFormatPr baseColWidth="8" defaultRowHeight="14.4"/>
  <cols>
    <col width="34" customWidth="1" min="1" max="1"/>
  </cols>
  <sheetData>
    <row r="1">
      <c r="A1" s="33" t="n"/>
    </row>
    <row r="2"/>
    <row r="3" ht="30.6" customHeight="1"/>
    <row r="4" ht="18.6" customHeight="1">
      <c r="A4" s="29" t="inlineStr">
        <is>
          <t>MOTIVOS DE PARADA</t>
        </is>
      </c>
    </row>
    <row r="5" ht="21.6" customHeight="1">
      <c r="A5" s="29" t="inlineStr">
        <is>
          <t>FS - QUERÊNCIA</t>
        </is>
      </c>
    </row>
    <row r="6" ht="26.4" customHeight="1">
      <c r="A6" s="3" t="inlineStr">
        <is>
          <t>Motivo</t>
        </is>
      </c>
    </row>
    <row r="7">
      <c r="A7" s="6" t="inlineStr">
        <is>
          <t>Manutenção</t>
        </is>
      </c>
    </row>
    <row r="8">
      <c r="A8" s="6" t="inlineStr">
        <is>
          <t>Vazamento de óleo</t>
        </is>
      </c>
    </row>
    <row r="9">
      <c r="A9" s="6" t="inlineStr">
        <is>
          <t>Abastecimento</t>
        </is>
      </c>
    </row>
    <row r="10">
      <c r="A10" s="6" t="inlineStr">
        <is>
          <t>Sem operador</t>
        </is>
      </c>
    </row>
    <row r="11">
      <c r="A11" s="6" t="inlineStr">
        <is>
          <t>Aguardando cliente / liberação</t>
        </is>
      </c>
    </row>
    <row r="12">
      <c r="A12" s="6" t="inlineStr">
        <is>
          <t>Falta de frente de serviço</t>
        </is>
      </c>
    </row>
    <row r="13">
      <c r="A13" s="6" t="inlineStr">
        <is>
          <t>Chuva / condições climáticas</t>
        </is>
      </c>
    </row>
    <row r="14">
      <c r="A14" s="6" t="inlineStr">
        <is>
          <t>Deslocamento / mobilização</t>
        </is>
      </c>
    </row>
    <row r="15">
      <c r="A15" s="6" t="inlineStr">
        <is>
          <t>Outros</t>
        </is>
      </c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</sheetData>
  <mergeCells count="1">
    <mergeCell ref="A1:A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04"/>
  <sheetViews>
    <sheetView tabSelected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B4" sqref="B4"/>
    </sheetView>
  </sheetViews>
  <sheetFormatPr baseColWidth="8" defaultRowHeight="14.4"/>
  <cols>
    <col width="12" customWidth="1" min="1" max="1"/>
    <col width="18" customWidth="1" min="2" max="2"/>
    <col width="16" customWidth="1" min="3" max="3"/>
    <col width="26" customWidth="1" min="4" max="4"/>
    <col width="10" customWidth="1" min="5" max="6"/>
    <col width="12" customWidth="1" min="7" max="9"/>
    <col width="11" customWidth="1" min="10" max="11"/>
    <col width="13" customWidth="1" min="12" max="12"/>
    <col width="10" customWidth="1" min="13" max="13"/>
    <col width="11" customWidth="1" min="14" max="14"/>
    <col width="34" customWidth="1" min="15" max="15"/>
  </cols>
  <sheetData>
    <row r="1" ht="14.4" customHeight="1">
      <c r="B1" s="1" t="n"/>
      <c r="C1" s="31" t="inlineStr">
        <is>
          <t>CONTROLE DIÁRIO DE HORAS — GUINDASTES E MUNCK</t>
        </is>
      </c>
      <c r="I1" s="1" t="n"/>
      <c r="J1" s="1" t="n"/>
      <c r="K1" s="1" t="n"/>
      <c r="L1" s="1" t="n"/>
      <c r="M1" s="1" t="n"/>
      <c r="N1" s="1" t="n"/>
      <c r="O1" s="1" t="n"/>
    </row>
    <row r="2" ht="17.4" customHeight="1">
      <c r="A2" s="2" t="n"/>
      <c r="B2" s="1" t="n"/>
      <c r="I2" s="1" t="n"/>
      <c r="J2" s="1" t="n"/>
      <c r="K2" s="1" t="n"/>
      <c r="L2" s="1" t="n"/>
      <c r="M2" s="1" t="n"/>
      <c r="N2" s="1" t="n"/>
      <c r="O2" s="1" t="n"/>
    </row>
    <row r="3" ht="18" customHeight="1">
      <c r="A3" s="7" t="n"/>
      <c r="B3" s="1" t="n"/>
      <c r="C3" s="37" t="n"/>
      <c r="D3" s="37" t="n"/>
      <c r="E3" s="37" t="n"/>
      <c r="F3" s="37" t="n"/>
      <c r="G3" s="37" t="n"/>
      <c r="H3" s="37" t="n"/>
      <c r="I3" s="1" t="n"/>
      <c r="J3" s="1" t="n"/>
      <c r="K3" s="1" t="n"/>
      <c r="L3" s="1" t="n"/>
      <c r="M3" s="1" t="n"/>
      <c r="N3" s="1" t="n"/>
      <c r="O3" s="1" t="n"/>
    </row>
    <row r="4" ht="31.95" customHeight="1">
      <c r="A4" s="3" t="inlineStr">
        <is>
          <t>Data</t>
        </is>
      </c>
      <c r="B4" s="3" t="inlineStr">
        <is>
          <t>Equipamento</t>
        </is>
      </c>
      <c r="C4" s="3" t="inlineStr">
        <is>
          <t>Operador</t>
        </is>
      </c>
      <c r="D4" s="3" t="inlineStr">
        <is>
          <t>Cliente / Obra</t>
        </is>
      </c>
      <c r="E4" s="3" t="inlineStr">
        <is>
          <t>Hora início</t>
        </is>
      </c>
      <c r="F4" s="3" t="inlineStr">
        <is>
          <t>Hora término</t>
        </is>
      </c>
      <c r="G4" s="3" t="inlineStr">
        <is>
          <t>Intervalo almoço (h:mm)</t>
        </is>
      </c>
      <c r="H4" s="3" t="inlineStr">
        <is>
          <t>Horímetro inicial</t>
        </is>
      </c>
      <c r="I4" s="3" t="inlineStr">
        <is>
          <t>Horímetro final</t>
        </is>
      </c>
      <c r="J4" s="3" t="inlineStr">
        <is>
          <t>Horas totais</t>
        </is>
      </c>
      <c r="K4" s="3" t="inlineStr">
        <is>
          <t>Horas paradas</t>
        </is>
      </c>
      <c r="L4" s="3" t="inlineStr">
        <is>
          <t>Horas efetivas trabalhadas</t>
        </is>
      </c>
      <c r="M4" s="3" t="inlineStr">
        <is>
          <t>Nº de paradas</t>
        </is>
      </c>
      <c r="N4" s="3" t="inlineStr">
        <is>
          <t>Horas horímetro</t>
        </is>
      </c>
      <c r="O4" s="3" t="inlineStr">
        <is>
          <t>Observações</t>
        </is>
      </c>
    </row>
    <row r="5">
      <c r="A5" s="8" t="n">
        <v>46266</v>
      </c>
      <c r="B5" s="5" t="inlineStr">
        <is>
          <t>Guindaste 30 t</t>
        </is>
      </c>
      <c r="C5" s="5" t="inlineStr">
        <is>
          <t>João Silva</t>
        </is>
      </c>
      <c r="D5" s="5" t="inlineStr">
        <is>
          <t>Obra Centro — Construtora X</t>
        </is>
      </c>
      <c r="E5" s="9" t="n">
        <v>0.2916666666666667</v>
      </c>
      <c r="F5" s="9" t="n">
        <v>0.7083333333333334</v>
      </c>
      <c r="G5" s="9" t="n">
        <v>0.04166666666666666</v>
      </c>
      <c r="H5" s="10" t="n">
        <v>1250</v>
      </c>
      <c r="I5" s="10" t="n">
        <v>1256.5</v>
      </c>
      <c r="J5" s="11">
        <f>IF(OR(E5="",F5=""),"",ROUND((MOD(F5-E5,1)-N(G5))*24,2))</f>
        <v/>
      </c>
      <c r="K5" s="11">
        <f>IF(OR(A5="",B5=""),"",SUMIFS(Paradas!$F$5:$F$4004,Paradas!$A$5:$A$4004,A5,Paradas!$B$5:$B$4004,B5))</f>
        <v/>
      </c>
      <c r="L5" s="11">
        <f>IF(J5="","",J5-N(K5))</f>
        <v/>
      </c>
      <c r="M5" s="12">
        <f>IF(OR(A5="",B5=""),"",COUNTIFS(Paradas!$A$5:$A$4004,A5,Paradas!$B$5:$B$4004,B5))</f>
        <v/>
      </c>
      <c r="N5" s="11">
        <f>IF(OR(H5="",I5=""),"",I5-H5)</f>
        <v/>
      </c>
      <c r="O5" s="5" t="inlineStr">
        <is>
          <t>EXEMPLO — apagar (e as 2 paradas de exemplo)</t>
        </is>
      </c>
    </row>
    <row r="6">
      <c r="A6" s="8" t="n">
        <v>46267</v>
      </c>
      <c r="B6" s="6" t="inlineStr">
        <is>
          <t>Guindaste 70 t</t>
        </is>
      </c>
      <c r="C6" s="6" t="inlineStr">
        <is>
          <t>Jhonas</t>
        </is>
      </c>
      <c r="D6" s="6" t="inlineStr">
        <is>
          <t>Querência</t>
        </is>
      </c>
      <c r="E6" s="9" t="n">
        <v>0.2916666666666667</v>
      </c>
      <c r="F6" s="9" t="n">
        <v>0.7083333333333334</v>
      </c>
      <c r="G6" s="9" t="n">
        <v>0.04166666666666666</v>
      </c>
      <c r="H6" s="10" t="n">
        <v>1250</v>
      </c>
      <c r="I6" s="10" t="n">
        <v>1256.5</v>
      </c>
      <c r="J6" s="11">
        <f>IF(OR(E6="",F6=""),"",ROUND((MOD(F6-E6,1)-N(G6))*24,2))</f>
        <v/>
      </c>
      <c r="K6" s="11">
        <f>IF(OR(A6="",B6=""),"",SUMIFS(Paradas!$F$5:$F$4004,Paradas!$A$5:$A$4004,A6,Paradas!$B$5:$B$4004,B6))</f>
        <v/>
      </c>
      <c r="L6" s="11">
        <f>IF(J6="","",J6-N(K6))</f>
        <v/>
      </c>
      <c r="M6" s="12">
        <f>IF(OR(A6="",B6=""),"",COUNTIFS(Paradas!$A$5:$A$4004,A6,Paradas!$B$5:$B$4004,B6))</f>
        <v/>
      </c>
      <c r="N6" s="11">
        <f>IF(OR(H6="",I6=""),"",I6-H6)</f>
        <v/>
      </c>
      <c r="O6" s="6" t="n"/>
    </row>
    <row r="7">
      <c r="A7" s="13" t="n"/>
      <c r="B7" s="6" t="n"/>
      <c r="C7" s="6" t="n"/>
      <c r="D7" s="6" t="n"/>
      <c r="E7" s="14" t="n"/>
      <c r="F7" s="14" t="n"/>
      <c r="G7" s="14" t="n"/>
      <c r="H7" s="15" t="n"/>
      <c r="I7" s="15" t="n"/>
      <c r="J7" s="11">
        <f>IF(OR(E7="",F7=""),"",ROUND((MOD(F7-E7,1)-N(G7))*24,2))</f>
        <v/>
      </c>
      <c r="K7" s="11">
        <f>IF(OR(A7="",B7=""),"",SUMIFS(Paradas!$F$5:$F$4004,Paradas!$A$5:$A$4004,A7,Paradas!$B$5:$B$4004,B7))</f>
        <v/>
      </c>
      <c r="L7" s="11">
        <f>IF(J7="","",J7-N(K7))</f>
        <v/>
      </c>
      <c r="M7" s="12">
        <f>IF(OR(A7="",B7=""),"",COUNTIFS(Paradas!$A$5:$A$4004,A7,Paradas!$B$5:$B$4004,B7))</f>
        <v/>
      </c>
      <c r="N7" s="11">
        <f>IF(OR(H7="",I7=""),"",I7-H7)</f>
        <v/>
      </c>
      <c r="O7" s="6" t="n"/>
    </row>
    <row r="8">
      <c r="A8" s="13" t="n"/>
      <c r="B8" s="6" t="n"/>
      <c r="C8" s="6" t="n"/>
      <c r="D8" s="6" t="n"/>
      <c r="E8" s="14" t="n"/>
      <c r="F8" s="14" t="n"/>
      <c r="G8" s="14" t="n"/>
      <c r="H8" s="15" t="n"/>
      <c r="I8" s="15" t="n"/>
      <c r="J8" s="11">
        <f>IF(OR(E8="",F8=""),"",ROUND((MOD(F8-E8,1)-N(G8))*24,2))</f>
        <v/>
      </c>
      <c r="K8" s="11">
        <f>IF(OR(A8="",B8=""),"",SUMIFS(Paradas!$F$5:$F$4004,Paradas!$A$5:$A$4004,A8,Paradas!$B$5:$B$4004,B8))</f>
        <v/>
      </c>
      <c r="L8" s="11">
        <f>IF(J8="","",J8-N(K8))</f>
        <v/>
      </c>
      <c r="M8" s="12">
        <f>IF(OR(A8="",B8=""),"",COUNTIFS(Paradas!$A$5:$A$4004,A8,Paradas!$B$5:$B$4004,B8))</f>
        <v/>
      </c>
      <c r="N8" s="11">
        <f>IF(OR(H8="",I8=""),"",I8-H8)</f>
        <v/>
      </c>
      <c r="O8" s="6" t="n"/>
    </row>
    <row r="9">
      <c r="A9" s="13" t="n"/>
      <c r="B9" s="6" t="n"/>
      <c r="C9" s="6" t="n"/>
      <c r="D9" s="6" t="n"/>
      <c r="E9" s="14" t="n"/>
      <c r="F9" s="14" t="n"/>
      <c r="G9" s="14" t="n"/>
      <c r="H9" s="15" t="n"/>
      <c r="I9" s="15" t="n"/>
      <c r="J9" s="11">
        <f>IF(OR(E9="",F9=""),"",ROUND((MOD(F9-E9,1)-N(G9))*24,2))</f>
        <v/>
      </c>
      <c r="K9" s="11">
        <f>IF(OR(A9="",B9=""),"",SUMIFS(Paradas!$F$5:$F$4004,Paradas!$A$5:$A$4004,A9,Paradas!$B$5:$B$4004,B9))</f>
        <v/>
      </c>
      <c r="L9" s="11">
        <f>IF(J9="","",J9-N(K9))</f>
        <v/>
      </c>
      <c r="M9" s="12">
        <f>IF(OR(A9="",B9=""),"",COUNTIFS(Paradas!$A$5:$A$4004,A9,Paradas!$B$5:$B$4004,B9))</f>
        <v/>
      </c>
      <c r="N9" s="11">
        <f>IF(OR(H9="",I9=""),"",I9-H9)</f>
        <v/>
      </c>
      <c r="O9" s="6" t="n"/>
    </row>
    <row r="10">
      <c r="A10" s="13" t="n"/>
      <c r="B10" s="6" t="n"/>
      <c r="C10" s="6" t="n"/>
      <c r="D10" s="6" t="n"/>
      <c r="E10" s="14" t="n"/>
      <c r="F10" s="14" t="n"/>
      <c r="G10" s="14" t="n"/>
      <c r="H10" s="15" t="n"/>
      <c r="I10" s="15" t="n"/>
      <c r="J10" s="11">
        <f>IF(OR(E10="",F10=""),"",ROUND((MOD(F10-E10,1)-N(G10))*24,2))</f>
        <v/>
      </c>
      <c r="K10" s="11">
        <f>IF(OR(A10="",B10=""),"",SUMIFS(Paradas!$F$5:$F$4004,Paradas!$A$5:$A$4004,A10,Paradas!$B$5:$B$4004,B10))</f>
        <v/>
      </c>
      <c r="L10" s="11">
        <f>IF(J10="","",J10-N(K10))</f>
        <v/>
      </c>
      <c r="M10" s="12">
        <f>IF(OR(A10="",B10=""),"",COUNTIFS(Paradas!$A$5:$A$4004,A10,Paradas!$B$5:$B$4004,B10))</f>
        <v/>
      </c>
      <c r="N10" s="11">
        <f>IF(OR(H10="",I10=""),"",I10-H10)</f>
        <v/>
      </c>
      <c r="O10" s="6" t="n"/>
    </row>
    <row r="11">
      <c r="A11" s="13" t="n"/>
      <c r="B11" s="6" t="n"/>
      <c r="C11" s="6" t="n"/>
      <c r="D11" s="6" t="n"/>
      <c r="E11" s="14" t="n"/>
      <c r="F11" s="14" t="n"/>
      <c r="G11" s="14" t="n"/>
      <c r="H11" s="15" t="n"/>
      <c r="I11" s="15" t="n"/>
      <c r="J11" s="11">
        <f>IF(OR(E11="",F11=""),"",ROUND((MOD(F11-E11,1)-N(G11))*24,2))</f>
        <v/>
      </c>
      <c r="K11" s="11">
        <f>IF(OR(A11="",B11=""),"",SUMIFS(Paradas!$F$5:$F$4004,Paradas!$A$5:$A$4004,A11,Paradas!$B$5:$B$4004,B11))</f>
        <v/>
      </c>
      <c r="L11" s="11">
        <f>IF(J11="","",J11-N(K11))</f>
        <v/>
      </c>
      <c r="M11" s="12">
        <f>IF(OR(A11="",B11=""),"",COUNTIFS(Paradas!$A$5:$A$4004,A11,Paradas!$B$5:$B$4004,B11))</f>
        <v/>
      </c>
      <c r="N11" s="11">
        <f>IF(OR(H11="",I11=""),"",I11-H11)</f>
        <v/>
      </c>
      <c r="O11" s="6" t="n"/>
    </row>
    <row r="12">
      <c r="A12" s="13" t="n"/>
      <c r="B12" s="6" t="n"/>
      <c r="C12" s="6" t="n"/>
      <c r="D12" s="6" t="n"/>
      <c r="E12" s="14" t="n"/>
      <c r="F12" s="14" t="n"/>
      <c r="G12" s="14" t="n"/>
      <c r="H12" s="15" t="n"/>
      <c r="I12" s="15" t="n"/>
      <c r="J12" s="11">
        <f>IF(OR(E12="",F12=""),"",ROUND((MOD(F12-E12,1)-N(G12))*24,2))</f>
        <v/>
      </c>
      <c r="K12" s="11">
        <f>IF(OR(A12="",B12=""),"",SUMIFS(Paradas!$F$5:$F$4004,Paradas!$A$5:$A$4004,A12,Paradas!$B$5:$B$4004,B12))</f>
        <v/>
      </c>
      <c r="L12" s="11">
        <f>IF(J12="","",J12-N(K12))</f>
        <v/>
      </c>
      <c r="M12" s="12">
        <f>IF(OR(A12="",B12=""),"",COUNTIFS(Paradas!$A$5:$A$4004,A12,Paradas!$B$5:$B$4004,B12))</f>
        <v/>
      </c>
      <c r="N12" s="11">
        <f>IF(OR(H12="",I12=""),"",I12-H12)</f>
        <v/>
      </c>
      <c r="O12" s="6" t="n"/>
    </row>
    <row r="13">
      <c r="A13" s="13" t="n"/>
      <c r="B13" s="6" t="n"/>
      <c r="C13" s="6" t="n"/>
      <c r="D13" s="6" t="n"/>
      <c r="E13" s="14" t="n"/>
      <c r="F13" s="14" t="n"/>
      <c r="G13" s="14" t="n"/>
      <c r="H13" s="15" t="n"/>
      <c r="I13" s="15" t="n"/>
      <c r="J13" s="11">
        <f>IF(OR(E13="",F13=""),"",ROUND((MOD(F13-E13,1)-N(G13))*24,2))</f>
        <v/>
      </c>
      <c r="K13" s="11">
        <f>IF(OR(A13="",B13=""),"",SUMIFS(Paradas!$F$5:$F$4004,Paradas!$A$5:$A$4004,A13,Paradas!$B$5:$B$4004,B13))</f>
        <v/>
      </c>
      <c r="L13" s="11">
        <f>IF(J13="","",J13-N(K13))</f>
        <v/>
      </c>
      <c r="M13" s="12">
        <f>IF(OR(A13="",B13=""),"",COUNTIFS(Paradas!$A$5:$A$4004,A13,Paradas!$B$5:$B$4004,B13))</f>
        <v/>
      </c>
      <c r="N13" s="11">
        <f>IF(OR(H13="",I13=""),"",I13-H13)</f>
        <v/>
      </c>
      <c r="O13" s="6" t="n"/>
    </row>
    <row r="14">
      <c r="A14" s="13" t="n"/>
      <c r="B14" s="6" t="n"/>
      <c r="C14" s="6" t="n"/>
      <c r="D14" s="6" t="n"/>
      <c r="E14" s="14" t="n"/>
      <c r="F14" s="14" t="n"/>
      <c r="G14" s="14" t="n"/>
      <c r="H14" s="15" t="n"/>
      <c r="I14" s="15" t="n"/>
      <c r="J14" s="11">
        <f>IF(OR(E14="",F14=""),"",ROUND((MOD(F14-E14,1)-N(G14))*24,2))</f>
        <v/>
      </c>
      <c r="K14" s="11">
        <f>IF(OR(A14="",B14=""),"",SUMIFS(Paradas!$F$5:$F$4004,Paradas!$A$5:$A$4004,A14,Paradas!$B$5:$B$4004,B14))</f>
        <v/>
      </c>
      <c r="L14" s="11">
        <f>IF(J14="","",J14-N(K14))</f>
        <v/>
      </c>
      <c r="M14" s="12">
        <f>IF(OR(A14="",B14=""),"",COUNTIFS(Paradas!$A$5:$A$4004,A14,Paradas!$B$5:$B$4004,B14))</f>
        <v/>
      </c>
      <c r="N14" s="11">
        <f>IF(OR(H14="",I14=""),"",I14-H14)</f>
        <v/>
      </c>
      <c r="O14" s="6" t="n"/>
    </row>
    <row r="15">
      <c r="A15" s="13" t="n"/>
      <c r="B15" s="6" t="n"/>
      <c r="C15" s="6" t="n"/>
      <c r="D15" s="6" t="n"/>
      <c r="E15" s="14" t="n"/>
      <c r="F15" s="14" t="n"/>
      <c r="G15" s="14" t="n"/>
      <c r="H15" s="15" t="n"/>
      <c r="I15" s="15" t="n"/>
      <c r="J15" s="11">
        <f>IF(OR(E15="",F15=""),"",ROUND((MOD(F15-E15,1)-N(G15))*24,2))</f>
        <v/>
      </c>
      <c r="K15" s="11">
        <f>IF(OR(A15="",B15=""),"",SUMIFS(Paradas!$F$5:$F$4004,Paradas!$A$5:$A$4004,A15,Paradas!$B$5:$B$4004,B15))</f>
        <v/>
      </c>
      <c r="L15" s="11">
        <f>IF(J15="","",J15-N(K15))</f>
        <v/>
      </c>
      <c r="M15" s="12">
        <f>IF(OR(A15="",B15=""),"",COUNTIFS(Paradas!$A$5:$A$4004,A15,Paradas!$B$5:$B$4004,B15))</f>
        <v/>
      </c>
      <c r="N15" s="11">
        <f>IF(OR(H15="",I15=""),"",I15-H15)</f>
        <v/>
      </c>
      <c r="O15" s="6" t="n"/>
    </row>
    <row r="16">
      <c r="A16" s="13" t="n"/>
      <c r="B16" s="6" t="n"/>
      <c r="C16" s="6" t="n"/>
      <c r="D16" s="6" t="n"/>
      <c r="E16" s="14" t="n"/>
      <c r="F16" s="14" t="n"/>
      <c r="G16" s="14" t="n"/>
      <c r="H16" s="15" t="n"/>
      <c r="I16" s="15" t="n"/>
      <c r="J16" s="11">
        <f>IF(OR(E16="",F16=""),"",ROUND((MOD(F16-E16,1)-N(G16))*24,2))</f>
        <v/>
      </c>
      <c r="K16" s="11">
        <f>IF(OR(A16="",B16=""),"",SUMIFS(Paradas!$F$5:$F$4004,Paradas!$A$5:$A$4004,A16,Paradas!$B$5:$B$4004,B16))</f>
        <v/>
      </c>
      <c r="L16" s="11">
        <f>IF(J16="","",J16-N(K16))</f>
        <v/>
      </c>
      <c r="M16" s="12">
        <f>IF(OR(A16="",B16=""),"",COUNTIFS(Paradas!$A$5:$A$4004,A16,Paradas!$B$5:$B$4004,B16))</f>
        <v/>
      </c>
      <c r="N16" s="11">
        <f>IF(OR(H16="",I16=""),"",I16-H16)</f>
        <v/>
      </c>
      <c r="O16" s="6" t="n"/>
    </row>
    <row r="17">
      <c r="A17" s="13" t="n"/>
      <c r="B17" s="6" t="n"/>
      <c r="C17" s="6" t="n"/>
      <c r="D17" s="6" t="n"/>
      <c r="E17" s="14" t="n"/>
      <c r="F17" s="14" t="n"/>
      <c r="G17" s="14" t="n"/>
      <c r="H17" s="15" t="n"/>
      <c r="I17" s="15" t="n"/>
      <c r="J17" s="11">
        <f>IF(OR(E17="",F17=""),"",ROUND((MOD(F17-E17,1)-N(G17))*24,2))</f>
        <v/>
      </c>
      <c r="K17" s="11">
        <f>IF(OR(A17="",B17=""),"",SUMIFS(Paradas!$F$5:$F$4004,Paradas!$A$5:$A$4004,A17,Paradas!$B$5:$B$4004,B17))</f>
        <v/>
      </c>
      <c r="L17" s="11">
        <f>IF(J17="","",J17-N(K17))</f>
        <v/>
      </c>
      <c r="M17" s="12">
        <f>IF(OR(A17="",B17=""),"",COUNTIFS(Paradas!$A$5:$A$4004,A17,Paradas!$B$5:$B$4004,B17))</f>
        <v/>
      </c>
      <c r="N17" s="11">
        <f>IF(OR(H17="",I17=""),"",I17-H17)</f>
        <v/>
      </c>
      <c r="O17" s="6" t="n"/>
    </row>
    <row r="18">
      <c r="A18" s="13" t="n"/>
      <c r="B18" s="6" t="n"/>
      <c r="C18" s="6" t="n"/>
      <c r="D18" s="6" t="n"/>
      <c r="E18" s="14" t="n"/>
      <c r="F18" s="14" t="n"/>
      <c r="G18" s="14" t="n"/>
      <c r="H18" s="15" t="n"/>
      <c r="I18" s="15" t="n"/>
      <c r="J18" s="11">
        <f>IF(OR(E18="",F18=""),"",ROUND((MOD(F18-E18,1)-N(G18))*24,2))</f>
        <v/>
      </c>
      <c r="K18" s="11">
        <f>IF(OR(A18="",B18=""),"",SUMIFS(Paradas!$F$5:$F$4004,Paradas!$A$5:$A$4004,A18,Paradas!$B$5:$B$4004,B18))</f>
        <v/>
      </c>
      <c r="L18" s="11">
        <f>IF(J18="","",J18-N(K18))</f>
        <v/>
      </c>
      <c r="M18" s="12">
        <f>IF(OR(A18="",B18=""),"",COUNTIFS(Paradas!$A$5:$A$4004,A18,Paradas!$B$5:$B$4004,B18))</f>
        <v/>
      </c>
      <c r="N18" s="11">
        <f>IF(OR(H18="",I18=""),"",I18-H18)</f>
        <v/>
      </c>
      <c r="O18" s="6" t="n"/>
    </row>
    <row r="19">
      <c r="A19" s="13" t="n"/>
      <c r="B19" s="6" t="n"/>
      <c r="C19" s="6" t="n"/>
      <c r="D19" s="6" t="n"/>
      <c r="E19" s="14" t="n"/>
      <c r="F19" s="14" t="n"/>
      <c r="G19" s="14" t="n"/>
      <c r="H19" s="15" t="n"/>
      <c r="I19" s="15" t="n"/>
      <c r="J19" s="11">
        <f>IF(OR(E19="",F19=""),"",ROUND((MOD(F19-E19,1)-N(G19))*24,2))</f>
        <v/>
      </c>
      <c r="K19" s="11">
        <f>IF(OR(A19="",B19=""),"",SUMIFS(Paradas!$F$5:$F$4004,Paradas!$A$5:$A$4004,A19,Paradas!$B$5:$B$4004,B19))</f>
        <v/>
      </c>
      <c r="L19" s="11">
        <f>IF(J19="","",J19-N(K19))</f>
        <v/>
      </c>
      <c r="M19" s="12">
        <f>IF(OR(A19="",B19=""),"",COUNTIFS(Paradas!$A$5:$A$4004,A19,Paradas!$B$5:$B$4004,B19))</f>
        <v/>
      </c>
      <c r="N19" s="11">
        <f>IF(OR(H19="",I19=""),"",I19-H19)</f>
        <v/>
      </c>
      <c r="O19" s="6" t="n"/>
    </row>
    <row r="20">
      <c r="A20" s="13" t="n"/>
      <c r="B20" s="6" t="n"/>
      <c r="C20" s="6" t="n"/>
      <c r="D20" s="6" t="n"/>
      <c r="E20" s="14" t="n"/>
      <c r="F20" s="14" t="n"/>
      <c r="G20" s="14" t="n"/>
      <c r="H20" s="15" t="n"/>
      <c r="I20" s="15" t="n"/>
      <c r="J20" s="11">
        <f>IF(OR(E20="",F20=""),"",ROUND((MOD(F20-E20,1)-N(G20))*24,2))</f>
        <v/>
      </c>
      <c r="K20" s="11">
        <f>IF(OR(A20="",B20=""),"",SUMIFS(Paradas!$F$5:$F$4004,Paradas!$A$5:$A$4004,A20,Paradas!$B$5:$B$4004,B20))</f>
        <v/>
      </c>
      <c r="L20" s="11">
        <f>IF(J20="","",J20-N(K20))</f>
        <v/>
      </c>
      <c r="M20" s="12">
        <f>IF(OR(A20="",B20=""),"",COUNTIFS(Paradas!$A$5:$A$4004,A20,Paradas!$B$5:$B$4004,B20))</f>
        <v/>
      </c>
      <c r="N20" s="11">
        <f>IF(OR(H20="",I20=""),"",I20-H20)</f>
        <v/>
      </c>
      <c r="O20" s="6" t="n"/>
    </row>
    <row r="21">
      <c r="A21" s="13" t="n"/>
      <c r="B21" s="6" t="n"/>
      <c r="C21" s="6" t="n"/>
      <c r="D21" s="6" t="n"/>
      <c r="E21" s="14" t="n"/>
      <c r="F21" s="14" t="n"/>
      <c r="G21" s="14" t="n"/>
      <c r="H21" s="15" t="n"/>
      <c r="I21" s="15" t="n"/>
      <c r="J21" s="11">
        <f>IF(OR(E21="",F21=""),"",ROUND((MOD(F21-E21,1)-N(G21))*24,2))</f>
        <v/>
      </c>
      <c r="K21" s="11">
        <f>IF(OR(A21="",B21=""),"",SUMIFS(Paradas!$F$5:$F$4004,Paradas!$A$5:$A$4004,A21,Paradas!$B$5:$B$4004,B21))</f>
        <v/>
      </c>
      <c r="L21" s="11">
        <f>IF(J21="","",J21-N(K21))</f>
        <v/>
      </c>
      <c r="M21" s="12">
        <f>IF(OR(A21="",B21=""),"",COUNTIFS(Paradas!$A$5:$A$4004,A21,Paradas!$B$5:$B$4004,B21))</f>
        <v/>
      </c>
      <c r="N21" s="11">
        <f>IF(OR(H21="",I21=""),"",I21-H21)</f>
        <v/>
      </c>
      <c r="O21" s="6" t="n"/>
    </row>
    <row r="22">
      <c r="A22" s="13" t="n"/>
      <c r="B22" s="6" t="n"/>
      <c r="C22" s="6" t="n"/>
      <c r="D22" s="6" t="n"/>
      <c r="E22" s="14" t="n"/>
      <c r="F22" s="14" t="n"/>
      <c r="G22" s="14" t="n"/>
      <c r="H22" s="15" t="n"/>
      <c r="I22" s="15" t="n"/>
      <c r="J22" s="11">
        <f>IF(OR(E22="",F22=""),"",ROUND((MOD(F22-E22,1)-N(G22))*24,2))</f>
        <v/>
      </c>
      <c r="K22" s="11">
        <f>IF(OR(A22="",B22=""),"",SUMIFS(Paradas!$F$5:$F$4004,Paradas!$A$5:$A$4004,A22,Paradas!$B$5:$B$4004,B22))</f>
        <v/>
      </c>
      <c r="L22" s="11">
        <f>IF(J22="","",J22-N(K22))</f>
        <v/>
      </c>
      <c r="M22" s="12">
        <f>IF(OR(A22="",B22=""),"",COUNTIFS(Paradas!$A$5:$A$4004,A22,Paradas!$B$5:$B$4004,B22))</f>
        <v/>
      </c>
      <c r="N22" s="11">
        <f>IF(OR(H22="",I22=""),"",I22-H22)</f>
        <v/>
      </c>
      <c r="O22" s="6" t="n"/>
    </row>
    <row r="23">
      <c r="A23" s="13" t="n"/>
      <c r="B23" s="6" t="n"/>
      <c r="C23" s="6" t="n"/>
      <c r="D23" s="6" t="n"/>
      <c r="E23" s="14" t="n"/>
      <c r="F23" s="14" t="n"/>
      <c r="G23" s="14" t="n"/>
      <c r="H23" s="15" t="n"/>
      <c r="I23" s="15" t="n"/>
      <c r="J23" s="11">
        <f>IF(OR(E23="",F23=""),"",ROUND((MOD(F23-E23,1)-N(G23))*24,2))</f>
        <v/>
      </c>
      <c r="K23" s="11">
        <f>IF(OR(A23="",B23=""),"",SUMIFS(Paradas!$F$5:$F$4004,Paradas!$A$5:$A$4004,A23,Paradas!$B$5:$B$4004,B23))</f>
        <v/>
      </c>
      <c r="L23" s="11">
        <f>IF(J23="","",J23-N(K23))</f>
        <v/>
      </c>
      <c r="M23" s="12">
        <f>IF(OR(A23="",B23=""),"",COUNTIFS(Paradas!$A$5:$A$4004,A23,Paradas!$B$5:$B$4004,B23))</f>
        <v/>
      </c>
      <c r="N23" s="11">
        <f>IF(OR(H23="",I23=""),"",I23-H23)</f>
        <v/>
      </c>
      <c r="O23" s="6" t="n"/>
    </row>
    <row r="24">
      <c r="A24" s="13" t="n"/>
      <c r="B24" s="6" t="n"/>
      <c r="C24" s="6" t="n"/>
      <c r="D24" s="6" t="n"/>
      <c r="E24" s="14" t="n"/>
      <c r="F24" s="14" t="n"/>
      <c r="G24" s="14" t="n"/>
      <c r="H24" s="15" t="n"/>
      <c r="I24" s="15" t="n"/>
      <c r="J24" s="11">
        <f>IF(OR(E24="",F24=""),"",ROUND((MOD(F24-E24,1)-N(G24))*24,2))</f>
        <v/>
      </c>
      <c r="K24" s="11">
        <f>IF(OR(A24="",B24=""),"",SUMIFS(Paradas!$F$5:$F$4004,Paradas!$A$5:$A$4004,A24,Paradas!$B$5:$B$4004,B24))</f>
        <v/>
      </c>
      <c r="L24" s="11">
        <f>IF(J24="","",J24-N(K24))</f>
        <v/>
      </c>
      <c r="M24" s="12">
        <f>IF(OR(A24="",B24=""),"",COUNTIFS(Paradas!$A$5:$A$4004,A24,Paradas!$B$5:$B$4004,B24))</f>
        <v/>
      </c>
      <c r="N24" s="11">
        <f>IF(OR(H24="",I24=""),"",I24-H24)</f>
        <v/>
      </c>
      <c r="O24" s="6" t="n"/>
    </row>
    <row r="25">
      <c r="A25" s="13" t="n"/>
      <c r="B25" s="6" t="n"/>
      <c r="C25" s="6" t="n"/>
      <c r="D25" s="6" t="n"/>
      <c r="E25" s="14" t="n"/>
      <c r="F25" s="14" t="n"/>
      <c r="G25" s="14" t="n"/>
      <c r="H25" s="15" t="n"/>
      <c r="I25" s="15" t="n"/>
      <c r="J25" s="11">
        <f>IF(OR(E25="",F25=""),"",ROUND((MOD(F25-E25,1)-N(G25))*24,2))</f>
        <v/>
      </c>
      <c r="K25" s="11">
        <f>IF(OR(A25="",B25=""),"",SUMIFS(Paradas!$F$5:$F$4004,Paradas!$A$5:$A$4004,A25,Paradas!$B$5:$B$4004,B25))</f>
        <v/>
      </c>
      <c r="L25" s="11">
        <f>IF(J25="","",J25-N(K25))</f>
        <v/>
      </c>
      <c r="M25" s="12">
        <f>IF(OR(A25="",B25=""),"",COUNTIFS(Paradas!$A$5:$A$4004,A25,Paradas!$B$5:$B$4004,B25))</f>
        <v/>
      </c>
      <c r="N25" s="11">
        <f>IF(OR(H25="",I25=""),"",I25-H25)</f>
        <v/>
      </c>
      <c r="O25" s="6" t="n"/>
    </row>
    <row r="26">
      <c r="A26" s="13" t="n"/>
      <c r="B26" s="6" t="n"/>
      <c r="C26" s="6" t="n"/>
      <c r="D26" s="6" t="n"/>
      <c r="E26" s="14" t="n"/>
      <c r="F26" s="14" t="n"/>
      <c r="G26" s="14" t="n"/>
      <c r="H26" s="15" t="n"/>
      <c r="I26" s="15" t="n"/>
      <c r="J26" s="11">
        <f>IF(OR(E26="",F26=""),"",ROUND((MOD(F26-E26,1)-N(G26))*24,2))</f>
        <v/>
      </c>
      <c r="K26" s="11">
        <f>IF(OR(A26="",B26=""),"",SUMIFS(Paradas!$F$5:$F$4004,Paradas!$A$5:$A$4004,A26,Paradas!$B$5:$B$4004,B26))</f>
        <v/>
      </c>
      <c r="L26" s="11">
        <f>IF(J26="","",J26-N(K26))</f>
        <v/>
      </c>
      <c r="M26" s="12">
        <f>IF(OR(A26="",B26=""),"",COUNTIFS(Paradas!$A$5:$A$4004,A26,Paradas!$B$5:$B$4004,B26))</f>
        <v/>
      </c>
      <c r="N26" s="11">
        <f>IF(OR(H26="",I26=""),"",I26-H26)</f>
        <v/>
      </c>
      <c r="O26" s="6" t="n"/>
    </row>
    <row r="27">
      <c r="A27" s="13" t="n"/>
      <c r="B27" s="6" t="n"/>
      <c r="C27" s="6" t="n"/>
      <c r="D27" s="6" t="n"/>
      <c r="E27" s="14" t="n"/>
      <c r="F27" s="14" t="n"/>
      <c r="G27" s="14" t="n"/>
      <c r="H27" s="15" t="n"/>
      <c r="I27" s="15" t="n"/>
      <c r="J27" s="11">
        <f>IF(OR(E27="",F27=""),"",ROUND((MOD(F27-E27,1)-N(G27))*24,2))</f>
        <v/>
      </c>
      <c r="K27" s="11">
        <f>IF(OR(A27="",B27=""),"",SUMIFS(Paradas!$F$5:$F$4004,Paradas!$A$5:$A$4004,A27,Paradas!$B$5:$B$4004,B27))</f>
        <v/>
      </c>
      <c r="L27" s="11">
        <f>IF(J27="","",J27-N(K27))</f>
        <v/>
      </c>
      <c r="M27" s="12">
        <f>IF(OR(A27="",B27=""),"",COUNTIFS(Paradas!$A$5:$A$4004,A27,Paradas!$B$5:$B$4004,B27))</f>
        <v/>
      </c>
      <c r="N27" s="11">
        <f>IF(OR(H27="",I27=""),"",I27-H27)</f>
        <v/>
      </c>
      <c r="O27" s="6" t="n"/>
    </row>
    <row r="28">
      <c r="A28" s="13" t="n"/>
      <c r="B28" s="6" t="n"/>
      <c r="C28" s="6" t="n"/>
      <c r="D28" s="6" t="n"/>
      <c r="E28" s="14" t="n"/>
      <c r="F28" s="14" t="n"/>
      <c r="G28" s="14" t="n"/>
      <c r="H28" s="15" t="n"/>
      <c r="I28" s="15" t="n"/>
      <c r="J28" s="11">
        <f>IF(OR(E28="",F28=""),"",ROUND((MOD(F28-E28,1)-N(G28))*24,2))</f>
        <v/>
      </c>
      <c r="K28" s="11">
        <f>IF(OR(A28="",B28=""),"",SUMIFS(Paradas!$F$5:$F$4004,Paradas!$A$5:$A$4004,A28,Paradas!$B$5:$B$4004,B28))</f>
        <v/>
      </c>
      <c r="L28" s="11">
        <f>IF(J28="","",J28-N(K28))</f>
        <v/>
      </c>
      <c r="M28" s="12">
        <f>IF(OR(A28="",B28=""),"",COUNTIFS(Paradas!$A$5:$A$4004,A28,Paradas!$B$5:$B$4004,B28))</f>
        <v/>
      </c>
      <c r="N28" s="11">
        <f>IF(OR(H28="",I28=""),"",I28-H28)</f>
        <v/>
      </c>
      <c r="O28" s="6" t="n"/>
    </row>
    <row r="29">
      <c r="A29" s="13" t="n"/>
      <c r="B29" s="6" t="n"/>
      <c r="C29" s="6" t="n"/>
      <c r="D29" s="6" t="n"/>
      <c r="E29" s="14" t="n"/>
      <c r="F29" s="14" t="n"/>
      <c r="G29" s="14" t="n"/>
      <c r="H29" s="15" t="n"/>
      <c r="I29" s="15" t="n"/>
      <c r="J29" s="11">
        <f>IF(OR(E29="",F29=""),"",ROUND((MOD(F29-E29,1)-N(G29))*24,2))</f>
        <v/>
      </c>
      <c r="K29" s="11">
        <f>IF(OR(A29="",B29=""),"",SUMIFS(Paradas!$F$5:$F$4004,Paradas!$A$5:$A$4004,A29,Paradas!$B$5:$B$4004,B29))</f>
        <v/>
      </c>
      <c r="L29" s="11">
        <f>IF(J29="","",J29-N(K29))</f>
        <v/>
      </c>
      <c r="M29" s="12">
        <f>IF(OR(A29="",B29=""),"",COUNTIFS(Paradas!$A$5:$A$4004,A29,Paradas!$B$5:$B$4004,B29))</f>
        <v/>
      </c>
      <c r="N29" s="11">
        <f>IF(OR(H29="",I29=""),"",I29-H29)</f>
        <v/>
      </c>
      <c r="O29" s="6" t="n"/>
    </row>
    <row r="30">
      <c r="A30" s="13" t="n"/>
      <c r="B30" s="6" t="n"/>
      <c r="C30" s="6" t="n"/>
      <c r="D30" s="6" t="n"/>
      <c r="E30" s="14" t="n"/>
      <c r="F30" s="14" t="n"/>
      <c r="G30" s="14" t="n"/>
      <c r="H30" s="15" t="n"/>
      <c r="I30" s="15" t="n"/>
      <c r="J30" s="11">
        <f>IF(OR(E30="",F30=""),"",ROUND((MOD(F30-E30,1)-N(G30))*24,2))</f>
        <v/>
      </c>
      <c r="K30" s="11">
        <f>IF(OR(A30="",B30=""),"",SUMIFS(Paradas!$F$5:$F$4004,Paradas!$A$5:$A$4004,A30,Paradas!$B$5:$B$4004,B30))</f>
        <v/>
      </c>
      <c r="L30" s="11">
        <f>IF(J30="","",J30-N(K30))</f>
        <v/>
      </c>
      <c r="M30" s="12">
        <f>IF(OR(A30="",B30=""),"",COUNTIFS(Paradas!$A$5:$A$4004,A30,Paradas!$B$5:$B$4004,B30))</f>
        <v/>
      </c>
      <c r="N30" s="11">
        <f>IF(OR(H30="",I30=""),"",I30-H30)</f>
        <v/>
      </c>
      <c r="O30" s="6" t="n"/>
    </row>
    <row r="31">
      <c r="A31" s="13" t="n"/>
      <c r="B31" s="6" t="n"/>
      <c r="C31" s="6" t="n"/>
      <c r="D31" s="6" t="n"/>
      <c r="E31" s="14" t="n"/>
      <c r="F31" s="14" t="n"/>
      <c r="G31" s="14" t="n"/>
      <c r="H31" s="15" t="n"/>
      <c r="I31" s="15" t="n"/>
      <c r="J31" s="11">
        <f>IF(OR(E31="",F31=""),"",ROUND((MOD(F31-E31,1)-N(G31))*24,2))</f>
        <v/>
      </c>
      <c r="K31" s="11">
        <f>IF(OR(A31="",B31=""),"",SUMIFS(Paradas!$F$5:$F$4004,Paradas!$A$5:$A$4004,A31,Paradas!$B$5:$B$4004,B31))</f>
        <v/>
      </c>
      <c r="L31" s="11">
        <f>IF(J31="","",J31-N(K31))</f>
        <v/>
      </c>
      <c r="M31" s="12">
        <f>IF(OR(A31="",B31=""),"",COUNTIFS(Paradas!$A$5:$A$4004,A31,Paradas!$B$5:$B$4004,B31))</f>
        <v/>
      </c>
      <c r="N31" s="11">
        <f>IF(OR(H31="",I31=""),"",I31-H31)</f>
        <v/>
      </c>
      <c r="O31" s="6" t="n"/>
    </row>
    <row r="32">
      <c r="A32" s="13" t="n"/>
      <c r="B32" s="6" t="n"/>
      <c r="C32" s="6" t="n"/>
      <c r="D32" s="6" t="n"/>
      <c r="E32" s="14" t="n"/>
      <c r="F32" s="14" t="n"/>
      <c r="G32" s="14" t="n"/>
      <c r="H32" s="15" t="n"/>
      <c r="I32" s="15" t="n"/>
      <c r="J32" s="11">
        <f>IF(OR(E32="",F32=""),"",ROUND((MOD(F32-E32,1)-N(G32))*24,2))</f>
        <v/>
      </c>
      <c r="K32" s="11">
        <f>IF(OR(A32="",B32=""),"",SUMIFS(Paradas!$F$5:$F$4004,Paradas!$A$5:$A$4004,A32,Paradas!$B$5:$B$4004,B32))</f>
        <v/>
      </c>
      <c r="L32" s="11">
        <f>IF(J32="","",J32-N(K32))</f>
        <v/>
      </c>
      <c r="M32" s="12">
        <f>IF(OR(A32="",B32=""),"",COUNTIFS(Paradas!$A$5:$A$4004,A32,Paradas!$B$5:$B$4004,B32))</f>
        <v/>
      </c>
      <c r="N32" s="11">
        <f>IF(OR(H32="",I32=""),"",I32-H32)</f>
        <v/>
      </c>
      <c r="O32" s="6" t="n"/>
    </row>
    <row r="33">
      <c r="A33" s="13" t="n"/>
      <c r="B33" s="6" t="n"/>
      <c r="C33" s="6" t="n"/>
      <c r="D33" s="6" t="n"/>
      <c r="E33" s="14" t="n"/>
      <c r="F33" s="14" t="n"/>
      <c r="G33" s="14" t="n"/>
      <c r="H33" s="15" t="n"/>
      <c r="I33" s="15" t="n"/>
      <c r="J33" s="11">
        <f>IF(OR(E33="",F33=""),"",ROUND((MOD(F33-E33,1)-N(G33))*24,2))</f>
        <v/>
      </c>
      <c r="K33" s="11">
        <f>IF(OR(A33="",B33=""),"",SUMIFS(Paradas!$F$5:$F$4004,Paradas!$A$5:$A$4004,A33,Paradas!$B$5:$B$4004,B33))</f>
        <v/>
      </c>
      <c r="L33" s="11">
        <f>IF(J33="","",J33-N(K33))</f>
        <v/>
      </c>
      <c r="M33" s="12">
        <f>IF(OR(A33="",B33=""),"",COUNTIFS(Paradas!$A$5:$A$4004,A33,Paradas!$B$5:$B$4004,B33))</f>
        <v/>
      </c>
      <c r="N33" s="11">
        <f>IF(OR(H33="",I33=""),"",I33-H33)</f>
        <v/>
      </c>
      <c r="O33" s="6" t="n"/>
    </row>
    <row r="34">
      <c r="A34" s="13" t="n"/>
      <c r="B34" s="6" t="n"/>
      <c r="C34" s="6" t="n"/>
      <c r="D34" s="6" t="n"/>
      <c r="E34" s="14" t="n"/>
      <c r="F34" s="14" t="n"/>
      <c r="G34" s="14" t="n"/>
      <c r="H34" s="15" t="n"/>
      <c r="I34" s="15" t="n"/>
      <c r="J34" s="11">
        <f>IF(OR(E34="",F34=""),"",ROUND((MOD(F34-E34,1)-N(G34))*24,2))</f>
        <v/>
      </c>
      <c r="K34" s="11">
        <f>IF(OR(A34="",B34=""),"",SUMIFS(Paradas!$F$5:$F$4004,Paradas!$A$5:$A$4004,A34,Paradas!$B$5:$B$4004,B34))</f>
        <v/>
      </c>
      <c r="L34" s="11">
        <f>IF(J34="","",J34-N(K34))</f>
        <v/>
      </c>
      <c r="M34" s="12">
        <f>IF(OR(A34="",B34=""),"",COUNTIFS(Paradas!$A$5:$A$4004,A34,Paradas!$B$5:$B$4004,B34))</f>
        <v/>
      </c>
      <c r="N34" s="11">
        <f>IF(OR(H34="",I34=""),"",I34-H34)</f>
        <v/>
      </c>
      <c r="O34" s="6" t="n"/>
    </row>
    <row r="35">
      <c r="A35" s="13" t="n"/>
      <c r="B35" s="6" t="n"/>
      <c r="C35" s="6" t="n"/>
      <c r="D35" s="6" t="n"/>
      <c r="E35" s="14" t="n"/>
      <c r="F35" s="14" t="n"/>
      <c r="G35" s="14" t="n"/>
      <c r="H35" s="15" t="n"/>
      <c r="I35" s="15" t="n"/>
      <c r="J35" s="11">
        <f>IF(OR(E35="",F35=""),"",ROUND((MOD(F35-E35,1)-N(G35))*24,2))</f>
        <v/>
      </c>
      <c r="K35" s="11">
        <f>IF(OR(A35="",B35=""),"",SUMIFS(Paradas!$F$5:$F$4004,Paradas!$A$5:$A$4004,A35,Paradas!$B$5:$B$4004,B35))</f>
        <v/>
      </c>
      <c r="L35" s="11">
        <f>IF(J35="","",J35-N(K35))</f>
        <v/>
      </c>
      <c r="M35" s="12">
        <f>IF(OR(A35="",B35=""),"",COUNTIFS(Paradas!$A$5:$A$4004,A35,Paradas!$B$5:$B$4004,B35))</f>
        <v/>
      </c>
      <c r="N35" s="11">
        <f>IF(OR(H35="",I35=""),"",I35-H35)</f>
        <v/>
      </c>
      <c r="O35" s="6" t="n"/>
    </row>
    <row r="36">
      <c r="A36" s="13" t="n"/>
      <c r="B36" s="6" t="n"/>
      <c r="C36" s="6" t="n"/>
      <c r="D36" s="6" t="n"/>
      <c r="E36" s="14" t="n"/>
      <c r="F36" s="14" t="n"/>
      <c r="G36" s="14" t="n"/>
      <c r="H36" s="15" t="n"/>
      <c r="I36" s="15" t="n"/>
      <c r="J36" s="11">
        <f>IF(OR(E36="",F36=""),"",ROUND((MOD(F36-E36,1)-N(G36))*24,2))</f>
        <v/>
      </c>
      <c r="K36" s="11">
        <f>IF(OR(A36="",B36=""),"",SUMIFS(Paradas!$F$5:$F$4004,Paradas!$A$5:$A$4004,A36,Paradas!$B$5:$B$4004,B36))</f>
        <v/>
      </c>
      <c r="L36" s="11">
        <f>IF(J36="","",J36-N(K36))</f>
        <v/>
      </c>
      <c r="M36" s="12">
        <f>IF(OR(A36="",B36=""),"",COUNTIFS(Paradas!$A$5:$A$4004,A36,Paradas!$B$5:$B$4004,B36))</f>
        <v/>
      </c>
      <c r="N36" s="11">
        <f>IF(OR(H36="",I36=""),"",I36-H36)</f>
        <v/>
      </c>
      <c r="O36" s="6" t="n"/>
    </row>
    <row r="37">
      <c r="A37" s="13" t="n"/>
      <c r="B37" s="6" t="n"/>
      <c r="C37" s="6" t="n"/>
      <c r="D37" s="6" t="n"/>
      <c r="E37" s="14" t="n"/>
      <c r="F37" s="14" t="n"/>
      <c r="G37" s="14" t="n"/>
      <c r="H37" s="15" t="n"/>
      <c r="I37" s="15" t="n"/>
      <c r="J37" s="11">
        <f>IF(OR(E37="",F37=""),"",ROUND((MOD(F37-E37,1)-N(G37))*24,2))</f>
        <v/>
      </c>
      <c r="K37" s="11">
        <f>IF(OR(A37="",B37=""),"",SUMIFS(Paradas!$F$5:$F$4004,Paradas!$A$5:$A$4004,A37,Paradas!$B$5:$B$4004,B37))</f>
        <v/>
      </c>
      <c r="L37" s="11">
        <f>IF(J37="","",J37-N(K37))</f>
        <v/>
      </c>
      <c r="M37" s="12">
        <f>IF(OR(A37="",B37=""),"",COUNTIFS(Paradas!$A$5:$A$4004,A37,Paradas!$B$5:$B$4004,B37))</f>
        <v/>
      </c>
      <c r="N37" s="11">
        <f>IF(OR(H37="",I37=""),"",I37-H37)</f>
        <v/>
      </c>
      <c r="O37" s="6" t="n"/>
    </row>
    <row r="38">
      <c r="A38" s="13" t="n"/>
      <c r="B38" s="6" t="n"/>
      <c r="C38" s="6" t="n"/>
      <c r="D38" s="6" t="n"/>
      <c r="E38" s="14" t="n"/>
      <c r="F38" s="14" t="n"/>
      <c r="G38" s="14" t="n"/>
      <c r="H38" s="15" t="n"/>
      <c r="I38" s="15" t="n"/>
      <c r="J38" s="11">
        <f>IF(OR(E38="",F38=""),"",ROUND((MOD(F38-E38,1)-N(G38))*24,2))</f>
        <v/>
      </c>
      <c r="K38" s="11">
        <f>IF(OR(A38="",B38=""),"",SUMIFS(Paradas!$F$5:$F$4004,Paradas!$A$5:$A$4004,A38,Paradas!$B$5:$B$4004,B38))</f>
        <v/>
      </c>
      <c r="L38" s="11">
        <f>IF(J38="","",J38-N(K38))</f>
        <v/>
      </c>
      <c r="M38" s="12">
        <f>IF(OR(A38="",B38=""),"",COUNTIFS(Paradas!$A$5:$A$4004,A38,Paradas!$B$5:$B$4004,B38))</f>
        <v/>
      </c>
      <c r="N38" s="11">
        <f>IF(OR(H38="",I38=""),"",I38-H38)</f>
        <v/>
      </c>
      <c r="O38" s="6" t="n"/>
    </row>
    <row r="39">
      <c r="A39" s="13" t="n"/>
      <c r="B39" s="6" t="n"/>
      <c r="C39" s="6" t="n"/>
      <c r="D39" s="6" t="n"/>
      <c r="E39" s="14" t="n"/>
      <c r="F39" s="14" t="n"/>
      <c r="G39" s="14" t="n"/>
      <c r="H39" s="15" t="n"/>
      <c r="I39" s="15" t="n"/>
      <c r="J39" s="11">
        <f>IF(OR(E39="",F39=""),"",ROUND((MOD(F39-E39,1)-N(G39))*24,2))</f>
        <v/>
      </c>
      <c r="K39" s="11">
        <f>IF(OR(A39="",B39=""),"",SUMIFS(Paradas!$F$5:$F$4004,Paradas!$A$5:$A$4004,A39,Paradas!$B$5:$B$4004,B39))</f>
        <v/>
      </c>
      <c r="L39" s="11">
        <f>IF(J39="","",J39-N(K39))</f>
        <v/>
      </c>
      <c r="M39" s="12">
        <f>IF(OR(A39="",B39=""),"",COUNTIFS(Paradas!$A$5:$A$4004,A39,Paradas!$B$5:$B$4004,B39))</f>
        <v/>
      </c>
      <c r="N39" s="11">
        <f>IF(OR(H39="",I39=""),"",I39-H39)</f>
        <v/>
      </c>
      <c r="O39" s="6" t="n"/>
    </row>
    <row r="40">
      <c r="A40" s="13" t="n"/>
      <c r="B40" s="6" t="n"/>
      <c r="C40" s="6" t="n"/>
      <c r="D40" s="6" t="n"/>
      <c r="E40" s="14" t="n"/>
      <c r="F40" s="14" t="n"/>
      <c r="G40" s="14" t="n"/>
      <c r="H40" s="15" t="n"/>
      <c r="I40" s="15" t="n"/>
      <c r="J40" s="11">
        <f>IF(OR(E40="",F40=""),"",ROUND((MOD(F40-E40,1)-N(G40))*24,2))</f>
        <v/>
      </c>
      <c r="K40" s="11">
        <f>IF(OR(A40="",B40=""),"",SUMIFS(Paradas!$F$5:$F$4004,Paradas!$A$5:$A$4004,A40,Paradas!$B$5:$B$4004,B40))</f>
        <v/>
      </c>
      <c r="L40" s="11">
        <f>IF(J40="","",J40-N(K40))</f>
        <v/>
      </c>
      <c r="M40" s="12">
        <f>IF(OR(A40="",B40=""),"",COUNTIFS(Paradas!$A$5:$A$4004,A40,Paradas!$B$5:$B$4004,B40))</f>
        <v/>
      </c>
      <c r="N40" s="11">
        <f>IF(OR(H40="",I40=""),"",I40-H40)</f>
        <v/>
      </c>
      <c r="O40" s="6" t="n"/>
    </row>
    <row r="41">
      <c r="A41" s="13" t="n"/>
      <c r="B41" s="6" t="n"/>
      <c r="C41" s="6" t="n"/>
      <c r="D41" s="6" t="n"/>
      <c r="E41" s="14" t="n"/>
      <c r="F41" s="14" t="n"/>
      <c r="G41" s="14" t="n"/>
      <c r="H41" s="15" t="n"/>
      <c r="I41" s="15" t="n"/>
      <c r="J41" s="11">
        <f>IF(OR(E41="",F41=""),"",ROUND((MOD(F41-E41,1)-N(G41))*24,2))</f>
        <v/>
      </c>
      <c r="K41" s="11">
        <f>IF(OR(A41="",B41=""),"",SUMIFS(Paradas!$F$5:$F$4004,Paradas!$A$5:$A$4004,A41,Paradas!$B$5:$B$4004,B41))</f>
        <v/>
      </c>
      <c r="L41" s="11">
        <f>IF(J41="","",J41-N(K41))</f>
        <v/>
      </c>
      <c r="M41" s="12">
        <f>IF(OR(A41="",B41=""),"",COUNTIFS(Paradas!$A$5:$A$4004,A41,Paradas!$B$5:$B$4004,B41))</f>
        <v/>
      </c>
      <c r="N41" s="11">
        <f>IF(OR(H41="",I41=""),"",I41-H41)</f>
        <v/>
      </c>
      <c r="O41" s="6" t="n"/>
    </row>
    <row r="42">
      <c r="A42" s="13" t="n"/>
      <c r="B42" s="6" t="n"/>
      <c r="C42" s="6" t="n"/>
      <c r="D42" s="6" t="n"/>
      <c r="E42" s="14" t="n"/>
      <c r="F42" s="14" t="n"/>
      <c r="G42" s="14" t="n"/>
      <c r="H42" s="15" t="n"/>
      <c r="I42" s="15" t="n"/>
      <c r="J42" s="11">
        <f>IF(OR(E42="",F42=""),"",ROUND((MOD(F42-E42,1)-N(G42))*24,2))</f>
        <v/>
      </c>
      <c r="K42" s="11">
        <f>IF(OR(A42="",B42=""),"",SUMIFS(Paradas!$F$5:$F$4004,Paradas!$A$5:$A$4004,A42,Paradas!$B$5:$B$4004,B42))</f>
        <v/>
      </c>
      <c r="L42" s="11">
        <f>IF(J42="","",J42-N(K42))</f>
        <v/>
      </c>
      <c r="M42" s="12">
        <f>IF(OR(A42="",B42=""),"",COUNTIFS(Paradas!$A$5:$A$4004,A42,Paradas!$B$5:$B$4004,B42))</f>
        <v/>
      </c>
      <c r="N42" s="11">
        <f>IF(OR(H42="",I42=""),"",I42-H42)</f>
        <v/>
      </c>
      <c r="O42" s="6" t="n"/>
    </row>
    <row r="43">
      <c r="A43" s="13" t="n"/>
      <c r="B43" s="6" t="n"/>
      <c r="C43" s="6" t="n"/>
      <c r="D43" s="6" t="n"/>
      <c r="E43" s="14" t="n"/>
      <c r="F43" s="14" t="n"/>
      <c r="G43" s="14" t="n"/>
      <c r="H43" s="15" t="n"/>
      <c r="I43" s="15" t="n"/>
      <c r="J43" s="11">
        <f>IF(OR(E43="",F43=""),"",ROUND((MOD(F43-E43,1)-N(G43))*24,2))</f>
        <v/>
      </c>
      <c r="K43" s="11">
        <f>IF(OR(A43="",B43=""),"",SUMIFS(Paradas!$F$5:$F$4004,Paradas!$A$5:$A$4004,A43,Paradas!$B$5:$B$4004,B43))</f>
        <v/>
      </c>
      <c r="L43" s="11">
        <f>IF(J43="","",J43-N(K43))</f>
        <v/>
      </c>
      <c r="M43" s="12">
        <f>IF(OR(A43="",B43=""),"",COUNTIFS(Paradas!$A$5:$A$4004,A43,Paradas!$B$5:$B$4004,B43))</f>
        <v/>
      </c>
      <c r="N43" s="11">
        <f>IF(OR(H43="",I43=""),"",I43-H43)</f>
        <v/>
      </c>
      <c r="O43" s="6" t="n"/>
    </row>
    <row r="44">
      <c r="A44" s="13" t="n"/>
      <c r="B44" s="6" t="n"/>
      <c r="C44" s="6" t="n"/>
      <c r="D44" s="6" t="n"/>
      <c r="E44" s="14" t="n"/>
      <c r="F44" s="14" t="n"/>
      <c r="G44" s="14" t="n"/>
      <c r="H44" s="15" t="n"/>
      <c r="I44" s="15" t="n"/>
      <c r="J44" s="11">
        <f>IF(OR(E44="",F44=""),"",ROUND((MOD(F44-E44,1)-N(G44))*24,2))</f>
        <v/>
      </c>
      <c r="K44" s="11">
        <f>IF(OR(A44="",B44=""),"",SUMIFS(Paradas!$F$5:$F$4004,Paradas!$A$5:$A$4004,A44,Paradas!$B$5:$B$4004,B44))</f>
        <v/>
      </c>
      <c r="L44" s="11">
        <f>IF(J44="","",J44-N(K44))</f>
        <v/>
      </c>
      <c r="M44" s="12">
        <f>IF(OR(A44="",B44=""),"",COUNTIFS(Paradas!$A$5:$A$4004,A44,Paradas!$B$5:$B$4004,B44))</f>
        <v/>
      </c>
      <c r="N44" s="11">
        <f>IF(OR(H44="",I44=""),"",I44-H44)</f>
        <v/>
      </c>
      <c r="O44" s="6" t="n"/>
    </row>
    <row r="45">
      <c r="A45" s="13" t="n"/>
      <c r="B45" s="6" t="n"/>
      <c r="C45" s="6" t="n"/>
      <c r="D45" s="6" t="n"/>
      <c r="E45" s="14" t="n"/>
      <c r="F45" s="14" t="n"/>
      <c r="G45" s="14" t="n"/>
      <c r="H45" s="15" t="n"/>
      <c r="I45" s="15" t="n"/>
      <c r="J45" s="11">
        <f>IF(OR(E45="",F45=""),"",ROUND((MOD(F45-E45,1)-N(G45))*24,2))</f>
        <v/>
      </c>
      <c r="K45" s="11">
        <f>IF(OR(A45="",B45=""),"",SUMIFS(Paradas!$F$5:$F$4004,Paradas!$A$5:$A$4004,A45,Paradas!$B$5:$B$4004,B45))</f>
        <v/>
      </c>
      <c r="L45" s="11">
        <f>IF(J45="","",J45-N(K45))</f>
        <v/>
      </c>
      <c r="M45" s="12">
        <f>IF(OR(A45="",B45=""),"",COUNTIFS(Paradas!$A$5:$A$4004,A45,Paradas!$B$5:$B$4004,B45))</f>
        <v/>
      </c>
      <c r="N45" s="11">
        <f>IF(OR(H45="",I45=""),"",I45-H45)</f>
        <v/>
      </c>
      <c r="O45" s="6" t="n"/>
    </row>
    <row r="46">
      <c r="A46" s="13" t="n"/>
      <c r="B46" s="6" t="n"/>
      <c r="C46" s="6" t="n"/>
      <c r="D46" s="6" t="n"/>
      <c r="E46" s="14" t="n"/>
      <c r="F46" s="14" t="n"/>
      <c r="G46" s="14" t="n"/>
      <c r="H46" s="15" t="n"/>
      <c r="I46" s="15" t="n"/>
      <c r="J46" s="11">
        <f>IF(OR(E46="",F46=""),"",ROUND((MOD(F46-E46,1)-N(G46))*24,2))</f>
        <v/>
      </c>
      <c r="K46" s="11">
        <f>IF(OR(A46="",B46=""),"",SUMIFS(Paradas!$F$5:$F$4004,Paradas!$A$5:$A$4004,A46,Paradas!$B$5:$B$4004,B46))</f>
        <v/>
      </c>
      <c r="L46" s="11">
        <f>IF(J46="","",J46-N(K46))</f>
        <v/>
      </c>
      <c r="M46" s="12">
        <f>IF(OR(A46="",B46=""),"",COUNTIFS(Paradas!$A$5:$A$4004,A46,Paradas!$B$5:$B$4004,B46))</f>
        <v/>
      </c>
      <c r="N46" s="11">
        <f>IF(OR(H46="",I46=""),"",I46-H46)</f>
        <v/>
      </c>
      <c r="O46" s="6" t="n"/>
    </row>
    <row r="47">
      <c r="A47" s="13" t="n"/>
      <c r="B47" s="6" t="n"/>
      <c r="C47" s="6" t="n"/>
      <c r="D47" s="6" t="n"/>
      <c r="E47" s="14" t="n"/>
      <c r="F47" s="14" t="n"/>
      <c r="G47" s="14" t="n"/>
      <c r="H47" s="15" t="n"/>
      <c r="I47" s="15" t="n"/>
      <c r="J47" s="11">
        <f>IF(OR(E47="",F47=""),"",ROUND((MOD(F47-E47,1)-N(G47))*24,2))</f>
        <v/>
      </c>
      <c r="K47" s="11">
        <f>IF(OR(A47="",B47=""),"",SUMIFS(Paradas!$F$5:$F$4004,Paradas!$A$5:$A$4004,A47,Paradas!$B$5:$B$4004,B47))</f>
        <v/>
      </c>
      <c r="L47" s="11">
        <f>IF(J47="","",J47-N(K47))</f>
        <v/>
      </c>
      <c r="M47" s="12">
        <f>IF(OR(A47="",B47=""),"",COUNTIFS(Paradas!$A$5:$A$4004,A47,Paradas!$B$5:$B$4004,B47))</f>
        <v/>
      </c>
      <c r="N47" s="11">
        <f>IF(OR(H47="",I47=""),"",I47-H47)</f>
        <v/>
      </c>
      <c r="O47" s="6" t="n"/>
    </row>
    <row r="48">
      <c r="A48" s="13" t="n"/>
      <c r="B48" s="6" t="n"/>
      <c r="C48" s="6" t="n"/>
      <c r="D48" s="6" t="n"/>
      <c r="E48" s="14" t="n"/>
      <c r="F48" s="14" t="n"/>
      <c r="G48" s="14" t="n"/>
      <c r="H48" s="15" t="n"/>
      <c r="I48" s="15" t="n"/>
      <c r="J48" s="11">
        <f>IF(OR(E48="",F48=""),"",ROUND((MOD(F48-E48,1)-N(G48))*24,2))</f>
        <v/>
      </c>
      <c r="K48" s="11">
        <f>IF(OR(A48="",B48=""),"",SUMIFS(Paradas!$F$5:$F$4004,Paradas!$A$5:$A$4004,A48,Paradas!$B$5:$B$4004,B48))</f>
        <v/>
      </c>
      <c r="L48" s="11">
        <f>IF(J48="","",J48-N(K48))</f>
        <v/>
      </c>
      <c r="M48" s="12">
        <f>IF(OR(A48="",B48=""),"",COUNTIFS(Paradas!$A$5:$A$4004,A48,Paradas!$B$5:$B$4004,B48))</f>
        <v/>
      </c>
      <c r="N48" s="11">
        <f>IF(OR(H48="",I48=""),"",I48-H48)</f>
        <v/>
      </c>
      <c r="O48" s="6" t="n"/>
    </row>
    <row r="49">
      <c r="A49" s="13" t="n"/>
      <c r="B49" s="6" t="n"/>
      <c r="C49" s="6" t="n"/>
      <c r="D49" s="6" t="n"/>
      <c r="E49" s="14" t="n"/>
      <c r="F49" s="14" t="n"/>
      <c r="G49" s="14" t="n"/>
      <c r="H49" s="15" t="n"/>
      <c r="I49" s="15" t="n"/>
      <c r="J49" s="11">
        <f>IF(OR(E49="",F49=""),"",ROUND((MOD(F49-E49,1)-N(G49))*24,2))</f>
        <v/>
      </c>
      <c r="K49" s="11">
        <f>IF(OR(A49="",B49=""),"",SUMIFS(Paradas!$F$5:$F$4004,Paradas!$A$5:$A$4004,A49,Paradas!$B$5:$B$4004,B49))</f>
        <v/>
      </c>
      <c r="L49" s="11">
        <f>IF(J49="","",J49-N(K49))</f>
        <v/>
      </c>
      <c r="M49" s="12">
        <f>IF(OR(A49="",B49=""),"",COUNTIFS(Paradas!$A$5:$A$4004,A49,Paradas!$B$5:$B$4004,B49))</f>
        <v/>
      </c>
      <c r="N49" s="11">
        <f>IF(OR(H49="",I49=""),"",I49-H49)</f>
        <v/>
      </c>
      <c r="O49" s="6" t="n"/>
    </row>
    <row r="50">
      <c r="A50" s="13" t="n"/>
      <c r="B50" s="6" t="n"/>
      <c r="C50" s="6" t="n"/>
      <c r="D50" s="6" t="n"/>
      <c r="E50" s="14" t="n"/>
      <c r="F50" s="14" t="n"/>
      <c r="G50" s="14" t="n"/>
      <c r="H50" s="15" t="n"/>
      <c r="I50" s="15" t="n"/>
      <c r="J50" s="11">
        <f>IF(OR(E50="",F50=""),"",ROUND((MOD(F50-E50,1)-N(G50))*24,2))</f>
        <v/>
      </c>
      <c r="K50" s="11">
        <f>IF(OR(A50="",B50=""),"",SUMIFS(Paradas!$F$5:$F$4004,Paradas!$A$5:$A$4004,A50,Paradas!$B$5:$B$4004,B50))</f>
        <v/>
      </c>
      <c r="L50" s="11">
        <f>IF(J50="","",J50-N(K50))</f>
        <v/>
      </c>
      <c r="M50" s="12">
        <f>IF(OR(A50="",B50=""),"",COUNTIFS(Paradas!$A$5:$A$4004,A50,Paradas!$B$5:$B$4004,B50))</f>
        <v/>
      </c>
      <c r="N50" s="11">
        <f>IF(OR(H50="",I50=""),"",I50-H50)</f>
        <v/>
      </c>
      <c r="O50" s="6" t="n"/>
    </row>
    <row r="51">
      <c r="A51" s="13" t="n"/>
      <c r="B51" s="6" t="n"/>
      <c r="C51" s="6" t="n"/>
      <c r="D51" s="6" t="n"/>
      <c r="E51" s="14" t="n"/>
      <c r="F51" s="14" t="n"/>
      <c r="G51" s="14" t="n"/>
      <c r="H51" s="15" t="n"/>
      <c r="I51" s="15" t="n"/>
      <c r="J51" s="11">
        <f>IF(OR(E51="",F51=""),"",ROUND((MOD(F51-E51,1)-N(G51))*24,2))</f>
        <v/>
      </c>
      <c r="K51" s="11">
        <f>IF(OR(A51="",B51=""),"",SUMIFS(Paradas!$F$5:$F$4004,Paradas!$A$5:$A$4004,A51,Paradas!$B$5:$B$4004,B51))</f>
        <v/>
      </c>
      <c r="L51" s="11">
        <f>IF(J51="","",J51-N(K51))</f>
        <v/>
      </c>
      <c r="M51" s="12">
        <f>IF(OR(A51="",B51=""),"",COUNTIFS(Paradas!$A$5:$A$4004,A51,Paradas!$B$5:$B$4004,B51))</f>
        <v/>
      </c>
      <c r="N51" s="11">
        <f>IF(OR(H51="",I51=""),"",I51-H51)</f>
        <v/>
      </c>
      <c r="O51" s="6" t="n"/>
    </row>
    <row r="52">
      <c r="A52" s="13" t="n"/>
      <c r="B52" s="6" t="n"/>
      <c r="C52" s="6" t="n"/>
      <c r="D52" s="6" t="n"/>
      <c r="E52" s="14" t="n"/>
      <c r="F52" s="14" t="n"/>
      <c r="G52" s="14" t="n"/>
      <c r="H52" s="15" t="n"/>
      <c r="I52" s="15" t="n"/>
      <c r="J52" s="11">
        <f>IF(OR(E52="",F52=""),"",ROUND((MOD(F52-E52,1)-N(G52))*24,2))</f>
        <v/>
      </c>
      <c r="K52" s="11">
        <f>IF(OR(A52="",B52=""),"",SUMIFS(Paradas!$F$5:$F$4004,Paradas!$A$5:$A$4004,A52,Paradas!$B$5:$B$4004,B52))</f>
        <v/>
      </c>
      <c r="L52" s="11">
        <f>IF(J52="","",J52-N(K52))</f>
        <v/>
      </c>
      <c r="M52" s="12">
        <f>IF(OR(A52="",B52=""),"",COUNTIFS(Paradas!$A$5:$A$4004,A52,Paradas!$B$5:$B$4004,B52))</f>
        <v/>
      </c>
      <c r="N52" s="11">
        <f>IF(OR(H52="",I52=""),"",I52-H52)</f>
        <v/>
      </c>
      <c r="O52" s="6" t="n"/>
    </row>
    <row r="53">
      <c r="A53" s="13" t="n"/>
      <c r="B53" s="6" t="n"/>
      <c r="C53" s="6" t="n"/>
      <c r="D53" s="6" t="n"/>
      <c r="E53" s="14" t="n"/>
      <c r="F53" s="14" t="n"/>
      <c r="G53" s="14" t="n"/>
      <c r="H53" s="15" t="n"/>
      <c r="I53" s="15" t="n"/>
      <c r="J53" s="11">
        <f>IF(OR(E53="",F53=""),"",ROUND((MOD(F53-E53,1)-N(G53))*24,2))</f>
        <v/>
      </c>
      <c r="K53" s="11">
        <f>IF(OR(A53="",B53=""),"",SUMIFS(Paradas!$F$5:$F$4004,Paradas!$A$5:$A$4004,A53,Paradas!$B$5:$B$4004,B53))</f>
        <v/>
      </c>
      <c r="L53" s="11">
        <f>IF(J53="","",J53-N(K53))</f>
        <v/>
      </c>
      <c r="M53" s="12">
        <f>IF(OR(A53="",B53=""),"",COUNTIFS(Paradas!$A$5:$A$4004,A53,Paradas!$B$5:$B$4004,B53))</f>
        <v/>
      </c>
      <c r="N53" s="11">
        <f>IF(OR(H53="",I53=""),"",I53-H53)</f>
        <v/>
      </c>
      <c r="O53" s="6" t="n"/>
    </row>
    <row r="54">
      <c r="A54" s="13" t="n"/>
      <c r="B54" s="6" t="n"/>
      <c r="C54" s="6" t="n"/>
      <c r="D54" s="6" t="n"/>
      <c r="E54" s="14" t="n"/>
      <c r="F54" s="14" t="n"/>
      <c r="G54" s="14" t="n"/>
      <c r="H54" s="15" t="n"/>
      <c r="I54" s="15" t="n"/>
      <c r="J54" s="11">
        <f>IF(OR(E54="",F54=""),"",ROUND((MOD(F54-E54,1)-N(G54))*24,2))</f>
        <v/>
      </c>
      <c r="K54" s="11">
        <f>IF(OR(A54="",B54=""),"",SUMIFS(Paradas!$F$5:$F$4004,Paradas!$A$5:$A$4004,A54,Paradas!$B$5:$B$4004,B54))</f>
        <v/>
      </c>
      <c r="L54" s="11">
        <f>IF(J54="","",J54-N(K54))</f>
        <v/>
      </c>
      <c r="M54" s="12">
        <f>IF(OR(A54="",B54=""),"",COUNTIFS(Paradas!$A$5:$A$4004,A54,Paradas!$B$5:$B$4004,B54))</f>
        <v/>
      </c>
      <c r="N54" s="11">
        <f>IF(OR(H54="",I54=""),"",I54-H54)</f>
        <v/>
      </c>
      <c r="O54" s="6" t="n"/>
    </row>
    <row r="55">
      <c r="A55" s="13" t="n"/>
      <c r="B55" s="6" t="n"/>
      <c r="C55" s="6" t="n"/>
      <c r="D55" s="6" t="n"/>
      <c r="E55" s="14" t="n"/>
      <c r="F55" s="14" t="n"/>
      <c r="G55" s="14" t="n"/>
      <c r="H55" s="15" t="n"/>
      <c r="I55" s="15" t="n"/>
      <c r="J55" s="11">
        <f>IF(OR(E55="",F55=""),"",ROUND((MOD(F55-E55,1)-N(G55))*24,2))</f>
        <v/>
      </c>
      <c r="K55" s="11">
        <f>IF(OR(A55="",B55=""),"",SUMIFS(Paradas!$F$5:$F$4004,Paradas!$A$5:$A$4004,A55,Paradas!$B$5:$B$4004,B55))</f>
        <v/>
      </c>
      <c r="L55" s="11">
        <f>IF(J55="","",J55-N(K55))</f>
        <v/>
      </c>
      <c r="M55" s="12">
        <f>IF(OR(A55="",B55=""),"",COUNTIFS(Paradas!$A$5:$A$4004,A55,Paradas!$B$5:$B$4004,B55))</f>
        <v/>
      </c>
      <c r="N55" s="11">
        <f>IF(OR(H55="",I55=""),"",I55-H55)</f>
        <v/>
      </c>
      <c r="O55" s="6" t="n"/>
    </row>
    <row r="56">
      <c r="A56" s="13" t="n"/>
      <c r="B56" s="6" t="n"/>
      <c r="C56" s="6" t="n"/>
      <c r="D56" s="6" t="n"/>
      <c r="E56" s="14" t="n"/>
      <c r="F56" s="14" t="n"/>
      <c r="G56" s="14" t="n"/>
      <c r="H56" s="15" t="n"/>
      <c r="I56" s="15" t="n"/>
      <c r="J56" s="11">
        <f>IF(OR(E56="",F56=""),"",ROUND((MOD(F56-E56,1)-N(G56))*24,2))</f>
        <v/>
      </c>
      <c r="K56" s="11">
        <f>IF(OR(A56="",B56=""),"",SUMIFS(Paradas!$F$5:$F$4004,Paradas!$A$5:$A$4004,A56,Paradas!$B$5:$B$4004,B56))</f>
        <v/>
      </c>
      <c r="L56" s="11">
        <f>IF(J56="","",J56-N(K56))</f>
        <v/>
      </c>
      <c r="M56" s="12">
        <f>IF(OR(A56="",B56=""),"",COUNTIFS(Paradas!$A$5:$A$4004,A56,Paradas!$B$5:$B$4004,B56))</f>
        <v/>
      </c>
      <c r="N56" s="11">
        <f>IF(OR(H56="",I56=""),"",I56-H56)</f>
        <v/>
      </c>
      <c r="O56" s="6" t="n"/>
    </row>
    <row r="57">
      <c r="A57" s="13" t="n"/>
      <c r="B57" s="6" t="n"/>
      <c r="C57" s="6" t="n"/>
      <c r="D57" s="6" t="n"/>
      <c r="E57" s="14" t="n"/>
      <c r="F57" s="14" t="n"/>
      <c r="G57" s="14" t="n"/>
      <c r="H57" s="15" t="n"/>
      <c r="I57" s="15" t="n"/>
      <c r="J57" s="11">
        <f>IF(OR(E57="",F57=""),"",ROUND((MOD(F57-E57,1)-N(G57))*24,2))</f>
        <v/>
      </c>
      <c r="K57" s="11">
        <f>IF(OR(A57="",B57=""),"",SUMIFS(Paradas!$F$5:$F$4004,Paradas!$A$5:$A$4004,A57,Paradas!$B$5:$B$4004,B57))</f>
        <v/>
      </c>
      <c r="L57" s="11">
        <f>IF(J57="","",J57-N(K57))</f>
        <v/>
      </c>
      <c r="M57" s="12">
        <f>IF(OR(A57="",B57=""),"",COUNTIFS(Paradas!$A$5:$A$4004,A57,Paradas!$B$5:$B$4004,B57))</f>
        <v/>
      </c>
      <c r="N57" s="11">
        <f>IF(OR(H57="",I57=""),"",I57-H57)</f>
        <v/>
      </c>
      <c r="O57" s="6" t="n"/>
    </row>
    <row r="58">
      <c r="A58" s="13" t="n"/>
      <c r="B58" s="6" t="n"/>
      <c r="C58" s="6" t="n"/>
      <c r="D58" s="6" t="n"/>
      <c r="E58" s="14" t="n"/>
      <c r="F58" s="14" t="n"/>
      <c r="G58" s="14" t="n"/>
      <c r="H58" s="15" t="n"/>
      <c r="I58" s="15" t="n"/>
      <c r="J58" s="11">
        <f>IF(OR(E58="",F58=""),"",ROUND((MOD(F58-E58,1)-N(G58))*24,2))</f>
        <v/>
      </c>
      <c r="K58" s="11">
        <f>IF(OR(A58="",B58=""),"",SUMIFS(Paradas!$F$5:$F$4004,Paradas!$A$5:$A$4004,A58,Paradas!$B$5:$B$4004,B58))</f>
        <v/>
      </c>
      <c r="L58" s="11">
        <f>IF(J58="","",J58-N(K58))</f>
        <v/>
      </c>
      <c r="M58" s="12">
        <f>IF(OR(A58="",B58=""),"",COUNTIFS(Paradas!$A$5:$A$4004,A58,Paradas!$B$5:$B$4004,B58))</f>
        <v/>
      </c>
      <c r="N58" s="11">
        <f>IF(OR(H58="",I58=""),"",I58-H58)</f>
        <v/>
      </c>
      <c r="O58" s="6" t="n"/>
    </row>
    <row r="59">
      <c r="A59" s="13" t="n"/>
      <c r="B59" s="6" t="n"/>
      <c r="C59" s="6" t="n"/>
      <c r="D59" s="6" t="n"/>
      <c r="E59" s="14" t="n"/>
      <c r="F59" s="14" t="n"/>
      <c r="G59" s="14" t="n"/>
      <c r="H59" s="15" t="n"/>
      <c r="I59" s="15" t="n"/>
      <c r="J59" s="11">
        <f>IF(OR(E59="",F59=""),"",ROUND((MOD(F59-E59,1)-N(G59))*24,2))</f>
        <v/>
      </c>
      <c r="K59" s="11">
        <f>IF(OR(A59="",B59=""),"",SUMIFS(Paradas!$F$5:$F$4004,Paradas!$A$5:$A$4004,A59,Paradas!$B$5:$B$4004,B59))</f>
        <v/>
      </c>
      <c r="L59" s="11">
        <f>IF(J59="","",J59-N(K59))</f>
        <v/>
      </c>
      <c r="M59" s="12">
        <f>IF(OR(A59="",B59=""),"",COUNTIFS(Paradas!$A$5:$A$4004,A59,Paradas!$B$5:$B$4004,B59))</f>
        <v/>
      </c>
      <c r="N59" s="11">
        <f>IF(OR(H59="",I59=""),"",I59-H59)</f>
        <v/>
      </c>
      <c r="O59" s="6" t="n"/>
    </row>
    <row r="60">
      <c r="A60" s="13" t="n"/>
      <c r="B60" s="6" t="n"/>
      <c r="C60" s="6" t="n"/>
      <c r="D60" s="6" t="n"/>
      <c r="E60" s="14" t="n"/>
      <c r="F60" s="14" t="n"/>
      <c r="G60" s="14" t="n"/>
      <c r="H60" s="15" t="n"/>
      <c r="I60" s="15" t="n"/>
      <c r="J60" s="11">
        <f>IF(OR(E60="",F60=""),"",ROUND((MOD(F60-E60,1)-N(G60))*24,2))</f>
        <v/>
      </c>
      <c r="K60" s="11">
        <f>IF(OR(A60="",B60=""),"",SUMIFS(Paradas!$F$5:$F$4004,Paradas!$A$5:$A$4004,A60,Paradas!$B$5:$B$4004,B60))</f>
        <v/>
      </c>
      <c r="L60" s="11">
        <f>IF(J60="","",J60-N(K60))</f>
        <v/>
      </c>
      <c r="M60" s="12">
        <f>IF(OR(A60="",B60=""),"",COUNTIFS(Paradas!$A$5:$A$4004,A60,Paradas!$B$5:$B$4004,B60))</f>
        <v/>
      </c>
      <c r="N60" s="11">
        <f>IF(OR(H60="",I60=""),"",I60-H60)</f>
        <v/>
      </c>
      <c r="O60" s="6" t="n"/>
    </row>
    <row r="61">
      <c r="A61" s="13" t="n"/>
      <c r="B61" s="6" t="n"/>
      <c r="C61" s="6" t="n"/>
      <c r="D61" s="6" t="n"/>
      <c r="E61" s="14" t="n"/>
      <c r="F61" s="14" t="n"/>
      <c r="G61" s="14" t="n"/>
      <c r="H61" s="15" t="n"/>
      <c r="I61" s="15" t="n"/>
      <c r="J61" s="11">
        <f>IF(OR(E61="",F61=""),"",ROUND((MOD(F61-E61,1)-N(G61))*24,2))</f>
        <v/>
      </c>
      <c r="K61" s="11">
        <f>IF(OR(A61="",B61=""),"",SUMIFS(Paradas!$F$5:$F$4004,Paradas!$A$5:$A$4004,A61,Paradas!$B$5:$B$4004,B61))</f>
        <v/>
      </c>
      <c r="L61" s="11">
        <f>IF(J61="","",J61-N(K61))</f>
        <v/>
      </c>
      <c r="M61" s="12">
        <f>IF(OR(A61="",B61=""),"",COUNTIFS(Paradas!$A$5:$A$4004,A61,Paradas!$B$5:$B$4004,B61))</f>
        <v/>
      </c>
      <c r="N61" s="11">
        <f>IF(OR(H61="",I61=""),"",I61-H61)</f>
        <v/>
      </c>
      <c r="O61" s="6" t="n"/>
    </row>
    <row r="62">
      <c r="A62" s="13" t="n"/>
      <c r="B62" s="6" t="n"/>
      <c r="C62" s="6" t="n"/>
      <c r="D62" s="6" t="n"/>
      <c r="E62" s="14" t="n"/>
      <c r="F62" s="14" t="n"/>
      <c r="G62" s="14" t="n"/>
      <c r="H62" s="15" t="n"/>
      <c r="I62" s="15" t="n"/>
      <c r="J62" s="11">
        <f>IF(OR(E62="",F62=""),"",ROUND((MOD(F62-E62,1)-N(G62))*24,2))</f>
        <v/>
      </c>
      <c r="K62" s="11">
        <f>IF(OR(A62="",B62=""),"",SUMIFS(Paradas!$F$5:$F$4004,Paradas!$A$5:$A$4004,A62,Paradas!$B$5:$B$4004,B62))</f>
        <v/>
      </c>
      <c r="L62" s="11">
        <f>IF(J62="","",J62-N(K62))</f>
        <v/>
      </c>
      <c r="M62" s="12">
        <f>IF(OR(A62="",B62=""),"",COUNTIFS(Paradas!$A$5:$A$4004,A62,Paradas!$B$5:$B$4004,B62))</f>
        <v/>
      </c>
      <c r="N62" s="11">
        <f>IF(OR(H62="",I62=""),"",I62-H62)</f>
        <v/>
      </c>
      <c r="O62" s="6" t="n"/>
    </row>
    <row r="63">
      <c r="A63" s="13" t="n"/>
      <c r="B63" s="6" t="n"/>
      <c r="C63" s="6" t="n"/>
      <c r="D63" s="6" t="n"/>
      <c r="E63" s="14" t="n"/>
      <c r="F63" s="14" t="n"/>
      <c r="G63" s="14" t="n"/>
      <c r="H63" s="15" t="n"/>
      <c r="I63" s="15" t="n"/>
      <c r="J63" s="11">
        <f>IF(OR(E63="",F63=""),"",ROUND((MOD(F63-E63,1)-N(G63))*24,2))</f>
        <v/>
      </c>
      <c r="K63" s="11">
        <f>IF(OR(A63="",B63=""),"",SUMIFS(Paradas!$F$5:$F$4004,Paradas!$A$5:$A$4004,A63,Paradas!$B$5:$B$4004,B63))</f>
        <v/>
      </c>
      <c r="L63" s="11">
        <f>IF(J63="","",J63-N(K63))</f>
        <v/>
      </c>
      <c r="M63" s="12">
        <f>IF(OR(A63="",B63=""),"",COUNTIFS(Paradas!$A$5:$A$4004,A63,Paradas!$B$5:$B$4004,B63))</f>
        <v/>
      </c>
      <c r="N63" s="11">
        <f>IF(OR(H63="",I63=""),"",I63-H63)</f>
        <v/>
      </c>
      <c r="O63" s="6" t="n"/>
    </row>
    <row r="64">
      <c r="A64" s="13" t="n"/>
      <c r="B64" s="6" t="n"/>
      <c r="C64" s="6" t="n"/>
      <c r="D64" s="6" t="n"/>
      <c r="E64" s="14" t="n"/>
      <c r="F64" s="14" t="n"/>
      <c r="G64" s="14" t="n"/>
      <c r="H64" s="15" t="n"/>
      <c r="I64" s="15" t="n"/>
      <c r="J64" s="11">
        <f>IF(OR(E64="",F64=""),"",ROUND((MOD(F64-E64,1)-N(G64))*24,2))</f>
        <v/>
      </c>
      <c r="K64" s="11">
        <f>IF(OR(A64="",B64=""),"",SUMIFS(Paradas!$F$5:$F$4004,Paradas!$A$5:$A$4004,A64,Paradas!$B$5:$B$4004,B64))</f>
        <v/>
      </c>
      <c r="L64" s="11">
        <f>IF(J64="","",J64-N(K64))</f>
        <v/>
      </c>
      <c r="M64" s="12">
        <f>IF(OR(A64="",B64=""),"",COUNTIFS(Paradas!$A$5:$A$4004,A64,Paradas!$B$5:$B$4004,B64))</f>
        <v/>
      </c>
      <c r="N64" s="11">
        <f>IF(OR(H64="",I64=""),"",I64-H64)</f>
        <v/>
      </c>
      <c r="O64" s="6" t="n"/>
    </row>
    <row r="65">
      <c r="A65" s="13" t="n"/>
      <c r="B65" s="6" t="n"/>
      <c r="C65" s="6" t="n"/>
      <c r="D65" s="6" t="n"/>
      <c r="E65" s="14" t="n"/>
      <c r="F65" s="14" t="n"/>
      <c r="G65" s="14" t="n"/>
      <c r="H65" s="15" t="n"/>
      <c r="I65" s="15" t="n"/>
      <c r="J65" s="11">
        <f>IF(OR(E65="",F65=""),"",ROUND((MOD(F65-E65,1)-N(G65))*24,2))</f>
        <v/>
      </c>
      <c r="K65" s="11">
        <f>IF(OR(A65="",B65=""),"",SUMIFS(Paradas!$F$5:$F$4004,Paradas!$A$5:$A$4004,A65,Paradas!$B$5:$B$4004,B65))</f>
        <v/>
      </c>
      <c r="L65" s="11">
        <f>IF(J65="","",J65-N(K65))</f>
        <v/>
      </c>
      <c r="M65" s="12">
        <f>IF(OR(A65="",B65=""),"",COUNTIFS(Paradas!$A$5:$A$4004,A65,Paradas!$B$5:$B$4004,B65))</f>
        <v/>
      </c>
      <c r="N65" s="11">
        <f>IF(OR(H65="",I65=""),"",I65-H65)</f>
        <v/>
      </c>
      <c r="O65" s="6" t="n"/>
    </row>
    <row r="66">
      <c r="A66" s="13" t="n"/>
      <c r="B66" s="6" t="n"/>
      <c r="C66" s="6" t="n"/>
      <c r="D66" s="6" t="n"/>
      <c r="E66" s="14" t="n"/>
      <c r="F66" s="14" t="n"/>
      <c r="G66" s="14" t="n"/>
      <c r="H66" s="15" t="n"/>
      <c r="I66" s="15" t="n"/>
      <c r="J66" s="11">
        <f>IF(OR(E66="",F66=""),"",ROUND((MOD(F66-E66,1)-N(G66))*24,2))</f>
        <v/>
      </c>
      <c r="K66" s="11">
        <f>IF(OR(A66="",B66=""),"",SUMIFS(Paradas!$F$5:$F$4004,Paradas!$A$5:$A$4004,A66,Paradas!$B$5:$B$4004,B66))</f>
        <v/>
      </c>
      <c r="L66" s="11">
        <f>IF(J66="","",J66-N(K66))</f>
        <v/>
      </c>
      <c r="M66" s="12">
        <f>IF(OR(A66="",B66=""),"",COUNTIFS(Paradas!$A$5:$A$4004,A66,Paradas!$B$5:$B$4004,B66))</f>
        <v/>
      </c>
      <c r="N66" s="11">
        <f>IF(OR(H66="",I66=""),"",I66-H66)</f>
        <v/>
      </c>
      <c r="O66" s="6" t="n"/>
    </row>
    <row r="67">
      <c r="A67" s="13" t="n"/>
      <c r="B67" s="6" t="n"/>
      <c r="C67" s="6" t="n"/>
      <c r="D67" s="6" t="n"/>
      <c r="E67" s="14" t="n"/>
      <c r="F67" s="14" t="n"/>
      <c r="G67" s="14" t="n"/>
      <c r="H67" s="15" t="n"/>
      <c r="I67" s="15" t="n"/>
      <c r="J67" s="11">
        <f>IF(OR(E67="",F67=""),"",ROUND((MOD(F67-E67,1)-N(G67))*24,2))</f>
        <v/>
      </c>
      <c r="K67" s="11">
        <f>IF(OR(A67="",B67=""),"",SUMIFS(Paradas!$F$5:$F$4004,Paradas!$A$5:$A$4004,A67,Paradas!$B$5:$B$4004,B67))</f>
        <v/>
      </c>
      <c r="L67" s="11">
        <f>IF(J67="","",J67-N(K67))</f>
        <v/>
      </c>
      <c r="M67" s="12">
        <f>IF(OR(A67="",B67=""),"",COUNTIFS(Paradas!$A$5:$A$4004,A67,Paradas!$B$5:$B$4004,B67))</f>
        <v/>
      </c>
      <c r="N67" s="11">
        <f>IF(OR(H67="",I67=""),"",I67-H67)</f>
        <v/>
      </c>
      <c r="O67" s="6" t="n"/>
    </row>
    <row r="68">
      <c r="A68" s="13" t="n"/>
      <c r="B68" s="6" t="n"/>
      <c r="C68" s="6" t="n"/>
      <c r="D68" s="6" t="n"/>
      <c r="E68" s="14" t="n"/>
      <c r="F68" s="14" t="n"/>
      <c r="G68" s="14" t="n"/>
      <c r="H68" s="15" t="n"/>
      <c r="I68" s="15" t="n"/>
      <c r="J68" s="11">
        <f>IF(OR(E68="",F68=""),"",ROUND((MOD(F68-E68,1)-N(G68))*24,2))</f>
        <v/>
      </c>
      <c r="K68" s="11">
        <f>IF(OR(A68="",B68=""),"",SUMIFS(Paradas!$F$5:$F$4004,Paradas!$A$5:$A$4004,A68,Paradas!$B$5:$B$4004,B68))</f>
        <v/>
      </c>
      <c r="L68" s="11">
        <f>IF(J68="","",J68-N(K68))</f>
        <v/>
      </c>
      <c r="M68" s="12">
        <f>IF(OR(A68="",B68=""),"",COUNTIFS(Paradas!$A$5:$A$4004,A68,Paradas!$B$5:$B$4004,B68))</f>
        <v/>
      </c>
      <c r="N68" s="11">
        <f>IF(OR(H68="",I68=""),"",I68-H68)</f>
        <v/>
      </c>
      <c r="O68" s="6" t="n"/>
    </row>
    <row r="69">
      <c r="A69" s="13" t="n"/>
      <c r="B69" s="6" t="n"/>
      <c r="C69" s="6" t="n"/>
      <c r="D69" s="6" t="n"/>
      <c r="E69" s="14" t="n"/>
      <c r="F69" s="14" t="n"/>
      <c r="G69" s="14" t="n"/>
      <c r="H69" s="15" t="n"/>
      <c r="I69" s="15" t="n"/>
      <c r="J69" s="11">
        <f>IF(OR(E69="",F69=""),"",ROUND((MOD(F69-E69,1)-N(G69))*24,2))</f>
        <v/>
      </c>
      <c r="K69" s="11">
        <f>IF(OR(A69="",B69=""),"",SUMIFS(Paradas!$F$5:$F$4004,Paradas!$A$5:$A$4004,A69,Paradas!$B$5:$B$4004,B69))</f>
        <v/>
      </c>
      <c r="L69" s="11">
        <f>IF(J69="","",J69-N(K69))</f>
        <v/>
      </c>
      <c r="M69" s="12">
        <f>IF(OR(A69="",B69=""),"",COUNTIFS(Paradas!$A$5:$A$4004,A69,Paradas!$B$5:$B$4004,B69))</f>
        <v/>
      </c>
      <c r="N69" s="11">
        <f>IF(OR(H69="",I69=""),"",I69-H69)</f>
        <v/>
      </c>
      <c r="O69" s="6" t="n"/>
    </row>
    <row r="70">
      <c r="A70" s="13" t="n"/>
      <c r="B70" s="6" t="n"/>
      <c r="C70" s="6" t="n"/>
      <c r="D70" s="6" t="n"/>
      <c r="E70" s="14" t="n"/>
      <c r="F70" s="14" t="n"/>
      <c r="G70" s="14" t="n"/>
      <c r="H70" s="15" t="n"/>
      <c r="I70" s="15" t="n"/>
      <c r="J70" s="11">
        <f>IF(OR(E70="",F70=""),"",ROUND((MOD(F70-E70,1)-N(G70))*24,2))</f>
        <v/>
      </c>
      <c r="K70" s="11">
        <f>IF(OR(A70="",B70=""),"",SUMIFS(Paradas!$F$5:$F$4004,Paradas!$A$5:$A$4004,A70,Paradas!$B$5:$B$4004,B70))</f>
        <v/>
      </c>
      <c r="L70" s="11">
        <f>IF(J70="","",J70-N(K70))</f>
        <v/>
      </c>
      <c r="M70" s="12">
        <f>IF(OR(A70="",B70=""),"",COUNTIFS(Paradas!$A$5:$A$4004,A70,Paradas!$B$5:$B$4004,B70))</f>
        <v/>
      </c>
      <c r="N70" s="11">
        <f>IF(OR(H70="",I70=""),"",I70-H70)</f>
        <v/>
      </c>
      <c r="O70" s="6" t="n"/>
    </row>
    <row r="71">
      <c r="A71" s="13" t="n"/>
      <c r="B71" s="6" t="n"/>
      <c r="C71" s="6" t="n"/>
      <c r="D71" s="6" t="n"/>
      <c r="E71" s="14" t="n"/>
      <c r="F71" s="14" t="n"/>
      <c r="G71" s="14" t="n"/>
      <c r="H71" s="15" t="n"/>
      <c r="I71" s="15" t="n"/>
      <c r="J71" s="11">
        <f>IF(OR(E71="",F71=""),"",ROUND((MOD(F71-E71,1)-N(G71))*24,2))</f>
        <v/>
      </c>
      <c r="K71" s="11">
        <f>IF(OR(A71="",B71=""),"",SUMIFS(Paradas!$F$5:$F$4004,Paradas!$A$5:$A$4004,A71,Paradas!$B$5:$B$4004,B71))</f>
        <v/>
      </c>
      <c r="L71" s="11">
        <f>IF(J71="","",J71-N(K71))</f>
        <v/>
      </c>
      <c r="M71" s="12">
        <f>IF(OR(A71="",B71=""),"",COUNTIFS(Paradas!$A$5:$A$4004,A71,Paradas!$B$5:$B$4004,B71))</f>
        <v/>
      </c>
      <c r="N71" s="11">
        <f>IF(OR(H71="",I71=""),"",I71-H71)</f>
        <v/>
      </c>
      <c r="O71" s="6" t="n"/>
    </row>
    <row r="72">
      <c r="A72" s="13" t="n"/>
      <c r="B72" s="6" t="n"/>
      <c r="C72" s="6" t="n"/>
      <c r="D72" s="6" t="n"/>
      <c r="E72" s="14" t="n"/>
      <c r="F72" s="14" t="n"/>
      <c r="G72" s="14" t="n"/>
      <c r="H72" s="15" t="n"/>
      <c r="I72" s="15" t="n"/>
      <c r="J72" s="11">
        <f>IF(OR(E72="",F72=""),"",ROUND((MOD(F72-E72,1)-N(G72))*24,2))</f>
        <v/>
      </c>
      <c r="K72" s="11">
        <f>IF(OR(A72="",B72=""),"",SUMIFS(Paradas!$F$5:$F$4004,Paradas!$A$5:$A$4004,A72,Paradas!$B$5:$B$4004,B72))</f>
        <v/>
      </c>
      <c r="L72" s="11">
        <f>IF(J72="","",J72-N(K72))</f>
        <v/>
      </c>
      <c r="M72" s="12">
        <f>IF(OR(A72="",B72=""),"",COUNTIFS(Paradas!$A$5:$A$4004,A72,Paradas!$B$5:$B$4004,B72))</f>
        <v/>
      </c>
      <c r="N72" s="11">
        <f>IF(OR(H72="",I72=""),"",I72-H72)</f>
        <v/>
      </c>
      <c r="O72" s="6" t="n"/>
    </row>
    <row r="73">
      <c r="A73" s="13" t="n"/>
      <c r="B73" s="6" t="n"/>
      <c r="C73" s="6" t="n"/>
      <c r="D73" s="6" t="n"/>
      <c r="E73" s="14" t="n"/>
      <c r="F73" s="14" t="n"/>
      <c r="G73" s="14" t="n"/>
      <c r="H73" s="15" t="n"/>
      <c r="I73" s="15" t="n"/>
      <c r="J73" s="11">
        <f>IF(OR(E73="",F73=""),"",ROUND((MOD(F73-E73,1)-N(G73))*24,2))</f>
        <v/>
      </c>
      <c r="K73" s="11">
        <f>IF(OR(A73="",B73=""),"",SUMIFS(Paradas!$F$5:$F$4004,Paradas!$A$5:$A$4004,A73,Paradas!$B$5:$B$4004,B73))</f>
        <v/>
      </c>
      <c r="L73" s="11">
        <f>IF(J73="","",J73-N(K73))</f>
        <v/>
      </c>
      <c r="M73" s="12">
        <f>IF(OR(A73="",B73=""),"",COUNTIFS(Paradas!$A$5:$A$4004,A73,Paradas!$B$5:$B$4004,B73))</f>
        <v/>
      </c>
      <c r="N73" s="11">
        <f>IF(OR(H73="",I73=""),"",I73-H73)</f>
        <v/>
      </c>
      <c r="O73" s="6" t="n"/>
    </row>
    <row r="74">
      <c r="A74" s="13" t="n"/>
      <c r="B74" s="6" t="n"/>
      <c r="C74" s="6" t="n"/>
      <c r="D74" s="6" t="n"/>
      <c r="E74" s="14" t="n"/>
      <c r="F74" s="14" t="n"/>
      <c r="G74" s="14" t="n"/>
      <c r="H74" s="15" t="n"/>
      <c r="I74" s="15" t="n"/>
      <c r="J74" s="11">
        <f>IF(OR(E74="",F74=""),"",ROUND((MOD(F74-E74,1)-N(G74))*24,2))</f>
        <v/>
      </c>
      <c r="K74" s="11">
        <f>IF(OR(A74="",B74=""),"",SUMIFS(Paradas!$F$5:$F$4004,Paradas!$A$5:$A$4004,A74,Paradas!$B$5:$B$4004,B74))</f>
        <v/>
      </c>
      <c r="L74" s="11">
        <f>IF(J74="","",J74-N(K74))</f>
        <v/>
      </c>
      <c r="M74" s="12">
        <f>IF(OR(A74="",B74=""),"",COUNTIFS(Paradas!$A$5:$A$4004,A74,Paradas!$B$5:$B$4004,B74))</f>
        <v/>
      </c>
      <c r="N74" s="11">
        <f>IF(OR(H74="",I74=""),"",I74-H74)</f>
        <v/>
      </c>
      <c r="O74" s="6" t="n"/>
    </row>
    <row r="75">
      <c r="A75" s="13" t="n"/>
      <c r="B75" s="6" t="n"/>
      <c r="C75" s="6" t="n"/>
      <c r="D75" s="6" t="n"/>
      <c r="E75" s="14" t="n"/>
      <c r="F75" s="14" t="n"/>
      <c r="G75" s="14" t="n"/>
      <c r="H75" s="15" t="n"/>
      <c r="I75" s="15" t="n"/>
      <c r="J75" s="11">
        <f>IF(OR(E75="",F75=""),"",ROUND((MOD(F75-E75,1)-N(G75))*24,2))</f>
        <v/>
      </c>
      <c r="K75" s="11">
        <f>IF(OR(A75="",B75=""),"",SUMIFS(Paradas!$F$5:$F$4004,Paradas!$A$5:$A$4004,A75,Paradas!$B$5:$B$4004,B75))</f>
        <v/>
      </c>
      <c r="L75" s="11">
        <f>IF(J75="","",J75-N(K75))</f>
        <v/>
      </c>
      <c r="M75" s="12">
        <f>IF(OR(A75="",B75=""),"",COUNTIFS(Paradas!$A$5:$A$4004,A75,Paradas!$B$5:$B$4004,B75))</f>
        <v/>
      </c>
      <c r="N75" s="11">
        <f>IF(OR(H75="",I75=""),"",I75-H75)</f>
        <v/>
      </c>
      <c r="O75" s="6" t="n"/>
    </row>
    <row r="76">
      <c r="A76" s="13" t="n"/>
      <c r="B76" s="6" t="n"/>
      <c r="C76" s="6" t="n"/>
      <c r="D76" s="6" t="n"/>
      <c r="E76" s="14" t="n"/>
      <c r="F76" s="14" t="n"/>
      <c r="G76" s="14" t="n"/>
      <c r="H76" s="15" t="n"/>
      <c r="I76" s="15" t="n"/>
      <c r="J76" s="11">
        <f>IF(OR(E76="",F76=""),"",ROUND((MOD(F76-E76,1)-N(G76))*24,2))</f>
        <v/>
      </c>
      <c r="K76" s="11">
        <f>IF(OR(A76="",B76=""),"",SUMIFS(Paradas!$F$5:$F$4004,Paradas!$A$5:$A$4004,A76,Paradas!$B$5:$B$4004,B76))</f>
        <v/>
      </c>
      <c r="L76" s="11">
        <f>IF(J76="","",J76-N(K76))</f>
        <v/>
      </c>
      <c r="M76" s="12">
        <f>IF(OR(A76="",B76=""),"",COUNTIFS(Paradas!$A$5:$A$4004,A76,Paradas!$B$5:$B$4004,B76))</f>
        <v/>
      </c>
      <c r="N76" s="11">
        <f>IF(OR(H76="",I76=""),"",I76-H76)</f>
        <v/>
      </c>
      <c r="O76" s="6" t="n"/>
    </row>
    <row r="77">
      <c r="A77" s="13" t="n"/>
      <c r="B77" s="6" t="n"/>
      <c r="C77" s="6" t="n"/>
      <c r="D77" s="6" t="n"/>
      <c r="E77" s="14" t="n"/>
      <c r="F77" s="14" t="n"/>
      <c r="G77" s="14" t="n"/>
      <c r="H77" s="15" t="n"/>
      <c r="I77" s="15" t="n"/>
      <c r="J77" s="11">
        <f>IF(OR(E77="",F77=""),"",ROUND((MOD(F77-E77,1)-N(G77))*24,2))</f>
        <v/>
      </c>
      <c r="K77" s="11">
        <f>IF(OR(A77="",B77=""),"",SUMIFS(Paradas!$F$5:$F$4004,Paradas!$A$5:$A$4004,A77,Paradas!$B$5:$B$4004,B77))</f>
        <v/>
      </c>
      <c r="L77" s="11">
        <f>IF(J77="","",J77-N(K77))</f>
        <v/>
      </c>
      <c r="M77" s="12">
        <f>IF(OR(A77="",B77=""),"",COUNTIFS(Paradas!$A$5:$A$4004,A77,Paradas!$B$5:$B$4004,B77))</f>
        <v/>
      </c>
      <c r="N77" s="11">
        <f>IF(OR(H77="",I77=""),"",I77-H77)</f>
        <v/>
      </c>
      <c r="O77" s="6" t="n"/>
    </row>
    <row r="78">
      <c r="A78" s="13" t="n"/>
      <c r="B78" s="6" t="n"/>
      <c r="C78" s="6" t="n"/>
      <c r="D78" s="6" t="n"/>
      <c r="E78" s="14" t="n"/>
      <c r="F78" s="14" t="n"/>
      <c r="G78" s="14" t="n"/>
      <c r="H78" s="15" t="n"/>
      <c r="I78" s="15" t="n"/>
      <c r="J78" s="11">
        <f>IF(OR(E78="",F78=""),"",ROUND((MOD(F78-E78,1)-N(G78))*24,2))</f>
        <v/>
      </c>
      <c r="K78" s="11">
        <f>IF(OR(A78="",B78=""),"",SUMIFS(Paradas!$F$5:$F$4004,Paradas!$A$5:$A$4004,A78,Paradas!$B$5:$B$4004,B78))</f>
        <v/>
      </c>
      <c r="L78" s="11">
        <f>IF(J78="","",J78-N(K78))</f>
        <v/>
      </c>
      <c r="M78" s="12">
        <f>IF(OR(A78="",B78=""),"",COUNTIFS(Paradas!$A$5:$A$4004,A78,Paradas!$B$5:$B$4004,B78))</f>
        <v/>
      </c>
      <c r="N78" s="11">
        <f>IF(OR(H78="",I78=""),"",I78-H78)</f>
        <v/>
      </c>
      <c r="O78" s="6" t="n"/>
    </row>
    <row r="79">
      <c r="A79" s="13" t="n"/>
      <c r="B79" s="6" t="n"/>
      <c r="C79" s="6" t="n"/>
      <c r="D79" s="6" t="n"/>
      <c r="E79" s="14" t="n"/>
      <c r="F79" s="14" t="n"/>
      <c r="G79" s="14" t="n"/>
      <c r="H79" s="15" t="n"/>
      <c r="I79" s="15" t="n"/>
      <c r="J79" s="11">
        <f>IF(OR(E79="",F79=""),"",ROUND((MOD(F79-E79,1)-N(G79))*24,2))</f>
        <v/>
      </c>
      <c r="K79" s="11">
        <f>IF(OR(A79="",B79=""),"",SUMIFS(Paradas!$F$5:$F$4004,Paradas!$A$5:$A$4004,A79,Paradas!$B$5:$B$4004,B79))</f>
        <v/>
      </c>
      <c r="L79" s="11">
        <f>IF(J79="","",J79-N(K79))</f>
        <v/>
      </c>
      <c r="M79" s="12">
        <f>IF(OR(A79="",B79=""),"",COUNTIFS(Paradas!$A$5:$A$4004,A79,Paradas!$B$5:$B$4004,B79))</f>
        <v/>
      </c>
      <c r="N79" s="11">
        <f>IF(OR(H79="",I79=""),"",I79-H79)</f>
        <v/>
      </c>
      <c r="O79" s="6" t="n"/>
    </row>
    <row r="80">
      <c r="A80" s="13" t="n"/>
      <c r="B80" s="6" t="n"/>
      <c r="C80" s="6" t="n"/>
      <c r="D80" s="6" t="n"/>
      <c r="E80" s="14" t="n"/>
      <c r="F80" s="14" t="n"/>
      <c r="G80" s="14" t="n"/>
      <c r="H80" s="15" t="n"/>
      <c r="I80" s="15" t="n"/>
      <c r="J80" s="11">
        <f>IF(OR(E80="",F80=""),"",ROUND((MOD(F80-E80,1)-N(G80))*24,2))</f>
        <v/>
      </c>
      <c r="K80" s="11">
        <f>IF(OR(A80="",B80=""),"",SUMIFS(Paradas!$F$5:$F$4004,Paradas!$A$5:$A$4004,A80,Paradas!$B$5:$B$4004,B80))</f>
        <v/>
      </c>
      <c r="L80" s="11">
        <f>IF(J80="","",J80-N(K80))</f>
        <v/>
      </c>
      <c r="M80" s="12">
        <f>IF(OR(A80="",B80=""),"",COUNTIFS(Paradas!$A$5:$A$4004,A80,Paradas!$B$5:$B$4004,B80))</f>
        <v/>
      </c>
      <c r="N80" s="11">
        <f>IF(OR(H80="",I80=""),"",I80-H80)</f>
        <v/>
      </c>
      <c r="O80" s="6" t="n"/>
    </row>
    <row r="81">
      <c r="A81" s="13" t="n"/>
      <c r="B81" s="6" t="n"/>
      <c r="C81" s="6" t="n"/>
      <c r="D81" s="6" t="n"/>
      <c r="E81" s="14" t="n"/>
      <c r="F81" s="14" t="n"/>
      <c r="G81" s="14" t="n"/>
      <c r="H81" s="15" t="n"/>
      <c r="I81" s="15" t="n"/>
      <c r="J81" s="11">
        <f>IF(OR(E81="",F81=""),"",ROUND((MOD(F81-E81,1)-N(G81))*24,2))</f>
        <v/>
      </c>
      <c r="K81" s="11">
        <f>IF(OR(A81="",B81=""),"",SUMIFS(Paradas!$F$5:$F$4004,Paradas!$A$5:$A$4004,A81,Paradas!$B$5:$B$4004,B81))</f>
        <v/>
      </c>
      <c r="L81" s="11">
        <f>IF(J81="","",J81-N(K81))</f>
        <v/>
      </c>
      <c r="M81" s="12">
        <f>IF(OR(A81="",B81=""),"",COUNTIFS(Paradas!$A$5:$A$4004,A81,Paradas!$B$5:$B$4004,B81))</f>
        <v/>
      </c>
      <c r="N81" s="11">
        <f>IF(OR(H81="",I81=""),"",I81-H81)</f>
        <v/>
      </c>
      <c r="O81" s="6" t="n"/>
    </row>
    <row r="82">
      <c r="A82" s="13" t="n"/>
      <c r="B82" s="6" t="n"/>
      <c r="C82" s="6" t="n"/>
      <c r="D82" s="6" t="n"/>
      <c r="E82" s="14" t="n"/>
      <c r="F82" s="14" t="n"/>
      <c r="G82" s="14" t="n"/>
      <c r="H82" s="15" t="n"/>
      <c r="I82" s="15" t="n"/>
      <c r="J82" s="11">
        <f>IF(OR(E82="",F82=""),"",ROUND((MOD(F82-E82,1)-N(G82))*24,2))</f>
        <v/>
      </c>
      <c r="K82" s="11">
        <f>IF(OR(A82="",B82=""),"",SUMIFS(Paradas!$F$5:$F$4004,Paradas!$A$5:$A$4004,A82,Paradas!$B$5:$B$4004,B82))</f>
        <v/>
      </c>
      <c r="L82" s="11">
        <f>IF(J82="","",J82-N(K82))</f>
        <v/>
      </c>
      <c r="M82" s="12">
        <f>IF(OR(A82="",B82=""),"",COUNTIFS(Paradas!$A$5:$A$4004,A82,Paradas!$B$5:$B$4004,B82))</f>
        <v/>
      </c>
      <c r="N82" s="11">
        <f>IF(OR(H82="",I82=""),"",I82-H82)</f>
        <v/>
      </c>
      <c r="O82" s="6" t="n"/>
    </row>
    <row r="83">
      <c r="A83" s="13" t="n"/>
      <c r="B83" s="6" t="n"/>
      <c r="C83" s="6" t="n"/>
      <c r="D83" s="6" t="n"/>
      <c r="E83" s="14" t="n"/>
      <c r="F83" s="14" t="n"/>
      <c r="G83" s="14" t="n"/>
      <c r="H83" s="15" t="n"/>
      <c r="I83" s="15" t="n"/>
      <c r="J83" s="11">
        <f>IF(OR(E83="",F83=""),"",ROUND((MOD(F83-E83,1)-N(G83))*24,2))</f>
        <v/>
      </c>
      <c r="K83" s="11">
        <f>IF(OR(A83="",B83=""),"",SUMIFS(Paradas!$F$5:$F$4004,Paradas!$A$5:$A$4004,A83,Paradas!$B$5:$B$4004,B83))</f>
        <v/>
      </c>
      <c r="L83" s="11">
        <f>IF(J83="","",J83-N(K83))</f>
        <v/>
      </c>
      <c r="M83" s="12">
        <f>IF(OR(A83="",B83=""),"",COUNTIFS(Paradas!$A$5:$A$4004,A83,Paradas!$B$5:$B$4004,B83))</f>
        <v/>
      </c>
      <c r="N83" s="11">
        <f>IF(OR(H83="",I83=""),"",I83-H83)</f>
        <v/>
      </c>
      <c r="O83" s="6" t="n"/>
    </row>
    <row r="84">
      <c r="A84" s="13" t="n"/>
      <c r="B84" s="6" t="n"/>
      <c r="C84" s="6" t="n"/>
      <c r="D84" s="6" t="n"/>
      <c r="E84" s="14" t="n"/>
      <c r="F84" s="14" t="n"/>
      <c r="G84" s="14" t="n"/>
      <c r="H84" s="15" t="n"/>
      <c r="I84" s="15" t="n"/>
      <c r="J84" s="11">
        <f>IF(OR(E84="",F84=""),"",ROUND((MOD(F84-E84,1)-N(G84))*24,2))</f>
        <v/>
      </c>
      <c r="K84" s="11">
        <f>IF(OR(A84="",B84=""),"",SUMIFS(Paradas!$F$5:$F$4004,Paradas!$A$5:$A$4004,A84,Paradas!$B$5:$B$4004,B84))</f>
        <v/>
      </c>
      <c r="L84" s="11">
        <f>IF(J84="","",J84-N(K84))</f>
        <v/>
      </c>
      <c r="M84" s="12">
        <f>IF(OR(A84="",B84=""),"",COUNTIFS(Paradas!$A$5:$A$4004,A84,Paradas!$B$5:$B$4004,B84))</f>
        <v/>
      </c>
      <c r="N84" s="11">
        <f>IF(OR(H84="",I84=""),"",I84-H84)</f>
        <v/>
      </c>
      <c r="O84" s="6" t="n"/>
    </row>
    <row r="85">
      <c r="A85" s="13" t="n"/>
      <c r="B85" s="6" t="n"/>
      <c r="C85" s="6" t="n"/>
      <c r="D85" s="6" t="n"/>
      <c r="E85" s="14" t="n"/>
      <c r="F85" s="14" t="n"/>
      <c r="G85" s="14" t="n"/>
      <c r="H85" s="15" t="n"/>
      <c r="I85" s="15" t="n"/>
      <c r="J85" s="11">
        <f>IF(OR(E85="",F85=""),"",ROUND((MOD(F85-E85,1)-N(G85))*24,2))</f>
        <v/>
      </c>
      <c r="K85" s="11">
        <f>IF(OR(A85="",B85=""),"",SUMIFS(Paradas!$F$5:$F$4004,Paradas!$A$5:$A$4004,A85,Paradas!$B$5:$B$4004,B85))</f>
        <v/>
      </c>
      <c r="L85" s="11">
        <f>IF(J85="","",J85-N(K85))</f>
        <v/>
      </c>
      <c r="M85" s="12">
        <f>IF(OR(A85="",B85=""),"",COUNTIFS(Paradas!$A$5:$A$4004,A85,Paradas!$B$5:$B$4004,B85))</f>
        <v/>
      </c>
      <c r="N85" s="11">
        <f>IF(OR(H85="",I85=""),"",I85-H85)</f>
        <v/>
      </c>
      <c r="O85" s="6" t="n"/>
    </row>
    <row r="86">
      <c r="A86" s="13" t="n"/>
      <c r="B86" s="6" t="n"/>
      <c r="C86" s="6" t="n"/>
      <c r="D86" s="6" t="n"/>
      <c r="E86" s="14" t="n"/>
      <c r="F86" s="14" t="n"/>
      <c r="G86" s="14" t="n"/>
      <c r="H86" s="15" t="n"/>
      <c r="I86" s="15" t="n"/>
      <c r="J86" s="11">
        <f>IF(OR(E86="",F86=""),"",ROUND((MOD(F86-E86,1)-N(G86))*24,2))</f>
        <v/>
      </c>
      <c r="K86" s="11">
        <f>IF(OR(A86="",B86=""),"",SUMIFS(Paradas!$F$5:$F$4004,Paradas!$A$5:$A$4004,A86,Paradas!$B$5:$B$4004,B86))</f>
        <v/>
      </c>
      <c r="L86" s="11">
        <f>IF(J86="","",J86-N(K86))</f>
        <v/>
      </c>
      <c r="M86" s="12">
        <f>IF(OR(A86="",B86=""),"",COUNTIFS(Paradas!$A$5:$A$4004,A86,Paradas!$B$5:$B$4004,B86))</f>
        <v/>
      </c>
      <c r="N86" s="11">
        <f>IF(OR(H86="",I86=""),"",I86-H86)</f>
        <v/>
      </c>
      <c r="O86" s="6" t="n"/>
    </row>
    <row r="87">
      <c r="A87" s="13" t="n"/>
      <c r="B87" s="6" t="n"/>
      <c r="C87" s="6" t="n"/>
      <c r="D87" s="6" t="n"/>
      <c r="E87" s="14" t="n"/>
      <c r="F87" s="14" t="n"/>
      <c r="G87" s="14" t="n"/>
      <c r="H87" s="15" t="n"/>
      <c r="I87" s="15" t="n"/>
      <c r="J87" s="11">
        <f>IF(OR(E87="",F87=""),"",ROUND((MOD(F87-E87,1)-N(G87))*24,2))</f>
        <v/>
      </c>
      <c r="K87" s="11">
        <f>IF(OR(A87="",B87=""),"",SUMIFS(Paradas!$F$5:$F$4004,Paradas!$A$5:$A$4004,A87,Paradas!$B$5:$B$4004,B87))</f>
        <v/>
      </c>
      <c r="L87" s="11">
        <f>IF(J87="","",J87-N(K87))</f>
        <v/>
      </c>
      <c r="M87" s="12">
        <f>IF(OR(A87="",B87=""),"",COUNTIFS(Paradas!$A$5:$A$4004,A87,Paradas!$B$5:$B$4004,B87))</f>
        <v/>
      </c>
      <c r="N87" s="11">
        <f>IF(OR(H87="",I87=""),"",I87-H87)</f>
        <v/>
      </c>
      <c r="O87" s="6" t="n"/>
    </row>
    <row r="88">
      <c r="A88" s="13" t="n"/>
      <c r="B88" s="6" t="n"/>
      <c r="C88" s="6" t="n"/>
      <c r="D88" s="6" t="n"/>
      <c r="E88" s="14" t="n"/>
      <c r="F88" s="14" t="n"/>
      <c r="G88" s="14" t="n"/>
      <c r="H88" s="15" t="n"/>
      <c r="I88" s="15" t="n"/>
      <c r="J88" s="11">
        <f>IF(OR(E88="",F88=""),"",ROUND((MOD(F88-E88,1)-N(G88))*24,2))</f>
        <v/>
      </c>
      <c r="K88" s="11">
        <f>IF(OR(A88="",B88=""),"",SUMIFS(Paradas!$F$5:$F$4004,Paradas!$A$5:$A$4004,A88,Paradas!$B$5:$B$4004,B88))</f>
        <v/>
      </c>
      <c r="L88" s="11">
        <f>IF(J88="","",J88-N(K88))</f>
        <v/>
      </c>
      <c r="M88" s="12">
        <f>IF(OR(A88="",B88=""),"",COUNTIFS(Paradas!$A$5:$A$4004,A88,Paradas!$B$5:$B$4004,B88))</f>
        <v/>
      </c>
      <c r="N88" s="11">
        <f>IF(OR(H88="",I88=""),"",I88-H88)</f>
        <v/>
      </c>
      <c r="O88" s="6" t="n"/>
    </row>
    <row r="89">
      <c r="A89" s="13" t="n"/>
      <c r="B89" s="6" t="n"/>
      <c r="C89" s="6" t="n"/>
      <c r="D89" s="6" t="n"/>
      <c r="E89" s="14" t="n"/>
      <c r="F89" s="14" t="n"/>
      <c r="G89" s="14" t="n"/>
      <c r="H89" s="15" t="n"/>
      <c r="I89" s="15" t="n"/>
      <c r="J89" s="11">
        <f>IF(OR(E89="",F89=""),"",ROUND((MOD(F89-E89,1)-N(G89))*24,2))</f>
        <v/>
      </c>
      <c r="K89" s="11">
        <f>IF(OR(A89="",B89=""),"",SUMIFS(Paradas!$F$5:$F$4004,Paradas!$A$5:$A$4004,A89,Paradas!$B$5:$B$4004,B89))</f>
        <v/>
      </c>
      <c r="L89" s="11">
        <f>IF(J89="","",J89-N(K89))</f>
        <v/>
      </c>
      <c r="M89" s="12">
        <f>IF(OR(A89="",B89=""),"",COUNTIFS(Paradas!$A$5:$A$4004,A89,Paradas!$B$5:$B$4004,B89))</f>
        <v/>
      </c>
      <c r="N89" s="11">
        <f>IF(OR(H89="",I89=""),"",I89-H89)</f>
        <v/>
      </c>
      <c r="O89" s="6" t="n"/>
    </row>
    <row r="90">
      <c r="A90" s="13" t="n"/>
      <c r="B90" s="6" t="n"/>
      <c r="C90" s="6" t="n"/>
      <c r="D90" s="6" t="n"/>
      <c r="E90" s="14" t="n"/>
      <c r="F90" s="14" t="n"/>
      <c r="G90" s="14" t="n"/>
      <c r="H90" s="15" t="n"/>
      <c r="I90" s="15" t="n"/>
      <c r="J90" s="11">
        <f>IF(OR(E90="",F90=""),"",ROUND((MOD(F90-E90,1)-N(G90))*24,2))</f>
        <v/>
      </c>
      <c r="K90" s="11">
        <f>IF(OR(A90="",B90=""),"",SUMIFS(Paradas!$F$5:$F$4004,Paradas!$A$5:$A$4004,A90,Paradas!$B$5:$B$4004,B90))</f>
        <v/>
      </c>
      <c r="L90" s="11">
        <f>IF(J90="","",J90-N(K90))</f>
        <v/>
      </c>
      <c r="M90" s="12">
        <f>IF(OR(A90="",B90=""),"",COUNTIFS(Paradas!$A$5:$A$4004,A90,Paradas!$B$5:$B$4004,B90))</f>
        <v/>
      </c>
      <c r="N90" s="11">
        <f>IF(OR(H90="",I90=""),"",I90-H90)</f>
        <v/>
      </c>
      <c r="O90" s="6" t="n"/>
    </row>
    <row r="91">
      <c r="A91" s="13" t="n"/>
      <c r="B91" s="6" t="n"/>
      <c r="C91" s="6" t="n"/>
      <c r="D91" s="6" t="n"/>
      <c r="E91" s="14" t="n"/>
      <c r="F91" s="14" t="n"/>
      <c r="G91" s="14" t="n"/>
      <c r="H91" s="15" t="n"/>
      <c r="I91" s="15" t="n"/>
      <c r="J91" s="11">
        <f>IF(OR(E91="",F91=""),"",ROUND((MOD(F91-E91,1)-N(G91))*24,2))</f>
        <v/>
      </c>
      <c r="K91" s="11">
        <f>IF(OR(A91="",B91=""),"",SUMIFS(Paradas!$F$5:$F$4004,Paradas!$A$5:$A$4004,A91,Paradas!$B$5:$B$4004,B91))</f>
        <v/>
      </c>
      <c r="L91" s="11">
        <f>IF(J91="","",J91-N(K91))</f>
        <v/>
      </c>
      <c r="M91" s="12">
        <f>IF(OR(A91="",B91=""),"",COUNTIFS(Paradas!$A$5:$A$4004,A91,Paradas!$B$5:$B$4004,B91))</f>
        <v/>
      </c>
      <c r="N91" s="11">
        <f>IF(OR(H91="",I91=""),"",I91-H91)</f>
        <v/>
      </c>
      <c r="O91" s="6" t="n"/>
    </row>
    <row r="92">
      <c r="A92" s="13" t="n"/>
      <c r="B92" s="6" t="n"/>
      <c r="C92" s="6" t="n"/>
      <c r="D92" s="6" t="n"/>
      <c r="E92" s="14" t="n"/>
      <c r="F92" s="14" t="n"/>
      <c r="G92" s="14" t="n"/>
      <c r="H92" s="15" t="n"/>
      <c r="I92" s="15" t="n"/>
      <c r="J92" s="11">
        <f>IF(OR(E92="",F92=""),"",ROUND((MOD(F92-E92,1)-N(G92))*24,2))</f>
        <v/>
      </c>
      <c r="K92" s="11">
        <f>IF(OR(A92="",B92=""),"",SUMIFS(Paradas!$F$5:$F$4004,Paradas!$A$5:$A$4004,A92,Paradas!$B$5:$B$4004,B92))</f>
        <v/>
      </c>
      <c r="L92" s="11">
        <f>IF(J92="","",J92-N(K92))</f>
        <v/>
      </c>
      <c r="M92" s="12">
        <f>IF(OR(A92="",B92=""),"",COUNTIFS(Paradas!$A$5:$A$4004,A92,Paradas!$B$5:$B$4004,B92))</f>
        <v/>
      </c>
      <c r="N92" s="11">
        <f>IF(OR(H92="",I92=""),"",I92-H92)</f>
        <v/>
      </c>
      <c r="O92" s="6" t="n"/>
    </row>
    <row r="93">
      <c r="A93" s="13" t="n"/>
      <c r="B93" s="6" t="n"/>
      <c r="C93" s="6" t="n"/>
      <c r="D93" s="6" t="n"/>
      <c r="E93" s="14" t="n"/>
      <c r="F93" s="14" t="n"/>
      <c r="G93" s="14" t="n"/>
      <c r="H93" s="15" t="n"/>
      <c r="I93" s="15" t="n"/>
      <c r="J93" s="11">
        <f>IF(OR(E93="",F93=""),"",ROUND((MOD(F93-E93,1)-N(G93))*24,2))</f>
        <v/>
      </c>
      <c r="K93" s="11">
        <f>IF(OR(A93="",B93=""),"",SUMIFS(Paradas!$F$5:$F$4004,Paradas!$A$5:$A$4004,A93,Paradas!$B$5:$B$4004,B93))</f>
        <v/>
      </c>
      <c r="L93" s="11">
        <f>IF(J93="","",J93-N(K93))</f>
        <v/>
      </c>
      <c r="M93" s="12">
        <f>IF(OR(A93="",B93=""),"",COUNTIFS(Paradas!$A$5:$A$4004,A93,Paradas!$B$5:$B$4004,B93))</f>
        <v/>
      </c>
      <c r="N93" s="11">
        <f>IF(OR(H93="",I93=""),"",I93-H93)</f>
        <v/>
      </c>
      <c r="O93" s="6" t="n"/>
    </row>
    <row r="94">
      <c r="A94" s="13" t="n"/>
      <c r="B94" s="6" t="n"/>
      <c r="C94" s="6" t="n"/>
      <c r="D94" s="6" t="n"/>
      <c r="E94" s="14" t="n"/>
      <c r="F94" s="14" t="n"/>
      <c r="G94" s="14" t="n"/>
      <c r="H94" s="15" t="n"/>
      <c r="I94" s="15" t="n"/>
      <c r="J94" s="11">
        <f>IF(OR(E94="",F94=""),"",ROUND((MOD(F94-E94,1)-N(G94))*24,2))</f>
        <v/>
      </c>
      <c r="K94" s="11">
        <f>IF(OR(A94="",B94=""),"",SUMIFS(Paradas!$F$5:$F$4004,Paradas!$A$5:$A$4004,A94,Paradas!$B$5:$B$4004,B94))</f>
        <v/>
      </c>
      <c r="L94" s="11">
        <f>IF(J94="","",J94-N(K94))</f>
        <v/>
      </c>
      <c r="M94" s="12">
        <f>IF(OR(A94="",B94=""),"",COUNTIFS(Paradas!$A$5:$A$4004,A94,Paradas!$B$5:$B$4004,B94))</f>
        <v/>
      </c>
      <c r="N94" s="11">
        <f>IF(OR(H94="",I94=""),"",I94-H94)</f>
        <v/>
      </c>
      <c r="O94" s="6" t="n"/>
    </row>
    <row r="95">
      <c r="A95" s="13" t="n"/>
      <c r="B95" s="6" t="n"/>
      <c r="C95" s="6" t="n"/>
      <c r="D95" s="6" t="n"/>
      <c r="E95" s="14" t="n"/>
      <c r="F95" s="14" t="n"/>
      <c r="G95" s="14" t="n"/>
      <c r="H95" s="15" t="n"/>
      <c r="I95" s="15" t="n"/>
      <c r="J95" s="11">
        <f>IF(OR(E95="",F95=""),"",ROUND((MOD(F95-E95,1)-N(G95))*24,2))</f>
        <v/>
      </c>
      <c r="K95" s="11">
        <f>IF(OR(A95="",B95=""),"",SUMIFS(Paradas!$F$5:$F$4004,Paradas!$A$5:$A$4004,A95,Paradas!$B$5:$B$4004,B95))</f>
        <v/>
      </c>
      <c r="L95" s="11">
        <f>IF(J95="","",J95-N(K95))</f>
        <v/>
      </c>
      <c r="M95" s="12">
        <f>IF(OR(A95="",B95=""),"",COUNTIFS(Paradas!$A$5:$A$4004,A95,Paradas!$B$5:$B$4004,B95))</f>
        <v/>
      </c>
      <c r="N95" s="11">
        <f>IF(OR(H95="",I95=""),"",I95-H95)</f>
        <v/>
      </c>
      <c r="O95" s="6" t="n"/>
    </row>
    <row r="96">
      <c r="A96" s="13" t="n"/>
      <c r="B96" s="6" t="n"/>
      <c r="C96" s="6" t="n"/>
      <c r="D96" s="6" t="n"/>
      <c r="E96" s="14" t="n"/>
      <c r="F96" s="14" t="n"/>
      <c r="G96" s="14" t="n"/>
      <c r="H96" s="15" t="n"/>
      <c r="I96" s="15" t="n"/>
      <c r="J96" s="11">
        <f>IF(OR(E96="",F96=""),"",ROUND((MOD(F96-E96,1)-N(G96))*24,2))</f>
        <v/>
      </c>
      <c r="K96" s="11">
        <f>IF(OR(A96="",B96=""),"",SUMIFS(Paradas!$F$5:$F$4004,Paradas!$A$5:$A$4004,A96,Paradas!$B$5:$B$4004,B96))</f>
        <v/>
      </c>
      <c r="L96" s="11">
        <f>IF(J96="","",J96-N(K96))</f>
        <v/>
      </c>
      <c r="M96" s="12">
        <f>IF(OR(A96="",B96=""),"",COUNTIFS(Paradas!$A$5:$A$4004,A96,Paradas!$B$5:$B$4004,B96))</f>
        <v/>
      </c>
      <c r="N96" s="11">
        <f>IF(OR(H96="",I96=""),"",I96-H96)</f>
        <v/>
      </c>
      <c r="O96" s="6" t="n"/>
    </row>
    <row r="97">
      <c r="A97" s="13" t="n"/>
      <c r="B97" s="6" t="n"/>
      <c r="C97" s="6" t="n"/>
      <c r="D97" s="6" t="n"/>
      <c r="E97" s="14" t="n"/>
      <c r="F97" s="14" t="n"/>
      <c r="G97" s="14" t="n"/>
      <c r="H97" s="15" t="n"/>
      <c r="I97" s="15" t="n"/>
      <c r="J97" s="11">
        <f>IF(OR(E97="",F97=""),"",ROUND((MOD(F97-E97,1)-N(G97))*24,2))</f>
        <v/>
      </c>
      <c r="K97" s="11">
        <f>IF(OR(A97="",B97=""),"",SUMIFS(Paradas!$F$5:$F$4004,Paradas!$A$5:$A$4004,A97,Paradas!$B$5:$B$4004,B97))</f>
        <v/>
      </c>
      <c r="L97" s="11">
        <f>IF(J97="","",J97-N(K97))</f>
        <v/>
      </c>
      <c r="M97" s="12">
        <f>IF(OR(A97="",B97=""),"",COUNTIFS(Paradas!$A$5:$A$4004,A97,Paradas!$B$5:$B$4004,B97))</f>
        <v/>
      </c>
      <c r="N97" s="11">
        <f>IF(OR(H97="",I97=""),"",I97-H97)</f>
        <v/>
      </c>
      <c r="O97" s="6" t="n"/>
    </row>
    <row r="98">
      <c r="A98" s="13" t="n"/>
      <c r="B98" s="6" t="n"/>
      <c r="C98" s="6" t="n"/>
      <c r="D98" s="6" t="n"/>
      <c r="E98" s="14" t="n"/>
      <c r="F98" s="14" t="n"/>
      <c r="G98" s="14" t="n"/>
      <c r="H98" s="15" t="n"/>
      <c r="I98" s="15" t="n"/>
      <c r="J98" s="11">
        <f>IF(OR(E98="",F98=""),"",ROUND((MOD(F98-E98,1)-N(G98))*24,2))</f>
        <v/>
      </c>
      <c r="K98" s="11">
        <f>IF(OR(A98="",B98=""),"",SUMIFS(Paradas!$F$5:$F$4004,Paradas!$A$5:$A$4004,A98,Paradas!$B$5:$B$4004,B98))</f>
        <v/>
      </c>
      <c r="L98" s="11">
        <f>IF(J98="","",J98-N(K98))</f>
        <v/>
      </c>
      <c r="M98" s="12">
        <f>IF(OR(A98="",B98=""),"",COUNTIFS(Paradas!$A$5:$A$4004,A98,Paradas!$B$5:$B$4004,B98))</f>
        <v/>
      </c>
      <c r="N98" s="11">
        <f>IF(OR(H98="",I98=""),"",I98-H98)</f>
        <v/>
      </c>
      <c r="O98" s="6" t="n"/>
    </row>
    <row r="99">
      <c r="A99" s="13" t="n"/>
      <c r="B99" s="6" t="n"/>
      <c r="C99" s="6" t="n"/>
      <c r="D99" s="6" t="n"/>
      <c r="E99" s="14" t="n"/>
      <c r="F99" s="14" t="n"/>
      <c r="G99" s="14" t="n"/>
      <c r="H99" s="15" t="n"/>
      <c r="I99" s="15" t="n"/>
      <c r="J99" s="11">
        <f>IF(OR(E99="",F99=""),"",ROUND((MOD(F99-E99,1)-N(G99))*24,2))</f>
        <v/>
      </c>
      <c r="K99" s="11">
        <f>IF(OR(A99="",B99=""),"",SUMIFS(Paradas!$F$5:$F$4004,Paradas!$A$5:$A$4004,A99,Paradas!$B$5:$B$4004,B99))</f>
        <v/>
      </c>
      <c r="L99" s="11">
        <f>IF(J99="","",J99-N(K99))</f>
        <v/>
      </c>
      <c r="M99" s="12">
        <f>IF(OR(A99="",B99=""),"",COUNTIFS(Paradas!$A$5:$A$4004,A99,Paradas!$B$5:$B$4004,B99))</f>
        <v/>
      </c>
      <c r="N99" s="11">
        <f>IF(OR(H99="",I99=""),"",I99-H99)</f>
        <v/>
      </c>
      <c r="O99" s="6" t="n"/>
    </row>
    <row r="100">
      <c r="A100" s="13" t="n"/>
      <c r="B100" s="6" t="n"/>
      <c r="C100" s="6" t="n"/>
      <c r="D100" s="6" t="n"/>
      <c r="E100" s="14" t="n"/>
      <c r="F100" s="14" t="n"/>
      <c r="G100" s="14" t="n"/>
      <c r="H100" s="15" t="n"/>
      <c r="I100" s="15" t="n"/>
      <c r="J100" s="11">
        <f>IF(OR(E100="",F100=""),"",ROUND((MOD(F100-E100,1)-N(G100))*24,2))</f>
        <v/>
      </c>
      <c r="K100" s="11">
        <f>IF(OR(A100="",B100=""),"",SUMIFS(Paradas!$F$5:$F$4004,Paradas!$A$5:$A$4004,A100,Paradas!$B$5:$B$4004,B100))</f>
        <v/>
      </c>
      <c r="L100" s="11">
        <f>IF(J100="","",J100-N(K100))</f>
        <v/>
      </c>
      <c r="M100" s="12">
        <f>IF(OR(A100="",B100=""),"",COUNTIFS(Paradas!$A$5:$A$4004,A100,Paradas!$B$5:$B$4004,B100))</f>
        <v/>
      </c>
      <c r="N100" s="11">
        <f>IF(OR(H100="",I100=""),"",I100-H100)</f>
        <v/>
      </c>
      <c r="O100" s="6" t="n"/>
    </row>
    <row r="101">
      <c r="A101" s="13" t="n"/>
      <c r="B101" s="6" t="n"/>
      <c r="C101" s="6" t="n"/>
      <c r="D101" s="6" t="n"/>
      <c r="E101" s="14" t="n"/>
      <c r="F101" s="14" t="n"/>
      <c r="G101" s="14" t="n"/>
      <c r="H101" s="15" t="n"/>
      <c r="I101" s="15" t="n"/>
      <c r="J101" s="11">
        <f>IF(OR(E101="",F101=""),"",ROUND((MOD(F101-E101,1)-N(G101))*24,2))</f>
        <v/>
      </c>
      <c r="K101" s="11">
        <f>IF(OR(A101="",B101=""),"",SUMIFS(Paradas!$F$5:$F$4004,Paradas!$A$5:$A$4004,A101,Paradas!$B$5:$B$4004,B101))</f>
        <v/>
      </c>
      <c r="L101" s="11">
        <f>IF(J101="","",J101-N(K101))</f>
        <v/>
      </c>
      <c r="M101" s="12">
        <f>IF(OR(A101="",B101=""),"",COUNTIFS(Paradas!$A$5:$A$4004,A101,Paradas!$B$5:$B$4004,B101))</f>
        <v/>
      </c>
      <c r="N101" s="11">
        <f>IF(OR(H101="",I101=""),"",I101-H101)</f>
        <v/>
      </c>
      <c r="O101" s="6" t="n"/>
    </row>
    <row r="102">
      <c r="A102" s="13" t="n"/>
      <c r="B102" s="6" t="n"/>
      <c r="C102" s="6" t="n"/>
      <c r="D102" s="6" t="n"/>
      <c r="E102" s="14" t="n"/>
      <c r="F102" s="14" t="n"/>
      <c r="G102" s="14" t="n"/>
      <c r="H102" s="15" t="n"/>
      <c r="I102" s="15" t="n"/>
      <c r="J102" s="11">
        <f>IF(OR(E102="",F102=""),"",ROUND((MOD(F102-E102,1)-N(G102))*24,2))</f>
        <v/>
      </c>
      <c r="K102" s="11">
        <f>IF(OR(A102="",B102=""),"",SUMIFS(Paradas!$F$5:$F$4004,Paradas!$A$5:$A$4004,A102,Paradas!$B$5:$B$4004,B102))</f>
        <v/>
      </c>
      <c r="L102" s="11">
        <f>IF(J102="","",J102-N(K102))</f>
        <v/>
      </c>
      <c r="M102" s="12">
        <f>IF(OR(A102="",B102=""),"",COUNTIFS(Paradas!$A$5:$A$4004,A102,Paradas!$B$5:$B$4004,B102))</f>
        <v/>
      </c>
      <c r="N102" s="11">
        <f>IF(OR(H102="",I102=""),"",I102-H102)</f>
        <v/>
      </c>
      <c r="O102" s="6" t="n"/>
    </row>
    <row r="103">
      <c r="A103" s="13" t="n"/>
      <c r="B103" s="6" t="n"/>
      <c r="C103" s="6" t="n"/>
      <c r="D103" s="6" t="n"/>
      <c r="E103" s="14" t="n"/>
      <c r="F103" s="14" t="n"/>
      <c r="G103" s="14" t="n"/>
      <c r="H103" s="15" t="n"/>
      <c r="I103" s="15" t="n"/>
      <c r="J103" s="11">
        <f>IF(OR(E103="",F103=""),"",ROUND((MOD(F103-E103,1)-N(G103))*24,2))</f>
        <v/>
      </c>
      <c r="K103" s="11">
        <f>IF(OR(A103="",B103=""),"",SUMIFS(Paradas!$F$5:$F$4004,Paradas!$A$5:$A$4004,A103,Paradas!$B$5:$B$4004,B103))</f>
        <v/>
      </c>
      <c r="L103" s="11">
        <f>IF(J103="","",J103-N(K103))</f>
        <v/>
      </c>
      <c r="M103" s="12">
        <f>IF(OR(A103="",B103=""),"",COUNTIFS(Paradas!$A$5:$A$4004,A103,Paradas!$B$5:$B$4004,B103))</f>
        <v/>
      </c>
      <c r="N103" s="11">
        <f>IF(OR(H103="",I103=""),"",I103-H103)</f>
        <v/>
      </c>
      <c r="O103" s="6" t="n"/>
    </row>
    <row r="104">
      <c r="A104" s="13" t="n"/>
      <c r="B104" s="6" t="n"/>
      <c r="C104" s="6" t="n"/>
      <c r="D104" s="6" t="n"/>
      <c r="E104" s="14" t="n"/>
      <c r="F104" s="14" t="n"/>
      <c r="G104" s="14" t="n"/>
      <c r="H104" s="15" t="n"/>
      <c r="I104" s="15" t="n"/>
      <c r="J104" s="11">
        <f>IF(OR(E104="",F104=""),"",ROUND((MOD(F104-E104,1)-N(G104))*24,2))</f>
        <v/>
      </c>
      <c r="K104" s="11">
        <f>IF(OR(A104="",B104=""),"",SUMIFS(Paradas!$F$5:$F$4004,Paradas!$A$5:$A$4004,A104,Paradas!$B$5:$B$4004,B104))</f>
        <v/>
      </c>
      <c r="L104" s="11">
        <f>IF(J104="","",J104-N(K104))</f>
        <v/>
      </c>
      <c r="M104" s="12">
        <f>IF(OR(A104="",B104=""),"",COUNTIFS(Paradas!$A$5:$A$4004,A104,Paradas!$B$5:$B$4004,B104))</f>
        <v/>
      </c>
      <c r="N104" s="11">
        <f>IF(OR(H104="",I104=""),"",I104-H104)</f>
        <v/>
      </c>
      <c r="O104" s="6" t="n"/>
    </row>
    <row r="105">
      <c r="A105" s="13" t="n"/>
      <c r="B105" s="6" t="n"/>
      <c r="C105" s="6" t="n"/>
      <c r="D105" s="6" t="n"/>
      <c r="E105" s="14" t="n"/>
      <c r="F105" s="14" t="n"/>
      <c r="G105" s="14" t="n"/>
      <c r="H105" s="15" t="n"/>
      <c r="I105" s="15" t="n"/>
      <c r="J105" s="11">
        <f>IF(OR(E105="",F105=""),"",ROUND((MOD(F105-E105,1)-N(G105))*24,2))</f>
        <v/>
      </c>
      <c r="K105" s="11">
        <f>IF(OR(A105="",B105=""),"",SUMIFS(Paradas!$F$5:$F$4004,Paradas!$A$5:$A$4004,A105,Paradas!$B$5:$B$4004,B105))</f>
        <v/>
      </c>
      <c r="L105" s="11">
        <f>IF(J105="","",J105-N(K105))</f>
        <v/>
      </c>
      <c r="M105" s="12">
        <f>IF(OR(A105="",B105=""),"",COUNTIFS(Paradas!$A$5:$A$4004,A105,Paradas!$B$5:$B$4004,B105))</f>
        <v/>
      </c>
      <c r="N105" s="11">
        <f>IF(OR(H105="",I105=""),"",I105-H105)</f>
        <v/>
      </c>
      <c r="O105" s="6" t="n"/>
    </row>
    <row r="106">
      <c r="A106" s="13" t="n"/>
      <c r="B106" s="6" t="n"/>
      <c r="C106" s="6" t="n"/>
      <c r="D106" s="6" t="n"/>
      <c r="E106" s="14" t="n"/>
      <c r="F106" s="14" t="n"/>
      <c r="G106" s="14" t="n"/>
      <c r="H106" s="15" t="n"/>
      <c r="I106" s="15" t="n"/>
      <c r="J106" s="11">
        <f>IF(OR(E106="",F106=""),"",ROUND((MOD(F106-E106,1)-N(G106))*24,2))</f>
        <v/>
      </c>
      <c r="K106" s="11">
        <f>IF(OR(A106="",B106=""),"",SUMIFS(Paradas!$F$5:$F$4004,Paradas!$A$5:$A$4004,A106,Paradas!$B$5:$B$4004,B106))</f>
        <v/>
      </c>
      <c r="L106" s="11">
        <f>IF(J106="","",J106-N(K106))</f>
        <v/>
      </c>
      <c r="M106" s="12">
        <f>IF(OR(A106="",B106=""),"",COUNTIFS(Paradas!$A$5:$A$4004,A106,Paradas!$B$5:$B$4004,B106))</f>
        <v/>
      </c>
      <c r="N106" s="11">
        <f>IF(OR(H106="",I106=""),"",I106-H106)</f>
        <v/>
      </c>
      <c r="O106" s="6" t="n"/>
    </row>
    <row r="107">
      <c r="A107" s="13" t="n"/>
      <c r="B107" s="6" t="n"/>
      <c r="C107" s="6" t="n"/>
      <c r="D107" s="6" t="n"/>
      <c r="E107" s="14" t="n"/>
      <c r="F107" s="14" t="n"/>
      <c r="G107" s="14" t="n"/>
      <c r="H107" s="15" t="n"/>
      <c r="I107" s="15" t="n"/>
      <c r="J107" s="11">
        <f>IF(OR(E107="",F107=""),"",ROUND((MOD(F107-E107,1)-N(G107))*24,2))</f>
        <v/>
      </c>
      <c r="K107" s="11">
        <f>IF(OR(A107="",B107=""),"",SUMIFS(Paradas!$F$5:$F$4004,Paradas!$A$5:$A$4004,A107,Paradas!$B$5:$B$4004,B107))</f>
        <v/>
      </c>
      <c r="L107" s="11">
        <f>IF(J107="","",J107-N(K107))</f>
        <v/>
      </c>
      <c r="M107" s="12">
        <f>IF(OR(A107="",B107=""),"",COUNTIFS(Paradas!$A$5:$A$4004,A107,Paradas!$B$5:$B$4004,B107))</f>
        <v/>
      </c>
      <c r="N107" s="11">
        <f>IF(OR(H107="",I107=""),"",I107-H107)</f>
        <v/>
      </c>
      <c r="O107" s="6" t="n"/>
    </row>
    <row r="108">
      <c r="A108" s="13" t="n"/>
      <c r="B108" s="6" t="n"/>
      <c r="C108" s="6" t="n"/>
      <c r="D108" s="6" t="n"/>
      <c r="E108" s="14" t="n"/>
      <c r="F108" s="14" t="n"/>
      <c r="G108" s="14" t="n"/>
      <c r="H108" s="15" t="n"/>
      <c r="I108" s="15" t="n"/>
      <c r="J108" s="11">
        <f>IF(OR(E108="",F108=""),"",ROUND((MOD(F108-E108,1)-N(G108))*24,2))</f>
        <v/>
      </c>
      <c r="K108" s="11">
        <f>IF(OR(A108="",B108=""),"",SUMIFS(Paradas!$F$5:$F$4004,Paradas!$A$5:$A$4004,A108,Paradas!$B$5:$B$4004,B108))</f>
        <v/>
      </c>
      <c r="L108" s="11">
        <f>IF(J108="","",J108-N(K108))</f>
        <v/>
      </c>
      <c r="M108" s="12">
        <f>IF(OR(A108="",B108=""),"",COUNTIFS(Paradas!$A$5:$A$4004,A108,Paradas!$B$5:$B$4004,B108))</f>
        <v/>
      </c>
      <c r="N108" s="11">
        <f>IF(OR(H108="",I108=""),"",I108-H108)</f>
        <v/>
      </c>
      <c r="O108" s="6" t="n"/>
    </row>
    <row r="109">
      <c r="A109" s="13" t="n"/>
      <c r="B109" s="6" t="n"/>
      <c r="C109" s="6" t="n"/>
      <c r="D109" s="6" t="n"/>
      <c r="E109" s="14" t="n"/>
      <c r="F109" s="14" t="n"/>
      <c r="G109" s="14" t="n"/>
      <c r="H109" s="15" t="n"/>
      <c r="I109" s="15" t="n"/>
      <c r="J109" s="11">
        <f>IF(OR(E109="",F109=""),"",ROUND((MOD(F109-E109,1)-N(G109))*24,2))</f>
        <v/>
      </c>
      <c r="K109" s="11">
        <f>IF(OR(A109="",B109=""),"",SUMIFS(Paradas!$F$5:$F$4004,Paradas!$A$5:$A$4004,A109,Paradas!$B$5:$B$4004,B109))</f>
        <v/>
      </c>
      <c r="L109" s="11">
        <f>IF(J109="","",J109-N(K109))</f>
        <v/>
      </c>
      <c r="M109" s="12">
        <f>IF(OR(A109="",B109=""),"",COUNTIFS(Paradas!$A$5:$A$4004,A109,Paradas!$B$5:$B$4004,B109))</f>
        <v/>
      </c>
      <c r="N109" s="11">
        <f>IF(OR(H109="",I109=""),"",I109-H109)</f>
        <v/>
      </c>
      <c r="O109" s="6" t="n"/>
    </row>
    <row r="110">
      <c r="A110" s="13" t="n"/>
      <c r="B110" s="6" t="n"/>
      <c r="C110" s="6" t="n"/>
      <c r="D110" s="6" t="n"/>
      <c r="E110" s="14" t="n"/>
      <c r="F110" s="14" t="n"/>
      <c r="G110" s="14" t="n"/>
      <c r="H110" s="15" t="n"/>
      <c r="I110" s="15" t="n"/>
      <c r="J110" s="11">
        <f>IF(OR(E110="",F110=""),"",ROUND((MOD(F110-E110,1)-N(G110))*24,2))</f>
        <v/>
      </c>
      <c r="K110" s="11">
        <f>IF(OR(A110="",B110=""),"",SUMIFS(Paradas!$F$5:$F$4004,Paradas!$A$5:$A$4004,A110,Paradas!$B$5:$B$4004,B110))</f>
        <v/>
      </c>
      <c r="L110" s="11">
        <f>IF(J110="","",J110-N(K110))</f>
        <v/>
      </c>
      <c r="M110" s="12">
        <f>IF(OR(A110="",B110=""),"",COUNTIFS(Paradas!$A$5:$A$4004,A110,Paradas!$B$5:$B$4004,B110))</f>
        <v/>
      </c>
      <c r="N110" s="11">
        <f>IF(OR(H110="",I110=""),"",I110-H110)</f>
        <v/>
      </c>
      <c r="O110" s="6" t="n"/>
    </row>
    <row r="111">
      <c r="A111" s="13" t="n"/>
      <c r="B111" s="6" t="n"/>
      <c r="C111" s="6" t="n"/>
      <c r="D111" s="6" t="n"/>
      <c r="E111" s="14" t="n"/>
      <c r="F111" s="14" t="n"/>
      <c r="G111" s="14" t="n"/>
      <c r="H111" s="15" t="n"/>
      <c r="I111" s="15" t="n"/>
      <c r="J111" s="11">
        <f>IF(OR(E111="",F111=""),"",ROUND((MOD(F111-E111,1)-N(G111))*24,2))</f>
        <v/>
      </c>
      <c r="K111" s="11">
        <f>IF(OR(A111="",B111=""),"",SUMIFS(Paradas!$F$5:$F$4004,Paradas!$A$5:$A$4004,A111,Paradas!$B$5:$B$4004,B111))</f>
        <v/>
      </c>
      <c r="L111" s="11">
        <f>IF(J111="","",J111-N(K111))</f>
        <v/>
      </c>
      <c r="M111" s="12">
        <f>IF(OR(A111="",B111=""),"",COUNTIFS(Paradas!$A$5:$A$4004,A111,Paradas!$B$5:$B$4004,B111))</f>
        <v/>
      </c>
      <c r="N111" s="11">
        <f>IF(OR(H111="",I111=""),"",I111-H111)</f>
        <v/>
      </c>
      <c r="O111" s="6" t="n"/>
    </row>
    <row r="112">
      <c r="A112" s="13" t="n"/>
      <c r="B112" s="6" t="n"/>
      <c r="C112" s="6" t="n"/>
      <c r="D112" s="6" t="n"/>
      <c r="E112" s="14" t="n"/>
      <c r="F112" s="14" t="n"/>
      <c r="G112" s="14" t="n"/>
      <c r="H112" s="15" t="n"/>
      <c r="I112" s="15" t="n"/>
      <c r="J112" s="11">
        <f>IF(OR(E112="",F112=""),"",ROUND((MOD(F112-E112,1)-N(G112))*24,2))</f>
        <v/>
      </c>
      <c r="K112" s="11">
        <f>IF(OR(A112="",B112=""),"",SUMIFS(Paradas!$F$5:$F$4004,Paradas!$A$5:$A$4004,A112,Paradas!$B$5:$B$4004,B112))</f>
        <v/>
      </c>
      <c r="L112" s="11">
        <f>IF(J112="","",J112-N(K112))</f>
        <v/>
      </c>
      <c r="M112" s="12">
        <f>IF(OR(A112="",B112=""),"",COUNTIFS(Paradas!$A$5:$A$4004,A112,Paradas!$B$5:$B$4004,B112))</f>
        <v/>
      </c>
      <c r="N112" s="11">
        <f>IF(OR(H112="",I112=""),"",I112-H112)</f>
        <v/>
      </c>
      <c r="O112" s="6" t="n"/>
    </row>
    <row r="113">
      <c r="A113" s="13" t="n"/>
      <c r="B113" s="6" t="n"/>
      <c r="C113" s="6" t="n"/>
      <c r="D113" s="6" t="n"/>
      <c r="E113" s="14" t="n"/>
      <c r="F113" s="14" t="n"/>
      <c r="G113" s="14" t="n"/>
      <c r="H113" s="15" t="n"/>
      <c r="I113" s="15" t="n"/>
      <c r="J113" s="11">
        <f>IF(OR(E113="",F113=""),"",ROUND((MOD(F113-E113,1)-N(G113))*24,2))</f>
        <v/>
      </c>
      <c r="K113" s="11">
        <f>IF(OR(A113="",B113=""),"",SUMIFS(Paradas!$F$5:$F$4004,Paradas!$A$5:$A$4004,A113,Paradas!$B$5:$B$4004,B113))</f>
        <v/>
      </c>
      <c r="L113" s="11">
        <f>IF(J113="","",J113-N(K113))</f>
        <v/>
      </c>
      <c r="M113" s="12">
        <f>IF(OR(A113="",B113=""),"",COUNTIFS(Paradas!$A$5:$A$4004,A113,Paradas!$B$5:$B$4004,B113))</f>
        <v/>
      </c>
      <c r="N113" s="11">
        <f>IF(OR(H113="",I113=""),"",I113-H113)</f>
        <v/>
      </c>
      <c r="O113" s="6" t="n"/>
    </row>
    <row r="114">
      <c r="A114" s="13" t="n"/>
      <c r="B114" s="6" t="n"/>
      <c r="C114" s="6" t="n"/>
      <c r="D114" s="6" t="n"/>
      <c r="E114" s="14" t="n"/>
      <c r="F114" s="14" t="n"/>
      <c r="G114" s="14" t="n"/>
      <c r="H114" s="15" t="n"/>
      <c r="I114" s="15" t="n"/>
      <c r="J114" s="11">
        <f>IF(OR(E114="",F114=""),"",ROUND((MOD(F114-E114,1)-N(G114))*24,2))</f>
        <v/>
      </c>
      <c r="K114" s="11">
        <f>IF(OR(A114="",B114=""),"",SUMIFS(Paradas!$F$5:$F$4004,Paradas!$A$5:$A$4004,A114,Paradas!$B$5:$B$4004,B114))</f>
        <v/>
      </c>
      <c r="L114" s="11">
        <f>IF(J114="","",J114-N(K114))</f>
        <v/>
      </c>
      <c r="M114" s="12">
        <f>IF(OR(A114="",B114=""),"",COUNTIFS(Paradas!$A$5:$A$4004,A114,Paradas!$B$5:$B$4004,B114))</f>
        <v/>
      </c>
      <c r="N114" s="11">
        <f>IF(OR(H114="",I114=""),"",I114-H114)</f>
        <v/>
      </c>
      <c r="O114" s="6" t="n"/>
    </row>
    <row r="115">
      <c r="A115" s="13" t="n"/>
      <c r="B115" s="6" t="n"/>
      <c r="C115" s="6" t="n"/>
      <c r="D115" s="6" t="n"/>
      <c r="E115" s="14" t="n"/>
      <c r="F115" s="14" t="n"/>
      <c r="G115" s="14" t="n"/>
      <c r="H115" s="15" t="n"/>
      <c r="I115" s="15" t="n"/>
      <c r="J115" s="11">
        <f>IF(OR(E115="",F115=""),"",ROUND((MOD(F115-E115,1)-N(G115))*24,2))</f>
        <v/>
      </c>
      <c r="K115" s="11">
        <f>IF(OR(A115="",B115=""),"",SUMIFS(Paradas!$F$5:$F$4004,Paradas!$A$5:$A$4004,A115,Paradas!$B$5:$B$4004,B115))</f>
        <v/>
      </c>
      <c r="L115" s="11">
        <f>IF(J115="","",J115-N(K115))</f>
        <v/>
      </c>
      <c r="M115" s="12">
        <f>IF(OR(A115="",B115=""),"",COUNTIFS(Paradas!$A$5:$A$4004,A115,Paradas!$B$5:$B$4004,B115))</f>
        <v/>
      </c>
      <c r="N115" s="11">
        <f>IF(OR(H115="",I115=""),"",I115-H115)</f>
        <v/>
      </c>
      <c r="O115" s="6" t="n"/>
    </row>
    <row r="116">
      <c r="A116" s="13" t="n"/>
      <c r="B116" s="6" t="n"/>
      <c r="C116" s="6" t="n"/>
      <c r="D116" s="6" t="n"/>
      <c r="E116" s="14" t="n"/>
      <c r="F116" s="14" t="n"/>
      <c r="G116" s="14" t="n"/>
      <c r="H116" s="15" t="n"/>
      <c r="I116" s="15" t="n"/>
      <c r="J116" s="11">
        <f>IF(OR(E116="",F116=""),"",ROUND((MOD(F116-E116,1)-N(G116))*24,2))</f>
        <v/>
      </c>
      <c r="K116" s="11">
        <f>IF(OR(A116="",B116=""),"",SUMIFS(Paradas!$F$5:$F$4004,Paradas!$A$5:$A$4004,A116,Paradas!$B$5:$B$4004,B116))</f>
        <v/>
      </c>
      <c r="L116" s="11">
        <f>IF(J116="","",J116-N(K116))</f>
        <v/>
      </c>
      <c r="M116" s="12">
        <f>IF(OR(A116="",B116=""),"",COUNTIFS(Paradas!$A$5:$A$4004,A116,Paradas!$B$5:$B$4004,B116))</f>
        <v/>
      </c>
      <c r="N116" s="11">
        <f>IF(OR(H116="",I116=""),"",I116-H116)</f>
        <v/>
      </c>
      <c r="O116" s="6" t="n"/>
    </row>
    <row r="117">
      <c r="A117" s="13" t="n"/>
      <c r="B117" s="6" t="n"/>
      <c r="C117" s="6" t="n"/>
      <c r="D117" s="6" t="n"/>
      <c r="E117" s="14" t="n"/>
      <c r="F117" s="14" t="n"/>
      <c r="G117" s="14" t="n"/>
      <c r="H117" s="15" t="n"/>
      <c r="I117" s="15" t="n"/>
      <c r="J117" s="11">
        <f>IF(OR(E117="",F117=""),"",ROUND((MOD(F117-E117,1)-N(G117))*24,2))</f>
        <v/>
      </c>
      <c r="K117" s="11">
        <f>IF(OR(A117="",B117=""),"",SUMIFS(Paradas!$F$5:$F$4004,Paradas!$A$5:$A$4004,A117,Paradas!$B$5:$B$4004,B117))</f>
        <v/>
      </c>
      <c r="L117" s="11">
        <f>IF(J117="","",J117-N(K117))</f>
        <v/>
      </c>
      <c r="M117" s="12">
        <f>IF(OR(A117="",B117=""),"",COUNTIFS(Paradas!$A$5:$A$4004,A117,Paradas!$B$5:$B$4004,B117))</f>
        <v/>
      </c>
      <c r="N117" s="11">
        <f>IF(OR(H117="",I117=""),"",I117-H117)</f>
        <v/>
      </c>
      <c r="O117" s="6" t="n"/>
    </row>
    <row r="118">
      <c r="A118" s="13" t="n"/>
      <c r="B118" s="6" t="n"/>
      <c r="C118" s="6" t="n"/>
      <c r="D118" s="6" t="n"/>
      <c r="E118" s="14" t="n"/>
      <c r="F118" s="14" t="n"/>
      <c r="G118" s="14" t="n"/>
      <c r="H118" s="15" t="n"/>
      <c r="I118" s="15" t="n"/>
      <c r="J118" s="11">
        <f>IF(OR(E118="",F118=""),"",ROUND((MOD(F118-E118,1)-N(G118))*24,2))</f>
        <v/>
      </c>
      <c r="K118" s="11">
        <f>IF(OR(A118="",B118=""),"",SUMIFS(Paradas!$F$5:$F$4004,Paradas!$A$5:$A$4004,A118,Paradas!$B$5:$B$4004,B118))</f>
        <v/>
      </c>
      <c r="L118" s="11">
        <f>IF(J118="","",J118-N(K118))</f>
        <v/>
      </c>
      <c r="M118" s="12">
        <f>IF(OR(A118="",B118=""),"",COUNTIFS(Paradas!$A$5:$A$4004,A118,Paradas!$B$5:$B$4004,B118))</f>
        <v/>
      </c>
      <c r="N118" s="11">
        <f>IF(OR(H118="",I118=""),"",I118-H118)</f>
        <v/>
      </c>
      <c r="O118" s="6" t="n"/>
    </row>
    <row r="119">
      <c r="A119" s="13" t="n"/>
      <c r="B119" s="6" t="n"/>
      <c r="C119" s="6" t="n"/>
      <c r="D119" s="6" t="n"/>
      <c r="E119" s="14" t="n"/>
      <c r="F119" s="14" t="n"/>
      <c r="G119" s="14" t="n"/>
      <c r="H119" s="15" t="n"/>
      <c r="I119" s="15" t="n"/>
      <c r="J119" s="11">
        <f>IF(OR(E119="",F119=""),"",ROUND((MOD(F119-E119,1)-N(G119))*24,2))</f>
        <v/>
      </c>
      <c r="K119" s="11">
        <f>IF(OR(A119="",B119=""),"",SUMIFS(Paradas!$F$5:$F$4004,Paradas!$A$5:$A$4004,A119,Paradas!$B$5:$B$4004,B119))</f>
        <v/>
      </c>
      <c r="L119" s="11">
        <f>IF(J119="","",J119-N(K119))</f>
        <v/>
      </c>
      <c r="M119" s="12">
        <f>IF(OR(A119="",B119=""),"",COUNTIFS(Paradas!$A$5:$A$4004,A119,Paradas!$B$5:$B$4004,B119))</f>
        <v/>
      </c>
      <c r="N119" s="11">
        <f>IF(OR(H119="",I119=""),"",I119-H119)</f>
        <v/>
      </c>
      <c r="O119" s="6" t="n"/>
    </row>
    <row r="120">
      <c r="A120" s="13" t="n"/>
      <c r="B120" s="6" t="n"/>
      <c r="C120" s="6" t="n"/>
      <c r="D120" s="6" t="n"/>
      <c r="E120" s="14" t="n"/>
      <c r="F120" s="14" t="n"/>
      <c r="G120" s="14" t="n"/>
      <c r="H120" s="15" t="n"/>
      <c r="I120" s="15" t="n"/>
      <c r="J120" s="11">
        <f>IF(OR(E120="",F120=""),"",ROUND((MOD(F120-E120,1)-N(G120))*24,2))</f>
        <v/>
      </c>
      <c r="K120" s="11">
        <f>IF(OR(A120="",B120=""),"",SUMIFS(Paradas!$F$5:$F$4004,Paradas!$A$5:$A$4004,A120,Paradas!$B$5:$B$4004,B120))</f>
        <v/>
      </c>
      <c r="L120" s="11">
        <f>IF(J120="","",J120-N(K120))</f>
        <v/>
      </c>
      <c r="M120" s="12">
        <f>IF(OR(A120="",B120=""),"",COUNTIFS(Paradas!$A$5:$A$4004,A120,Paradas!$B$5:$B$4004,B120))</f>
        <v/>
      </c>
      <c r="N120" s="11">
        <f>IF(OR(H120="",I120=""),"",I120-H120)</f>
        <v/>
      </c>
      <c r="O120" s="6" t="n"/>
    </row>
    <row r="121">
      <c r="A121" s="13" t="n"/>
      <c r="B121" s="6" t="n"/>
      <c r="C121" s="6" t="n"/>
      <c r="D121" s="6" t="n"/>
      <c r="E121" s="14" t="n"/>
      <c r="F121" s="14" t="n"/>
      <c r="G121" s="14" t="n"/>
      <c r="H121" s="15" t="n"/>
      <c r="I121" s="15" t="n"/>
      <c r="J121" s="11">
        <f>IF(OR(E121="",F121=""),"",ROUND((MOD(F121-E121,1)-N(G121))*24,2))</f>
        <v/>
      </c>
      <c r="K121" s="11">
        <f>IF(OR(A121="",B121=""),"",SUMIFS(Paradas!$F$5:$F$4004,Paradas!$A$5:$A$4004,A121,Paradas!$B$5:$B$4004,B121))</f>
        <v/>
      </c>
      <c r="L121" s="11">
        <f>IF(J121="","",J121-N(K121))</f>
        <v/>
      </c>
      <c r="M121" s="12">
        <f>IF(OR(A121="",B121=""),"",COUNTIFS(Paradas!$A$5:$A$4004,A121,Paradas!$B$5:$B$4004,B121))</f>
        <v/>
      </c>
      <c r="N121" s="11">
        <f>IF(OR(H121="",I121=""),"",I121-H121)</f>
        <v/>
      </c>
      <c r="O121" s="6" t="n"/>
    </row>
    <row r="122">
      <c r="A122" s="13" t="n"/>
      <c r="B122" s="6" t="n"/>
      <c r="C122" s="6" t="n"/>
      <c r="D122" s="6" t="n"/>
      <c r="E122" s="14" t="n"/>
      <c r="F122" s="14" t="n"/>
      <c r="G122" s="14" t="n"/>
      <c r="H122" s="15" t="n"/>
      <c r="I122" s="15" t="n"/>
      <c r="J122" s="11">
        <f>IF(OR(E122="",F122=""),"",ROUND((MOD(F122-E122,1)-N(G122))*24,2))</f>
        <v/>
      </c>
      <c r="K122" s="11">
        <f>IF(OR(A122="",B122=""),"",SUMIFS(Paradas!$F$5:$F$4004,Paradas!$A$5:$A$4004,A122,Paradas!$B$5:$B$4004,B122))</f>
        <v/>
      </c>
      <c r="L122" s="11">
        <f>IF(J122="","",J122-N(K122))</f>
        <v/>
      </c>
      <c r="M122" s="12">
        <f>IF(OR(A122="",B122=""),"",COUNTIFS(Paradas!$A$5:$A$4004,A122,Paradas!$B$5:$B$4004,B122))</f>
        <v/>
      </c>
      <c r="N122" s="11">
        <f>IF(OR(H122="",I122=""),"",I122-H122)</f>
        <v/>
      </c>
      <c r="O122" s="6" t="n"/>
    </row>
    <row r="123">
      <c r="A123" s="13" t="n"/>
      <c r="B123" s="6" t="n"/>
      <c r="C123" s="6" t="n"/>
      <c r="D123" s="6" t="n"/>
      <c r="E123" s="14" t="n"/>
      <c r="F123" s="14" t="n"/>
      <c r="G123" s="14" t="n"/>
      <c r="H123" s="15" t="n"/>
      <c r="I123" s="15" t="n"/>
      <c r="J123" s="11">
        <f>IF(OR(E123="",F123=""),"",ROUND((MOD(F123-E123,1)-N(G123))*24,2))</f>
        <v/>
      </c>
      <c r="K123" s="11">
        <f>IF(OR(A123="",B123=""),"",SUMIFS(Paradas!$F$5:$F$4004,Paradas!$A$5:$A$4004,A123,Paradas!$B$5:$B$4004,B123))</f>
        <v/>
      </c>
      <c r="L123" s="11">
        <f>IF(J123="","",J123-N(K123))</f>
        <v/>
      </c>
      <c r="M123" s="12">
        <f>IF(OR(A123="",B123=""),"",COUNTIFS(Paradas!$A$5:$A$4004,A123,Paradas!$B$5:$B$4004,B123))</f>
        <v/>
      </c>
      <c r="N123" s="11">
        <f>IF(OR(H123="",I123=""),"",I123-H123)</f>
        <v/>
      </c>
      <c r="O123" s="6" t="n"/>
    </row>
    <row r="124">
      <c r="A124" s="13" t="n"/>
      <c r="B124" s="6" t="n"/>
      <c r="C124" s="6" t="n"/>
      <c r="D124" s="6" t="n"/>
      <c r="E124" s="14" t="n"/>
      <c r="F124" s="14" t="n"/>
      <c r="G124" s="14" t="n"/>
      <c r="H124" s="15" t="n"/>
      <c r="I124" s="15" t="n"/>
      <c r="J124" s="11">
        <f>IF(OR(E124="",F124=""),"",ROUND((MOD(F124-E124,1)-N(G124))*24,2))</f>
        <v/>
      </c>
      <c r="K124" s="11">
        <f>IF(OR(A124="",B124=""),"",SUMIFS(Paradas!$F$5:$F$4004,Paradas!$A$5:$A$4004,A124,Paradas!$B$5:$B$4004,B124))</f>
        <v/>
      </c>
      <c r="L124" s="11">
        <f>IF(J124="","",J124-N(K124))</f>
        <v/>
      </c>
      <c r="M124" s="12">
        <f>IF(OR(A124="",B124=""),"",COUNTIFS(Paradas!$A$5:$A$4004,A124,Paradas!$B$5:$B$4004,B124))</f>
        <v/>
      </c>
      <c r="N124" s="11">
        <f>IF(OR(H124="",I124=""),"",I124-H124)</f>
        <v/>
      </c>
      <c r="O124" s="6" t="n"/>
    </row>
    <row r="125">
      <c r="A125" s="13" t="n"/>
      <c r="B125" s="6" t="n"/>
      <c r="C125" s="6" t="n"/>
      <c r="D125" s="6" t="n"/>
      <c r="E125" s="14" t="n"/>
      <c r="F125" s="14" t="n"/>
      <c r="G125" s="14" t="n"/>
      <c r="H125" s="15" t="n"/>
      <c r="I125" s="15" t="n"/>
      <c r="J125" s="11">
        <f>IF(OR(E125="",F125=""),"",ROUND((MOD(F125-E125,1)-N(G125))*24,2))</f>
        <v/>
      </c>
      <c r="K125" s="11">
        <f>IF(OR(A125="",B125=""),"",SUMIFS(Paradas!$F$5:$F$4004,Paradas!$A$5:$A$4004,A125,Paradas!$B$5:$B$4004,B125))</f>
        <v/>
      </c>
      <c r="L125" s="11">
        <f>IF(J125="","",J125-N(K125))</f>
        <v/>
      </c>
      <c r="M125" s="12">
        <f>IF(OR(A125="",B125=""),"",COUNTIFS(Paradas!$A$5:$A$4004,A125,Paradas!$B$5:$B$4004,B125))</f>
        <v/>
      </c>
      <c r="N125" s="11">
        <f>IF(OR(H125="",I125=""),"",I125-H125)</f>
        <v/>
      </c>
      <c r="O125" s="6" t="n"/>
    </row>
    <row r="126">
      <c r="A126" s="13" t="n"/>
      <c r="B126" s="6" t="n"/>
      <c r="C126" s="6" t="n"/>
      <c r="D126" s="6" t="n"/>
      <c r="E126" s="14" t="n"/>
      <c r="F126" s="14" t="n"/>
      <c r="G126" s="14" t="n"/>
      <c r="H126" s="15" t="n"/>
      <c r="I126" s="15" t="n"/>
      <c r="J126" s="11">
        <f>IF(OR(E126="",F126=""),"",ROUND((MOD(F126-E126,1)-N(G126))*24,2))</f>
        <v/>
      </c>
      <c r="K126" s="11">
        <f>IF(OR(A126="",B126=""),"",SUMIFS(Paradas!$F$5:$F$4004,Paradas!$A$5:$A$4004,A126,Paradas!$B$5:$B$4004,B126))</f>
        <v/>
      </c>
      <c r="L126" s="11">
        <f>IF(J126="","",J126-N(K126))</f>
        <v/>
      </c>
      <c r="M126" s="12">
        <f>IF(OR(A126="",B126=""),"",COUNTIFS(Paradas!$A$5:$A$4004,A126,Paradas!$B$5:$B$4004,B126))</f>
        <v/>
      </c>
      <c r="N126" s="11">
        <f>IF(OR(H126="",I126=""),"",I126-H126)</f>
        <v/>
      </c>
      <c r="O126" s="6" t="n"/>
    </row>
    <row r="127">
      <c r="A127" s="13" t="n"/>
      <c r="B127" s="6" t="n"/>
      <c r="C127" s="6" t="n"/>
      <c r="D127" s="6" t="n"/>
      <c r="E127" s="14" t="n"/>
      <c r="F127" s="14" t="n"/>
      <c r="G127" s="14" t="n"/>
      <c r="H127" s="15" t="n"/>
      <c r="I127" s="15" t="n"/>
      <c r="J127" s="11">
        <f>IF(OR(E127="",F127=""),"",ROUND((MOD(F127-E127,1)-N(G127))*24,2))</f>
        <v/>
      </c>
      <c r="K127" s="11">
        <f>IF(OR(A127="",B127=""),"",SUMIFS(Paradas!$F$5:$F$4004,Paradas!$A$5:$A$4004,A127,Paradas!$B$5:$B$4004,B127))</f>
        <v/>
      </c>
      <c r="L127" s="11">
        <f>IF(J127="","",J127-N(K127))</f>
        <v/>
      </c>
      <c r="M127" s="12">
        <f>IF(OR(A127="",B127=""),"",COUNTIFS(Paradas!$A$5:$A$4004,A127,Paradas!$B$5:$B$4004,B127))</f>
        <v/>
      </c>
      <c r="N127" s="11">
        <f>IF(OR(H127="",I127=""),"",I127-H127)</f>
        <v/>
      </c>
      <c r="O127" s="6" t="n"/>
    </row>
    <row r="128">
      <c r="A128" s="13" t="n"/>
      <c r="B128" s="6" t="n"/>
      <c r="C128" s="6" t="n"/>
      <c r="D128" s="6" t="n"/>
      <c r="E128" s="14" t="n"/>
      <c r="F128" s="14" t="n"/>
      <c r="G128" s="14" t="n"/>
      <c r="H128" s="15" t="n"/>
      <c r="I128" s="15" t="n"/>
      <c r="J128" s="11">
        <f>IF(OR(E128="",F128=""),"",ROUND((MOD(F128-E128,1)-N(G128))*24,2))</f>
        <v/>
      </c>
      <c r="K128" s="11">
        <f>IF(OR(A128="",B128=""),"",SUMIFS(Paradas!$F$5:$F$4004,Paradas!$A$5:$A$4004,A128,Paradas!$B$5:$B$4004,B128))</f>
        <v/>
      </c>
      <c r="L128" s="11">
        <f>IF(J128="","",J128-N(K128))</f>
        <v/>
      </c>
      <c r="M128" s="12">
        <f>IF(OR(A128="",B128=""),"",COUNTIFS(Paradas!$A$5:$A$4004,A128,Paradas!$B$5:$B$4004,B128))</f>
        <v/>
      </c>
      <c r="N128" s="11">
        <f>IF(OR(H128="",I128=""),"",I128-H128)</f>
        <v/>
      </c>
      <c r="O128" s="6" t="n"/>
    </row>
    <row r="129">
      <c r="A129" s="13" t="n"/>
      <c r="B129" s="6" t="n"/>
      <c r="C129" s="6" t="n"/>
      <c r="D129" s="6" t="n"/>
      <c r="E129" s="14" t="n"/>
      <c r="F129" s="14" t="n"/>
      <c r="G129" s="14" t="n"/>
      <c r="H129" s="15" t="n"/>
      <c r="I129" s="15" t="n"/>
      <c r="J129" s="11">
        <f>IF(OR(E129="",F129=""),"",ROUND((MOD(F129-E129,1)-N(G129))*24,2))</f>
        <v/>
      </c>
      <c r="K129" s="11">
        <f>IF(OR(A129="",B129=""),"",SUMIFS(Paradas!$F$5:$F$4004,Paradas!$A$5:$A$4004,A129,Paradas!$B$5:$B$4004,B129))</f>
        <v/>
      </c>
      <c r="L129" s="11">
        <f>IF(J129="","",J129-N(K129))</f>
        <v/>
      </c>
      <c r="M129" s="12">
        <f>IF(OR(A129="",B129=""),"",COUNTIFS(Paradas!$A$5:$A$4004,A129,Paradas!$B$5:$B$4004,B129))</f>
        <v/>
      </c>
      <c r="N129" s="11">
        <f>IF(OR(H129="",I129=""),"",I129-H129)</f>
        <v/>
      </c>
      <c r="O129" s="6" t="n"/>
    </row>
    <row r="130">
      <c r="A130" s="13" t="n"/>
      <c r="B130" s="6" t="n"/>
      <c r="C130" s="6" t="n"/>
      <c r="D130" s="6" t="n"/>
      <c r="E130" s="14" t="n"/>
      <c r="F130" s="14" t="n"/>
      <c r="G130" s="14" t="n"/>
      <c r="H130" s="15" t="n"/>
      <c r="I130" s="15" t="n"/>
      <c r="J130" s="11">
        <f>IF(OR(E130="",F130=""),"",ROUND((MOD(F130-E130,1)-N(G130))*24,2))</f>
        <v/>
      </c>
      <c r="K130" s="11">
        <f>IF(OR(A130="",B130=""),"",SUMIFS(Paradas!$F$5:$F$4004,Paradas!$A$5:$A$4004,A130,Paradas!$B$5:$B$4004,B130))</f>
        <v/>
      </c>
      <c r="L130" s="11">
        <f>IF(J130="","",J130-N(K130))</f>
        <v/>
      </c>
      <c r="M130" s="12">
        <f>IF(OR(A130="",B130=""),"",COUNTIFS(Paradas!$A$5:$A$4004,A130,Paradas!$B$5:$B$4004,B130))</f>
        <v/>
      </c>
      <c r="N130" s="11">
        <f>IF(OR(H130="",I130=""),"",I130-H130)</f>
        <v/>
      </c>
      <c r="O130" s="6" t="n"/>
    </row>
    <row r="131">
      <c r="A131" s="13" t="n"/>
      <c r="B131" s="6" t="n"/>
      <c r="C131" s="6" t="n"/>
      <c r="D131" s="6" t="n"/>
      <c r="E131" s="14" t="n"/>
      <c r="F131" s="14" t="n"/>
      <c r="G131" s="14" t="n"/>
      <c r="H131" s="15" t="n"/>
      <c r="I131" s="15" t="n"/>
      <c r="J131" s="11">
        <f>IF(OR(E131="",F131=""),"",ROUND((MOD(F131-E131,1)-N(G131))*24,2))</f>
        <v/>
      </c>
      <c r="K131" s="11">
        <f>IF(OR(A131="",B131=""),"",SUMIFS(Paradas!$F$5:$F$4004,Paradas!$A$5:$A$4004,A131,Paradas!$B$5:$B$4004,B131))</f>
        <v/>
      </c>
      <c r="L131" s="11">
        <f>IF(J131="","",J131-N(K131))</f>
        <v/>
      </c>
      <c r="M131" s="12">
        <f>IF(OR(A131="",B131=""),"",COUNTIFS(Paradas!$A$5:$A$4004,A131,Paradas!$B$5:$B$4004,B131))</f>
        <v/>
      </c>
      <c r="N131" s="11">
        <f>IF(OR(H131="",I131=""),"",I131-H131)</f>
        <v/>
      </c>
      <c r="O131" s="6" t="n"/>
    </row>
    <row r="132">
      <c r="A132" s="13" t="n"/>
      <c r="B132" s="6" t="n"/>
      <c r="C132" s="6" t="n"/>
      <c r="D132" s="6" t="n"/>
      <c r="E132" s="14" t="n"/>
      <c r="F132" s="14" t="n"/>
      <c r="G132" s="14" t="n"/>
      <c r="H132" s="15" t="n"/>
      <c r="I132" s="15" t="n"/>
      <c r="J132" s="11">
        <f>IF(OR(E132="",F132=""),"",ROUND((MOD(F132-E132,1)-N(G132))*24,2))</f>
        <v/>
      </c>
      <c r="K132" s="11">
        <f>IF(OR(A132="",B132=""),"",SUMIFS(Paradas!$F$5:$F$4004,Paradas!$A$5:$A$4004,A132,Paradas!$B$5:$B$4004,B132))</f>
        <v/>
      </c>
      <c r="L132" s="11">
        <f>IF(J132="","",J132-N(K132))</f>
        <v/>
      </c>
      <c r="M132" s="12">
        <f>IF(OR(A132="",B132=""),"",COUNTIFS(Paradas!$A$5:$A$4004,A132,Paradas!$B$5:$B$4004,B132))</f>
        <v/>
      </c>
      <c r="N132" s="11">
        <f>IF(OR(H132="",I132=""),"",I132-H132)</f>
        <v/>
      </c>
      <c r="O132" s="6" t="n"/>
    </row>
    <row r="133">
      <c r="A133" s="13" t="n"/>
      <c r="B133" s="6" t="n"/>
      <c r="C133" s="6" t="n"/>
      <c r="D133" s="6" t="n"/>
      <c r="E133" s="14" t="n"/>
      <c r="F133" s="14" t="n"/>
      <c r="G133" s="14" t="n"/>
      <c r="H133" s="15" t="n"/>
      <c r="I133" s="15" t="n"/>
      <c r="J133" s="11">
        <f>IF(OR(E133="",F133=""),"",ROUND((MOD(F133-E133,1)-N(G133))*24,2))</f>
        <v/>
      </c>
      <c r="K133" s="11">
        <f>IF(OR(A133="",B133=""),"",SUMIFS(Paradas!$F$5:$F$4004,Paradas!$A$5:$A$4004,A133,Paradas!$B$5:$B$4004,B133))</f>
        <v/>
      </c>
      <c r="L133" s="11">
        <f>IF(J133="","",J133-N(K133))</f>
        <v/>
      </c>
      <c r="M133" s="12">
        <f>IF(OR(A133="",B133=""),"",COUNTIFS(Paradas!$A$5:$A$4004,A133,Paradas!$B$5:$B$4004,B133))</f>
        <v/>
      </c>
      <c r="N133" s="11">
        <f>IF(OR(H133="",I133=""),"",I133-H133)</f>
        <v/>
      </c>
      <c r="O133" s="6" t="n"/>
    </row>
    <row r="134">
      <c r="A134" s="13" t="n"/>
      <c r="B134" s="6" t="n"/>
      <c r="C134" s="6" t="n"/>
      <c r="D134" s="6" t="n"/>
      <c r="E134" s="14" t="n"/>
      <c r="F134" s="14" t="n"/>
      <c r="G134" s="14" t="n"/>
      <c r="H134" s="15" t="n"/>
      <c r="I134" s="15" t="n"/>
      <c r="J134" s="11">
        <f>IF(OR(E134="",F134=""),"",ROUND((MOD(F134-E134,1)-N(G134))*24,2))</f>
        <v/>
      </c>
      <c r="K134" s="11">
        <f>IF(OR(A134="",B134=""),"",SUMIFS(Paradas!$F$5:$F$4004,Paradas!$A$5:$A$4004,A134,Paradas!$B$5:$B$4004,B134))</f>
        <v/>
      </c>
      <c r="L134" s="11">
        <f>IF(J134="","",J134-N(K134))</f>
        <v/>
      </c>
      <c r="M134" s="12">
        <f>IF(OR(A134="",B134=""),"",COUNTIFS(Paradas!$A$5:$A$4004,A134,Paradas!$B$5:$B$4004,B134))</f>
        <v/>
      </c>
      <c r="N134" s="11">
        <f>IF(OR(H134="",I134=""),"",I134-H134)</f>
        <v/>
      </c>
      <c r="O134" s="6" t="n"/>
    </row>
    <row r="135">
      <c r="A135" s="13" t="n"/>
      <c r="B135" s="6" t="n"/>
      <c r="C135" s="6" t="n"/>
      <c r="D135" s="6" t="n"/>
      <c r="E135" s="14" t="n"/>
      <c r="F135" s="14" t="n"/>
      <c r="G135" s="14" t="n"/>
      <c r="H135" s="15" t="n"/>
      <c r="I135" s="15" t="n"/>
      <c r="J135" s="11">
        <f>IF(OR(E135="",F135=""),"",ROUND((MOD(F135-E135,1)-N(G135))*24,2))</f>
        <v/>
      </c>
      <c r="K135" s="11">
        <f>IF(OR(A135="",B135=""),"",SUMIFS(Paradas!$F$5:$F$4004,Paradas!$A$5:$A$4004,A135,Paradas!$B$5:$B$4004,B135))</f>
        <v/>
      </c>
      <c r="L135" s="11">
        <f>IF(J135="","",J135-N(K135))</f>
        <v/>
      </c>
      <c r="M135" s="12">
        <f>IF(OR(A135="",B135=""),"",COUNTIFS(Paradas!$A$5:$A$4004,A135,Paradas!$B$5:$B$4004,B135))</f>
        <v/>
      </c>
      <c r="N135" s="11">
        <f>IF(OR(H135="",I135=""),"",I135-H135)</f>
        <v/>
      </c>
      <c r="O135" s="6" t="n"/>
    </row>
    <row r="136">
      <c r="A136" s="13" t="n"/>
      <c r="B136" s="6" t="n"/>
      <c r="C136" s="6" t="n"/>
      <c r="D136" s="6" t="n"/>
      <c r="E136" s="14" t="n"/>
      <c r="F136" s="14" t="n"/>
      <c r="G136" s="14" t="n"/>
      <c r="H136" s="15" t="n"/>
      <c r="I136" s="15" t="n"/>
      <c r="J136" s="11">
        <f>IF(OR(E136="",F136=""),"",ROUND((MOD(F136-E136,1)-N(G136))*24,2))</f>
        <v/>
      </c>
      <c r="K136" s="11">
        <f>IF(OR(A136="",B136=""),"",SUMIFS(Paradas!$F$5:$F$4004,Paradas!$A$5:$A$4004,A136,Paradas!$B$5:$B$4004,B136))</f>
        <v/>
      </c>
      <c r="L136" s="11">
        <f>IF(J136="","",J136-N(K136))</f>
        <v/>
      </c>
      <c r="M136" s="12">
        <f>IF(OR(A136="",B136=""),"",COUNTIFS(Paradas!$A$5:$A$4004,A136,Paradas!$B$5:$B$4004,B136))</f>
        <v/>
      </c>
      <c r="N136" s="11">
        <f>IF(OR(H136="",I136=""),"",I136-H136)</f>
        <v/>
      </c>
      <c r="O136" s="6" t="n"/>
    </row>
    <row r="137">
      <c r="A137" s="13" t="n"/>
      <c r="B137" s="6" t="n"/>
      <c r="C137" s="6" t="n"/>
      <c r="D137" s="6" t="n"/>
      <c r="E137" s="14" t="n"/>
      <c r="F137" s="14" t="n"/>
      <c r="G137" s="14" t="n"/>
      <c r="H137" s="15" t="n"/>
      <c r="I137" s="15" t="n"/>
      <c r="J137" s="11">
        <f>IF(OR(E137="",F137=""),"",ROUND((MOD(F137-E137,1)-N(G137))*24,2))</f>
        <v/>
      </c>
      <c r="K137" s="11">
        <f>IF(OR(A137="",B137=""),"",SUMIFS(Paradas!$F$5:$F$4004,Paradas!$A$5:$A$4004,A137,Paradas!$B$5:$B$4004,B137))</f>
        <v/>
      </c>
      <c r="L137" s="11">
        <f>IF(J137="","",J137-N(K137))</f>
        <v/>
      </c>
      <c r="M137" s="12">
        <f>IF(OR(A137="",B137=""),"",COUNTIFS(Paradas!$A$5:$A$4004,A137,Paradas!$B$5:$B$4004,B137))</f>
        <v/>
      </c>
      <c r="N137" s="11">
        <f>IF(OR(H137="",I137=""),"",I137-H137)</f>
        <v/>
      </c>
      <c r="O137" s="6" t="n"/>
    </row>
    <row r="138">
      <c r="A138" s="13" t="n"/>
      <c r="B138" s="6" t="n"/>
      <c r="C138" s="6" t="n"/>
      <c r="D138" s="6" t="n"/>
      <c r="E138" s="14" t="n"/>
      <c r="F138" s="14" t="n"/>
      <c r="G138" s="14" t="n"/>
      <c r="H138" s="15" t="n"/>
      <c r="I138" s="15" t="n"/>
      <c r="J138" s="11">
        <f>IF(OR(E138="",F138=""),"",ROUND((MOD(F138-E138,1)-N(G138))*24,2))</f>
        <v/>
      </c>
      <c r="K138" s="11">
        <f>IF(OR(A138="",B138=""),"",SUMIFS(Paradas!$F$5:$F$4004,Paradas!$A$5:$A$4004,A138,Paradas!$B$5:$B$4004,B138))</f>
        <v/>
      </c>
      <c r="L138" s="11">
        <f>IF(J138="","",J138-N(K138))</f>
        <v/>
      </c>
      <c r="M138" s="12">
        <f>IF(OR(A138="",B138=""),"",COUNTIFS(Paradas!$A$5:$A$4004,A138,Paradas!$B$5:$B$4004,B138))</f>
        <v/>
      </c>
      <c r="N138" s="11">
        <f>IF(OR(H138="",I138=""),"",I138-H138)</f>
        <v/>
      </c>
      <c r="O138" s="6" t="n"/>
    </row>
    <row r="139">
      <c r="A139" s="13" t="n"/>
      <c r="B139" s="6" t="n"/>
      <c r="C139" s="6" t="n"/>
      <c r="D139" s="6" t="n"/>
      <c r="E139" s="14" t="n"/>
      <c r="F139" s="14" t="n"/>
      <c r="G139" s="14" t="n"/>
      <c r="H139" s="15" t="n"/>
      <c r="I139" s="15" t="n"/>
      <c r="J139" s="11">
        <f>IF(OR(E139="",F139=""),"",ROUND((MOD(F139-E139,1)-N(G139))*24,2))</f>
        <v/>
      </c>
      <c r="K139" s="11">
        <f>IF(OR(A139="",B139=""),"",SUMIFS(Paradas!$F$5:$F$4004,Paradas!$A$5:$A$4004,A139,Paradas!$B$5:$B$4004,B139))</f>
        <v/>
      </c>
      <c r="L139" s="11">
        <f>IF(J139="","",J139-N(K139))</f>
        <v/>
      </c>
      <c r="M139" s="12">
        <f>IF(OR(A139="",B139=""),"",COUNTIFS(Paradas!$A$5:$A$4004,A139,Paradas!$B$5:$B$4004,B139))</f>
        <v/>
      </c>
      <c r="N139" s="11">
        <f>IF(OR(H139="",I139=""),"",I139-H139)</f>
        <v/>
      </c>
      <c r="O139" s="6" t="n"/>
    </row>
    <row r="140">
      <c r="A140" s="13" t="n"/>
      <c r="B140" s="6" t="n"/>
      <c r="C140" s="6" t="n"/>
      <c r="D140" s="6" t="n"/>
      <c r="E140" s="14" t="n"/>
      <c r="F140" s="14" t="n"/>
      <c r="G140" s="14" t="n"/>
      <c r="H140" s="15" t="n"/>
      <c r="I140" s="15" t="n"/>
      <c r="J140" s="11">
        <f>IF(OR(E140="",F140=""),"",ROUND((MOD(F140-E140,1)-N(G140))*24,2))</f>
        <v/>
      </c>
      <c r="K140" s="11">
        <f>IF(OR(A140="",B140=""),"",SUMIFS(Paradas!$F$5:$F$4004,Paradas!$A$5:$A$4004,A140,Paradas!$B$5:$B$4004,B140))</f>
        <v/>
      </c>
      <c r="L140" s="11">
        <f>IF(J140="","",J140-N(K140))</f>
        <v/>
      </c>
      <c r="M140" s="12">
        <f>IF(OR(A140="",B140=""),"",COUNTIFS(Paradas!$A$5:$A$4004,A140,Paradas!$B$5:$B$4004,B140))</f>
        <v/>
      </c>
      <c r="N140" s="11">
        <f>IF(OR(H140="",I140=""),"",I140-H140)</f>
        <v/>
      </c>
      <c r="O140" s="6" t="n"/>
    </row>
    <row r="141">
      <c r="A141" s="13" t="n"/>
      <c r="B141" s="6" t="n"/>
      <c r="C141" s="6" t="n"/>
      <c r="D141" s="6" t="n"/>
      <c r="E141" s="14" t="n"/>
      <c r="F141" s="14" t="n"/>
      <c r="G141" s="14" t="n"/>
      <c r="H141" s="15" t="n"/>
      <c r="I141" s="15" t="n"/>
      <c r="J141" s="11">
        <f>IF(OR(E141="",F141=""),"",ROUND((MOD(F141-E141,1)-N(G141))*24,2))</f>
        <v/>
      </c>
      <c r="K141" s="11">
        <f>IF(OR(A141="",B141=""),"",SUMIFS(Paradas!$F$5:$F$4004,Paradas!$A$5:$A$4004,A141,Paradas!$B$5:$B$4004,B141))</f>
        <v/>
      </c>
      <c r="L141" s="11">
        <f>IF(J141="","",J141-N(K141))</f>
        <v/>
      </c>
      <c r="M141" s="12">
        <f>IF(OR(A141="",B141=""),"",COUNTIFS(Paradas!$A$5:$A$4004,A141,Paradas!$B$5:$B$4004,B141))</f>
        <v/>
      </c>
      <c r="N141" s="11">
        <f>IF(OR(H141="",I141=""),"",I141-H141)</f>
        <v/>
      </c>
      <c r="O141" s="6" t="n"/>
    </row>
    <row r="142">
      <c r="A142" s="13" t="n"/>
      <c r="B142" s="6" t="n"/>
      <c r="C142" s="6" t="n"/>
      <c r="D142" s="6" t="n"/>
      <c r="E142" s="14" t="n"/>
      <c r="F142" s="14" t="n"/>
      <c r="G142" s="14" t="n"/>
      <c r="H142" s="15" t="n"/>
      <c r="I142" s="15" t="n"/>
      <c r="J142" s="11">
        <f>IF(OR(E142="",F142=""),"",ROUND((MOD(F142-E142,1)-N(G142))*24,2))</f>
        <v/>
      </c>
      <c r="K142" s="11">
        <f>IF(OR(A142="",B142=""),"",SUMIFS(Paradas!$F$5:$F$4004,Paradas!$A$5:$A$4004,A142,Paradas!$B$5:$B$4004,B142))</f>
        <v/>
      </c>
      <c r="L142" s="11">
        <f>IF(J142="","",J142-N(K142))</f>
        <v/>
      </c>
      <c r="M142" s="12">
        <f>IF(OR(A142="",B142=""),"",COUNTIFS(Paradas!$A$5:$A$4004,A142,Paradas!$B$5:$B$4004,B142))</f>
        <v/>
      </c>
      <c r="N142" s="11">
        <f>IF(OR(H142="",I142=""),"",I142-H142)</f>
        <v/>
      </c>
      <c r="O142" s="6" t="n"/>
    </row>
    <row r="143">
      <c r="A143" s="13" t="n"/>
      <c r="B143" s="6" t="n"/>
      <c r="C143" s="6" t="n"/>
      <c r="D143" s="6" t="n"/>
      <c r="E143" s="14" t="n"/>
      <c r="F143" s="14" t="n"/>
      <c r="G143" s="14" t="n"/>
      <c r="H143" s="15" t="n"/>
      <c r="I143" s="15" t="n"/>
      <c r="J143" s="11">
        <f>IF(OR(E143="",F143=""),"",ROUND((MOD(F143-E143,1)-N(G143))*24,2))</f>
        <v/>
      </c>
      <c r="K143" s="11">
        <f>IF(OR(A143="",B143=""),"",SUMIFS(Paradas!$F$5:$F$4004,Paradas!$A$5:$A$4004,A143,Paradas!$B$5:$B$4004,B143))</f>
        <v/>
      </c>
      <c r="L143" s="11">
        <f>IF(J143="","",J143-N(K143))</f>
        <v/>
      </c>
      <c r="M143" s="12">
        <f>IF(OR(A143="",B143=""),"",COUNTIFS(Paradas!$A$5:$A$4004,A143,Paradas!$B$5:$B$4004,B143))</f>
        <v/>
      </c>
      <c r="N143" s="11">
        <f>IF(OR(H143="",I143=""),"",I143-H143)</f>
        <v/>
      </c>
      <c r="O143" s="6" t="n"/>
    </row>
    <row r="144">
      <c r="A144" s="13" t="n"/>
      <c r="B144" s="6" t="n"/>
      <c r="C144" s="6" t="n"/>
      <c r="D144" s="6" t="n"/>
      <c r="E144" s="14" t="n"/>
      <c r="F144" s="14" t="n"/>
      <c r="G144" s="14" t="n"/>
      <c r="H144" s="15" t="n"/>
      <c r="I144" s="15" t="n"/>
      <c r="J144" s="11">
        <f>IF(OR(E144="",F144=""),"",ROUND((MOD(F144-E144,1)-N(G144))*24,2))</f>
        <v/>
      </c>
      <c r="K144" s="11">
        <f>IF(OR(A144="",B144=""),"",SUMIFS(Paradas!$F$5:$F$4004,Paradas!$A$5:$A$4004,A144,Paradas!$B$5:$B$4004,B144))</f>
        <v/>
      </c>
      <c r="L144" s="11">
        <f>IF(J144="","",J144-N(K144))</f>
        <v/>
      </c>
      <c r="M144" s="12">
        <f>IF(OR(A144="",B144=""),"",COUNTIFS(Paradas!$A$5:$A$4004,A144,Paradas!$B$5:$B$4004,B144))</f>
        <v/>
      </c>
      <c r="N144" s="11">
        <f>IF(OR(H144="",I144=""),"",I144-H144)</f>
        <v/>
      </c>
      <c r="O144" s="6" t="n"/>
    </row>
    <row r="145">
      <c r="A145" s="13" t="n"/>
      <c r="B145" s="6" t="n"/>
      <c r="C145" s="6" t="n"/>
      <c r="D145" s="6" t="n"/>
      <c r="E145" s="14" t="n"/>
      <c r="F145" s="14" t="n"/>
      <c r="G145" s="14" t="n"/>
      <c r="H145" s="15" t="n"/>
      <c r="I145" s="15" t="n"/>
      <c r="J145" s="11">
        <f>IF(OR(E145="",F145=""),"",ROUND((MOD(F145-E145,1)-N(G145))*24,2))</f>
        <v/>
      </c>
      <c r="K145" s="11">
        <f>IF(OR(A145="",B145=""),"",SUMIFS(Paradas!$F$5:$F$4004,Paradas!$A$5:$A$4004,A145,Paradas!$B$5:$B$4004,B145))</f>
        <v/>
      </c>
      <c r="L145" s="11">
        <f>IF(J145="","",J145-N(K145))</f>
        <v/>
      </c>
      <c r="M145" s="12">
        <f>IF(OR(A145="",B145=""),"",COUNTIFS(Paradas!$A$5:$A$4004,A145,Paradas!$B$5:$B$4004,B145))</f>
        <v/>
      </c>
      <c r="N145" s="11">
        <f>IF(OR(H145="",I145=""),"",I145-H145)</f>
        <v/>
      </c>
      <c r="O145" s="6" t="n"/>
    </row>
    <row r="146">
      <c r="A146" s="13" t="n"/>
      <c r="B146" s="6" t="n"/>
      <c r="C146" s="6" t="n"/>
      <c r="D146" s="6" t="n"/>
      <c r="E146" s="14" t="n"/>
      <c r="F146" s="14" t="n"/>
      <c r="G146" s="14" t="n"/>
      <c r="H146" s="15" t="n"/>
      <c r="I146" s="15" t="n"/>
      <c r="J146" s="11">
        <f>IF(OR(E146="",F146=""),"",ROUND((MOD(F146-E146,1)-N(G146))*24,2))</f>
        <v/>
      </c>
      <c r="K146" s="11">
        <f>IF(OR(A146="",B146=""),"",SUMIFS(Paradas!$F$5:$F$4004,Paradas!$A$5:$A$4004,A146,Paradas!$B$5:$B$4004,B146))</f>
        <v/>
      </c>
      <c r="L146" s="11">
        <f>IF(J146="","",J146-N(K146))</f>
        <v/>
      </c>
      <c r="M146" s="12">
        <f>IF(OR(A146="",B146=""),"",COUNTIFS(Paradas!$A$5:$A$4004,A146,Paradas!$B$5:$B$4004,B146))</f>
        <v/>
      </c>
      <c r="N146" s="11">
        <f>IF(OR(H146="",I146=""),"",I146-H146)</f>
        <v/>
      </c>
      <c r="O146" s="6" t="n"/>
    </row>
    <row r="147">
      <c r="A147" s="13" t="n"/>
      <c r="B147" s="6" t="n"/>
      <c r="C147" s="6" t="n"/>
      <c r="D147" s="6" t="n"/>
      <c r="E147" s="14" t="n"/>
      <c r="F147" s="14" t="n"/>
      <c r="G147" s="14" t="n"/>
      <c r="H147" s="15" t="n"/>
      <c r="I147" s="15" t="n"/>
      <c r="J147" s="11">
        <f>IF(OR(E147="",F147=""),"",ROUND((MOD(F147-E147,1)-N(G147))*24,2))</f>
        <v/>
      </c>
      <c r="K147" s="11">
        <f>IF(OR(A147="",B147=""),"",SUMIFS(Paradas!$F$5:$F$4004,Paradas!$A$5:$A$4004,A147,Paradas!$B$5:$B$4004,B147))</f>
        <v/>
      </c>
      <c r="L147" s="11">
        <f>IF(J147="","",J147-N(K147))</f>
        <v/>
      </c>
      <c r="M147" s="12">
        <f>IF(OR(A147="",B147=""),"",COUNTIFS(Paradas!$A$5:$A$4004,A147,Paradas!$B$5:$B$4004,B147))</f>
        <v/>
      </c>
      <c r="N147" s="11">
        <f>IF(OR(H147="",I147=""),"",I147-H147)</f>
        <v/>
      </c>
      <c r="O147" s="6" t="n"/>
    </row>
    <row r="148">
      <c r="A148" s="13" t="n"/>
      <c r="B148" s="6" t="n"/>
      <c r="C148" s="6" t="n"/>
      <c r="D148" s="6" t="n"/>
      <c r="E148" s="14" t="n"/>
      <c r="F148" s="14" t="n"/>
      <c r="G148" s="14" t="n"/>
      <c r="H148" s="15" t="n"/>
      <c r="I148" s="15" t="n"/>
      <c r="J148" s="11">
        <f>IF(OR(E148="",F148=""),"",ROUND((MOD(F148-E148,1)-N(G148))*24,2))</f>
        <v/>
      </c>
      <c r="K148" s="11">
        <f>IF(OR(A148="",B148=""),"",SUMIFS(Paradas!$F$5:$F$4004,Paradas!$A$5:$A$4004,A148,Paradas!$B$5:$B$4004,B148))</f>
        <v/>
      </c>
      <c r="L148" s="11">
        <f>IF(J148="","",J148-N(K148))</f>
        <v/>
      </c>
      <c r="M148" s="12">
        <f>IF(OR(A148="",B148=""),"",COUNTIFS(Paradas!$A$5:$A$4004,A148,Paradas!$B$5:$B$4004,B148))</f>
        <v/>
      </c>
      <c r="N148" s="11">
        <f>IF(OR(H148="",I148=""),"",I148-H148)</f>
        <v/>
      </c>
      <c r="O148" s="6" t="n"/>
    </row>
    <row r="149">
      <c r="A149" s="13" t="n"/>
      <c r="B149" s="6" t="n"/>
      <c r="C149" s="6" t="n"/>
      <c r="D149" s="6" t="n"/>
      <c r="E149" s="14" t="n"/>
      <c r="F149" s="14" t="n"/>
      <c r="G149" s="14" t="n"/>
      <c r="H149" s="15" t="n"/>
      <c r="I149" s="15" t="n"/>
      <c r="J149" s="11">
        <f>IF(OR(E149="",F149=""),"",ROUND((MOD(F149-E149,1)-N(G149))*24,2))</f>
        <v/>
      </c>
      <c r="K149" s="11">
        <f>IF(OR(A149="",B149=""),"",SUMIFS(Paradas!$F$5:$F$4004,Paradas!$A$5:$A$4004,A149,Paradas!$B$5:$B$4004,B149))</f>
        <v/>
      </c>
      <c r="L149" s="11">
        <f>IF(J149="","",J149-N(K149))</f>
        <v/>
      </c>
      <c r="M149" s="12">
        <f>IF(OR(A149="",B149=""),"",COUNTIFS(Paradas!$A$5:$A$4004,A149,Paradas!$B$5:$B$4004,B149))</f>
        <v/>
      </c>
      <c r="N149" s="11">
        <f>IF(OR(H149="",I149=""),"",I149-H149)</f>
        <v/>
      </c>
      <c r="O149" s="6" t="n"/>
    </row>
    <row r="150">
      <c r="A150" s="13" t="n"/>
      <c r="B150" s="6" t="n"/>
      <c r="C150" s="6" t="n"/>
      <c r="D150" s="6" t="n"/>
      <c r="E150" s="14" t="n"/>
      <c r="F150" s="14" t="n"/>
      <c r="G150" s="14" t="n"/>
      <c r="H150" s="15" t="n"/>
      <c r="I150" s="15" t="n"/>
      <c r="J150" s="11">
        <f>IF(OR(E150="",F150=""),"",ROUND((MOD(F150-E150,1)-N(G150))*24,2))</f>
        <v/>
      </c>
      <c r="K150" s="11">
        <f>IF(OR(A150="",B150=""),"",SUMIFS(Paradas!$F$5:$F$4004,Paradas!$A$5:$A$4004,A150,Paradas!$B$5:$B$4004,B150))</f>
        <v/>
      </c>
      <c r="L150" s="11">
        <f>IF(J150="","",J150-N(K150))</f>
        <v/>
      </c>
      <c r="M150" s="12">
        <f>IF(OR(A150="",B150=""),"",COUNTIFS(Paradas!$A$5:$A$4004,A150,Paradas!$B$5:$B$4004,B150))</f>
        <v/>
      </c>
      <c r="N150" s="11">
        <f>IF(OR(H150="",I150=""),"",I150-H150)</f>
        <v/>
      </c>
      <c r="O150" s="6" t="n"/>
    </row>
    <row r="151">
      <c r="A151" s="13" t="n"/>
      <c r="B151" s="6" t="n"/>
      <c r="C151" s="6" t="n"/>
      <c r="D151" s="6" t="n"/>
      <c r="E151" s="14" t="n"/>
      <c r="F151" s="14" t="n"/>
      <c r="G151" s="14" t="n"/>
      <c r="H151" s="15" t="n"/>
      <c r="I151" s="15" t="n"/>
      <c r="J151" s="11">
        <f>IF(OR(E151="",F151=""),"",ROUND((MOD(F151-E151,1)-N(G151))*24,2))</f>
        <v/>
      </c>
      <c r="K151" s="11">
        <f>IF(OR(A151="",B151=""),"",SUMIFS(Paradas!$F$5:$F$4004,Paradas!$A$5:$A$4004,A151,Paradas!$B$5:$B$4004,B151))</f>
        <v/>
      </c>
      <c r="L151" s="11">
        <f>IF(J151="","",J151-N(K151))</f>
        <v/>
      </c>
      <c r="M151" s="12">
        <f>IF(OR(A151="",B151=""),"",COUNTIFS(Paradas!$A$5:$A$4004,A151,Paradas!$B$5:$B$4004,B151))</f>
        <v/>
      </c>
      <c r="N151" s="11">
        <f>IF(OR(H151="",I151=""),"",I151-H151)</f>
        <v/>
      </c>
      <c r="O151" s="6" t="n"/>
    </row>
    <row r="152">
      <c r="A152" s="13" t="n"/>
      <c r="B152" s="6" t="n"/>
      <c r="C152" s="6" t="n"/>
      <c r="D152" s="6" t="n"/>
      <c r="E152" s="14" t="n"/>
      <c r="F152" s="14" t="n"/>
      <c r="G152" s="14" t="n"/>
      <c r="H152" s="15" t="n"/>
      <c r="I152" s="15" t="n"/>
      <c r="J152" s="11">
        <f>IF(OR(E152="",F152=""),"",ROUND((MOD(F152-E152,1)-N(G152))*24,2))</f>
        <v/>
      </c>
      <c r="K152" s="11">
        <f>IF(OR(A152="",B152=""),"",SUMIFS(Paradas!$F$5:$F$4004,Paradas!$A$5:$A$4004,A152,Paradas!$B$5:$B$4004,B152))</f>
        <v/>
      </c>
      <c r="L152" s="11">
        <f>IF(J152="","",J152-N(K152))</f>
        <v/>
      </c>
      <c r="M152" s="12">
        <f>IF(OR(A152="",B152=""),"",COUNTIFS(Paradas!$A$5:$A$4004,A152,Paradas!$B$5:$B$4004,B152))</f>
        <v/>
      </c>
      <c r="N152" s="11">
        <f>IF(OR(H152="",I152=""),"",I152-H152)</f>
        <v/>
      </c>
      <c r="O152" s="6" t="n"/>
    </row>
    <row r="153">
      <c r="A153" s="13" t="n"/>
      <c r="B153" s="6" t="n"/>
      <c r="C153" s="6" t="n"/>
      <c r="D153" s="6" t="n"/>
      <c r="E153" s="14" t="n"/>
      <c r="F153" s="14" t="n"/>
      <c r="G153" s="14" t="n"/>
      <c r="H153" s="15" t="n"/>
      <c r="I153" s="15" t="n"/>
      <c r="J153" s="11">
        <f>IF(OR(E153="",F153=""),"",ROUND((MOD(F153-E153,1)-N(G153))*24,2))</f>
        <v/>
      </c>
      <c r="K153" s="11">
        <f>IF(OR(A153="",B153=""),"",SUMIFS(Paradas!$F$5:$F$4004,Paradas!$A$5:$A$4004,A153,Paradas!$B$5:$B$4004,B153))</f>
        <v/>
      </c>
      <c r="L153" s="11">
        <f>IF(J153="","",J153-N(K153))</f>
        <v/>
      </c>
      <c r="M153" s="12">
        <f>IF(OR(A153="",B153=""),"",COUNTIFS(Paradas!$A$5:$A$4004,A153,Paradas!$B$5:$B$4004,B153))</f>
        <v/>
      </c>
      <c r="N153" s="11">
        <f>IF(OR(H153="",I153=""),"",I153-H153)</f>
        <v/>
      </c>
      <c r="O153" s="6" t="n"/>
    </row>
    <row r="154">
      <c r="A154" s="13" t="n"/>
      <c r="B154" s="6" t="n"/>
      <c r="C154" s="6" t="n"/>
      <c r="D154" s="6" t="n"/>
      <c r="E154" s="14" t="n"/>
      <c r="F154" s="14" t="n"/>
      <c r="G154" s="14" t="n"/>
      <c r="H154" s="15" t="n"/>
      <c r="I154" s="15" t="n"/>
      <c r="J154" s="11">
        <f>IF(OR(E154="",F154=""),"",ROUND((MOD(F154-E154,1)-N(G154))*24,2))</f>
        <v/>
      </c>
      <c r="K154" s="11">
        <f>IF(OR(A154="",B154=""),"",SUMIFS(Paradas!$F$5:$F$4004,Paradas!$A$5:$A$4004,A154,Paradas!$B$5:$B$4004,B154))</f>
        <v/>
      </c>
      <c r="L154" s="11">
        <f>IF(J154="","",J154-N(K154))</f>
        <v/>
      </c>
      <c r="M154" s="12">
        <f>IF(OR(A154="",B154=""),"",COUNTIFS(Paradas!$A$5:$A$4004,A154,Paradas!$B$5:$B$4004,B154))</f>
        <v/>
      </c>
      <c r="N154" s="11">
        <f>IF(OR(H154="",I154=""),"",I154-H154)</f>
        <v/>
      </c>
      <c r="O154" s="6" t="n"/>
    </row>
    <row r="155">
      <c r="A155" s="13" t="n"/>
      <c r="B155" s="6" t="n"/>
      <c r="C155" s="6" t="n"/>
      <c r="D155" s="6" t="n"/>
      <c r="E155" s="14" t="n"/>
      <c r="F155" s="14" t="n"/>
      <c r="G155" s="14" t="n"/>
      <c r="H155" s="15" t="n"/>
      <c r="I155" s="15" t="n"/>
      <c r="J155" s="11">
        <f>IF(OR(E155="",F155=""),"",ROUND((MOD(F155-E155,1)-N(G155))*24,2))</f>
        <v/>
      </c>
      <c r="K155" s="11">
        <f>IF(OR(A155="",B155=""),"",SUMIFS(Paradas!$F$5:$F$4004,Paradas!$A$5:$A$4004,A155,Paradas!$B$5:$B$4004,B155))</f>
        <v/>
      </c>
      <c r="L155" s="11">
        <f>IF(J155="","",J155-N(K155))</f>
        <v/>
      </c>
      <c r="M155" s="12">
        <f>IF(OR(A155="",B155=""),"",COUNTIFS(Paradas!$A$5:$A$4004,A155,Paradas!$B$5:$B$4004,B155))</f>
        <v/>
      </c>
      <c r="N155" s="11">
        <f>IF(OR(H155="",I155=""),"",I155-H155)</f>
        <v/>
      </c>
      <c r="O155" s="6" t="n"/>
    </row>
    <row r="156">
      <c r="A156" s="13" t="n"/>
      <c r="B156" s="6" t="n"/>
      <c r="C156" s="6" t="n"/>
      <c r="D156" s="6" t="n"/>
      <c r="E156" s="14" t="n"/>
      <c r="F156" s="14" t="n"/>
      <c r="G156" s="14" t="n"/>
      <c r="H156" s="15" t="n"/>
      <c r="I156" s="15" t="n"/>
      <c r="J156" s="11">
        <f>IF(OR(E156="",F156=""),"",ROUND((MOD(F156-E156,1)-N(G156))*24,2))</f>
        <v/>
      </c>
      <c r="K156" s="11">
        <f>IF(OR(A156="",B156=""),"",SUMIFS(Paradas!$F$5:$F$4004,Paradas!$A$5:$A$4004,A156,Paradas!$B$5:$B$4004,B156))</f>
        <v/>
      </c>
      <c r="L156" s="11">
        <f>IF(J156="","",J156-N(K156))</f>
        <v/>
      </c>
      <c r="M156" s="12">
        <f>IF(OR(A156="",B156=""),"",COUNTIFS(Paradas!$A$5:$A$4004,A156,Paradas!$B$5:$B$4004,B156))</f>
        <v/>
      </c>
      <c r="N156" s="11">
        <f>IF(OR(H156="",I156=""),"",I156-H156)</f>
        <v/>
      </c>
      <c r="O156" s="6" t="n"/>
    </row>
    <row r="157">
      <c r="A157" s="13" t="n"/>
      <c r="B157" s="6" t="n"/>
      <c r="C157" s="6" t="n"/>
      <c r="D157" s="6" t="n"/>
      <c r="E157" s="14" t="n"/>
      <c r="F157" s="14" t="n"/>
      <c r="G157" s="14" t="n"/>
      <c r="H157" s="15" t="n"/>
      <c r="I157" s="15" t="n"/>
      <c r="J157" s="11">
        <f>IF(OR(E157="",F157=""),"",ROUND((MOD(F157-E157,1)-N(G157))*24,2))</f>
        <v/>
      </c>
      <c r="K157" s="11">
        <f>IF(OR(A157="",B157=""),"",SUMIFS(Paradas!$F$5:$F$4004,Paradas!$A$5:$A$4004,A157,Paradas!$B$5:$B$4004,B157))</f>
        <v/>
      </c>
      <c r="L157" s="11">
        <f>IF(J157="","",J157-N(K157))</f>
        <v/>
      </c>
      <c r="M157" s="12">
        <f>IF(OR(A157="",B157=""),"",COUNTIFS(Paradas!$A$5:$A$4004,A157,Paradas!$B$5:$B$4004,B157))</f>
        <v/>
      </c>
      <c r="N157" s="11">
        <f>IF(OR(H157="",I157=""),"",I157-H157)</f>
        <v/>
      </c>
      <c r="O157" s="6" t="n"/>
    </row>
    <row r="158">
      <c r="A158" s="13" t="n"/>
      <c r="B158" s="6" t="n"/>
      <c r="C158" s="6" t="n"/>
      <c r="D158" s="6" t="n"/>
      <c r="E158" s="14" t="n"/>
      <c r="F158" s="14" t="n"/>
      <c r="G158" s="14" t="n"/>
      <c r="H158" s="15" t="n"/>
      <c r="I158" s="15" t="n"/>
      <c r="J158" s="11">
        <f>IF(OR(E158="",F158=""),"",ROUND((MOD(F158-E158,1)-N(G158))*24,2))</f>
        <v/>
      </c>
      <c r="K158" s="11">
        <f>IF(OR(A158="",B158=""),"",SUMIFS(Paradas!$F$5:$F$4004,Paradas!$A$5:$A$4004,A158,Paradas!$B$5:$B$4004,B158))</f>
        <v/>
      </c>
      <c r="L158" s="11">
        <f>IF(J158="","",J158-N(K158))</f>
        <v/>
      </c>
      <c r="M158" s="12">
        <f>IF(OR(A158="",B158=""),"",COUNTIFS(Paradas!$A$5:$A$4004,A158,Paradas!$B$5:$B$4004,B158))</f>
        <v/>
      </c>
      <c r="N158" s="11">
        <f>IF(OR(H158="",I158=""),"",I158-H158)</f>
        <v/>
      </c>
      <c r="O158" s="6" t="n"/>
    </row>
    <row r="159">
      <c r="A159" s="13" t="n"/>
      <c r="B159" s="6" t="n"/>
      <c r="C159" s="6" t="n"/>
      <c r="D159" s="6" t="n"/>
      <c r="E159" s="14" t="n"/>
      <c r="F159" s="14" t="n"/>
      <c r="G159" s="14" t="n"/>
      <c r="H159" s="15" t="n"/>
      <c r="I159" s="15" t="n"/>
      <c r="J159" s="11">
        <f>IF(OR(E159="",F159=""),"",ROUND((MOD(F159-E159,1)-N(G159))*24,2))</f>
        <v/>
      </c>
      <c r="K159" s="11">
        <f>IF(OR(A159="",B159=""),"",SUMIFS(Paradas!$F$5:$F$4004,Paradas!$A$5:$A$4004,A159,Paradas!$B$5:$B$4004,B159))</f>
        <v/>
      </c>
      <c r="L159" s="11">
        <f>IF(J159="","",J159-N(K159))</f>
        <v/>
      </c>
      <c r="M159" s="12">
        <f>IF(OR(A159="",B159=""),"",COUNTIFS(Paradas!$A$5:$A$4004,A159,Paradas!$B$5:$B$4004,B159))</f>
        <v/>
      </c>
      <c r="N159" s="11">
        <f>IF(OR(H159="",I159=""),"",I159-H159)</f>
        <v/>
      </c>
      <c r="O159" s="6" t="n"/>
    </row>
    <row r="160">
      <c r="A160" s="13" t="n"/>
      <c r="B160" s="6" t="n"/>
      <c r="C160" s="6" t="n"/>
      <c r="D160" s="6" t="n"/>
      <c r="E160" s="14" t="n"/>
      <c r="F160" s="14" t="n"/>
      <c r="G160" s="14" t="n"/>
      <c r="H160" s="15" t="n"/>
      <c r="I160" s="15" t="n"/>
      <c r="J160" s="11">
        <f>IF(OR(E160="",F160=""),"",ROUND((MOD(F160-E160,1)-N(G160))*24,2))</f>
        <v/>
      </c>
      <c r="K160" s="11">
        <f>IF(OR(A160="",B160=""),"",SUMIFS(Paradas!$F$5:$F$4004,Paradas!$A$5:$A$4004,A160,Paradas!$B$5:$B$4004,B160))</f>
        <v/>
      </c>
      <c r="L160" s="11">
        <f>IF(J160="","",J160-N(K160))</f>
        <v/>
      </c>
      <c r="M160" s="12">
        <f>IF(OR(A160="",B160=""),"",COUNTIFS(Paradas!$A$5:$A$4004,A160,Paradas!$B$5:$B$4004,B160))</f>
        <v/>
      </c>
      <c r="N160" s="11">
        <f>IF(OR(H160="",I160=""),"",I160-H160)</f>
        <v/>
      </c>
      <c r="O160" s="6" t="n"/>
    </row>
    <row r="161">
      <c r="A161" s="13" t="n"/>
      <c r="B161" s="6" t="n"/>
      <c r="C161" s="6" t="n"/>
      <c r="D161" s="6" t="n"/>
      <c r="E161" s="14" t="n"/>
      <c r="F161" s="14" t="n"/>
      <c r="G161" s="14" t="n"/>
      <c r="H161" s="15" t="n"/>
      <c r="I161" s="15" t="n"/>
      <c r="J161" s="11">
        <f>IF(OR(E161="",F161=""),"",ROUND((MOD(F161-E161,1)-N(G161))*24,2))</f>
        <v/>
      </c>
      <c r="K161" s="11">
        <f>IF(OR(A161="",B161=""),"",SUMIFS(Paradas!$F$5:$F$4004,Paradas!$A$5:$A$4004,A161,Paradas!$B$5:$B$4004,B161))</f>
        <v/>
      </c>
      <c r="L161" s="11">
        <f>IF(J161="","",J161-N(K161))</f>
        <v/>
      </c>
      <c r="M161" s="12">
        <f>IF(OR(A161="",B161=""),"",COUNTIFS(Paradas!$A$5:$A$4004,A161,Paradas!$B$5:$B$4004,B161))</f>
        <v/>
      </c>
      <c r="N161" s="11">
        <f>IF(OR(H161="",I161=""),"",I161-H161)</f>
        <v/>
      </c>
      <c r="O161" s="6" t="n"/>
    </row>
    <row r="162">
      <c r="A162" s="13" t="n"/>
      <c r="B162" s="6" t="n"/>
      <c r="C162" s="6" t="n"/>
      <c r="D162" s="6" t="n"/>
      <c r="E162" s="14" t="n"/>
      <c r="F162" s="14" t="n"/>
      <c r="G162" s="14" t="n"/>
      <c r="H162" s="15" t="n"/>
      <c r="I162" s="15" t="n"/>
      <c r="J162" s="11">
        <f>IF(OR(E162="",F162=""),"",ROUND((MOD(F162-E162,1)-N(G162))*24,2))</f>
        <v/>
      </c>
      <c r="K162" s="11">
        <f>IF(OR(A162="",B162=""),"",SUMIFS(Paradas!$F$5:$F$4004,Paradas!$A$5:$A$4004,A162,Paradas!$B$5:$B$4004,B162))</f>
        <v/>
      </c>
      <c r="L162" s="11">
        <f>IF(J162="","",J162-N(K162))</f>
        <v/>
      </c>
      <c r="M162" s="12">
        <f>IF(OR(A162="",B162=""),"",COUNTIFS(Paradas!$A$5:$A$4004,A162,Paradas!$B$5:$B$4004,B162))</f>
        <v/>
      </c>
      <c r="N162" s="11">
        <f>IF(OR(H162="",I162=""),"",I162-H162)</f>
        <v/>
      </c>
      <c r="O162" s="6" t="n"/>
    </row>
    <row r="163">
      <c r="A163" s="13" t="n"/>
      <c r="B163" s="6" t="n"/>
      <c r="C163" s="6" t="n"/>
      <c r="D163" s="6" t="n"/>
      <c r="E163" s="14" t="n"/>
      <c r="F163" s="14" t="n"/>
      <c r="G163" s="14" t="n"/>
      <c r="H163" s="15" t="n"/>
      <c r="I163" s="15" t="n"/>
      <c r="J163" s="11">
        <f>IF(OR(E163="",F163=""),"",ROUND((MOD(F163-E163,1)-N(G163))*24,2))</f>
        <v/>
      </c>
      <c r="K163" s="11">
        <f>IF(OR(A163="",B163=""),"",SUMIFS(Paradas!$F$5:$F$4004,Paradas!$A$5:$A$4004,A163,Paradas!$B$5:$B$4004,B163))</f>
        <v/>
      </c>
      <c r="L163" s="11">
        <f>IF(J163="","",J163-N(K163))</f>
        <v/>
      </c>
      <c r="M163" s="12">
        <f>IF(OR(A163="",B163=""),"",COUNTIFS(Paradas!$A$5:$A$4004,A163,Paradas!$B$5:$B$4004,B163))</f>
        <v/>
      </c>
      <c r="N163" s="11">
        <f>IF(OR(H163="",I163=""),"",I163-H163)</f>
        <v/>
      </c>
      <c r="O163" s="6" t="n"/>
    </row>
    <row r="164">
      <c r="A164" s="13" t="n"/>
      <c r="B164" s="6" t="n"/>
      <c r="C164" s="6" t="n"/>
      <c r="D164" s="6" t="n"/>
      <c r="E164" s="14" t="n"/>
      <c r="F164" s="14" t="n"/>
      <c r="G164" s="14" t="n"/>
      <c r="H164" s="15" t="n"/>
      <c r="I164" s="15" t="n"/>
      <c r="J164" s="11">
        <f>IF(OR(E164="",F164=""),"",ROUND((MOD(F164-E164,1)-N(G164))*24,2))</f>
        <v/>
      </c>
      <c r="K164" s="11">
        <f>IF(OR(A164="",B164=""),"",SUMIFS(Paradas!$F$5:$F$4004,Paradas!$A$5:$A$4004,A164,Paradas!$B$5:$B$4004,B164))</f>
        <v/>
      </c>
      <c r="L164" s="11">
        <f>IF(J164="","",J164-N(K164))</f>
        <v/>
      </c>
      <c r="M164" s="12">
        <f>IF(OR(A164="",B164=""),"",COUNTIFS(Paradas!$A$5:$A$4004,A164,Paradas!$B$5:$B$4004,B164))</f>
        <v/>
      </c>
      <c r="N164" s="11">
        <f>IF(OR(H164="",I164=""),"",I164-H164)</f>
        <v/>
      </c>
      <c r="O164" s="6" t="n"/>
    </row>
    <row r="165">
      <c r="A165" s="13" t="n"/>
      <c r="B165" s="6" t="n"/>
      <c r="C165" s="6" t="n"/>
      <c r="D165" s="6" t="n"/>
      <c r="E165" s="14" t="n"/>
      <c r="F165" s="14" t="n"/>
      <c r="G165" s="14" t="n"/>
      <c r="H165" s="15" t="n"/>
      <c r="I165" s="15" t="n"/>
      <c r="J165" s="11">
        <f>IF(OR(E165="",F165=""),"",ROUND((MOD(F165-E165,1)-N(G165))*24,2))</f>
        <v/>
      </c>
      <c r="K165" s="11">
        <f>IF(OR(A165="",B165=""),"",SUMIFS(Paradas!$F$5:$F$4004,Paradas!$A$5:$A$4004,A165,Paradas!$B$5:$B$4004,B165))</f>
        <v/>
      </c>
      <c r="L165" s="11">
        <f>IF(J165="","",J165-N(K165))</f>
        <v/>
      </c>
      <c r="M165" s="12">
        <f>IF(OR(A165="",B165=""),"",COUNTIFS(Paradas!$A$5:$A$4004,A165,Paradas!$B$5:$B$4004,B165))</f>
        <v/>
      </c>
      <c r="N165" s="11">
        <f>IF(OR(H165="",I165=""),"",I165-H165)</f>
        <v/>
      </c>
      <c r="O165" s="6" t="n"/>
    </row>
    <row r="166">
      <c r="A166" s="13" t="n"/>
      <c r="B166" s="6" t="n"/>
      <c r="C166" s="6" t="n"/>
      <c r="D166" s="6" t="n"/>
      <c r="E166" s="14" t="n"/>
      <c r="F166" s="14" t="n"/>
      <c r="G166" s="14" t="n"/>
      <c r="H166" s="15" t="n"/>
      <c r="I166" s="15" t="n"/>
      <c r="J166" s="11">
        <f>IF(OR(E166="",F166=""),"",ROUND((MOD(F166-E166,1)-N(G166))*24,2))</f>
        <v/>
      </c>
      <c r="K166" s="11">
        <f>IF(OR(A166="",B166=""),"",SUMIFS(Paradas!$F$5:$F$4004,Paradas!$A$5:$A$4004,A166,Paradas!$B$5:$B$4004,B166))</f>
        <v/>
      </c>
      <c r="L166" s="11">
        <f>IF(J166="","",J166-N(K166))</f>
        <v/>
      </c>
      <c r="M166" s="12">
        <f>IF(OR(A166="",B166=""),"",COUNTIFS(Paradas!$A$5:$A$4004,A166,Paradas!$B$5:$B$4004,B166))</f>
        <v/>
      </c>
      <c r="N166" s="11">
        <f>IF(OR(H166="",I166=""),"",I166-H166)</f>
        <v/>
      </c>
      <c r="O166" s="6" t="n"/>
    </row>
    <row r="167">
      <c r="A167" s="13" t="n"/>
      <c r="B167" s="6" t="n"/>
      <c r="C167" s="6" t="n"/>
      <c r="D167" s="6" t="n"/>
      <c r="E167" s="14" t="n"/>
      <c r="F167" s="14" t="n"/>
      <c r="G167" s="14" t="n"/>
      <c r="H167" s="15" t="n"/>
      <c r="I167" s="15" t="n"/>
      <c r="J167" s="11">
        <f>IF(OR(E167="",F167=""),"",ROUND((MOD(F167-E167,1)-N(G167))*24,2))</f>
        <v/>
      </c>
      <c r="K167" s="11">
        <f>IF(OR(A167="",B167=""),"",SUMIFS(Paradas!$F$5:$F$4004,Paradas!$A$5:$A$4004,A167,Paradas!$B$5:$B$4004,B167))</f>
        <v/>
      </c>
      <c r="L167" s="11">
        <f>IF(J167="","",J167-N(K167))</f>
        <v/>
      </c>
      <c r="M167" s="12">
        <f>IF(OR(A167="",B167=""),"",COUNTIFS(Paradas!$A$5:$A$4004,A167,Paradas!$B$5:$B$4004,B167))</f>
        <v/>
      </c>
      <c r="N167" s="11">
        <f>IF(OR(H167="",I167=""),"",I167-H167)</f>
        <v/>
      </c>
      <c r="O167" s="6" t="n"/>
    </row>
    <row r="168">
      <c r="A168" s="13" t="n"/>
      <c r="B168" s="6" t="n"/>
      <c r="C168" s="6" t="n"/>
      <c r="D168" s="6" t="n"/>
      <c r="E168" s="14" t="n"/>
      <c r="F168" s="14" t="n"/>
      <c r="G168" s="14" t="n"/>
      <c r="H168" s="15" t="n"/>
      <c r="I168" s="15" t="n"/>
      <c r="J168" s="11">
        <f>IF(OR(E168="",F168=""),"",ROUND((MOD(F168-E168,1)-N(G168))*24,2))</f>
        <v/>
      </c>
      <c r="K168" s="11">
        <f>IF(OR(A168="",B168=""),"",SUMIFS(Paradas!$F$5:$F$4004,Paradas!$A$5:$A$4004,A168,Paradas!$B$5:$B$4004,B168))</f>
        <v/>
      </c>
      <c r="L168" s="11">
        <f>IF(J168="","",J168-N(K168))</f>
        <v/>
      </c>
      <c r="M168" s="12">
        <f>IF(OR(A168="",B168=""),"",COUNTIFS(Paradas!$A$5:$A$4004,A168,Paradas!$B$5:$B$4004,B168))</f>
        <v/>
      </c>
      <c r="N168" s="11">
        <f>IF(OR(H168="",I168=""),"",I168-H168)</f>
        <v/>
      </c>
      <c r="O168" s="6" t="n"/>
    </row>
    <row r="169">
      <c r="A169" s="13" t="n"/>
      <c r="B169" s="6" t="n"/>
      <c r="C169" s="6" t="n"/>
      <c r="D169" s="6" t="n"/>
      <c r="E169" s="14" t="n"/>
      <c r="F169" s="14" t="n"/>
      <c r="G169" s="14" t="n"/>
      <c r="H169" s="15" t="n"/>
      <c r="I169" s="15" t="n"/>
      <c r="J169" s="11">
        <f>IF(OR(E169="",F169=""),"",ROUND((MOD(F169-E169,1)-N(G169))*24,2))</f>
        <v/>
      </c>
      <c r="K169" s="11">
        <f>IF(OR(A169="",B169=""),"",SUMIFS(Paradas!$F$5:$F$4004,Paradas!$A$5:$A$4004,A169,Paradas!$B$5:$B$4004,B169))</f>
        <v/>
      </c>
      <c r="L169" s="11">
        <f>IF(J169="","",J169-N(K169))</f>
        <v/>
      </c>
      <c r="M169" s="12">
        <f>IF(OR(A169="",B169=""),"",COUNTIFS(Paradas!$A$5:$A$4004,A169,Paradas!$B$5:$B$4004,B169))</f>
        <v/>
      </c>
      <c r="N169" s="11">
        <f>IF(OR(H169="",I169=""),"",I169-H169)</f>
        <v/>
      </c>
      <c r="O169" s="6" t="n"/>
    </row>
    <row r="170">
      <c r="A170" s="13" t="n"/>
      <c r="B170" s="6" t="n"/>
      <c r="C170" s="6" t="n"/>
      <c r="D170" s="6" t="n"/>
      <c r="E170" s="14" t="n"/>
      <c r="F170" s="14" t="n"/>
      <c r="G170" s="14" t="n"/>
      <c r="H170" s="15" t="n"/>
      <c r="I170" s="15" t="n"/>
      <c r="J170" s="11">
        <f>IF(OR(E170="",F170=""),"",ROUND((MOD(F170-E170,1)-N(G170))*24,2))</f>
        <v/>
      </c>
      <c r="K170" s="11">
        <f>IF(OR(A170="",B170=""),"",SUMIFS(Paradas!$F$5:$F$4004,Paradas!$A$5:$A$4004,A170,Paradas!$B$5:$B$4004,B170))</f>
        <v/>
      </c>
      <c r="L170" s="11">
        <f>IF(J170="","",J170-N(K170))</f>
        <v/>
      </c>
      <c r="M170" s="12">
        <f>IF(OR(A170="",B170=""),"",COUNTIFS(Paradas!$A$5:$A$4004,A170,Paradas!$B$5:$B$4004,B170))</f>
        <v/>
      </c>
      <c r="N170" s="11">
        <f>IF(OR(H170="",I170=""),"",I170-H170)</f>
        <v/>
      </c>
      <c r="O170" s="6" t="n"/>
    </row>
    <row r="171">
      <c r="A171" s="13" t="n"/>
      <c r="B171" s="6" t="n"/>
      <c r="C171" s="6" t="n"/>
      <c r="D171" s="6" t="n"/>
      <c r="E171" s="14" t="n"/>
      <c r="F171" s="14" t="n"/>
      <c r="G171" s="14" t="n"/>
      <c r="H171" s="15" t="n"/>
      <c r="I171" s="15" t="n"/>
      <c r="J171" s="11">
        <f>IF(OR(E171="",F171=""),"",ROUND((MOD(F171-E171,1)-N(G171))*24,2))</f>
        <v/>
      </c>
      <c r="K171" s="11">
        <f>IF(OR(A171="",B171=""),"",SUMIFS(Paradas!$F$5:$F$4004,Paradas!$A$5:$A$4004,A171,Paradas!$B$5:$B$4004,B171))</f>
        <v/>
      </c>
      <c r="L171" s="11">
        <f>IF(J171="","",J171-N(K171))</f>
        <v/>
      </c>
      <c r="M171" s="12">
        <f>IF(OR(A171="",B171=""),"",COUNTIFS(Paradas!$A$5:$A$4004,A171,Paradas!$B$5:$B$4004,B171))</f>
        <v/>
      </c>
      <c r="N171" s="11">
        <f>IF(OR(H171="",I171=""),"",I171-H171)</f>
        <v/>
      </c>
      <c r="O171" s="6" t="n"/>
    </row>
    <row r="172">
      <c r="A172" s="13" t="n"/>
      <c r="B172" s="6" t="n"/>
      <c r="C172" s="6" t="n"/>
      <c r="D172" s="6" t="n"/>
      <c r="E172" s="14" t="n"/>
      <c r="F172" s="14" t="n"/>
      <c r="G172" s="14" t="n"/>
      <c r="H172" s="15" t="n"/>
      <c r="I172" s="15" t="n"/>
      <c r="J172" s="11">
        <f>IF(OR(E172="",F172=""),"",ROUND((MOD(F172-E172,1)-N(G172))*24,2))</f>
        <v/>
      </c>
      <c r="K172" s="11">
        <f>IF(OR(A172="",B172=""),"",SUMIFS(Paradas!$F$5:$F$4004,Paradas!$A$5:$A$4004,A172,Paradas!$B$5:$B$4004,B172))</f>
        <v/>
      </c>
      <c r="L172" s="11">
        <f>IF(J172="","",J172-N(K172))</f>
        <v/>
      </c>
      <c r="M172" s="12">
        <f>IF(OR(A172="",B172=""),"",COUNTIFS(Paradas!$A$5:$A$4004,A172,Paradas!$B$5:$B$4004,B172))</f>
        <v/>
      </c>
      <c r="N172" s="11">
        <f>IF(OR(H172="",I172=""),"",I172-H172)</f>
        <v/>
      </c>
      <c r="O172" s="6" t="n"/>
    </row>
    <row r="173">
      <c r="A173" s="13" t="n"/>
      <c r="B173" s="6" t="n"/>
      <c r="C173" s="6" t="n"/>
      <c r="D173" s="6" t="n"/>
      <c r="E173" s="14" t="n"/>
      <c r="F173" s="14" t="n"/>
      <c r="G173" s="14" t="n"/>
      <c r="H173" s="15" t="n"/>
      <c r="I173" s="15" t="n"/>
      <c r="J173" s="11">
        <f>IF(OR(E173="",F173=""),"",ROUND((MOD(F173-E173,1)-N(G173))*24,2))</f>
        <v/>
      </c>
      <c r="K173" s="11">
        <f>IF(OR(A173="",B173=""),"",SUMIFS(Paradas!$F$5:$F$4004,Paradas!$A$5:$A$4004,A173,Paradas!$B$5:$B$4004,B173))</f>
        <v/>
      </c>
      <c r="L173" s="11">
        <f>IF(J173="","",J173-N(K173))</f>
        <v/>
      </c>
      <c r="M173" s="12">
        <f>IF(OR(A173="",B173=""),"",COUNTIFS(Paradas!$A$5:$A$4004,A173,Paradas!$B$5:$B$4004,B173))</f>
        <v/>
      </c>
      <c r="N173" s="11">
        <f>IF(OR(H173="",I173=""),"",I173-H173)</f>
        <v/>
      </c>
      <c r="O173" s="6" t="n"/>
    </row>
    <row r="174">
      <c r="A174" s="13" t="n"/>
      <c r="B174" s="6" t="n"/>
      <c r="C174" s="6" t="n"/>
      <c r="D174" s="6" t="n"/>
      <c r="E174" s="14" t="n"/>
      <c r="F174" s="14" t="n"/>
      <c r="G174" s="14" t="n"/>
      <c r="H174" s="15" t="n"/>
      <c r="I174" s="15" t="n"/>
      <c r="J174" s="11">
        <f>IF(OR(E174="",F174=""),"",ROUND((MOD(F174-E174,1)-N(G174))*24,2))</f>
        <v/>
      </c>
      <c r="K174" s="11">
        <f>IF(OR(A174="",B174=""),"",SUMIFS(Paradas!$F$5:$F$4004,Paradas!$A$5:$A$4004,A174,Paradas!$B$5:$B$4004,B174))</f>
        <v/>
      </c>
      <c r="L174" s="11">
        <f>IF(J174="","",J174-N(K174))</f>
        <v/>
      </c>
      <c r="M174" s="12">
        <f>IF(OR(A174="",B174=""),"",COUNTIFS(Paradas!$A$5:$A$4004,A174,Paradas!$B$5:$B$4004,B174))</f>
        <v/>
      </c>
      <c r="N174" s="11">
        <f>IF(OR(H174="",I174=""),"",I174-H174)</f>
        <v/>
      </c>
      <c r="O174" s="6" t="n"/>
    </row>
    <row r="175">
      <c r="A175" s="13" t="n"/>
      <c r="B175" s="6" t="n"/>
      <c r="C175" s="6" t="n"/>
      <c r="D175" s="6" t="n"/>
      <c r="E175" s="14" t="n"/>
      <c r="F175" s="14" t="n"/>
      <c r="G175" s="14" t="n"/>
      <c r="H175" s="15" t="n"/>
      <c r="I175" s="15" t="n"/>
      <c r="J175" s="11">
        <f>IF(OR(E175="",F175=""),"",ROUND((MOD(F175-E175,1)-N(G175))*24,2))</f>
        <v/>
      </c>
      <c r="K175" s="11">
        <f>IF(OR(A175="",B175=""),"",SUMIFS(Paradas!$F$5:$F$4004,Paradas!$A$5:$A$4004,A175,Paradas!$B$5:$B$4004,B175))</f>
        <v/>
      </c>
      <c r="L175" s="11">
        <f>IF(J175="","",J175-N(K175))</f>
        <v/>
      </c>
      <c r="M175" s="12">
        <f>IF(OR(A175="",B175=""),"",COUNTIFS(Paradas!$A$5:$A$4004,A175,Paradas!$B$5:$B$4004,B175))</f>
        <v/>
      </c>
      <c r="N175" s="11">
        <f>IF(OR(H175="",I175=""),"",I175-H175)</f>
        <v/>
      </c>
      <c r="O175" s="6" t="n"/>
    </row>
    <row r="176">
      <c r="A176" s="13" t="n"/>
      <c r="B176" s="6" t="n"/>
      <c r="C176" s="6" t="n"/>
      <c r="D176" s="6" t="n"/>
      <c r="E176" s="14" t="n"/>
      <c r="F176" s="14" t="n"/>
      <c r="G176" s="14" t="n"/>
      <c r="H176" s="15" t="n"/>
      <c r="I176" s="15" t="n"/>
      <c r="J176" s="11">
        <f>IF(OR(E176="",F176=""),"",ROUND((MOD(F176-E176,1)-N(G176))*24,2))</f>
        <v/>
      </c>
      <c r="K176" s="11">
        <f>IF(OR(A176="",B176=""),"",SUMIFS(Paradas!$F$5:$F$4004,Paradas!$A$5:$A$4004,A176,Paradas!$B$5:$B$4004,B176))</f>
        <v/>
      </c>
      <c r="L176" s="11">
        <f>IF(J176="","",J176-N(K176))</f>
        <v/>
      </c>
      <c r="M176" s="12">
        <f>IF(OR(A176="",B176=""),"",COUNTIFS(Paradas!$A$5:$A$4004,A176,Paradas!$B$5:$B$4004,B176))</f>
        <v/>
      </c>
      <c r="N176" s="11">
        <f>IF(OR(H176="",I176=""),"",I176-H176)</f>
        <v/>
      </c>
      <c r="O176" s="6" t="n"/>
    </row>
    <row r="177">
      <c r="A177" s="13" t="n"/>
      <c r="B177" s="6" t="n"/>
      <c r="C177" s="6" t="n"/>
      <c r="D177" s="6" t="n"/>
      <c r="E177" s="14" t="n"/>
      <c r="F177" s="14" t="n"/>
      <c r="G177" s="14" t="n"/>
      <c r="H177" s="15" t="n"/>
      <c r="I177" s="15" t="n"/>
      <c r="J177" s="11">
        <f>IF(OR(E177="",F177=""),"",ROUND((MOD(F177-E177,1)-N(G177))*24,2))</f>
        <v/>
      </c>
      <c r="K177" s="11">
        <f>IF(OR(A177="",B177=""),"",SUMIFS(Paradas!$F$5:$F$4004,Paradas!$A$5:$A$4004,A177,Paradas!$B$5:$B$4004,B177))</f>
        <v/>
      </c>
      <c r="L177" s="11">
        <f>IF(J177="","",J177-N(K177))</f>
        <v/>
      </c>
      <c r="M177" s="12">
        <f>IF(OR(A177="",B177=""),"",COUNTIFS(Paradas!$A$5:$A$4004,A177,Paradas!$B$5:$B$4004,B177))</f>
        <v/>
      </c>
      <c r="N177" s="11">
        <f>IF(OR(H177="",I177=""),"",I177-H177)</f>
        <v/>
      </c>
      <c r="O177" s="6" t="n"/>
    </row>
    <row r="178">
      <c r="A178" s="13" t="n"/>
      <c r="B178" s="6" t="n"/>
      <c r="C178" s="6" t="n"/>
      <c r="D178" s="6" t="n"/>
      <c r="E178" s="14" t="n"/>
      <c r="F178" s="14" t="n"/>
      <c r="G178" s="14" t="n"/>
      <c r="H178" s="15" t="n"/>
      <c r="I178" s="15" t="n"/>
      <c r="J178" s="11">
        <f>IF(OR(E178="",F178=""),"",ROUND((MOD(F178-E178,1)-N(G178))*24,2))</f>
        <v/>
      </c>
      <c r="K178" s="11">
        <f>IF(OR(A178="",B178=""),"",SUMIFS(Paradas!$F$5:$F$4004,Paradas!$A$5:$A$4004,A178,Paradas!$B$5:$B$4004,B178))</f>
        <v/>
      </c>
      <c r="L178" s="11">
        <f>IF(J178="","",J178-N(K178))</f>
        <v/>
      </c>
      <c r="M178" s="12">
        <f>IF(OR(A178="",B178=""),"",COUNTIFS(Paradas!$A$5:$A$4004,A178,Paradas!$B$5:$B$4004,B178))</f>
        <v/>
      </c>
      <c r="N178" s="11">
        <f>IF(OR(H178="",I178=""),"",I178-H178)</f>
        <v/>
      </c>
      <c r="O178" s="6" t="n"/>
    </row>
    <row r="179">
      <c r="A179" s="13" t="n"/>
      <c r="B179" s="6" t="n"/>
      <c r="C179" s="6" t="n"/>
      <c r="D179" s="6" t="n"/>
      <c r="E179" s="14" t="n"/>
      <c r="F179" s="14" t="n"/>
      <c r="G179" s="14" t="n"/>
      <c r="H179" s="15" t="n"/>
      <c r="I179" s="15" t="n"/>
      <c r="J179" s="11">
        <f>IF(OR(E179="",F179=""),"",ROUND((MOD(F179-E179,1)-N(G179))*24,2))</f>
        <v/>
      </c>
      <c r="K179" s="11">
        <f>IF(OR(A179="",B179=""),"",SUMIFS(Paradas!$F$5:$F$4004,Paradas!$A$5:$A$4004,A179,Paradas!$B$5:$B$4004,B179))</f>
        <v/>
      </c>
      <c r="L179" s="11">
        <f>IF(J179="","",J179-N(K179))</f>
        <v/>
      </c>
      <c r="M179" s="12">
        <f>IF(OR(A179="",B179=""),"",COUNTIFS(Paradas!$A$5:$A$4004,A179,Paradas!$B$5:$B$4004,B179))</f>
        <v/>
      </c>
      <c r="N179" s="11">
        <f>IF(OR(H179="",I179=""),"",I179-H179)</f>
        <v/>
      </c>
      <c r="O179" s="6" t="n"/>
    </row>
    <row r="180">
      <c r="A180" s="13" t="n"/>
      <c r="B180" s="6" t="n"/>
      <c r="C180" s="6" t="n"/>
      <c r="D180" s="6" t="n"/>
      <c r="E180" s="14" t="n"/>
      <c r="F180" s="14" t="n"/>
      <c r="G180" s="14" t="n"/>
      <c r="H180" s="15" t="n"/>
      <c r="I180" s="15" t="n"/>
      <c r="J180" s="11">
        <f>IF(OR(E180="",F180=""),"",ROUND((MOD(F180-E180,1)-N(G180))*24,2))</f>
        <v/>
      </c>
      <c r="K180" s="11">
        <f>IF(OR(A180="",B180=""),"",SUMIFS(Paradas!$F$5:$F$4004,Paradas!$A$5:$A$4004,A180,Paradas!$B$5:$B$4004,B180))</f>
        <v/>
      </c>
      <c r="L180" s="11">
        <f>IF(J180="","",J180-N(K180))</f>
        <v/>
      </c>
      <c r="M180" s="12">
        <f>IF(OR(A180="",B180=""),"",COUNTIFS(Paradas!$A$5:$A$4004,A180,Paradas!$B$5:$B$4004,B180))</f>
        <v/>
      </c>
      <c r="N180" s="11">
        <f>IF(OR(H180="",I180=""),"",I180-H180)</f>
        <v/>
      </c>
      <c r="O180" s="6" t="n"/>
    </row>
    <row r="181">
      <c r="A181" s="13" t="n"/>
      <c r="B181" s="6" t="n"/>
      <c r="C181" s="6" t="n"/>
      <c r="D181" s="6" t="n"/>
      <c r="E181" s="14" t="n"/>
      <c r="F181" s="14" t="n"/>
      <c r="G181" s="14" t="n"/>
      <c r="H181" s="15" t="n"/>
      <c r="I181" s="15" t="n"/>
      <c r="J181" s="11">
        <f>IF(OR(E181="",F181=""),"",ROUND((MOD(F181-E181,1)-N(G181))*24,2))</f>
        <v/>
      </c>
      <c r="K181" s="11">
        <f>IF(OR(A181="",B181=""),"",SUMIFS(Paradas!$F$5:$F$4004,Paradas!$A$5:$A$4004,A181,Paradas!$B$5:$B$4004,B181))</f>
        <v/>
      </c>
      <c r="L181" s="11">
        <f>IF(J181="","",J181-N(K181))</f>
        <v/>
      </c>
      <c r="M181" s="12">
        <f>IF(OR(A181="",B181=""),"",COUNTIFS(Paradas!$A$5:$A$4004,A181,Paradas!$B$5:$B$4004,B181))</f>
        <v/>
      </c>
      <c r="N181" s="11">
        <f>IF(OR(H181="",I181=""),"",I181-H181)</f>
        <v/>
      </c>
      <c r="O181" s="6" t="n"/>
    </row>
    <row r="182">
      <c r="A182" s="13" t="n"/>
      <c r="B182" s="6" t="n"/>
      <c r="C182" s="6" t="n"/>
      <c r="D182" s="6" t="n"/>
      <c r="E182" s="14" t="n"/>
      <c r="F182" s="14" t="n"/>
      <c r="G182" s="14" t="n"/>
      <c r="H182" s="15" t="n"/>
      <c r="I182" s="15" t="n"/>
      <c r="J182" s="11">
        <f>IF(OR(E182="",F182=""),"",ROUND((MOD(F182-E182,1)-N(G182))*24,2))</f>
        <v/>
      </c>
      <c r="K182" s="11">
        <f>IF(OR(A182="",B182=""),"",SUMIFS(Paradas!$F$5:$F$4004,Paradas!$A$5:$A$4004,A182,Paradas!$B$5:$B$4004,B182))</f>
        <v/>
      </c>
      <c r="L182" s="11">
        <f>IF(J182="","",J182-N(K182))</f>
        <v/>
      </c>
      <c r="M182" s="12">
        <f>IF(OR(A182="",B182=""),"",COUNTIFS(Paradas!$A$5:$A$4004,A182,Paradas!$B$5:$B$4004,B182))</f>
        <v/>
      </c>
      <c r="N182" s="11">
        <f>IF(OR(H182="",I182=""),"",I182-H182)</f>
        <v/>
      </c>
      <c r="O182" s="6" t="n"/>
    </row>
    <row r="183">
      <c r="A183" s="13" t="n"/>
      <c r="B183" s="6" t="n"/>
      <c r="C183" s="6" t="n"/>
      <c r="D183" s="6" t="n"/>
      <c r="E183" s="14" t="n"/>
      <c r="F183" s="14" t="n"/>
      <c r="G183" s="14" t="n"/>
      <c r="H183" s="15" t="n"/>
      <c r="I183" s="15" t="n"/>
      <c r="J183" s="11">
        <f>IF(OR(E183="",F183=""),"",ROUND((MOD(F183-E183,1)-N(G183))*24,2))</f>
        <v/>
      </c>
      <c r="K183" s="11">
        <f>IF(OR(A183="",B183=""),"",SUMIFS(Paradas!$F$5:$F$4004,Paradas!$A$5:$A$4004,A183,Paradas!$B$5:$B$4004,B183))</f>
        <v/>
      </c>
      <c r="L183" s="11">
        <f>IF(J183="","",J183-N(K183))</f>
        <v/>
      </c>
      <c r="M183" s="12">
        <f>IF(OR(A183="",B183=""),"",COUNTIFS(Paradas!$A$5:$A$4004,A183,Paradas!$B$5:$B$4004,B183))</f>
        <v/>
      </c>
      <c r="N183" s="11">
        <f>IF(OR(H183="",I183=""),"",I183-H183)</f>
        <v/>
      </c>
      <c r="O183" s="6" t="n"/>
    </row>
    <row r="184">
      <c r="A184" s="13" t="n"/>
      <c r="B184" s="6" t="n"/>
      <c r="C184" s="6" t="n"/>
      <c r="D184" s="6" t="n"/>
      <c r="E184" s="14" t="n"/>
      <c r="F184" s="14" t="n"/>
      <c r="G184" s="14" t="n"/>
      <c r="H184" s="15" t="n"/>
      <c r="I184" s="15" t="n"/>
      <c r="J184" s="11">
        <f>IF(OR(E184="",F184=""),"",ROUND((MOD(F184-E184,1)-N(G184))*24,2))</f>
        <v/>
      </c>
      <c r="K184" s="11">
        <f>IF(OR(A184="",B184=""),"",SUMIFS(Paradas!$F$5:$F$4004,Paradas!$A$5:$A$4004,A184,Paradas!$B$5:$B$4004,B184))</f>
        <v/>
      </c>
      <c r="L184" s="11">
        <f>IF(J184="","",J184-N(K184))</f>
        <v/>
      </c>
      <c r="M184" s="12">
        <f>IF(OR(A184="",B184=""),"",COUNTIFS(Paradas!$A$5:$A$4004,A184,Paradas!$B$5:$B$4004,B184))</f>
        <v/>
      </c>
      <c r="N184" s="11">
        <f>IF(OR(H184="",I184=""),"",I184-H184)</f>
        <v/>
      </c>
      <c r="O184" s="6" t="n"/>
    </row>
    <row r="185">
      <c r="A185" s="13" t="n"/>
      <c r="B185" s="6" t="n"/>
      <c r="C185" s="6" t="n"/>
      <c r="D185" s="6" t="n"/>
      <c r="E185" s="14" t="n"/>
      <c r="F185" s="14" t="n"/>
      <c r="G185" s="14" t="n"/>
      <c r="H185" s="15" t="n"/>
      <c r="I185" s="15" t="n"/>
      <c r="J185" s="11">
        <f>IF(OR(E185="",F185=""),"",ROUND((MOD(F185-E185,1)-N(G185))*24,2))</f>
        <v/>
      </c>
      <c r="K185" s="11">
        <f>IF(OR(A185="",B185=""),"",SUMIFS(Paradas!$F$5:$F$4004,Paradas!$A$5:$A$4004,A185,Paradas!$B$5:$B$4004,B185))</f>
        <v/>
      </c>
      <c r="L185" s="11">
        <f>IF(J185="","",J185-N(K185))</f>
        <v/>
      </c>
      <c r="M185" s="12">
        <f>IF(OR(A185="",B185=""),"",COUNTIFS(Paradas!$A$5:$A$4004,A185,Paradas!$B$5:$B$4004,B185))</f>
        <v/>
      </c>
      <c r="N185" s="11">
        <f>IF(OR(H185="",I185=""),"",I185-H185)</f>
        <v/>
      </c>
      <c r="O185" s="6" t="n"/>
    </row>
    <row r="186">
      <c r="A186" s="13" t="n"/>
      <c r="B186" s="6" t="n"/>
      <c r="C186" s="6" t="n"/>
      <c r="D186" s="6" t="n"/>
      <c r="E186" s="14" t="n"/>
      <c r="F186" s="14" t="n"/>
      <c r="G186" s="14" t="n"/>
      <c r="H186" s="15" t="n"/>
      <c r="I186" s="15" t="n"/>
      <c r="J186" s="11">
        <f>IF(OR(E186="",F186=""),"",ROUND((MOD(F186-E186,1)-N(G186))*24,2))</f>
        <v/>
      </c>
      <c r="K186" s="11">
        <f>IF(OR(A186="",B186=""),"",SUMIFS(Paradas!$F$5:$F$4004,Paradas!$A$5:$A$4004,A186,Paradas!$B$5:$B$4004,B186))</f>
        <v/>
      </c>
      <c r="L186" s="11">
        <f>IF(J186="","",J186-N(K186))</f>
        <v/>
      </c>
      <c r="M186" s="12">
        <f>IF(OR(A186="",B186=""),"",COUNTIFS(Paradas!$A$5:$A$4004,A186,Paradas!$B$5:$B$4004,B186))</f>
        <v/>
      </c>
      <c r="N186" s="11">
        <f>IF(OR(H186="",I186=""),"",I186-H186)</f>
        <v/>
      </c>
      <c r="O186" s="6" t="n"/>
    </row>
    <row r="187">
      <c r="A187" s="13" t="n"/>
      <c r="B187" s="6" t="n"/>
      <c r="C187" s="6" t="n"/>
      <c r="D187" s="6" t="n"/>
      <c r="E187" s="14" t="n"/>
      <c r="F187" s="14" t="n"/>
      <c r="G187" s="14" t="n"/>
      <c r="H187" s="15" t="n"/>
      <c r="I187" s="15" t="n"/>
      <c r="J187" s="11">
        <f>IF(OR(E187="",F187=""),"",ROUND((MOD(F187-E187,1)-N(G187))*24,2))</f>
        <v/>
      </c>
      <c r="K187" s="11">
        <f>IF(OR(A187="",B187=""),"",SUMIFS(Paradas!$F$5:$F$4004,Paradas!$A$5:$A$4004,A187,Paradas!$B$5:$B$4004,B187))</f>
        <v/>
      </c>
      <c r="L187" s="11">
        <f>IF(J187="","",J187-N(K187))</f>
        <v/>
      </c>
      <c r="M187" s="12">
        <f>IF(OR(A187="",B187=""),"",COUNTIFS(Paradas!$A$5:$A$4004,A187,Paradas!$B$5:$B$4004,B187))</f>
        <v/>
      </c>
      <c r="N187" s="11">
        <f>IF(OR(H187="",I187=""),"",I187-H187)</f>
        <v/>
      </c>
      <c r="O187" s="6" t="n"/>
    </row>
    <row r="188">
      <c r="A188" s="13" t="n"/>
      <c r="B188" s="6" t="n"/>
      <c r="C188" s="6" t="n"/>
      <c r="D188" s="6" t="n"/>
      <c r="E188" s="14" t="n"/>
      <c r="F188" s="14" t="n"/>
      <c r="G188" s="14" t="n"/>
      <c r="H188" s="15" t="n"/>
      <c r="I188" s="15" t="n"/>
      <c r="J188" s="11">
        <f>IF(OR(E188="",F188=""),"",ROUND((MOD(F188-E188,1)-N(G188))*24,2))</f>
        <v/>
      </c>
      <c r="K188" s="11">
        <f>IF(OR(A188="",B188=""),"",SUMIFS(Paradas!$F$5:$F$4004,Paradas!$A$5:$A$4004,A188,Paradas!$B$5:$B$4004,B188))</f>
        <v/>
      </c>
      <c r="L188" s="11">
        <f>IF(J188="","",J188-N(K188))</f>
        <v/>
      </c>
      <c r="M188" s="12">
        <f>IF(OR(A188="",B188=""),"",COUNTIFS(Paradas!$A$5:$A$4004,A188,Paradas!$B$5:$B$4004,B188))</f>
        <v/>
      </c>
      <c r="N188" s="11">
        <f>IF(OR(H188="",I188=""),"",I188-H188)</f>
        <v/>
      </c>
      <c r="O188" s="6" t="n"/>
    </row>
    <row r="189">
      <c r="A189" s="13" t="n"/>
      <c r="B189" s="6" t="n"/>
      <c r="C189" s="6" t="n"/>
      <c r="D189" s="6" t="n"/>
      <c r="E189" s="14" t="n"/>
      <c r="F189" s="14" t="n"/>
      <c r="G189" s="14" t="n"/>
      <c r="H189" s="15" t="n"/>
      <c r="I189" s="15" t="n"/>
      <c r="J189" s="11">
        <f>IF(OR(E189="",F189=""),"",ROUND((MOD(F189-E189,1)-N(G189))*24,2))</f>
        <v/>
      </c>
      <c r="K189" s="11">
        <f>IF(OR(A189="",B189=""),"",SUMIFS(Paradas!$F$5:$F$4004,Paradas!$A$5:$A$4004,A189,Paradas!$B$5:$B$4004,B189))</f>
        <v/>
      </c>
      <c r="L189" s="11">
        <f>IF(J189="","",J189-N(K189))</f>
        <v/>
      </c>
      <c r="M189" s="12">
        <f>IF(OR(A189="",B189=""),"",COUNTIFS(Paradas!$A$5:$A$4004,A189,Paradas!$B$5:$B$4004,B189))</f>
        <v/>
      </c>
      <c r="N189" s="11">
        <f>IF(OR(H189="",I189=""),"",I189-H189)</f>
        <v/>
      </c>
      <c r="O189" s="6" t="n"/>
    </row>
    <row r="190">
      <c r="A190" s="13" t="n"/>
      <c r="B190" s="6" t="n"/>
      <c r="C190" s="6" t="n"/>
      <c r="D190" s="6" t="n"/>
      <c r="E190" s="14" t="n"/>
      <c r="F190" s="14" t="n"/>
      <c r="G190" s="14" t="n"/>
      <c r="H190" s="15" t="n"/>
      <c r="I190" s="15" t="n"/>
      <c r="J190" s="11">
        <f>IF(OR(E190="",F190=""),"",ROUND((MOD(F190-E190,1)-N(G190))*24,2))</f>
        <v/>
      </c>
      <c r="K190" s="11">
        <f>IF(OR(A190="",B190=""),"",SUMIFS(Paradas!$F$5:$F$4004,Paradas!$A$5:$A$4004,A190,Paradas!$B$5:$B$4004,B190))</f>
        <v/>
      </c>
      <c r="L190" s="11">
        <f>IF(J190="","",J190-N(K190))</f>
        <v/>
      </c>
      <c r="M190" s="12">
        <f>IF(OR(A190="",B190=""),"",COUNTIFS(Paradas!$A$5:$A$4004,A190,Paradas!$B$5:$B$4004,B190))</f>
        <v/>
      </c>
      <c r="N190" s="11">
        <f>IF(OR(H190="",I190=""),"",I190-H190)</f>
        <v/>
      </c>
      <c r="O190" s="6" t="n"/>
    </row>
    <row r="191">
      <c r="A191" s="13" t="n"/>
      <c r="B191" s="6" t="n"/>
      <c r="C191" s="6" t="n"/>
      <c r="D191" s="6" t="n"/>
      <c r="E191" s="14" t="n"/>
      <c r="F191" s="14" t="n"/>
      <c r="G191" s="14" t="n"/>
      <c r="H191" s="15" t="n"/>
      <c r="I191" s="15" t="n"/>
      <c r="J191" s="11">
        <f>IF(OR(E191="",F191=""),"",ROUND((MOD(F191-E191,1)-N(G191))*24,2))</f>
        <v/>
      </c>
      <c r="K191" s="11">
        <f>IF(OR(A191="",B191=""),"",SUMIFS(Paradas!$F$5:$F$4004,Paradas!$A$5:$A$4004,A191,Paradas!$B$5:$B$4004,B191))</f>
        <v/>
      </c>
      <c r="L191" s="11">
        <f>IF(J191="","",J191-N(K191))</f>
        <v/>
      </c>
      <c r="M191" s="12">
        <f>IF(OR(A191="",B191=""),"",COUNTIFS(Paradas!$A$5:$A$4004,A191,Paradas!$B$5:$B$4004,B191))</f>
        <v/>
      </c>
      <c r="N191" s="11">
        <f>IF(OR(H191="",I191=""),"",I191-H191)</f>
        <v/>
      </c>
      <c r="O191" s="6" t="n"/>
    </row>
    <row r="192">
      <c r="A192" s="13" t="n"/>
      <c r="B192" s="6" t="n"/>
      <c r="C192" s="6" t="n"/>
      <c r="D192" s="6" t="n"/>
      <c r="E192" s="14" t="n"/>
      <c r="F192" s="14" t="n"/>
      <c r="G192" s="14" t="n"/>
      <c r="H192" s="15" t="n"/>
      <c r="I192" s="15" t="n"/>
      <c r="J192" s="11">
        <f>IF(OR(E192="",F192=""),"",ROUND((MOD(F192-E192,1)-N(G192))*24,2))</f>
        <v/>
      </c>
      <c r="K192" s="11">
        <f>IF(OR(A192="",B192=""),"",SUMIFS(Paradas!$F$5:$F$4004,Paradas!$A$5:$A$4004,A192,Paradas!$B$5:$B$4004,B192))</f>
        <v/>
      </c>
      <c r="L192" s="11">
        <f>IF(J192="","",J192-N(K192))</f>
        <v/>
      </c>
      <c r="M192" s="12">
        <f>IF(OR(A192="",B192=""),"",COUNTIFS(Paradas!$A$5:$A$4004,A192,Paradas!$B$5:$B$4004,B192))</f>
        <v/>
      </c>
      <c r="N192" s="11">
        <f>IF(OR(H192="",I192=""),"",I192-H192)</f>
        <v/>
      </c>
      <c r="O192" s="6" t="n"/>
    </row>
    <row r="193">
      <c r="A193" s="13" t="n"/>
      <c r="B193" s="6" t="n"/>
      <c r="C193" s="6" t="n"/>
      <c r="D193" s="6" t="n"/>
      <c r="E193" s="14" t="n"/>
      <c r="F193" s="14" t="n"/>
      <c r="G193" s="14" t="n"/>
      <c r="H193" s="15" t="n"/>
      <c r="I193" s="15" t="n"/>
      <c r="J193" s="11">
        <f>IF(OR(E193="",F193=""),"",ROUND((MOD(F193-E193,1)-N(G193))*24,2))</f>
        <v/>
      </c>
      <c r="K193" s="11">
        <f>IF(OR(A193="",B193=""),"",SUMIFS(Paradas!$F$5:$F$4004,Paradas!$A$5:$A$4004,A193,Paradas!$B$5:$B$4004,B193))</f>
        <v/>
      </c>
      <c r="L193" s="11">
        <f>IF(J193="","",J193-N(K193))</f>
        <v/>
      </c>
      <c r="M193" s="12">
        <f>IF(OR(A193="",B193=""),"",COUNTIFS(Paradas!$A$5:$A$4004,A193,Paradas!$B$5:$B$4004,B193))</f>
        <v/>
      </c>
      <c r="N193" s="11">
        <f>IF(OR(H193="",I193=""),"",I193-H193)</f>
        <v/>
      </c>
      <c r="O193" s="6" t="n"/>
    </row>
    <row r="194">
      <c r="A194" s="13" t="n"/>
      <c r="B194" s="6" t="n"/>
      <c r="C194" s="6" t="n"/>
      <c r="D194" s="6" t="n"/>
      <c r="E194" s="14" t="n"/>
      <c r="F194" s="14" t="n"/>
      <c r="G194" s="14" t="n"/>
      <c r="H194" s="15" t="n"/>
      <c r="I194" s="15" t="n"/>
      <c r="J194" s="11">
        <f>IF(OR(E194="",F194=""),"",ROUND((MOD(F194-E194,1)-N(G194))*24,2))</f>
        <v/>
      </c>
      <c r="K194" s="11">
        <f>IF(OR(A194="",B194=""),"",SUMIFS(Paradas!$F$5:$F$4004,Paradas!$A$5:$A$4004,A194,Paradas!$B$5:$B$4004,B194))</f>
        <v/>
      </c>
      <c r="L194" s="11">
        <f>IF(J194="","",J194-N(K194))</f>
        <v/>
      </c>
      <c r="M194" s="12">
        <f>IF(OR(A194="",B194=""),"",COUNTIFS(Paradas!$A$5:$A$4004,A194,Paradas!$B$5:$B$4004,B194))</f>
        <v/>
      </c>
      <c r="N194" s="11">
        <f>IF(OR(H194="",I194=""),"",I194-H194)</f>
        <v/>
      </c>
      <c r="O194" s="6" t="n"/>
    </row>
    <row r="195">
      <c r="A195" s="13" t="n"/>
      <c r="B195" s="6" t="n"/>
      <c r="C195" s="6" t="n"/>
      <c r="D195" s="6" t="n"/>
      <c r="E195" s="14" t="n"/>
      <c r="F195" s="14" t="n"/>
      <c r="G195" s="14" t="n"/>
      <c r="H195" s="15" t="n"/>
      <c r="I195" s="15" t="n"/>
      <c r="J195" s="11">
        <f>IF(OR(E195="",F195=""),"",ROUND((MOD(F195-E195,1)-N(G195))*24,2))</f>
        <v/>
      </c>
      <c r="K195" s="11">
        <f>IF(OR(A195="",B195=""),"",SUMIFS(Paradas!$F$5:$F$4004,Paradas!$A$5:$A$4004,A195,Paradas!$B$5:$B$4004,B195))</f>
        <v/>
      </c>
      <c r="L195" s="11">
        <f>IF(J195="","",J195-N(K195))</f>
        <v/>
      </c>
      <c r="M195" s="12">
        <f>IF(OR(A195="",B195=""),"",COUNTIFS(Paradas!$A$5:$A$4004,A195,Paradas!$B$5:$B$4004,B195))</f>
        <v/>
      </c>
      <c r="N195" s="11">
        <f>IF(OR(H195="",I195=""),"",I195-H195)</f>
        <v/>
      </c>
      <c r="O195" s="6" t="n"/>
    </row>
    <row r="196">
      <c r="A196" s="13" t="n"/>
      <c r="B196" s="6" t="n"/>
      <c r="C196" s="6" t="n"/>
      <c r="D196" s="6" t="n"/>
      <c r="E196" s="14" t="n"/>
      <c r="F196" s="14" t="n"/>
      <c r="G196" s="14" t="n"/>
      <c r="H196" s="15" t="n"/>
      <c r="I196" s="15" t="n"/>
      <c r="J196" s="11">
        <f>IF(OR(E196="",F196=""),"",ROUND((MOD(F196-E196,1)-N(G196))*24,2))</f>
        <v/>
      </c>
      <c r="K196" s="11">
        <f>IF(OR(A196="",B196=""),"",SUMIFS(Paradas!$F$5:$F$4004,Paradas!$A$5:$A$4004,A196,Paradas!$B$5:$B$4004,B196))</f>
        <v/>
      </c>
      <c r="L196" s="11">
        <f>IF(J196="","",J196-N(K196))</f>
        <v/>
      </c>
      <c r="M196" s="12">
        <f>IF(OR(A196="",B196=""),"",COUNTIFS(Paradas!$A$5:$A$4004,A196,Paradas!$B$5:$B$4004,B196))</f>
        <v/>
      </c>
      <c r="N196" s="11">
        <f>IF(OR(H196="",I196=""),"",I196-H196)</f>
        <v/>
      </c>
      <c r="O196" s="6" t="n"/>
    </row>
    <row r="197">
      <c r="A197" s="13" t="n"/>
      <c r="B197" s="6" t="n"/>
      <c r="C197" s="6" t="n"/>
      <c r="D197" s="6" t="n"/>
      <c r="E197" s="14" t="n"/>
      <c r="F197" s="14" t="n"/>
      <c r="G197" s="14" t="n"/>
      <c r="H197" s="15" t="n"/>
      <c r="I197" s="15" t="n"/>
      <c r="J197" s="11">
        <f>IF(OR(E197="",F197=""),"",ROUND((MOD(F197-E197,1)-N(G197))*24,2))</f>
        <v/>
      </c>
      <c r="K197" s="11">
        <f>IF(OR(A197="",B197=""),"",SUMIFS(Paradas!$F$5:$F$4004,Paradas!$A$5:$A$4004,A197,Paradas!$B$5:$B$4004,B197))</f>
        <v/>
      </c>
      <c r="L197" s="11">
        <f>IF(J197="","",J197-N(K197))</f>
        <v/>
      </c>
      <c r="M197" s="12">
        <f>IF(OR(A197="",B197=""),"",COUNTIFS(Paradas!$A$5:$A$4004,A197,Paradas!$B$5:$B$4004,B197))</f>
        <v/>
      </c>
      <c r="N197" s="11">
        <f>IF(OR(H197="",I197=""),"",I197-H197)</f>
        <v/>
      </c>
      <c r="O197" s="6" t="n"/>
    </row>
    <row r="198">
      <c r="A198" s="13" t="n"/>
      <c r="B198" s="6" t="n"/>
      <c r="C198" s="6" t="n"/>
      <c r="D198" s="6" t="n"/>
      <c r="E198" s="14" t="n"/>
      <c r="F198" s="14" t="n"/>
      <c r="G198" s="14" t="n"/>
      <c r="H198" s="15" t="n"/>
      <c r="I198" s="15" t="n"/>
      <c r="J198" s="11">
        <f>IF(OR(E198="",F198=""),"",ROUND((MOD(F198-E198,1)-N(G198))*24,2))</f>
        <v/>
      </c>
      <c r="K198" s="11">
        <f>IF(OR(A198="",B198=""),"",SUMIFS(Paradas!$F$5:$F$4004,Paradas!$A$5:$A$4004,A198,Paradas!$B$5:$B$4004,B198))</f>
        <v/>
      </c>
      <c r="L198" s="11">
        <f>IF(J198="","",J198-N(K198))</f>
        <v/>
      </c>
      <c r="M198" s="12">
        <f>IF(OR(A198="",B198=""),"",COUNTIFS(Paradas!$A$5:$A$4004,A198,Paradas!$B$5:$B$4004,B198))</f>
        <v/>
      </c>
      <c r="N198" s="11">
        <f>IF(OR(H198="",I198=""),"",I198-H198)</f>
        <v/>
      </c>
      <c r="O198" s="6" t="n"/>
    </row>
    <row r="199">
      <c r="A199" s="13" t="n"/>
      <c r="B199" s="6" t="n"/>
      <c r="C199" s="6" t="n"/>
      <c r="D199" s="6" t="n"/>
      <c r="E199" s="14" t="n"/>
      <c r="F199" s="14" t="n"/>
      <c r="G199" s="14" t="n"/>
      <c r="H199" s="15" t="n"/>
      <c r="I199" s="15" t="n"/>
      <c r="J199" s="11">
        <f>IF(OR(E199="",F199=""),"",ROUND((MOD(F199-E199,1)-N(G199))*24,2))</f>
        <v/>
      </c>
      <c r="K199" s="11">
        <f>IF(OR(A199="",B199=""),"",SUMIFS(Paradas!$F$5:$F$4004,Paradas!$A$5:$A$4004,A199,Paradas!$B$5:$B$4004,B199))</f>
        <v/>
      </c>
      <c r="L199" s="11">
        <f>IF(J199="","",J199-N(K199))</f>
        <v/>
      </c>
      <c r="M199" s="12">
        <f>IF(OR(A199="",B199=""),"",COUNTIFS(Paradas!$A$5:$A$4004,A199,Paradas!$B$5:$B$4004,B199))</f>
        <v/>
      </c>
      <c r="N199" s="11">
        <f>IF(OR(H199="",I199=""),"",I199-H199)</f>
        <v/>
      </c>
      <c r="O199" s="6" t="n"/>
    </row>
    <row r="200">
      <c r="A200" s="13" t="n"/>
      <c r="B200" s="6" t="n"/>
      <c r="C200" s="6" t="n"/>
      <c r="D200" s="6" t="n"/>
      <c r="E200" s="14" t="n"/>
      <c r="F200" s="14" t="n"/>
      <c r="G200" s="14" t="n"/>
      <c r="H200" s="15" t="n"/>
      <c r="I200" s="15" t="n"/>
      <c r="J200" s="11">
        <f>IF(OR(E200="",F200=""),"",ROUND((MOD(F200-E200,1)-N(G200))*24,2))</f>
        <v/>
      </c>
      <c r="K200" s="11">
        <f>IF(OR(A200="",B200=""),"",SUMIFS(Paradas!$F$5:$F$4004,Paradas!$A$5:$A$4004,A200,Paradas!$B$5:$B$4004,B200))</f>
        <v/>
      </c>
      <c r="L200" s="11">
        <f>IF(J200="","",J200-N(K200))</f>
        <v/>
      </c>
      <c r="M200" s="12">
        <f>IF(OR(A200="",B200=""),"",COUNTIFS(Paradas!$A$5:$A$4004,A200,Paradas!$B$5:$B$4004,B200))</f>
        <v/>
      </c>
      <c r="N200" s="11">
        <f>IF(OR(H200="",I200=""),"",I200-H200)</f>
        <v/>
      </c>
      <c r="O200" s="6" t="n"/>
    </row>
    <row r="201">
      <c r="A201" s="13" t="n"/>
      <c r="B201" s="6" t="n"/>
      <c r="C201" s="6" t="n"/>
      <c r="D201" s="6" t="n"/>
      <c r="E201" s="14" t="n"/>
      <c r="F201" s="14" t="n"/>
      <c r="G201" s="14" t="n"/>
      <c r="H201" s="15" t="n"/>
      <c r="I201" s="15" t="n"/>
      <c r="J201" s="11">
        <f>IF(OR(E201="",F201=""),"",ROUND((MOD(F201-E201,1)-N(G201))*24,2))</f>
        <v/>
      </c>
      <c r="K201" s="11">
        <f>IF(OR(A201="",B201=""),"",SUMIFS(Paradas!$F$5:$F$4004,Paradas!$A$5:$A$4004,A201,Paradas!$B$5:$B$4004,B201))</f>
        <v/>
      </c>
      <c r="L201" s="11">
        <f>IF(J201="","",J201-N(K201))</f>
        <v/>
      </c>
      <c r="M201" s="12">
        <f>IF(OR(A201="",B201=""),"",COUNTIFS(Paradas!$A$5:$A$4004,A201,Paradas!$B$5:$B$4004,B201))</f>
        <v/>
      </c>
      <c r="N201" s="11">
        <f>IF(OR(H201="",I201=""),"",I201-H201)</f>
        <v/>
      </c>
      <c r="O201" s="6" t="n"/>
    </row>
    <row r="202">
      <c r="A202" s="13" t="n"/>
      <c r="B202" s="6" t="n"/>
      <c r="C202" s="6" t="n"/>
      <c r="D202" s="6" t="n"/>
      <c r="E202" s="14" t="n"/>
      <c r="F202" s="14" t="n"/>
      <c r="G202" s="14" t="n"/>
      <c r="H202" s="15" t="n"/>
      <c r="I202" s="15" t="n"/>
      <c r="J202" s="11">
        <f>IF(OR(E202="",F202=""),"",ROUND((MOD(F202-E202,1)-N(G202))*24,2))</f>
        <v/>
      </c>
      <c r="K202" s="11">
        <f>IF(OR(A202="",B202=""),"",SUMIFS(Paradas!$F$5:$F$4004,Paradas!$A$5:$A$4004,A202,Paradas!$B$5:$B$4004,B202))</f>
        <v/>
      </c>
      <c r="L202" s="11">
        <f>IF(J202="","",J202-N(K202))</f>
        <v/>
      </c>
      <c r="M202" s="12">
        <f>IF(OR(A202="",B202=""),"",COUNTIFS(Paradas!$A$5:$A$4004,A202,Paradas!$B$5:$B$4004,B202))</f>
        <v/>
      </c>
      <c r="N202" s="11">
        <f>IF(OR(H202="",I202=""),"",I202-H202)</f>
        <v/>
      </c>
      <c r="O202" s="6" t="n"/>
    </row>
    <row r="203">
      <c r="A203" s="13" t="n"/>
      <c r="B203" s="6" t="n"/>
      <c r="C203" s="6" t="n"/>
      <c r="D203" s="6" t="n"/>
      <c r="E203" s="14" t="n"/>
      <c r="F203" s="14" t="n"/>
      <c r="G203" s="14" t="n"/>
      <c r="H203" s="15" t="n"/>
      <c r="I203" s="15" t="n"/>
      <c r="J203" s="11">
        <f>IF(OR(E203="",F203=""),"",ROUND((MOD(F203-E203,1)-N(G203))*24,2))</f>
        <v/>
      </c>
      <c r="K203" s="11">
        <f>IF(OR(A203="",B203=""),"",SUMIFS(Paradas!$F$5:$F$4004,Paradas!$A$5:$A$4004,A203,Paradas!$B$5:$B$4004,B203))</f>
        <v/>
      </c>
      <c r="L203" s="11">
        <f>IF(J203="","",J203-N(K203))</f>
        <v/>
      </c>
      <c r="M203" s="12">
        <f>IF(OR(A203="",B203=""),"",COUNTIFS(Paradas!$A$5:$A$4004,A203,Paradas!$B$5:$B$4004,B203))</f>
        <v/>
      </c>
      <c r="N203" s="11">
        <f>IF(OR(H203="",I203=""),"",I203-H203)</f>
        <v/>
      </c>
      <c r="O203" s="6" t="n"/>
    </row>
    <row r="204">
      <c r="A204" s="13" t="n"/>
      <c r="B204" s="6" t="n"/>
      <c r="C204" s="6" t="n"/>
      <c r="D204" s="6" t="n"/>
      <c r="E204" s="14" t="n"/>
      <c r="F204" s="14" t="n"/>
      <c r="G204" s="14" t="n"/>
      <c r="H204" s="15" t="n"/>
      <c r="I204" s="15" t="n"/>
      <c r="J204" s="11">
        <f>IF(OR(E204="",F204=""),"",ROUND((MOD(F204-E204,1)-N(G204))*24,2))</f>
        <v/>
      </c>
      <c r="K204" s="11">
        <f>IF(OR(A204="",B204=""),"",SUMIFS(Paradas!$F$5:$F$4004,Paradas!$A$5:$A$4004,A204,Paradas!$B$5:$B$4004,B204))</f>
        <v/>
      </c>
      <c r="L204" s="11">
        <f>IF(J204="","",J204-N(K204))</f>
        <v/>
      </c>
      <c r="M204" s="12">
        <f>IF(OR(A204="",B204=""),"",COUNTIFS(Paradas!$A$5:$A$4004,A204,Paradas!$B$5:$B$4004,B204))</f>
        <v/>
      </c>
      <c r="N204" s="11">
        <f>IF(OR(H204="",I204=""),"",I204-H204)</f>
        <v/>
      </c>
      <c r="O204" s="6" t="n"/>
    </row>
    <row r="205">
      <c r="A205" s="13" t="n"/>
      <c r="B205" s="6" t="n"/>
      <c r="C205" s="6" t="n"/>
      <c r="D205" s="6" t="n"/>
      <c r="E205" s="14" t="n"/>
      <c r="F205" s="14" t="n"/>
      <c r="G205" s="14" t="n"/>
      <c r="H205" s="15" t="n"/>
      <c r="I205" s="15" t="n"/>
      <c r="J205" s="11">
        <f>IF(OR(E205="",F205=""),"",ROUND((MOD(F205-E205,1)-N(G205))*24,2))</f>
        <v/>
      </c>
      <c r="K205" s="11">
        <f>IF(OR(A205="",B205=""),"",SUMIFS(Paradas!$F$5:$F$4004,Paradas!$A$5:$A$4004,A205,Paradas!$B$5:$B$4004,B205))</f>
        <v/>
      </c>
      <c r="L205" s="11">
        <f>IF(J205="","",J205-N(K205))</f>
        <v/>
      </c>
      <c r="M205" s="12">
        <f>IF(OR(A205="",B205=""),"",COUNTIFS(Paradas!$A$5:$A$4004,A205,Paradas!$B$5:$B$4004,B205))</f>
        <v/>
      </c>
      <c r="N205" s="11">
        <f>IF(OR(H205="",I205=""),"",I205-H205)</f>
        <v/>
      </c>
      <c r="O205" s="6" t="n"/>
    </row>
    <row r="206">
      <c r="A206" s="13" t="n"/>
      <c r="B206" s="6" t="n"/>
      <c r="C206" s="6" t="n"/>
      <c r="D206" s="6" t="n"/>
      <c r="E206" s="14" t="n"/>
      <c r="F206" s="14" t="n"/>
      <c r="G206" s="14" t="n"/>
      <c r="H206" s="15" t="n"/>
      <c r="I206" s="15" t="n"/>
      <c r="J206" s="11">
        <f>IF(OR(E206="",F206=""),"",ROUND((MOD(F206-E206,1)-N(G206))*24,2))</f>
        <v/>
      </c>
      <c r="K206" s="11">
        <f>IF(OR(A206="",B206=""),"",SUMIFS(Paradas!$F$5:$F$4004,Paradas!$A$5:$A$4004,A206,Paradas!$B$5:$B$4004,B206))</f>
        <v/>
      </c>
      <c r="L206" s="11">
        <f>IF(J206="","",J206-N(K206))</f>
        <v/>
      </c>
      <c r="M206" s="12">
        <f>IF(OR(A206="",B206=""),"",COUNTIFS(Paradas!$A$5:$A$4004,A206,Paradas!$B$5:$B$4004,B206))</f>
        <v/>
      </c>
      <c r="N206" s="11">
        <f>IF(OR(H206="",I206=""),"",I206-H206)</f>
        <v/>
      </c>
      <c r="O206" s="6" t="n"/>
    </row>
    <row r="207">
      <c r="A207" s="13" t="n"/>
      <c r="B207" s="6" t="n"/>
      <c r="C207" s="6" t="n"/>
      <c r="D207" s="6" t="n"/>
      <c r="E207" s="14" t="n"/>
      <c r="F207" s="14" t="n"/>
      <c r="G207" s="14" t="n"/>
      <c r="H207" s="15" t="n"/>
      <c r="I207" s="15" t="n"/>
      <c r="J207" s="11">
        <f>IF(OR(E207="",F207=""),"",ROUND((MOD(F207-E207,1)-N(G207))*24,2))</f>
        <v/>
      </c>
      <c r="K207" s="11">
        <f>IF(OR(A207="",B207=""),"",SUMIFS(Paradas!$F$5:$F$4004,Paradas!$A$5:$A$4004,A207,Paradas!$B$5:$B$4004,B207))</f>
        <v/>
      </c>
      <c r="L207" s="11">
        <f>IF(J207="","",J207-N(K207))</f>
        <v/>
      </c>
      <c r="M207" s="12">
        <f>IF(OR(A207="",B207=""),"",COUNTIFS(Paradas!$A$5:$A$4004,A207,Paradas!$B$5:$B$4004,B207))</f>
        <v/>
      </c>
      <c r="N207" s="11">
        <f>IF(OR(H207="",I207=""),"",I207-H207)</f>
        <v/>
      </c>
      <c r="O207" s="6" t="n"/>
    </row>
    <row r="208">
      <c r="A208" s="13" t="n"/>
      <c r="B208" s="6" t="n"/>
      <c r="C208" s="6" t="n"/>
      <c r="D208" s="6" t="n"/>
      <c r="E208" s="14" t="n"/>
      <c r="F208" s="14" t="n"/>
      <c r="G208" s="14" t="n"/>
      <c r="H208" s="15" t="n"/>
      <c r="I208" s="15" t="n"/>
      <c r="J208" s="11">
        <f>IF(OR(E208="",F208=""),"",ROUND((MOD(F208-E208,1)-N(G208))*24,2))</f>
        <v/>
      </c>
      <c r="K208" s="11">
        <f>IF(OR(A208="",B208=""),"",SUMIFS(Paradas!$F$5:$F$4004,Paradas!$A$5:$A$4004,A208,Paradas!$B$5:$B$4004,B208))</f>
        <v/>
      </c>
      <c r="L208" s="11">
        <f>IF(J208="","",J208-N(K208))</f>
        <v/>
      </c>
      <c r="M208" s="12">
        <f>IF(OR(A208="",B208=""),"",COUNTIFS(Paradas!$A$5:$A$4004,A208,Paradas!$B$5:$B$4004,B208))</f>
        <v/>
      </c>
      <c r="N208" s="11">
        <f>IF(OR(H208="",I208=""),"",I208-H208)</f>
        <v/>
      </c>
      <c r="O208" s="6" t="n"/>
    </row>
    <row r="209">
      <c r="A209" s="13" t="n"/>
      <c r="B209" s="6" t="n"/>
      <c r="C209" s="6" t="n"/>
      <c r="D209" s="6" t="n"/>
      <c r="E209" s="14" t="n"/>
      <c r="F209" s="14" t="n"/>
      <c r="G209" s="14" t="n"/>
      <c r="H209" s="15" t="n"/>
      <c r="I209" s="15" t="n"/>
      <c r="J209" s="11">
        <f>IF(OR(E209="",F209=""),"",ROUND((MOD(F209-E209,1)-N(G209))*24,2))</f>
        <v/>
      </c>
      <c r="K209" s="11">
        <f>IF(OR(A209="",B209=""),"",SUMIFS(Paradas!$F$5:$F$4004,Paradas!$A$5:$A$4004,A209,Paradas!$B$5:$B$4004,B209))</f>
        <v/>
      </c>
      <c r="L209" s="11">
        <f>IF(J209="","",J209-N(K209))</f>
        <v/>
      </c>
      <c r="M209" s="12">
        <f>IF(OR(A209="",B209=""),"",COUNTIFS(Paradas!$A$5:$A$4004,A209,Paradas!$B$5:$B$4004,B209))</f>
        <v/>
      </c>
      <c r="N209" s="11">
        <f>IF(OR(H209="",I209=""),"",I209-H209)</f>
        <v/>
      </c>
      <c r="O209" s="6" t="n"/>
    </row>
    <row r="210">
      <c r="A210" s="13" t="n"/>
      <c r="B210" s="6" t="n"/>
      <c r="C210" s="6" t="n"/>
      <c r="D210" s="6" t="n"/>
      <c r="E210" s="14" t="n"/>
      <c r="F210" s="14" t="n"/>
      <c r="G210" s="14" t="n"/>
      <c r="H210" s="15" t="n"/>
      <c r="I210" s="15" t="n"/>
      <c r="J210" s="11">
        <f>IF(OR(E210="",F210=""),"",ROUND((MOD(F210-E210,1)-N(G210))*24,2))</f>
        <v/>
      </c>
      <c r="K210" s="11">
        <f>IF(OR(A210="",B210=""),"",SUMIFS(Paradas!$F$5:$F$4004,Paradas!$A$5:$A$4004,A210,Paradas!$B$5:$B$4004,B210))</f>
        <v/>
      </c>
      <c r="L210" s="11">
        <f>IF(J210="","",J210-N(K210))</f>
        <v/>
      </c>
      <c r="M210" s="12">
        <f>IF(OR(A210="",B210=""),"",COUNTIFS(Paradas!$A$5:$A$4004,A210,Paradas!$B$5:$B$4004,B210))</f>
        <v/>
      </c>
      <c r="N210" s="11">
        <f>IF(OR(H210="",I210=""),"",I210-H210)</f>
        <v/>
      </c>
      <c r="O210" s="6" t="n"/>
    </row>
    <row r="211">
      <c r="A211" s="13" t="n"/>
      <c r="B211" s="6" t="n"/>
      <c r="C211" s="6" t="n"/>
      <c r="D211" s="6" t="n"/>
      <c r="E211" s="14" t="n"/>
      <c r="F211" s="14" t="n"/>
      <c r="G211" s="14" t="n"/>
      <c r="H211" s="15" t="n"/>
      <c r="I211" s="15" t="n"/>
      <c r="J211" s="11">
        <f>IF(OR(E211="",F211=""),"",ROUND((MOD(F211-E211,1)-N(G211))*24,2))</f>
        <v/>
      </c>
      <c r="K211" s="11">
        <f>IF(OR(A211="",B211=""),"",SUMIFS(Paradas!$F$5:$F$4004,Paradas!$A$5:$A$4004,A211,Paradas!$B$5:$B$4004,B211))</f>
        <v/>
      </c>
      <c r="L211" s="11">
        <f>IF(J211="","",J211-N(K211))</f>
        <v/>
      </c>
      <c r="M211" s="12">
        <f>IF(OR(A211="",B211=""),"",COUNTIFS(Paradas!$A$5:$A$4004,A211,Paradas!$B$5:$B$4004,B211))</f>
        <v/>
      </c>
      <c r="N211" s="11">
        <f>IF(OR(H211="",I211=""),"",I211-H211)</f>
        <v/>
      </c>
      <c r="O211" s="6" t="n"/>
    </row>
    <row r="212">
      <c r="A212" s="13" t="n"/>
      <c r="B212" s="6" t="n"/>
      <c r="C212" s="6" t="n"/>
      <c r="D212" s="6" t="n"/>
      <c r="E212" s="14" t="n"/>
      <c r="F212" s="14" t="n"/>
      <c r="G212" s="14" t="n"/>
      <c r="H212" s="15" t="n"/>
      <c r="I212" s="15" t="n"/>
      <c r="J212" s="11">
        <f>IF(OR(E212="",F212=""),"",ROUND((MOD(F212-E212,1)-N(G212))*24,2))</f>
        <v/>
      </c>
      <c r="K212" s="11">
        <f>IF(OR(A212="",B212=""),"",SUMIFS(Paradas!$F$5:$F$4004,Paradas!$A$5:$A$4004,A212,Paradas!$B$5:$B$4004,B212))</f>
        <v/>
      </c>
      <c r="L212" s="11">
        <f>IF(J212="","",J212-N(K212))</f>
        <v/>
      </c>
      <c r="M212" s="12">
        <f>IF(OR(A212="",B212=""),"",COUNTIFS(Paradas!$A$5:$A$4004,A212,Paradas!$B$5:$B$4004,B212))</f>
        <v/>
      </c>
      <c r="N212" s="11">
        <f>IF(OR(H212="",I212=""),"",I212-H212)</f>
        <v/>
      </c>
      <c r="O212" s="6" t="n"/>
    </row>
    <row r="213">
      <c r="A213" s="13" t="n"/>
      <c r="B213" s="6" t="n"/>
      <c r="C213" s="6" t="n"/>
      <c r="D213" s="6" t="n"/>
      <c r="E213" s="14" t="n"/>
      <c r="F213" s="14" t="n"/>
      <c r="G213" s="14" t="n"/>
      <c r="H213" s="15" t="n"/>
      <c r="I213" s="15" t="n"/>
      <c r="J213" s="11">
        <f>IF(OR(E213="",F213=""),"",ROUND((MOD(F213-E213,1)-N(G213))*24,2))</f>
        <v/>
      </c>
      <c r="K213" s="11">
        <f>IF(OR(A213="",B213=""),"",SUMIFS(Paradas!$F$5:$F$4004,Paradas!$A$5:$A$4004,A213,Paradas!$B$5:$B$4004,B213))</f>
        <v/>
      </c>
      <c r="L213" s="11">
        <f>IF(J213="","",J213-N(K213))</f>
        <v/>
      </c>
      <c r="M213" s="12">
        <f>IF(OR(A213="",B213=""),"",COUNTIFS(Paradas!$A$5:$A$4004,A213,Paradas!$B$5:$B$4004,B213))</f>
        <v/>
      </c>
      <c r="N213" s="11">
        <f>IF(OR(H213="",I213=""),"",I213-H213)</f>
        <v/>
      </c>
      <c r="O213" s="6" t="n"/>
    </row>
    <row r="214">
      <c r="A214" s="13" t="n"/>
      <c r="B214" s="6" t="n"/>
      <c r="C214" s="6" t="n"/>
      <c r="D214" s="6" t="n"/>
      <c r="E214" s="14" t="n"/>
      <c r="F214" s="14" t="n"/>
      <c r="G214" s="14" t="n"/>
      <c r="H214" s="15" t="n"/>
      <c r="I214" s="15" t="n"/>
      <c r="J214" s="11">
        <f>IF(OR(E214="",F214=""),"",ROUND((MOD(F214-E214,1)-N(G214))*24,2))</f>
        <v/>
      </c>
      <c r="K214" s="11">
        <f>IF(OR(A214="",B214=""),"",SUMIFS(Paradas!$F$5:$F$4004,Paradas!$A$5:$A$4004,A214,Paradas!$B$5:$B$4004,B214))</f>
        <v/>
      </c>
      <c r="L214" s="11">
        <f>IF(J214="","",J214-N(K214))</f>
        <v/>
      </c>
      <c r="M214" s="12">
        <f>IF(OR(A214="",B214=""),"",COUNTIFS(Paradas!$A$5:$A$4004,A214,Paradas!$B$5:$B$4004,B214))</f>
        <v/>
      </c>
      <c r="N214" s="11">
        <f>IF(OR(H214="",I214=""),"",I214-H214)</f>
        <v/>
      </c>
      <c r="O214" s="6" t="n"/>
    </row>
    <row r="215">
      <c r="A215" s="13" t="n"/>
      <c r="B215" s="6" t="n"/>
      <c r="C215" s="6" t="n"/>
      <c r="D215" s="6" t="n"/>
      <c r="E215" s="14" t="n"/>
      <c r="F215" s="14" t="n"/>
      <c r="G215" s="14" t="n"/>
      <c r="H215" s="15" t="n"/>
      <c r="I215" s="15" t="n"/>
      <c r="J215" s="11">
        <f>IF(OR(E215="",F215=""),"",ROUND((MOD(F215-E215,1)-N(G215))*24,2))</f>
        <v/>
      </c>
      <c r="K215" s="11">
        <f>IF(OR(A215="",B215=""),"",SUMIFS(Paradas!$F$5:$F$4004,Paradas!$A$5:$A$4004,A215,Paradas!$B$5:$B$4004,B215))</f>
        <v/>
      </c>
      <c r="L215" s="11">
        <f>IF(J215="","",J215-N(K215))</f>
        <v/>
      </c>
      <c r="M215" s="12">
        <f>IF(OR(A215="",B215=""),"",COUNTIFS(Paradas!$A$5:$A$4004,A215,Paradas!$B$5:$B$4004,B215))</f>
        <v/>
      </c>
      <c r="N215" s="11">
        <f>IF(OR(H215="",I215=""),"",I215-H215)</f>
        <v/>
      </c>
      <c r="O215" s="6" t="n"/>
    </row>
    <row r="216">
      <c r="A216" s="13" t="n"/>
      <c r="B216" s="6" t="n"/>
      <c r="C216" s="6" t="n"/>
      <c r="D216" s="6" t="n"/>
      <c r="E216" s="14" t="n"/>
      <c r="F216" s="14" t="n"/>
      <c r="G216" s="14" t="n"/>
      <c r="H216" s="15" t="n"/>
      <c r="I216" s="15" t="n"/>
      <c r="J216" s="11">
        <f>IF(OR(E216="",F216=""),"",ROUND((MOD(F216-E216,1)-N(G216))*24,2))</f>
        <v/>
      </c>
      <c r="K216" s="11">
        <f>IF(OR(A216="",B216=""),"",SUMIFS(Paradas!$F$5:$F$4004,Paradas!$A$5:$A$4004,A216,Paradas!$B$5:$B$4004,B216))</f>
        <v/>
      </c>
      <c r="L216" s="11">
        <f>IF(J216="","",J216-N(K216))</f>
        <v/>
      </c>
      <c r="M216" s="12">
        <f>IF(OR(A216="",B216=""),"",COUNTIFS(Paradas!$A$5:$A$4004,A216,Paradas!$B$5:$B$4004,B216))</f>
        <v/>
      </c>
      <c r="N216" s="11">
        <f>IF(OR(H216="",I216=""),"",I216-H216)</f>
        <v/>
      </c>
      <c r="O216" s="6" t="n"/>
    </row>
    <row r="217">
      <c r="A217" s="13" t="n"/>
      <c r="B217" s="6" t="n"/>
      <c r="C217" s="6" t="n"/>
      <c r="D217" s="6" t="n"/>
      <c r="E217" s="14" t="n"/>
      <c r="F217" s="14" t="n"/>
      <c r="G217" s="14" t="n"/>
      <c r="H217" s="15" t="n"/>
      <c r="I217" s="15" t="n"/>
      <c r="J217" s="11">
        <f>IF(OR(E217="",F217=""),"",ROUND((MOD(F217-E217,1)-N(G217))*24,2))</f>
        <v/>
      </c>
      <c r="K217" s="11">
        <f>IF(OR(A217="",B217=""),"",SUMIFS(Paradas!$F$5:$F$4004,Paradas!$A$5:$A$4004,A217,Paradas!$B$5:$B$4004,B217))</f>
        <v/>
      </c>
      <c r="L217" s="11">
        <f>IF(J217="","",J217-N(K217))</f>
        <v/>
      </c>
      <c r="M217" s="12">
        <f>IF(OR(A217="",B217=""),"",COUNTIFS(Paradas!$A$5:$A$4004,A217,Paradas!$B$5:$B$4004,B217))</f>
        <v/>
      </c>
      <c r="N217" s="11">
        <f>IF(OR(H217="",I217=""),"",I217-H217)</f>
        <v/>
      </c>
      <c r="O217" s="6" t="n"/>
    </row>
    <row r="218">
      <c r="A218" s="13" t="n"/>
      <c r="B218" s="6" t="n"/>
      <c r="C218" s="6" t="n"/>
      <c r="D218" s="6" t="n"/>
      <c r="E218" s="14" t="n"/>
      <c r="F218" s="14" t="n"/>
      <c r="G218" s="14" t="n"/>
      <c r="H218" s="15" t="n"/>
      <c r="I218" s="15" t="n"/>
      <c r="J218" s="11">
        <f>IF(OR(E218="",F218=""),"",ROUND((MOD(F218-E218,1)-N(G218))*24,2))</f>
        <v/>
      </c>
      <c r="K218" s="11">
        <f>IF(OR(A218="",B218=""),"",SUMIFS(Paradas!$F$5:$F$4004,Paradas!$A$5:$A$4004,A218,Paradas!$B$5:$B$4004,B218))</f>
        <v/>
      </c>
      <c r="L218" s="11">
        <f>IF(J218="","",J218-N(K218))</f>
        <v/>
      </c>
      <c r="M218" s="12">
        <f>IF(OR(A218="",B218=""),"",COUNTIFS(Paradas!$A$5:$A$4004,A218,Paradas!$B$5:$B$4004,B218))</f>
        <v/>
      </c>
      <c r="N218" s="11">
        <f>IF(OR(H218="",I218=""),"",I218-H218)</f>
        <v/>
      </c>
      <c r="O218" s="6" t="n"/>
    </row>
    <row r="219">
      <c r="A219" s="13" t="n"/>
      <c r="B219" s="6" t="n"/>
      <c r="C219" s="6" t="n"/>
      <c r="D219" s="6" t="n"/>
      <c r="E219" s="14" t="n"/>
      <c r="F219" s="14" t="n"/>
      <c r="G219" s="14" t="n"/>
      <c r="H219" s="15" t="n"/>
      <c r="I219" s="15" t="n"/>
      <c r="J219" s="11">
        <f>IF(OR(E219="",F219=""),"",ROUND((MOD(F219-E219,1)-N(G219))*24,2))</f>
        <v/>
      </c>
      <c r="K219" s="11">
        <f>IF(OR(A219="",B219=""),"",SUMIFS(Paradas!$F$5:$F$4004,Paradas!$A$5:$A$4004,A219,Paradas!$B$5:$B$4004,B219))</f>
        <v/>
      </c>
      <c r="L219" s="11">
        <f>IF(J219="","",J219-N(K219))</f>
        <v/>
      </c>
      <c r="M219" s="12">
        <f>IF(OR(A219="",B219=""),"",COUNTIFS(Paradas!$A$5:$A$4004,A219,Paradas!$B$5:$B$4004,B219))</f>
        <v/>
      </c>
      <c r="N219" s="11">
        <f>IF(OR(H219="",I219=""),"",I219-H219)</f>
        <v/>
      </c>
      <c r="O219" s="6" t="n"/>
    </row>
    <row r="220">
      <c r="A220" s="13" t="n"/>
      <c r="B220" s="6" t="n"/>
      <c r="C220" s="6" t="n"/>
      <c r="D220" s="6" t="n"/>
      <c r="E220" s="14" t="n"/>
      <c r="F220" s="14" t="n"/>
      <c r="G220" s="14" t="n"/>
      <c r="H220" s="15" t="n"/>
      <c r="I220" s="15" t="n"/>
      <c r="J220" s="11">
        <f>IF(OR(E220="",F220=""),"",ROUND((MOD(F220-E220,1)-N(G220))*24,2))</f>
        <v/>
      </c>
      <c r="K220" s="11">
        <f>IF(OR(A220="",B220=""),"",SUMIFS(Paradas!$F$5:$F$4004,Paradas!$A$5:$A$4004,A220,Paradas!$B$5:$B$4004,B220))</f>
        <v/>
      </c>
      <c r="L220" s="11">
        <f>IF(J220="","",J220-N(K220))</f>
        <v/>
      </c>
      <c r="M220" s="12">
        <f>IF(OR(A220="",B220=""),"",COUNTIFS(Paradas!$A$5:$A$4004,A220,Paradas!$B$5:$B$4004,B220))</f>
        <v/>
      </c>
      <c r="N220" s="11">
        <f>IF(OR(H220="",I220=""),"",I220-H220)</f>
        <v/>
      </c>
      <c r="O220" s="6" t="n"/>
    </row>
    <row r="221">
      <c r="A221" s="13" t="n"/>
      <c r="B221" s="6" t="n"/>
      <c r="C221" s="6" t="n"/>
      <c r="D221" s="6" t="n"/>
      <c r="E221" s="14" t="n"/>
      <c r="F221" s="14" t="n"/>
      <c r="G221" s="14" t="n"/>
      <c r="H221" s="15" t="n"/>
      <c r="I221" s="15" t="n"/>
      <c r="J221" s="11">
        <f>IF(OR(E221="",F221=""),"",ROUND((MOD(F221-E221,1)-N(G221))*24,2))</f>
        <v/>
      </c>
      <c r="K221" s="11">
        <f>IF(OR(A221="",B221=""),"",SUMIFS(Paradas!$F$5:$F$4004,Paradas!$A$5:$A$4004,A221,Paradas!$B$5:$B$4004,B221))</f>
        <v/>
      </c>
      <c r="L221" s="11">
        <f>IF(J221="","",J221-N(K221))</f>
        <v/>
      </c>
      <c r="M221" s="12">
        <f>IF(OR(A221="",B221=""),"",COUNTIFS(Paradas!$A$5:$A$4004,A221,Paradas!$B$5:$B$4004,B221))</f>
        <v/>
      </c>
      <c r="N221" s="11">
        <f>IF(OR(H221="",I221=""),"",I221-H221)</f>
        <v/>
      </c>
      <c r="O221" s="6" t="n"/>
    </row>
    <row r="222">
      <c r="A222" s="13" t="n"/>
      <c r="B222" s="6" t="n"/>
      <c r="C222" s="6" t="n"/>
      <c r="D222" s="6" t="n"/>
      <c r="E222" s="14" t="n"/>
      <c r="F222" s="14" t="n"/>
      <c r="G222" s="14" t="n"/>
      <c r="H222" s="15" t="n"/>
      <c r="I222" s="15" t="n"/>
      <c r="J222" s="11">
        <f>IF(OR(E222="",F222=""),"",ROUND((MOD(F222-E222,1)-N(G222))*24,2))</f>
        <v/>
      </c>
      <c r="K222" s="11">
        <f>IF(OR(A222="",B222=""),"",SUMIFS(Paradas!$F$5:$F$4004,Paradas!$A$5:$A$4004,A222,Paradas!$B$5:$B$4004,B222))</f>
        <v/>
      </c>
      <c r="L222" s="11">
        <f>IF(J222="","",J222-N(K222))</f>
        <v/>
      </c>
      <c r="M222" s="12">
        <f>IF(OR(A222="",B222=""),"",COUNTIFS(Paradas!$A$5:$A$4004,A222,Paradas!$B$5:$B$4004,B222))</f>
        <v/>
      </c>
      <c r="N222" s="11">
        <f>IF(OR(H222="",I222=""),"",I222-H222)</f>
        <v/>
      </c>
      <c r="O222" s="6" t="n"/>
    </row>
    <row r="223">
      <c r="A223" s="13" t="n"/>
      <c r="B223" s="6" t="n"/>
      <c r="C223" s="6" t="n"/>
      <c r="D223" s="6" t="n"/>
      <c r="E223" s="14" t="n"/>
      <c r="F223" s="14" t="n"/>
      <c r="G223" s="14" t="n"/>
      <c r="H223" s="15" t="n"/>
      <c r="I223" s="15" t="n"/>
      <c r="J223" s="11">
        <f>IF(OR(E223="",F223=""),"",ROUND((MOD(F223-E223,1)-N(G223))*24,2))</f>
        <v/>
      </c>
      <c r="K223" s="11">
        <f>IF(OR(A223="",B223=""),"",SUMIFS(Paradas!$F$5:$F$4004,Paradas!$A$5:$A$4004,A223,Paradas!$B$5:$B$4004,B223))</f>
        <v/>
      </c>
      <c r="L223" s="11">
        <f>IF(J223="","",J223-N(K223))</f>
        <v/>
      </c>
      <c r="M223" s="12">
        <f>IF(OR(A223="",B223=""),"",COUNTIFS(Paradas!$A$5:$A$4004,A223,Paradas!$B$5:$B$4004,B223))</f>
        <v/>
      </c>
      <c r="N223" s="11">
        <f>IF(OR(H223="",I223=""),"",I223-H223)</f>
        <v/>
      </c>
      <c r="O223" s="6" t="n"/>
    </row>
    <row r="224">
      <c r="A224" s="13" t="n"/>
      <c r="B224" s="6" t="n"/>
      <c r="C224" s="6" t="n"/>
      <c r="D224" s="6" t="n"/>
      <c r="E224" s="14" t="n"/>
      <c r="F224" s="14" t="n"/>
      <c r="G224" s="14" t="n"/>
      <c r="H224" s="15" t="n"/>
      <c r="I224" s="15" t="n"/>
      <c r="J224" s="11">
        <f>IF(OR(E224="",F224=""),"",ROUND((MOD(F224-E224,1)-N(G224))*24,2))</f>
        <v/>
      </c>
      <c r="K224" s="11">
        <f>IF(OR(A224="",B224=""),"",SUMIFS(Paradas!$F$5:$F$4004,Paradas!$A$5:$A$4004,A224,Paradas!$B$5:$B$4004,B224))</f>
        <v/>
      </c>
      <c r="L224" s="11">
        <f>IF(J224="","",J224-N(K224))</f>
        <v/>
      </c>
      <c r="M224" s="12">
        <f>IF(OR(A224="",B224=""),"",COUNTIFS(Paradas!$A$5:$A$4004,A224,Paradas!$B$5:$B$4004,B224))</f>
        <v/>
      </c>
      <c r="N224" s="11">
        <f>IF(OR(H224="",I224=""),"",I224-H224)</f>
        <v/>
      </c>
      <c r="O224" s="6" t="n"/>
    </row>
    <row r="225">
      <c r="A225" s="13" t="n"/>
      <c r="B225" s="6" t="n"/>
      <c r="C225" s="6" t="n"/>
      <c r="D225" s="6" t="n"/>
      <c r="E225" s="14" t="n"/>
      <c r="F225" s="14" t="n"/>
      <c r="G225" s="14" t="n"/>
      <c r="H225" s="15" t="n"/>
      <c r="I225" s="15" t="n"/>
      <c r="J225" s="11">
        <f>IF(OR(E225="",F225=""),"",ROUND((MOD(F225-E225,1)-N(G225))*24,2))</f>
        <v/>
      </c>
      <c r="K225" s="11">
        <f>IF(OR(A225="",B225=""),"",SUMIFS(Paradas!$F$5:$F$4004,Paradas!$A$5:$A$4004,A225,Paradas!$B$5:$B$4004,B225))</f>
        <v/>
      </c>
      <c r="L225" s="11">
        <f>IF(J225="","",J225-N(K225))</f>
        <v/>
      </c>
      <c r="M225" s="12">
        <f>IF(OR(A225="",B225=""),"",COUNTIFS(Paradas!$A$5:$A$4004,A225,Paradas!$B$5:$B$4004,B225))</f>
        <v/>
      </c>
      <c r="N225" s="11">
        <f>IF(OR(H225="",I225=""),"",I225-H225)</f>
        <v/>
      </c>
      <c r="O225" s="6" t="n"/>
    </row>
    <row r="226">
      <c r="A226" s="13" t="n"/>
      <c r="B226" s="6" t="n"/>
      <c r="C226" s="6" t="n"/>
      <c r="D226" s="6" t="n"/>
      <c r="E226" s="14" t="n"/>
      <c r="F226" s="14" t="n"/>
      <c r="G226" s="14" t="n"/>
      <c r="H226" s="15" t="n"/>
      <c r="I226" s="15" t="n"/>
      <c r="J226" s="11">
        <f>IF(OR(E226="",F226=""),"",ROUND((MOD(F226-E226,1)-N(G226))*24,2))</f>
        <v/>
      </c>
      <c r="K226" s="11">
        <f>IF(OR(A226="",B226=""),"",SUMIFS(Paradas!$F$5:$F$4004,Paradas!$A$5:$A$4004,A226,Paradas!$B$5:$B$4004,B226))</f>
        <v/>
      </c>
      <c r="L226" s="11">
        <f>IF(J226="","",J226-N(K226))</f>
        <v/>
      </c>
      <c r="M226" s="12">
        <f>IF(OR(A226="",B226=""),"",COUNTIFS(Paradas!$A$5:$A$4004,A226,Paradas!$B$5:$B$4004,B226))</f>
        <v/>
      </c>
      <c r="N226" s="11">
        <f>IF(OR(H226="",I226=""),"",I226-H226)</f>
        <v/>
      </c>
      <c r="O226" s="6" t="n"/>
    </row>
    <row r="227">
      <c r="A227" s="13" t="n"/>
      <c r="B227" s="6" t="n"/>
      <c r="C227" s="6" t="n"/>
      <c r="D227" s="6" t="n"/>
      <c r="E227" s="14" t="n"/>
      <c r="F227" s="14" t="n"/>
      <c r="G227" s="14" t="n"/>
      <c r="H227" s="15" t="n"/>
      <c r="I227" s="15" t="n"/>
      <c r="J227" s="11">
        <f>IF(OR(E227="",F227=""),"",ROUND((MOD(F227-E227,1)-N(G227))*24,2))</f>
        <v/>
      </c>
      <c r="K227" s="11">
        <f>IF(OR(A227="",B227=""),"",SUMIFS(Paradas!$F$5:$F$4004,Paradas!$A$5:$A$4004,A227,Paradas!$B$5:$B$4004,B227))</f>
        <v/>
      </c>
      <c r="L227" s="11">
        <f>IF(J227="","",J227-N(K227))</f>
        <v/>
      </c>
      <c r="M227" s="12">
        <f>IF(OR(A227="",B227=""),"",COUNTIFS(Paradas!$A$5:$A$4004,A227,Paradas!$B$5:$B$4004,B227))</f>
        <v/>
      </c>
      <c r="N227" s="11">
        <f>IF(OR(H227="",I227=""),"",I227-H227)</f>
        <v/>
      </c>
      <c r="O227" s="6" t="n"/>
    </row>
    <row r="228">
      <c r="A228" s="13" t="n"/>
      <c r="B228" s="6" t="n"/>
      <c r="C228" s="6" t="n"/>
      <c r="D228" s="6" t="n"/>
      <c r="E228" s="14" t="n"/>
      <c r="F228" s="14" t="n"/>
      <c r="G228" s="14" t="n"/>
      <c r="H228" s="15" t="n"/>
      <c r="I228" s="15" t="n"/>
      <c r="J228" s="11">
        <f>IF(OR(E228="",F228=""),"",ROUND((MOD(F228-E228,1)-N(G228))*24,2))</f>
        <v/>
      </c>
      <c r="K228" s="11">
        <f>IF(OR(A228="",B228=""),"",SUMIFS(Paradas!$F$5:$F$4004,Paradas!$A$5:$A$4004,A228,Paradas!$B$5:$B$4004,B228))</f>
        <v/>
      </c>
      <c r="L228" s="11">
        <f>IF(J228="","",J228-N(K228))</f>
        <v/>
      </c>
      <c r="M228" s="12">
        <f>IF(OR(A228="",B228=""),"",COUNTIFS(Paradas!$A$5:$A$4004,A228,Paradas!$B$5:$B$4004,B228))</f>
        <v/>
      </c>
      <c r="N228" s="11">
        <f>IF(OR(H228="",I228=""),"",I228-H228)</f>
        <v/>
      </c>
      <c r="O228" s="6" t="n"/>
    </row>
    <row r="229">
      <c r="A229" s="13" t="n"/>
      <c r="B229" s="6" t="n"/>
      <c r="C229" s="6" t="n"/>
      <c r="D229" s="6" t="n"/>
      <c r="E229" s="14" t="n"/>
      <c r="F229" s="14" t="n"/>
      <c r="G229" s="14" t="n"/>
      <c r="H229" s="15" t="n"/>
      <c r="I229" s="15" t="n"/>
      <c r="J229" s="11">
        <f>IF(OR(E229="",F229=""),"",ROUND((MOD(F229-E229,1)-N(G229))*24,2))</f>
        <v/>
      </c>
      <c r="K229" s="11">
        <f>IF(OR(A229="",B229=""),"",SUMIFS(Paradas!$F$5:$F$4004,Paradas!$A$5:$A$4004,A229,Paradas!$B$5:$B$4004,B229))</f>
        <v/>
      </c>
      <c r="L229" s="11">
        <f>IF(J229="","",J229-N(K229))</f>
        <v/>
      </c>
      <c r="M229" s="12">
        <f>IF(OR(A229="",B229=""),"",COUNTIFS(Paradas!$A$5:$A$4004,A229,Paradas!$B$5:$B$4004,B229))</f>
        <v/>
      </c>
      <c r="N229" s="11">
        <f>IF(OR(H229="",I229=""),"",I229-H229)</f>
        <v/>
      </c>
      <c r="O229" s="6" t="n"/>
    </row>
    <row r="230">
      <c r="A230" s="13" t="n"/>
      <c r="B230" s="6" t="n"/>
      <c r="C230" s="6" t="n"/>
      <c r="D230" s="6" t="n"/>
      <c r="E230" s="14" t="n"/>
      <c r="F230" s="14" t="n"/>
      <c r="G230" s="14" t="n"/>
      <c r="H230" s="15" t="n"/>
      <c r="I230" s="15" t="n"/>
      <c r="J230" s="11">
        <f>IF(OR(E230="",F230=""),"",ROUND((MOD(F230-E230,1)-N(G230))*24,2))</f>
        <v/>
      </c>
      <c r="K230" s="11">
        <f>IF(OR(A230="",B230=""),"",SUMIFS(Paradas!$F$5:$F$4004,Paradas!$A$5:$A$4004,A230,Paradas!$B$5:$B$4004,B230))</f>
        <v/>
      </c>
      <c r="L230" s="11">
        <f>IF(J230="","",J230-N(K230))</f>
        <v/>
      </c>
      <c r="M230" s="12">
        <f>IF(OR(A230="",B230=""),"",COUNTIFS(Paradas!$A$5:$A$4004,A230,Paradas!$B$5:$B$4004,B230))</f>
        <v/>
      </c>
      <c r="N230" s="11">
        <f>IF(OR(H230="",I230=""),"",I230-H230)</f>
        <v/>
      </c>
      <c r="O230" s="6" t="n"/>
    </row>
    <row r="231">
      <c r="A231" s="13" t="n"/>
      <c r="B231" s="6" t="n"/>
      <c r="C231" s="6" t="n"/>
      <c r="D231" s="6" t="n"/>
      <c r="E231" s="14" t="n"/>
      <c r="F231" s="14" t="n"/>
      <c r="G231" s="14" t="n"/>
      <c r="H231" s="15" t="n"/>
      <c r="I231" s="15" t="n"/>
      <c r="J231" s="11">
        <f>IF(OR(E231="",F231=""),"",ROUND((MOD(F231-E231,1)-N(G231))*24,2))</f>
        <v/>
      </c>
      <c r="K231" s="11">
        <f>IF(OR(A231="",B231=""),"",SUMIFS(Paradas!$F$5:$F$4004,Paradas!$A$5:$A$4004,A231,Paradas!$B$5:$B$4004,B231))</f>
        <v/>
      </c>
      <c r="L231" s="11">
        <f>IF(J231="","",J231-N(K231))</f>
        <v/>
      </c>
      <c r="M231" s="12">
        <f>IF(OR(A231="",B231=""),"",COUNTIFS(Paradas!$A$5:$A$4004,A231,Paradas!$B$5:$B$4004,B231))</f>
        <v/>
      </c>
      <c r="N231" s="11">
        <f>IF(OR(H231="",I231=""),"",I231-H231)</f>
        <v/>
      </c>
      <c r="O231" s="6" t="n"/>
    </row>
    <row r="232">
      <c r="A232" s="13" t="n"/>
      <c r="B232" s="6" t="n"/>
      <c r="C232" s="6" t="n"/>
      <c r="D232" s="6" t="n"/>
      <c r="E232" s="14" t="n"/>
      <c r="F232" s="14" t="n"/>
      <c r="G232" s="14" t="n"/>
      <c r="H232" s="15" t="n"/>
      <c r="I232" s="15" t="n"/>
      <c r="J232" s="11">
        <f>IF(OR(E232="",F232=""),"",ROUND((MOD(F232-E232,1)-N(G232))*24,2))</f>
        <v/>
      </c>
      <c r="K232" s="11">
        <f>IF(OR(A232="",B232=""),"",SUMIFS(Paradas!$F$5:$F$4004,Paradas!$A$5:$A$4004,A232,Paradas!$B$5:$B$4004,B232))</f>
        <v/>
      </c>
      <c r="L232" s="11">
        <f>IF(J232="","",J232-N(K232))</f>
        <v/>
      </c>
      <c r="M232" s="12">
        <f>IF(OR(A232="",B232=""),"",COUNTIFS(Paradas!$A$5:$A$4004,A232,Paradas!$B$5:$B$4004,B232))</f>
        <v/>
      </c>
      <c r="N232" s="11">
        <f>IF(OR(H232="",I232=""),"",I232-H232)</f>
        <v/>
      </c>
      <c r="O232" s="6" t="n"/>
    </row>
    <row r="233">
      <c r="A233" s="13" t="n"/>
      <c r="B233" s="6" t="n"/>
      <c r="C233" s="6" t="n"/>
      <c r="D233" s="6" t="n"/>
      <c r="E233" s="14" t="n"/>
      <c r="F233" s="14" t="n"/>
      <c r="G233" s="14" t="n"/>
      <c r="H233" s="15" t="n"/>
      <c r="I233" s="15" t="n"/>
      <c r="J233" s="11">
        <f>IF(OR(E233="",F233=""),"",ROUND((MOD(F233-E233,1)-N(G233))*24,2))</f>
        <v/>
      </c>
      <c r="K233" s="11">
        <f>IF(OR(A233="",B233=""),"",SUMIFS(Paradas!$F$5:$F$4004,Paradas!$A$5:$A$4004,A233,Paradas!$B$5:$B$4004,B233))</f>
        <v/>
      </c>
      <c r="L233" s="11">
        <f>IF(J233="","",J233-N(K233))</f>
        <v/>
      </c>
      <c r="M233" s="12">
        <f>IF(OR(A233="",B233=""),"",COUNTIFS(Paradas!$A$5:$A$4004,A233,Paradas!$B$5:$B$4004,B233))</f>
        <v/>
      </c>
      <c r="N233" s="11">
        <f>IF(OR(H233="",I233=""),"",I233-H233)</f>
        <v/>
      </c>
      <c r="O233" s="6" t="n"/>
    </row>
    <row r="234">
      <c r="A234" s="13" t="n"/>
      <c r="B234" s="6" t="n"/>
      <c r="C234" s="6" t="n"/>
      <c r="D234" s="6" t="n"/>
      <c r="E234" s="14" t="n"/>
      <c r="F234" s="14" t="n"/>
      <c r="G234" s="14" t="n"/>
      <c r="H234" s="15" t="n"/>
      <c r="I234" s="15" t="n"/>
      <c r="J234" s="11">
        <f>IF(OR(E234="",F234=""),"",ROUND((MOD(F234-E234,1)-N(G234))*24,2))</f>
        <v/>
      </c>
      <c r="K234" s="11">
        <f>IF(OR(A234="",B234=""),"",SUMIFS(Paradas!$F$5:$F$4004,Paradas!$A$5:$A$4004,A234,Paradas!$B$5:$B$4004,B234))</f>
        <v/>
      </c>
      <c r="L234" s="11">
        <f>IF(J234="","",J234-N(K234))</f>
        <v/>
      </c>
      <c r="M234" s="12">
        <f>IF(OR(A234="",B234=""),"",COUNTIFS(Paradas!$A$5:$A$4004,A234,Paradas!$B$5:$B$4004,B234))</f>
        <v/>
      </c>
      <c r="N234" s="11">
        <f>IF(OR(H234="",I234=""),"",I234-H234)</f>
        <v/>
      </c>
      <c r="O234" s="6" t="n"/>
    </row>
    <row r="235">
      <c r="A235" s="13" t="n"/>
      <c r="B235" s="6" t="n"/>
      <c r="C235" s="6" t="n"/>
      <c r="D235" s="6" t="n"/>
      <c r="E235" s="14" t="n"/>
      <c r="F235" s="14" t="n"/>
      <c r="G235" s="14" t="n"/>
      <c r="H235" s="15" t="n"/>
      <c r="I235" s="15" t="n"/>
      <c r="J235" s="11">
        <f>IF(OR(E235="",F235=""),"",ROUND((MOD(F235-E235,1)-N(G235))*24,2))</f>
        <v/>
      </c>
      <c r="K235" s="11">
        <f>IF(OR(A235="",B235=""),"",SUMIFS(Paradas!$F$5:$F$4004,Paradas!$A$5:$A$4004,A235,Paradas!$B$5:$B$4004,B235))</f>
        <v/>
      </c>
      <c r="L235" s="11">
        <f>IF(J235="","",J235-N(K235))</f>
        <v/>
      </c>
      <c r="M235" s="12">
        <f>IF(OR(A235="",B235=""),"",COUNTIFS(Paradas!$A$5:$A$4004,A235,Paradas!$B$5:$B$4004,B235))</f>
        <v/>
      </c>
      <c r="N235" s="11">
        <f>IF(OR(H235="",I235=""),"",I235-H235)</f>
        <v/>
      </c>
      <c r="O235" s="6" t="n"/>
    </row>
    <row r="236">
      <c r="A236" s="13" t="n"/>
      <c r="B236" s="6" t="n"/>
      <c r="C236" s="6" t="n"/>
      <c r="D236" s="6" t="n"/>
      <c r="E236" s="14" t="n"/>
      <c r="F236" s="14" t="n"/>
      <c r="G236" s="14" t="n"/>
      <c r="H236" s="15" t="n"/>
      <c r="I236" s="15" t="n"/>
      <c r="J236" s="11">
        <f>IF(OR(E236="",F236=""),"",ROUND((MOD(F236-E236,1)-N(G236))*24,2))</f>
        <v/>
      </c>
      <c r="K236" s="11">
        <f>IF(OR(A236="",B236=""),"",SUMIFS(Paradas!$F$5:$F$4004,Paradas!$A$5:$A$4004,A236,Paradas!$B$5:$B$4004,B236))</f>
        <v/>
      </c>
      <c r="L236" s="11">
        <f>IF(J236="","",J236-N(K236))</f>
        <v/>
      </c>
      <c r="M236" s="12">
        <f>IF(OR(A236="",B236=""),"",COUNTIFS(Paradas!$A$5:$A$4004,A236,Paradas!$B$5:$B$4004,B236))</f>
        <v/>
      </c>
      <c r="N236" s="11">
        <f>IF(OR(H236="",I236=""),"",I236-H236)</f>
        <v/>
      </c>
      <c r="O236" s="6" t="n"/>
    </row>
    <row r="237">
      <c r="A237" s="13" t="n"/>
      <c r="B237" s="6" t="n"/>
      <c r="C237" s="6" t="n"/>
      <c r="D237" s="6" t="n"/>
      <c r="E237" s="14" t="n"/>
      <c r="F237" s="14" t="n"/>
      <c r="G237" s="14" t="n"/>
      <c r="H237" s="15" t="n"/>
      <c r="I237" s="15" t="n"/>
      <c r="J237" s="11">
        <f>IF(OR(E237="",F237=""),"",ROUND((MOD(F237-E237,1)-N(G237))*24,2))</f>
        <v/>
      </c>
      <c r="K237" s="11">
        <f>IF(OR(A237="",B237=""),"",SUMIFS(Paradas!$F$5:$F$4004,Paradas!$A$5:$A$4004,A237,Paradas!$B$5:$B$4004,B237))</f>
        <v/>
      </c>
      <c r="L237" s="11">
        <f>IF(J237="","",J237-N(K237))</f>
        <v/>
      </c>
      <c r="M237" s="12">
        <f>IF(OR(A237="",B237=""),"",COUNTIFS(Paradas!$A$5:$A$4004,A237,Paradas!$B$5:$B$4004,B237))</f>
        <v/>
      </c>
      <c r="N237" s="11">
        <f>IF(OR(H237="",I237=""),"",I237-H237)</f>
        <v/>
      </c>
      <c r="O237" s="6" t="n"/>
    </row>
    <row r="238">
      <c r="A238" s="13" t="n"/>
      <c r="B238" s="6" t="n"/>
      <c r="C238" s="6" t="n"/>
      <c r="D238" s="6" t="n"/>
      <c r="E238" s="14" t="n"/>
      <c r="F238" s="14" t="n"/>
      <c r="G238" s="14" t="n"/>
      <c r="H238" s="15" t="n"/>
      <c r="I238" s="15" t="n"/>
      <c r="J238" s="11">
        <f>IF(OR(E238="",F238=""),"",ROUND((MOD(F238-E238,1)-N(G238))*24,2))</f>
        <v/>
      </c>
      <c r="K238" s="11">
        <f>IF(OR(A238="",B238=""),"",SUMIFS(Paradas!$F$5:$F$4004,Paradas!$A$5:$A$4004,A238,Paradas!$B$5:$B$4004,B238))</f>
        <v/>
      </c>
      <c r="L238" s="11">
        <f>IF(J238="","",J238-N(K238))</f>
        <v/>
      </c>
      <c r="M238" s="12">
        <f>IF(OR(A238="",B238=""),"",COUNTIFS(Paradas!$A$5:$A$4004,A238,Paradas!$B$5:$B$4004,B238))</f>
        <v/>
      </c>
      <c r="N238" s="11">
        <f>IF(OR(H238="",I238=""),"",I238-H238)</f>
        <v/>
      </c>
      <c r="O238" s="6" t="n"/>
    </row>
    <row r="239">
      <c r="A239" s="13" t="n"/>
      <c r="B239" s="6" t="n"/>
      <c r="C239" s="6" t="n"/>
      <c r="D239" s="6" t="n"/>
      <c r="E239" s="14" t="n"/>
      <c r="F239" s="14" t="n"/>
      <c r="G239" s="14" t="n"/>
      <c r="H239" s="15" t="n"/>
      <c r="I239" s="15" t="n"/>
      <c r="J239" s="11">
        <f>IF(OR(E239="",F239=""),"",ROUND((MOD(F239-E239,1)-N(G239))*24,2))</f>
        <v/>
      </c>
      <c r="K239" s="11">
        <f>IF(OR(A239="",B239=""),"",SUMIFS(Paradas!$F$5:$F$4004,Paradas!$A$5:$A$4004,A239,Paradas!$B$5:$B$4004,B239))</f>
        <v/>
      </c>
      <c r="L239" s="11">
        <f>IF(J239="","",J239-N(K239))</f>
        <v/>
      </c>
      <c r="M239" s="12">
        <f>IF(OR(A239="",B239=""),"",COUNTIFS(Paradas!$A$5:$A$4004,A239,Paradas!$B$5:$B$4004,B239))</f>
        <v/>
      </c>
      <c r="N239" s="11">
        <f>IF(OR(H239="",I239=""),"",I239-H239)</f>
        <v/>
      </c>
      <c r="O239" s="6" t="n"/>
    </row>
    <row r="240">
      <c r="A240" s="13" t="n"/>
      <c r="B240" s="6" t="n"/>
      <c r="C240" s="6" t="n"/>
      <c r="D240" s="6" t="n"/>
      <c r="E240" s="14" t="n"/>
      <c r="F240" s="14" t="n"/>
      <c r="G240" s="14" t="n"/>
      <c r="H240" s="15" t="n"/>
      <c r="I240" s="15" t="n"/>
      <c r="J240" s="11">
        <f>IF(OR(E240="",F240=""),"",ROUND((MOD(F240-E240,1)-N(G240))*24,2))</f>
        <v/>
      </c>
      <c r="K240" s="11">
        <f>IF(OR(A240="",B240=""),"",SUMIFS(Paradas!$F$5:$F$4004,Paradas!$A$5:$A$4004,A240,Paradas!$B$5:$B$4004,B240))</f>
        <v/>
      </c>
      <c r="L240" s="11">
        <f>IF(J240="","",J240-N(K240))</f>
        <v/>
      </c>
      <c r="M240" s="12">
        <f>IF(OR(A240="",B240=""),"",COUNTIFS(Paradas!$A$5:$A$4004,A240,Paradas!$B$5:$B$4004,B240))</f>
        <v/>
      </c>
      <c r="N240" s="11">
        <f>IF(OR(H240="",I240=""),"",I240-H240)</f>
        <v/>
      </c>
      <c r="O240" s="6" t="n"/>
    </row>
    <row r="241">
      <c r="A241" s="13" t="n"/>
      <c r="B241" s="6" t="n"/>
      <c r="C241" s="6" t="n"/>
      <c r="D241" s="6" t="n"/>
      <c r="E241" s="14" t="n"/>
      <c r="F241" s="14" t="n"/>
      <c r="G241" s="14" t="n"/>
      <c r="H241" s="15" t="n"/>
      <c r="I241" s="15" t="n"/>
      <c r="J241" s="11">
        <f>IF(OR(E241="",F241=""),"",ROUND((MOD(F241-E241,1)-N(G241))*24,2))</f>
        <v/>
      </c>
      <c r="K241" s="11">
        <f>IF(OR(A241="",B241=""),"",SUMIFS(Paradas!$F$5:$F$4004,Paradas!$A$5:$A$4004,A241,Paradas!$B$5:$B$4004,B241))</f>
        <v/>
      </c>
      <c r="L241" s="11">
        <f>IF(J241="","",J241-N(K241))</f>
        <v/>
      </c>
      <c r="M241" s="12">
        <f>IF(OR(A241="",B241=""),"",COUNTIFS(Paradas!$A$5:$A$4004,A241,Paradas!$B$5:$B$4004,B241))</f>
        <v/>
      </c>
      <c r="N241" s="11">
        <f>IF(OR(H241="",I241=""),"",I241-H241)</f>
        <v/>
      </c>
      <c r="O241" s="6" t="n"/>
    </row>
    <row r="242">
      <c r="A242" s="13" t="n"/>
      <c r="B242" s="6" t="n"/>
      <c r="C242" s="6" t="n"/>
      <c r="D242" s="6" t="n"/>
      <c r="E242" s="14" t="n"/>
      <c r="F242" s="14" t="n"/>
      <c r="G242" s="14" t="n"/>
      <c r="H242" s="15" t="n"/>
      <c r="I242" s="15" t="n"/>
      <c r="J242" s="11">
        <f>IF(OR(E242="",F242=""),"",ROUND((MOD(F242-E242,1)-N(G242))*24,2))</f>
        <v/>
      </c>
      <c r="K242" s="11">
        <f>IF(OR(A242="",B242=""),"",SUMIFS(Paradas!$F$5:$F$4004,Paradas!$A$5:$A$4004,A242,Paradas!$B$5:$B$4004,B242))</f>
        <v/>
      </c>
      <c r="L242" s="11">
        <f>IF(J242="","",J242-N(K242))</f>
        <v/>
      </c>
      <c r="M242" s="12">
        <f>IF(OR(A242="",B242=""),"",COUNTIFS(Paradas!$A$5:$A$4004,A242,Paradas!$B$5:$B$4004,B242))</f>
        <v/>
      </c>
      <c r="N242" s="11">
        <f>IF(OR(H242="",I242=""),"",I242-H242)</f>
        <v/>
      </c>
      <c r="O242" s="6" t="n"/>
    </row>
    <row r="243">
      <c r="A243" s="13" t="n"/>
      <c r="B243" s="6" t="n"/>
      <c r="C243" s="6" t="n"/>
      <c r="D243" s="6" t="n"/>
      <c r="E243" s="14" t="n"/>
      <c r="F243" s="14" t="n"/>
      <c r="G243" s="14" t="n"/>
      <c r="H243" s="15" t="n"/>
      <c r="I243" s="15" t="n"/>
      <c r="J243" s="11">
        <f>IF(OR(E243="",F243=""),"",ROUND((MOD(F243-E243,1)-N(G243))*24,2))</f>
        <v/>
      </c>
      <c r="K243" s="11">
        <f>IF(OR(A243="",B243=""),"",SUMIFS(Paradas!$F$5:$F$4004,Paradas!$A$5:$A$4004,A243,Paradas!$B$5:$B$4004,B243))</f>
        <v/>
      </c>
      <c r="L243" s="11">
        <f>IF(J243="","",J243-N(K243))</f>
        <v/>
      </c>
      <c r="M243" s="12">
        <f>IF(OR(A243="",B243=""),"",COUNTIFS(Paradas!$A$5:$A$4004,A243,Paradas!$B$5:$B$4004,B243))</f>
        <v/>
      </c>
      <c r="N243" s="11">
        <f>IF(OR(H243="",I243=""),"",I243-H243)</f>
        <v/>
      </c>
      <c r="O243" s="6" t="n"/>
    </row>
    <row r="244">
      <c r="A244" s="13" t="n"/>
      <c r="B244" s="6" t="n"/>
      <c r="C244" s="6" t="n"/>
      <c r="D244" s="6" t="n"/>
      <c r="E244" s="14" t="n"/>
      <c r="F244" s="14" t="n"/>
      <c r="G244" s="14" t="n"/>
      <c r="H244" s="15" t="n"/>
      <c r="I244" s="15" t="n"/>
      <c r="J244" s="11">
        <f>IF(OR(E244="",F244=""),"",ROUND((MOD(F244-E244,1)-N(G244))*24,2))</f>
        <v/>
      </c>
      <c r="K244" s="11">
        <f>IF(OR(A244="",B244=""),"",SUMIFS(Paradas!$F$5:$F$4004,Paradas!$A$5:$A$4004,A244,Paradas!$B$5:$B$4004,B244))</f>
        <v/>
      </c>
      <c r="L244" s="11">
        <f>IF(J244="","",J244-N(K244))</f>
        <v/>
      </c>
      <c r="M244" s="12">
        <f>IF(OR(A244="",B244=""),"",COUNTIFS(Paradas!$A$5:$A$4004,A244,Paradas!$B$5:$B$4004,B244))</f>
        <v/>
      </c>
      <c r="N244" s="11">
        <f>IF(OR(H244="",I244=""),"",I244-H244)</f>
        <v/>
      </c>
      <c r="O244" s="6" t="n"/>
    </row>
    <row r="245">
      <c r="A245" s="13" t="n"/>
      <c r="B245" s="6" t="n"/>
      <c r="C245" s="6" t="n"/>
      <c r="D245" s="6" t="n"/>
      <c r="E245" s="14" t="n"/>
      <c r="F245" s="14" t="n"/>
      <c r="G245" s="14" t="n"/>
      <c r="H245" s="15" t="n"/>
      <c r="I245" s="15" t="n"/>
      <c r="J245" s="11">
        <f>IF(OR(E245="",F245=""),"",ROUND((MOD(F245-E245,1)-N(G245))*24,2))</f>
        <v/>
      </c>
      <c r="K245" s="11">
        <f>IF(OR(A245="",B245=""),"",SUMIFS(Paradas!$F$5:$F$4004,Paradas!$A$5:$A$4004,A245,Paradas!$B$5:$B$4004,B245))</f>
        <v/>
      </c>
      <c r="L245" s="11">
        <f>IF(J245="","",J245-N(K245))</f>
        <v/>
      </c>
      <c r="M245" s="12">
        <f>IF(OR(A245="",B245=""),"",COUNTIFS(Paradas!$A$5:$A$4004,A245,Paradas!$B$5:$B$4004,B245))</f>
        <v/>
      </c>
      <c r="N245" s="11">
        <f>IF(OR(H245="",I245=""),"",I245-H245)</f>
        <v/>
      </c>
      <c r="O245" s="6" t="n"/>
    </row>
    <row r="246">
      <c r="A246" s="13" t="n"/>
      <c r="B246" s="6" t="n"/>
      <c r="C246" s="6" t="n"/>
      <c r="D246" s="6" t="n"/>
      <c r="E246" s="14" t="n"/>
      <c r="F246" s="14" t="n"/>
      <c r="G246" s="14" t="n"/>
      <c r="H246" s="15" t="n"/>
      <c r="I246" s="15" t="n"/>
      <c r="J246" s="11">
        <f>IF(OR(E246="",F246=""),"",ROUND((MOD(F246-E246,1)-N(G246))*24,2))</f>
        <v/>
      </c>
      <c r="K246" s="11">
        <f>IF(OR(A246="",B246=""),"",SUMIFS(Paradas!$F$5:$F$4004,Paradas!$A$5:$A$4004,A246,Paradas!$B$5:$B$4004,B246))</f>
        <v/>
      </c>
      <c r="L246" s="11">
        <f>IF(J246="","",J246-N(K246))</f>
        <v/>
      </c>
      <c r="M246" s="12">
        <f>IF(OR(A246="",B246=""),"",COUNTIFS(Paradas!$A$5:$A$4004,A246,Paradas!$B$5:$B$4004,B246))</f>
        <v/>
      </c>
      <c r="N246" s="11">
        <f>IF(OR(H246="",I246=""),"",I246-H246)</f>
        <v/>
      </c>
      <c r="O246" s="6" t="n"/>
    </row>
    <row r="247">
      <c r="A247" s="13" t="n"/>
      <c r="B247" s="6" t="n"/>
      <c r="C247" s="6" t="n"/>
      <c r="D247" s="6" t="n"/>
      <c r="E247" s="14" t="n"/>
      <c r="F247" s="14" t="n"/>
      <c r="G247" s="14" t="n"/>
      <c r="H247" s="15" t="n"/>
      <c r="I247" s="15" t="n"/>
      <c r="J247" s="11">
        <f>IF(OR(E247="",F247=""),"",ROUND((MOD(F247-E247,1)-N(G247))*24,2))</f>
        <v/>
      </c>
      <c r="K247" s="11">
        <f>IF(OR(A247="",B247=""),"",SUMIFS(Paradas!$F$5:$F$4004,Paradas!$A$5:$A$4004,A247,Paradas!$B$5:$B$4004,B247))</f>
        <v/>
      </c>
      <c r="L247" s="11">
        <f>IF(J247="","",J247-N(K247))</f>
        <v/>
      </c>
      <c r="M247" s="12">
        <f>IF(OR(A247="",B247=""),"",COUNTIFS(Paradas!$A$5:$A$4004,A247,Paradas!$B$5:$B$4004,B247))</f>
        <v/>
      </c>
      <c r="N247" s="11">
        <f>IF(OR(H247="",I247=""),"",I247-H247)</f>
        <v/>
      </c>
      <c r="O247" s="6" t="n"/>
    </row>
    <row r="248">
      <c r="A248" s="13" t="n"/>
      <c r="B248" s="6" t="n"/>
      <c r="C248" s="6" t="n"/>
      <c r="D248" s="6" t="n"/>
      <c r="E248" s="14" t="n"/>
      <c r="F248" s="14" t="n"/>
      <c r="G248" s="14" t="n"/>
      <c r="H248" s="15" t="n"/>
      <c r="I248" s="15" t="n"/>
      <c r="J248" s="11">
        <f>IF(OR(E248="",F248=""),"",ROUND((MOD(F248-E248,1)-N(G248))*24,2))</f>
        <v/>
      </c>
      <c r="K248" s="11">
        <f>IF(OR(A248="",B248=""),"",SUMIFS(Paradas!$F$5:$F$4004,Paradas!$A$5:$A$4004,A248,Paradas!$B$5:$B$4004,B248))</f>
        <v/>
      </c>
      <c r="L248" s="11">
        <f>IF(J248="","",J248-N(K248))</f>
        <v/>
      </c>
      <c r="M248" s="12">
        <f>IF(OR(A248="",B248=""),"",COUNTIFS(Paradas!$A$5:$A$4004,A248,Paradas!$B$5:$B$4004,B248))</f>
        <v/>
      </c>
      <c r="N248" s="11">
        <f>IF(OR(H248="",I248=""),"",I248-H248)</f>
        <v/>
      </c>
      <c r="O248" s="6" t="n"/>
    </row>
    <row r="249">
      <c r="A249" s="13" t="n"/>
      <c r="B249" s="6" t="n"/>
      <c r="C249" s="6" t="n"/>
      <c r="D249" s="6" t="n"/>
      <c r="E249" s="14" t="n"/>
      <c r="F249" s="14" t="n"/>
      <c r="G249" s="14" t="n"/>
      <c r="H249" s="15" t="n"/>
      <c r="I249" s="15" t="n"/>
      <c r="J249" s="11">
        <f>IF(OR(E249="",F249=""),"",ROUND((MOD(F249-E249,1)-N(G249))*24,2))</f>
        <v/>
      </c>
      <c r="K249" s="11">
        <f>IF(OR(A249="",B249=""),"",SUMIFS(Paradas!$F$5:$F$4004,Paradas!$A$5:$A$4004,A249,Paradas!$B$5:$B$4004,B249))</f>
        <v/>
      </c>
      <c r="L249" s="11">
        <f>IF(J249="","",J249-N(K249))</f>
        <v/>
      </c>
      <c r="M249" s="12">
        <f>IF(OR(A249="",B249=""),"",COUNTIFS(Paradas!$A$5:$A$4004,A249,Paradas!$B$5:$B$4004,B249))</f>
        <v/>
      </c>
      <c r="N249" s="11">
        <f>IF(OR(H249="",I249=""),"",I249-H249)</f>
        <v/>
      </c>
      <c r="O249" s="6" t="n"/>
    </row>
    <row r="250">
      <c r="A250" s="13" t="n"/>
      <c r="B250" s="6" t="n"/>
      <c r="C250" s="6" t="n"/>
      <c r="D250" s="6" t="n"/>
      <c r="E250" s="14" t="n"/>
      <c r="F250" s="14" t="n"/>
      <c r="G250" s="14" t="n"/>
      <c r="H250" s="15" t="n"/>
      <c r="I250" s="15" t="n"/>
      <c r="J250" s="11">
        <f>IF(OR(E250="",F250=""),"",ROUND((MOD(F250-E250,1)-N(G250))*24,2))</f>
        <v/>
      </c>
      <c r="K250" s="11">
        <f>IF(OR(A250="",B250=""),"",SUMIFS(Paradas!$F$5:$F$4004,Paradas!$A$5:$A$4004,A250,Paradas!$B$5:$B$4004,B250))</f>
        <v/>
      </c>
      <c r="L250" s="11">
        <f>IF(J250="","",J250-N(K250))</f>
        <v/>
      </c>
      <c r="M250" s="12">
        <f>IF(OR(A250="",B250=""),"",COUNTIFS(Paradas!$A$5:$A$4004,A250,Paradas!$B$5:$B$4004,B250))</f>
        <v/>
      </c>
      <c r="N250" s="11">
        <f>IF(OR(H250="",I250=""),"",I250-H250)</f>
        <v/>
      </c>
      <c r="O250" s="6" t="n"/>
    </row>
    <row r="251">
      <c r="A251" s="13" t="n"/>
      <c r="B251" s="6" t="n"/>
      <c r="C251" s="6" t="n"/>
      <c r="D251" s="6" t="n"/>
      <c r="E251" s="14" t="n"/>
      <c r="F251" s="14" t="n"/>
      <c r="G251" s="14" t="n"/>
      <c r="H251" s="15" t="n"/>
      <c r="I251" s="15" t="n"/>
      <c r="J251" s="11">
        <f>IF(OR(E251="",F251=""),"",ROUND((MOD(F251-E251,1)-N(G251))*24,2))</f>
        <v/>
      </c>
      <c r="K251" s="11">
        <f>IF(OR(A251="",B251=""),"",SUMIFS(Paradas!$F$5:$F$4004,Paradas!$A$5:$A$4004,A251,Paradas!$B$5:$B$4004,B251))</f>
        <v/>
      </c>
      <c r="L251" s="11">
        <f>IF(J251="","",J251-N(K251))</f>
        <v/>
      </c>
      <c r="M251" s="12">
        <f>IF(OR(A251="",B251=""),"",COUNTIFS(Paradas!$A$5:$A$4004,A251,Paradas!$B$5:$B$4004,B251))</f>
        <v/>
      </c>
      <c r="N251" s="11">
        <f>IF(OR(H251="",I251=""),"",I251-H251)</f>
        <v/>
      </c>
      <c r="O251" s="6" t="n"/>
    </row>
    <row r="252">
      <c r="A252" s="13" t="n"/>
      <c r="B252" s="6" t="n"/>
      <c r="C252" s="6" t="n"/>
      <c r="D252" s="6" t="n"/>
      <c r="E252" s="14" t="n"/>
      <c r="F252" s="14" t="n"/>
      <c r="G252" s="14" t="n"/>
      <c r="H252" s="15" t="n"/>
      <c r="I252" s="15" t="n"/>
      <c r="J252" s="11">
        <f>IF(OR(E252="",F252=""),"",ROUND((MOD(F252-E252,1)-N(G252))*24,2))</f>
        <v/>
      </c>
      <c r="K252" s="11">
        <f>IF(OR(A252="",B252=""),"",SUMIFS(Paradas!$F$5:$F$4004,Paradas!$A$5:$A$4004,A252,Paradas!$B$5:$B$4004,B252))</f>
        <v/>
      </c>
      <c r="L252" s="11">
        <f>IF(J252="","",J252-N(K252))</f>
        <v/>
      </c>
      <c r="M252" s="12">
        <f>IF(OR(A252="",B252=""),"",COUNTIFS(Paradas!$A$5:$A$4004,A252,Paradas!$B$5:$B$4004,B252))</f>
        <v/>
      </c>
      <c r="N252" s="11">
        <f>IF(OR(H252="",I252=""),"",I252-H252)</f>
        <v/>
      </c>
      <c r="O252" s="6" t="n"/>
    </row>
    <row r="253">
      <c r="A253" s="13" t="n"/>
      <c r="B253" s="6" t="n"/>
      <c r="C253" s="6" t="n"/>
      <c r="D253" s="6" t="n"/>
      <c r="E253" s="14" t="n"/>
      <c r="F253" s="14" t="n"/>
      <c r="G253" s="14" t="n"/>
      <c r="H253" s="15" t="n"/>
      <c r="I253" s="15" t="n"/>
      <c r="J253" s="11">
        <f>IF(OR(E253="",F253=""),"",ROUND((MOD(F253-E253,1)-N(G253))*24,2))</f>
        <v/>
      </c>
      <c r="K253" s="11">
        <f>IF(OR(A253="",B253=""),"",SUMIFS(Paradas!$F$5:$F$4004,Paradas!$A$5:$A$4004,A253,Paradas!$B$5:$B$4004,B253))</f>
        <v/>
      </c>
      <c r="L253" s="11">
        <f>IF(J253="","",J253-N(K253))</f>
        <v/>
      </c>
      <c r="M253" s="12">
        <f>IF(OR(A253="",B253=""),"",COUNTIFS(Paradas!$A$5:$A$4004,A253,Paradas!$B$5:$B$4004,B253))</f>
        <v/>
      </c>
      <c r="N253" s="11">
        <f>IF(OR(H253="",I253=""),"",I253-H253)</f>
        <v/>
      </c>
      <c r="O253" s="6" t="n"/>
    </row>
    <row r="254">
      <c r="A254" s="13" t="n"/>
      <c r="B254" s="6" t="n"/>
      <c r="C254" s="6" t="n"/>
      <c r="D254" s="6" t="n"/>
      <c r="E254" s="14" t="n"/>
      <c r="F254" s="14" t="n"/>
      <c r="G254" s="14" t="n"/>
      <c r="H254" s="15" t="n"/>
      <c r="I254" s="15" t="n"/>
      <c r="J254" s="11">
        <f>IF(OR(E254="",F254=""),"",ROUND((MOD(F254-E254,1)-N(G254))*24,2))</f>
        <v/>
      </c>
      <c r="K254" s="11">
        <f>IF(OR(A254="",B254=""),"",SUMIFS(Paradas!$F$5:$F$4004,Paradas!$A$5:$A$4004,A254,Paradas!$B$5:$B$4004,B254))</f>
        <v/>
      </c>
      <c r="L254" s="11">
        <f>IF(J254="","",J254-N(K254))</f>
        <v/>
      </c>
      <c r="M254" s="12">
        <f>IF(OR(A254="",B254=""),"",COUNTIFS(Paradas!$A$5:$A$4004,A254,Paradas!$B$5:$B$4004,B254))</f>
        <v/>
      </c>
      <c r="N254" s="11">
        <f>IF(OR(H254="",I254=""),"",I254-H254)</f>
        <v/>
      </c>
      <c r="O254" s="6" t="n"/>
    </row>
    <row r="255">
      <c r="A255" s="13" t="n"/>
      <c r="B255" s="6" t="n"/>
      <c r="C255" s="6" t="n"/>
      <c r="D255" s="6" t="n"/>
      <c r="E255" s="14" t="n"/>
      <c r="F255" s="14" t="n"/>
      <c r="G255" s="14" t="n"/>
      <c r="H255" s="15" t="n"/>
      <c r="I255" s="15" t="n"/>
      <c r="J255" s="11">
        <f>IF(OR(E255="",F255=""),"",ROUND((MOD(F255-E255,1)-N(G255))*24,2))</f>
        <v/>
      </c>
      <c r="K255" s="11">
        <f>IF(OR(A255="",B255=""),"",SUMIFS(Paradas!$F$5:$F$4004,Paradas!$A$5:$A$4004,A255,Paradas!$B$5:$B$4004,B255))</f>
        <v/>
      </c>
      <c r="L255" s="11">
        <f>IF(J255="","",J255-N(K255))</f>
        <v/>
      </c>
      <c r="M255" s="12">
        <f>IF(OR(A255="",B255=""),"",COUNTIFS(Paradas!$A$5:$A$4004,A255,Paradas!$B$5:$B$4004,B255))</f>
        <v/>
      </c>
      <c r="N255" s="11">
        <f>IF(OR(H255="",I255=""),"",I255-H255)</f>
        <v/>
      </c>
      <c r="O255" s="6" t="n"/>
    </row>
    <row r="256">
      <c r="A256" s="13" t="n"/>
      <c r="B256" s="6" t="n"/>
      <c r="C256" s="6" t="n"/>
      <c r="D256" s="6" t="n"/>
      <c r="E256" s="14" t="n"/>
      <c r="F256" s="14" t="n"/>
      <c r="G256" s="14" t="n"/>
      <c r="H256" s="15" t="n"/>
      <c r="I256" s="15" t="n"/>
      <c r="J256" s="11">
        <f>IF(OR(E256="",F256=""),"",ROUND((MOD(F256-E256,1)-N(G256))*24,2))</f>
        <v/>
      </c>
      <c r="K256" s="11">
        <f>IF(OR(A256="",B256=""),"",SUMIFS(Paradas!$F$5:$F$4004,Paradas!$A$5:$A$4004,A256,Paradas!$B$5:$B$4004,B256))</f>
        <v/>
      </c>
      <c r="L256" s="11">
        <f>IF(J256="","",J256-N(K256))</f>
        <v/>
      </c>
      <c r="M256" s="12">
        <f>IF(OR(A256="",B256=""),"",COUNTIFS(Paradas!$A$5:$A$4004,A256,Paradas!$B$5:$B$4004,B256))</f>
        <v/>
      </c>
      <c r="N256" s="11">
        <f>IF(OR(H256="",I256=""),"",I256-H256)</f>
        <v/>
      </c>
      <c r="O256" s="6" t="n"/>
    </row>
    <row r="257">
      <c r="A257" s="13" t="n"/>
      <c r="B257" s="6" t="n"/>
      <c r="C257" s="6" t="n"/>
      <c r="D257" s="6" t="n"/>
      <c r="E257" s="14" t="n"/>
      <c r="F257" s="14" t="n"/>
      <c r="G257" s="14" t="n"/>
      <c r="H257" s="15" t="n"/>
      <c r="I257" s="15" t="n"/>
      <c r="J257" s="11">
        <f>IF(OR(E257="",F257=""),"",ROUND((MOD(F257-E257,1)-N(G257))*24,2))</f>
        <v/>
      </c>
      <c r="K257" s="11">
        <f>IF(OR(A257="",B257=""),"",SUMIFS(Paradas!$F$5:$F$4004,Paradas!$A$5:$A$4004,A257,Paradas!$B$5:$B$4004,B257))</f>
        <v/>
      </c>
      <c r="L257" s="11">
        <f>IF(J257="","",J257-N(K257))</f>
        <v/>
      </c>
      <c r="M257" s="12">
        <f>IF(OR(A257="",B257=""),"",COUNTIFS(Paradas!$A$5:$A$4004,A257,Paradas!$B$5:$B$4004,B257))</f>
        <v/>
      </c>
      <c r="N257" s="11">
        <f>IF(OR(H257="",I257=""),"",I257-H257)</f>
        <v/>
      </c>
      <c r="O257" s="6" t="n"/>
    </row>
    <row r="258">
      <c r="A258" s="13" t="n"/>
      <c r="B258" s="6" t="n"/>
      <c r="C258" s="6" t="n"/>
      <c r="D258" s="6" t="n"/>
      <c r="E258" s="14" t="n"/>
      <c r="F258" s="14" t="n"/>
      <c r="G258" s="14" t="n"/>
      <c r="H258" s="15" t="n"/>
      <c r="I258" s="15" t="n"/>
      <c r="J258" s="11">
        <f>IF(OR(E258="",F258=""),"",ROUND((MOD(F258-E258,1)-N(G258))*24,2))</f>
        <v/>
      </c>
      <c r="K258" s="11">
        <f>IF(OR(A258="",B258=""),"",SUMIFS(Paradas!$F$5:$F$4004,Paradas!$A$5:$A$4004,A258,Paradas!$B$5:$B$4004,B258))</f>
        <v/>
      </c>
      <c r="L258" s="11">
        <f>IF(J258="","",J258-N(K258))</f>
        <v/>
      </c>
      <c r="M258" s="12">
        <f>IF(OR(A258="",B258=""),"",COUNTIFS(Paradas!$A$5:$A$4004,A258,Paradas!$B$5:$B$4004,B258))</f>
        <v/>
      </c>
      <c r="N258" s="11">
        <f>IF(OR(H258="",I258=""),"",I258-H258)</f>
        <v/>
      </c>
      <c r="O258" s="6" t="n"/>
    </row>
    <row r="259">
      <c r="A259" s="13" t="n"/>
      <c r="B259" s="6" t="n"/>
      <c r="C259" s="6" t="n"/>
      <c r="D259" s="6" t="n"/>
      <c r="E259" s="14" t="n"/>
      <c r="F259" s="14" t="n"/>
      <c r="G259" s="14" t="n"/>
      <c r="H259" s="15" t="n"/>
      <c r="I259" s="15" t="n"/>
      <c r="J259" s="11">
        <f>IF(OR(E259="",F259=""),"",ROUND((MOD(F259-E259,1)-N(G259))*24,2))</f>
        <v/>
      </c>
      <c r="K259" s="11">
        <f>IF(OR(A259="",B259=""),"",SUMIFS(Paradas!$F$5:$F$4004,Paradas!$A$5:$A$4004,A259,Paradas!$B$5:$B$4004,B259))</f>
        <v/>
      </c>
      <c r="L259" s="11">
        <f>IF(J259="","",J259-N(K259))</f>
        <v/>
      </c>
      <c r="M259" s="12">
        <f>IF(OR(A259="",B259=""),"",COUNTIFS(Paradas!$A$5:$A$4004,A259,Paradas!$B$5:$B$4004,B259))</f>
        <v/>
      </c>
      <c r="N259" s="11">
        <f>IF(OR(H259="",I259=""),"",I259-H259)</f>
        <v/>
      </c>
      <c r="O259" s="6" t="n"/>
    </row>
    <row r="260">
      <c r="A260" s="13" t="n"/>
      <c r="B260" s="6" t="n"/>
      <c r="C260" s="6" t="n"/>
      <c r="D260" s="6" t="n"/>
      <c r="E260" s="14" t="n"/>
      <c r="F260" s="14" t="n"/>
      <c r="G260" s="14" t="n"/>
      <c r="H260" s="15" t="n"/>
      <c r="I260" s="15" t="n"/>
      <c r="J260" s="11">
        <f>IF(OR(E260="",F260=""),"",ROUND((MOD(F260-E260,1)-N(G260))*24,2))</f>
        <v/>
      </c>
      <c r="K260" s="11">
        <f>IF(OR(A260="",B260=""),"",SUMIFS(Paradas!$F$5:$F$4004,Paradas!$A$5:$A$4004,A260,Paradas!$B$5:$B$4004,B260))</f>
        <v/>
      </c>
      <c r="L260" s="11">
        <f>IF(J260="","",J260-N(K260))</f>
        <v/>
      </c>
      <c r="M260" s="12">
        <f>IF(OR(A260="",B260=""),"",COUNTIFS(Paradas!$A$5:$A$4004,A260,Paradas!$B$5:$B$4004,B260))</f>
        <v/>
      </c>
      <c r="N260" s="11">
        <f>IF(OR(H260="",I260=""),"",I260-H260)</f>
        <v/>
      </c>
      <c r="O260" s="6" t="n"/>
    </row>
    <row r="261">
      <c r="A261" s="13" t="n"/>
      <c r="B261" s="6" t="n"/>
      <c r="C261" s="6" t="n"/>
      <c r="D261" s="6" t="n"/>
      <c r="E261" s="14" t="n"/>
      <c r="F261" s="14" t="n"/>
      <c r="G261" s="14" t="n"/>
      <c r="H261" s="15" t="n"/>
      <c r="I261" s="15" t="n"/>
      <c r="J261" s="11">
        <f>IF(OR(E261="",F261=""),"",ROUND((MOD(F261-E261,1)-N(G261))*24,2))</f>
        <v/>
      </c>
      <c r="K261" s="11">
        <f>IF(OR(A261="",B261=""),"",SUMIFS(Paradas!$F$5:$F$4004,Paradas!$A$5:$A$4004,A261,Paradas!$B$5:$B$4004,B261))</f>
        <v/>
      </c>
      <c r="L261" s="11">
        <f>IF(J261="","",J261-N(K261))</f>
        <v/>
      </c>
      <c r="M261" s="12">
        <f>IF(OR(A261="",B261=""),"",COUNTIFS(Paradas!$A$5:$A$4004,A261,Paradas!$B$5:$B$4004,B261))</f>
        <v/>
      </c>
      <c r="N261" s="11">
        <f>IF(OR(H261="",I261=""),"",I261-H261)</f>
        <v/>
      </c>
      <c r="O261" s="6" t="n"/>
    </row>
    <row r="262">
      <c r="A262" s="13" t="n"/>
      <c r="B262" s="6" t="n"/>
      <c r="C262" s="6" t="n"/>
      <c r="D262" s="6" t="n"/>
      <c r="E262" s="14" t="n"/>
      <c r="F262" s="14" t="n"/>
      <c r="G262" s="14" t="n"/>
      <c r="H262" s="15" t="n"/>
      <c r="I262" s="15" t="n"/>
      <c r="J262" s="11">
        <f>IF(OR(E262="",F262=""),"",ROUND((MOD(F262-E262,1)-N(G262))*24,2))</f>
        <v/>
      </c>
      <c r="K262" s="11">
        <f>IF(OR(A262="",B262=""),"",SUMIFS(Paradas!$F$5:$F$4004,Paradas!$A$5:$A$4004,A262,Paradas!$B$5:$B$4004,B262))</f>
        <v/>
      </c>
      <c r="L262" s="11">
        <f>IF(J262="","",J262-N(K262))</f>
        <v/>
      </c>
      <c r="M262" s="12">
        <f>IF(OR(A262="",B262=""),"",COUNTIFS(Paradas!$A$5:$A$4004,A262,Paradas!$B$5:$B$4004,B262))</f>
        <v/>
      </c>
      <c r="N262" s="11">
        <f>IF(OR(H262="",I262=""),"",I262-H262)</f>
        <v/>
      </c>
      <c r="O262" s="6" t="n"/>
    </row>
    <row r="263">
      <c r="A263" s="13" t="n"/>
      <c r="B263" s="6" t="n"/>
      <c r="C263" s="6" t="n"/>
      <c r="D263" s="6" t="n"/>
      <c r="E263" s="14" t="n"/>
      <c r="F263" s="14" t="n"/>
      <c r="G263" s="14" t="n"/>
      <c r="H263" s="15" t="n"/>
      <c r="I263" s="15" t="n"/>
      <c r="J263" s="11">
        <f>IF(OR(E263="",F263=""),"",ROUND((MOD(F263-E263,1)-N(G263))*24,2))</f>
        <v/>
      </c>
      <c r="K263" s="11">
        <f>IF(OR(A263="",B263=""),"",SUMIFS(Paradas!$F$5:$F$4004,Paradas!$A$5:$A$4004,A263,Paradas!$B$5:$B$4004,B263))</f>
        <v/>
      </c>
      <c r="L263" s="11">
        <f>IF(J263="","",J263-N(K263))</f>
        <v/>
      </c>
      <c r="M263" s="12">
        <f>IF(OR(A263="",B263=""),"",COUNTIFS(Paradas!$A$5:$A$4004,A263,Paradas!$B$5:$B$4004,B263))</f>
        <v/>
      </c>
      <c r="N263" s="11">
        <f>IF(OR(H263="",I263=""),"",I263-H263)</f>
        <v/>
      </c>
      <c r="O263" s="6" t="n"/>
    </row>
    <row r="264">
      <c r="A264" s="13" t="n"/>
      <c r="B264" s="6" t="n"/>
      <c r="C264" s="6" t="n"/>
      <c r="D264" s="6" t="n"/>
      <c r="E264" s="14" t="n"/>
      <c r="F264" s="14" t="n"/>
      <c r="G264" s="14" t="n"/>
      <c r="H264" s="15" t="n"/>
      <c r="I264" s="15" t="n"/>
      <c r="J264" s="11">
        <f>IF(OR(E264="",F264=""),"",ROUND((MOD(F264-E264,1)-N(G264))*24,2))</f>
        <v/>
      </c>
      <c r="K264" s="11">
        <f>IF(OR(A264="",B264=""),"",SUMIFS(Paradas!$F$5:$F$4004,Paradas!$A$5:$A$4004,A264,Paradas!$B$5:$B$4004,B264))</f>
        <v/>
      </c>
      <c r="L264" s="11">
        <f>IF(J264="","",J264-N(K264))</f>
        <v/>
      </c>
      <c r="M264" s="12">
        <f>IF(OR(A264="",B264=""),"",COUNTIFS(Paradas!$A$5:$A$4004,A264,Paradas!$B$5:$B$4004,B264))</f>
        <v/>
      </c>
      <c r="N264" s="11">
        <f>IF(OR(H264="",I264=""),"",I264-H264)</f>
        <v/>
      </c>
      <c r="O264" s="6" t="n"/>
    </row>
    <row r="265">
      <c r="A265" s="13" t="n"/>
      <c r="B265" s="6" t="n"/>
      <c r="C265" s="6" t="n"/>
      <c r="D265" s="6" t="n"/>
      <c r="E265" s="14" t="n"/>
      <c r="F265" s="14" t="n"/>
      <c r="G265" s="14" t="n"/>
      <c r="H265" s="15" t="n"/>
      <c r="I265" s="15" t="n"/>
      <c r="J265" s="11">
        <f>IF(OR(E265="",F265=""),"",ROUND((MOD(F265-E265,1)-N(G265))*24,2))</f>
        <v/>
      </c>
      <c r="K265" s="11">
        <f>IF(OR(A265="",B265=""),"",SUMIFS(Paradas!$F$5:$F$4004,Paradas!$A$5:$A$4004,A265,Paradas!$B$5:$B$4004,B265))</f>
        <v/>
      </c>
      <c r="L265" s="11">
        <f>IF(J265="","",J265-N(K265))</f>
        <v/>
      </c>
      <c r="M265" s="12">
        <f>IF(OR(A265="",B265=""),"",COUNTIFS(Paradas!$A$5:$A$4004,A265,Paradas!$B$5:$B$4004,B265))</f>
        <v/>
      </c>
      <c r="N265" s="11">
        <f>IF(OR(H265="",I265=""),"",I265-H265)</f>
        <v/>
      </c>
      <c r="O265" s="6" t="n"/>
    </row>
    <row r="266">
      <c r="A266" s="13" t="n"/>
      <c r="B266" s="6" t="n"/>
      <c r="C266" s="6" t="n"/>
      <c r="D266" s="6" t="n"/>
      <c r="E266" s="14" t="n"/>
      <c r="F266" s="14" t="n"/>
      <c r="G266" s="14" t="n"/>
      <c r="H266" s="15" t="n"/>
      <c r="I266" s="15" t="n"/>
      <c r="J266" s="11">
        <f>IF(OR(E266="",F266=""),"",ROUND((MOD(F266-E266,1)-N(G266))*24,2))</f>
        <v/>
      </c>
      <c r="K266" s="11">
        <f>IF(OR(A266="",B266=""),"",SUMIFS(Paradas!$F$5:$F$4004,Paradas!$A$5:$A$4004,A266,Paradas!$B$5:$B$4004,B266))</f>
        <v/>
      </c>
      <c r="L266" s="11">
        <f>IF(J266="","",J266-N(K266))</f>
        <v/>
      </c>
      <c r="M266" s="12">
        <f>IF(OR(A266="",B266=""),"",COUNTIFS(Paradas!$A$5:$A$4004,A266,Paradas!$B$5:$B$4004,B266))</f>
        <v/>
      </c>
      <c r="N266" s="11">
        <f>IF(OR(H266="",I266=""),"",I266-H266)</f>
        <v/>
      </c>
      <c r="O266" s="6" t="n"/>
    </row>
    <row r="267">
      <c r="A267" s="13" t="n"/>
      <c r="B267" s="6" t="n"/>
      <c r="C267" s="6" t="n"/>
      <c r="D267" s="6" t="n"/>
      <c r="E267" s="14" t="n"/>
      <c r="F267" s="14" t="n"/>
      <c r="G267" s="14" t="n"/>
      <c r="H267" s="15" t="n"/>
      <c r="I267" s="15" t="n"/>
      <c r="J267" s="11">
        <f>IF(OR(E267="",F267=""),"",ROUND((MOD(F267-E267,1)-N(G267))*24,2))</f>
        <v/>
      </c>
      <c r="K267" s="11">
        <f>IF(OR(A267="",B267=""),"",SUMIFS(Paradas!$F$5:$F$4004,Paradas!$A$5:$A$4004,A267,Paradas!$B$5:$B$4004,B267))</f>
        <v/>
      </c>
      <c r="L267" s="11">
        <f>IF(J267="","",J267-N(K267))</f>
        <v/>
      </c>
      <c r="M267" s="12">
        <f>IF(OR(A267="",B267=""),"",COUNTIFS(Paradas!$A$5:$A$4004,A267,Paradas!$B$5:$B$4004,B267))</f>
        <v/>
      </c>
      <c r="N267" s="11">
        <f>IF(OR(H267="",I267=""),"",I267-H267)</f>
        <v/>
      </c>
      <c r="O267" s="6" t="n"/>
    </row>
    <row r="268">
      <c r="A268" s="13" t="n"/>
      <c r="B268" s="6" t="n"/>
      <c r="C268" s="6" t="n"/>
      <c r="D268" s="6" t="n"/>
      <c r="E268" s="14" t="n"/>
      <c r="F268" s="14" t="n"/>
      <c r="G268" s="14" t="n"/>
      <c r="H268" s="15" t="n"/>
      <c r="I268" s="15" t="n"/>
      <c r="J268" s="11">
        <f>IF(OR(E268="",F268=""),"",ROUND((MOD(F268-E268,1)-N(G268))*24,2))</f>
        <v/>
      </c>
      <c r="K268" s="11">
        <f>IF(OR(A268="",B268=""),"",SUMIFS(Paradas!$F$5:$F$4004,Paradas!$A$5:$A$4004,A268,Paradas!$B$5:$B$4004,B268))</f>
        <v/>
      </c>
      <c r="L268" s="11">
        <f>IF(J268="","",J268-N(K268))</f>
        <v/>
      </c>
      <c r="M268" s="12">
        <f>IF(OR(A268="",B268=""),"",COUNTIFS(Paradas!$A$5:$A$4004,A268,Paradas!$B$5:$B$4004,B268))</f>
        <v/>
      </c>
      <c r="N268" s="11">
        <f>IF(OR(H268="",I268=""),"",I268-H268)</f>
        <v/>
      </c>
      <c r="O268" s="6" t="n"/>
    </row>
    <row r="269">
      <c r="A269" s="13" t="n"/>
      <c r="B269" s="6" t="n"/>
      <c r="C269" s="6" t="n"/>
      <c r="D269" s="6" t="n"/>
      <c r="E269" s="14" t="n"/>
      <c r="F269" s="14" t="n"/>
      <c r="G269" s="14" t="n"/>
      <c r="H269" s="15" t="n"/>
      <c r="I269" s="15" t="n"/>
      <c r="J269" s="11">
        <f>IF(OR(E269="",F269=""),"",ROUND((MOD(F269-E269,1)-N(G269))*24,2))</f>
        <v/>
      </c>
      <c r="K269" s="11">
        <f>IF(OR(A269="",B269=""),"",SUMIFS(Paradas!$F$5:$F$4004,Paradas!$A$5:$A$4004,A269,Paradas!$B$5:$B$4004,B269))</f>
        <v/>
      </c>
      <c r="L269" s="11">
        <f>IF(J269="","",J269-N(K269))</f>
        <v/>
      </c>
      <c r="M269" s="12">
        <f>IF(OR(A269="",B269=""),"",COUNTIFS(Paradas!$A$5:$A$4004,A269,Paradas!$B$5:$B$4004,B269))</f>
        <v/>
      </c>
      <c r="N269" s="11">
        <f>IF(OR(H269="",I269=""),"",I269-H269)</f>
        <v/>
      </c>
      <c r="O269" s="6" t="n"/>
    </row>
    <row r="270">
      <c r="A270" s="13" t="n"/>
      <c r="B270" s="6" t="n"/>
      <c r="C270" s="6" t="n"/>
      <c r="D270" s="6" t="n"/>
      <c r="E270" s="14" t="n"/>
      <c r="F270" s="14" t="n"/>
      <c r="G270" s="14" t="n"/>
      <c r="H270" s="15" t="n"/>
      <c r="I270" s="15" t="n"/>
      <c r="J270" s="11">
        <f>IF(OR(E270="",F270=""),"",ROUND((MOD(F270-E270,1)-N(G270))*24,2))</f>
        <v/>
      </c>
      <c r="K270" s="11">
        <f>IF(OR(A270="",B270=""),"",SUMIFS(Paradas!$F$5:$F$4004,Paradas!$A$5:$A$4004,A270,Paradas!$B$5:$B$4004,B270))</f>
        <v/>
      </c>
      <c r="L270" s="11">
        <f>IF(J270="","",J270-N(K270))</f>
        <v/>
      </c>
      <c r="M270" s="12">
        <f>IF(OR(A270="",B270=""),"",COUNTIFS(Paradas!$A$5:$A$4004,A270,Paradas!$B$5:$B$4004,B270))</f>
        <v/>
      </c>
      <c r="N270" s="11">
        <f>IF(OR(H270="",I270=""),"",I270-H270)</f>
        <v/>
      </c>
      <c r="O270" s="6" t="n"/>
    </row>
    <row r="271">
      <c r="A271" s="13" t="n"/>
      <c r="B271" s="6" t="n"/>
      <c r="C271" s="6" t="n"/>
      <c r="D271" s="6" t="n"/>
      <c r="E271" s="14" t="n"/>
      <c r="F271" s="14" t="n"/>
      <c r="G271" s="14" t="n"/>
      <c r="H271" s="15" t="n"/>
      <c r="I271" s="15" t="n"/>
      <c r="J271" s="11">
        <f>IF(OR(E271="",F271=""),"",ROUND((MOD(F271-E271,1)-N(G271))*24,2))</f>
        <v/>
      </c>
      <c r="K271" s="11">
        <f>IF(OR(A271="",B271=""),"",SUMIFS(Paradas!$F$5:$F$4004,Paradas!$A$5:$A$4004,A271,Paradas!$B$5:$B$4004,B271))</f>
        <v/>
      </c>
      <c r="L271" s="11">
        <f>IF(J271="","",J271-N(K271))</f>
        <v/>
      </c>
      <c r="M271" s="12">
        <f>IF(OR(A271="",B271=""),"",COUNTIFS(Paradas!$A$5:$A$4004,A271,Paradas!$B$5:$B$4004,B271))</f>
        <v/>
      </c>
      <c r="N271" s="11">
        <f>IF(OR(H271="",I271=""),"",I271-H271)</f>
        <v/>
      </c>
      <c r="O271" s="6" t="n"/>
    </row>
    <row r="272">
      <c r="A272" s="13" t="n"/>
      <c r="B272" s="6" t="n"/>
      <c r="C272" s="6" t="n"/>
      <c r="D272" s="6" t="n"/>
      <c r="E272" s="14" t="n"/>
      <c r="F272" s="14" t="n"/>
      <c r="G272" s="14" t="n"/>
      <c r="H272" s="15" t="n"/>
      <c r="I272" s="15" t="n"/>
      <c r="J272" s="11">
        <f>IF(OR(E272="",F272=""),"",ROUND((MOD(F272-E272,1)-N(G272))*24,2))</f>
        <v/>
      </c>
      <c r="K272" s="11">
        <f>IF(OR(A272="",B272=""),"",SUMIFS(Paradas!$F$5:$F$4004,Paradas!$A$5:$A$4004,A272,Paradas!$B$5:$B$4004,B272))</f>
        <v/>
      </c>
      <c r="L272" s="11">
        <f>IF(J272="","",J272-N(K272))</f>
        <v/>
      </c>
      <c r="M272" s="12">
        <f>IF(OR(A272="",B272=""),"",COUNTIFS(Paradas!$A$5:$A$4004,A272,Paradas!$B$5:$B$4004,B272))</f>
        <v/>
      </c>
      <c r="N272" s="11">
        <f>IF(OR(H272="",I272=""),"",I272-H272)</f>
        <v/>
      </c>
      <c r="O272" s="6" t="n"/>
    </row>
    <row r="273">
      <c r="A273" s="13" t="n"/>
      <c r="B273" s="6" t="n"/>
      <c r="C273" s="6" t="n"/>
      <c r="D273" s="6" t="n"/>
      <c r="E273" s="14" t="n"/>
      <c r="F273" s="14" t="n"/>
      <c r="G273" s="14" t="n"/>
      <c r="H273" s="15" t="n"/>
      <c r="I273" s="15" t="n"/>
      <c r="J273" s="11">
        <f>IF(OR(E273="",F273=""),"",ROUND((MOD(F273-E273,1)-N(G273))*24,2))</f>
        <v/>
      </c>
      <c r="K273" s="11">
        <f>IF(OR(A273="",B273=""),"",SUMIFS(Paradas!$F$5:$F$4004,Paradas!$A$5:$A$4004,A273,Paradas!$B$5:$B$4004,B273))</f>
        <v/>
      </c>
      <c r="L273" s="11">
        <f>IF(J273="","",J273-N(K273))</f>
        <v/>
      </c>
      <c r="M273" s="12">
        <f>IF(OR(A273="",B273=""),"",COUNTIFS(Paradas!$A$5:$A$4004,A273,Paradas!$B$5:$B$4004,B273))</f>
        <v/>
      </c>
      <c r="N273" s="11">
        <f>IF(OR(H273="",I273=""),"",I273-H273)</f>
        <v/>
      </c>
      <c r="O273" s="6" t="n"/>
    </row>
    <row r="274">
      <c r="A274" s="13" t="n"/>
      <c r="B274" s="6" t="n"/>
      <c r="C274" s="6" t="n"/>
      <c r="D274" s="6" t="n"/>
      <c r="E274" s="14" t="n"/>
      <c r="F274" s="14" t="n"/>
      <c r="G274" s="14" t="n"/>
      <c r="H274" s="15" t="n"/>
      <c r="I274" s="15" t="n"/>
      <c r="J274" s="11">
        <f>IF(OR(E274="",F274=""),"",ROUND((MOD(F274-E274,1)-N(G274))*24,2))</f>
        <v/>
      </c>
      <c r="K274" s="11">
        <f>IF(OR(A274="",B274=""),"",SUMIFS(Paradas!$F$5:$F$4004,Paradas!$A$5:$A$4004,A274,Paradas!$B$5:$B$4004,B274))</f>
        <v/>
      </c>
      <c r="L274" s="11">
        <f>IF(J274="","",J274-N(K274))</f>
        <v/>
      </c>
      <c r="M274" s="12">
        <f>IF(OR(A274="",B274=""),"",COUNTIFS(Paradas!$A$5:$A$4004,A274,Paradas!$B$5:$B$4004,B274))</f>
        <v/>
      </c>
      <c r="N274" s="11">
        <f>IF(OR(H274="",I274=""),"",I274-H274)</f>
        <v/>
      </c>
      <c r="O274" s="6" t="n"/>
    </row>
    <row r="275">
      <c r="A275" s="13" t="n"/>
      <c r="B275" s="6" t="n"/>
      <c r="C275" s="6" t="n"/>
      <c r="D275" s="6" t="n"/>
      <c r="E275" s="14" t="n"/>
      <c r="F275" s="14" t="n"/>
      <c r="G275" s="14" t="n"/>
      <c r="H275" s="15" t="n"/>
      <c r="I275" s="15" t="n"/>
      <c r="J275" s="11">
        <f>IF(OR(E275="",F275=""),"",ROUND((MOD(F275-E275,1)-N(G275))*24,2))</f>
        <v/>
      </c>
      <c r="K275" s="11">
        <f>IF(OR(A275="",B275=""),"",SUMIFS(Paradas!$F$5:$F$4004,Paradas!$A$5:$A$4004,A275,Paradas!$B$5:$B$4004,B275))</f>
        <v/>
      </c>
      <c r="L275" s="11">
        <f>IF(J275="","",J275-N(K275))</f>
        <v/>
      </c>
      <c r="M275" s="12">
        <f>IF(OR(A275="",B275=""),"",COUNTIFS(Paradas!$A$5:$A$4004,A275,Paradas!$B$5:$B$4004,B275))</f>
        <v/>
      </c>
      <c r="N275" s="11">
        <f>IF(OR(H275="",I275=""),"",I275-H275)</f>
        <v/>
      </c>
      <c r="O275" s="6" t="n"/>
    </row>
    <row r="276">
      <c r="A276" s="13" t="n"/>
      <c r="B276" s="6" t="n"/>
      <c r="C276" s="6" t="n"/>
      <c r="D276" s="6" t="n"/>
      <c r="E276" s="14" t="n"/>
      <c r="F276" s="14" t="n"/>
      <c r="G276" s="14" t="n"/>
      <c r="H276" s="15" t="n"/>
      <c r="I276" s="15" t="n"/>
      <c r="J276" s="11">
        <f>IF(OR(E276="",F276=""),"",ROUND((MOD(F276-E276,1)-N(G276))*24,2))</f>
        <v/>
      </c>
      <c r="K276" s="11">
        <f>IF(OR(A276="",B276=""),"",SUMIFS(Paradas!$F$5:$F$4004,Paradas!$A$5:$A$4004,A276,Paradas!$B$5:$B$4004,B276))</f>
        <v/>
      </c>
      <c r="L276" s="11">
        <f>IF(J276="","",J276-N(K276))</f>
        <v/>
      </c>
      <c r="M276" s="12">
        <f>IF(OR(A276="",B276=""),"",COUNTIFS(Paradas!$A$5:$A$4004,A276,Paradas!$B$5:$B$4004,B276))</f>
        <v/>
      </c>
      <c r="N276" s="11">
        <f>IF(OR(H276="",I276=""),"",I276-H276)</f>
        <v/>
      </c>
      <c r="O276" s="6" t="n"/>
    </row>
    <row r="277">
      <c r="A277" s="13" t="n"/>
      <c r="B277" s="6" t="n"/>
      <c r="C277" s="6" t="n"/>
      <c r="D277" s="6" t="n"/>
      <c r="E277" s="14" t="n"/>
      <c r="F277" s="14" t="n"/>
      <c r="G277" s="14" t="n"/>
      <c r="H277" s="15" t="n"/>
      <c r="I277" s="15" t="n"/>
      <c r="J277" s="11">
        <f>IF(OR(E277="",F277=""),"",ROUND((MOD(F277-E277,1)-N(G277))*24,2))</f>
        <v/>
      </c>
      <c r="K277" s="11">
        <f>IF(OR(A277="",B277=""),"",SUMIFS(Paradas!$F$5:$F$4004,Paradas!$A$5:$A$4004,A277,Paradas!$B$5:$B$4004,B277))</f>
        <v/>
      </c>
      <c r="L277" s="11">
        <f>IF(J277="","",J277-N(K277))</f>
        <v/>
      </c>
      <c r="M277" s="12">
        <f>IF(OR(A277="",B277=""),"",COUNTIFS(Paradas!$A$5:$A$4004,A277,Paradas!$B$5:$B$4004,B277))</f>
        <v/>
      </c>
      <c r="N277" s="11">
        <f>IF(OR(H277="",I277=""),"",I277-H277)</f>
        <v/>
      </c>
      <c r="O277" s="6" t="n"/>
    </row>
    <row r="278">
      <c r="A278" s="13" t="n"/>
      <c r="B278" s="6" t="n"/>
      <c r="C278" s="6" t="n"/>
      <c r="D278" s="6" t="n"/>
      <c r="E278" s="14" t="n"/>
      <c r="F278" s="14" t="n"/>
      <c r="G278" s="14" t="n"/>
      <c r="H278" s="15" t="n"/>
      <c r="I278" s="15" t="n"/>
      <c r="J278" s="11">
        <f>IF(OR(E278="",F278=""),"",ROUND((MOD(F278-E278,1)-N(G278))*24,2))</f>
        <v/>
      </c>
      <c r="K278" s="11">
        <f>IF(OR(A278="",B278=""),"",SUMIFS(Paradas!$F$5:$F$4004,Paradas!$A$5:$A$4004,A278,Paradas!$B$5:$B$4004,B278))</f>
        <v/>
      </c>
      <c r="L278" s="11">
        <f>IF(J278="","",J278-N(K278))</f>
        <v/>
      </c>
      <c r="M278" s="12">
        <f>IF(OR(A278="",B278=""),"",COUNTIFS(Paradas!$A$5:$A$4004,A278,Paradas!$B$5:$B$4004,B278))</f>
        <v/>
      </c>
      <c r="N278" s="11">
        <f>IF(OR(H278="",I278=""),"",I278-H278)</f>
        <v/>
      </c>
      <c r="O278" s="6" t="n"/>
    </row>
    <row r="279">
      <c r="A279" s="13" t="n"/>
      <c r="B279" s="6" t="n"/>
      <c r="C279" s="6" t="n"/>
      <c r="D279" s="6" t="n"/>
      <c r="E279" s="14" t="n"/>
      <c r="F279" s="14" t="n"/>
      <c r="G279" s="14" t="n"/>
      <c r="H279" s="15" t="n"/>
      <c r="I279" s="15" t="n"/>
      <c r="J279" s="11">
        <f>IF(OR(E279="",F279=""),"",ROUND((MOD(F279-E279,1)-N(G279))*24,2))</f>
        <v/>
      </c>
      <c r="K279" s="11">
        <f>IF(OR(A279="",B279=""),"",SUMIFS(Paradas!$F$5:$F$4004,Paradas!$A$5:$A$4004,A279,Paradas!$B$5:$B$4004,B279))</f>
        <v/>
      </c>
      <c r="L279" s="11">
        <f>IF(J279="","",J279-N(K279))</f>
        <v/>
      </c>
      <c r="M279" s="12">
        <f>IF(OR(A279="",B279=""),"",COUNTIFS(Paradas!$A$5:$A$4004,A279,Paradas!$B$5:$B$4004,B279))</f>
        <v/>
      </c>
      <c r="N279" s="11">
        <f>IF(OR(H279="",I279=""),"",I279-H279)</f>
        <v/>
      </c>
      <c r="O279" s="6" t="n"/>
    </row>
    <row r="280">
      <c r="A280" s="13" t="n"/>
      <c r="B280" s="6" t="n"/>
      <c r="C280" s="6" t="n"/>
      <c r="D280" s="6" t="n"/>
      <c r="E280" s="14" t="n"/>
      <c r="F280" s="14" t="n"/>
      <c r="G280" s="14" t="n"/>
      <c r="H280" s="15" t="n"/>
      <c r="I280" s="15" t="n"/>
      <c r="J280" s="11">
        <f>IF(OR(E280="",F280=""),"",ROUND((MOD(F280-E280,1)-N(G280))*24,2))</f>
        <v/>
      </c>
      <c r="K280" s="11">
        <f>IF(OR(A280="",B280=""),"",SUMIFS(Paradas!$F$5:$F$4004,Paradas!$A$5:$A$4004,A280,Paradas!$B$5:$B$4004,B280))</f>
        <v/>
      </c>
      <c r="L280" s="11">
        <f>IF(J280="","",J280-N(K280))</f>
        <v/>
      </c>
      <c r="M280" s="12">
        <f>IF(OR(A280="",B280=""),"",COUNTIFS(Paradas!$A$5:$A$4004,A280,Paradas!$B$5:$B$4004,B280))</f>
        <v/>
      </c>
      <c r="N280" s="11">
        <f>IF(OR(H280="",I280=""),"",I280-H280)</f>
        <v/>
      </c>
      <c r="O280" s="6" t="n"/>
    </row>
    <row r="281">
      <c r="A281" s="13" t="n"/>
      <c r="B281" s="6" t="n"/>
      <c r="C281" s="6" t="n"/>
      <c r="D281" s="6" t="n"/>
      <c r="E281" s="14" t="n"/>
      <c r="F281" s="14" t="n"/>
      <c r="G281" s="14" t="n"/>
      <c r="H281" s="15" t="n"/>
      <c r="I281" s="15" t="n"/>
      <c r="J281" s="11">
        <f>IF(OR(E281="",F281=""),"",ROUND((MOD(F281-E281,1)-N(G281))*24,2))</f>
        <v/>
      </c>
      <c r="K281" s="11">
        <f>IF(OR(A281="",B281=""),"",SUMIFS(Paradas!$F$5:$F$4004,Paradas!$A$5:$A$4004,A281,Paradas!$B$5:$B$4004,B281))</f>
        <v/>
      </c>
      <c r="L281" s="11">
        <f>IF(J281="","",J281-N(K281))</f>
        <v/>
      </c>
      <c r="M281" s="12">
        <f>IF(OR(A281="",B281=""),"",COUNTIFS(Paradas!$A$5:$A$4004,A281,Paradas!$B$5:$B$4004,B281))</f>
        <v/>
      </c>
      <c r="N281" s="11">
        <f>IF(OR(H281="",I281=""),"",I281-H281)</f>
        <v/>
      </c>
      <c r="O281" s="6" t="n"/>
    </row>
    <row r="282">
      <c r="A282" s="13" t="n"/>
      <c r="B282" s="6" t="n"/>
      <c r="C282" s="6" t="n"/>
      <c r="D282" s="6" t="n"/>
      <c r="E282" s="14" t="n"/>
      <c r="F282" s="14" t="n"/>
      <c r="G282" s="14" t="n"/>
      <c r="H282" s="15" t="n"/>
      <c r="I282" s="15" t="n"/>
      <c r="J282" s="11">
        <f>IF(OR(E282="",F282=""),"",ROUND((MOD(F282-E282,1)-N(G282))*24,2))</f>
        <v/>
      </c>
      <c r="K282" s="11">
        <f>IF(OR(A282="",B282=""),"",SUMIFS(Paradas!$F$5:$F$4004,Paradas!$A$5:$A$4004,A282,Paradas!$B$5:$B$4004,B282))</f>
        <v/>
      </c>
      <c r="L282" s="11">
        <f>IF(J282="","",J282-N(K282))</f>
        <v/>
      </c>
      <c r="M282" s="12">
        <f>IF(OR(A282="",B282=""),"",COUNTIFS(Paradas!$A$5:$A$4004,A282,Paradas!$B$5:$B$4004,B282))</f>
        <v/>
      </c>
      <c r="N282" s="11">
        <f>IF(OR(H282="",I282=""),"",I282-H282)</f>
        <v/>
      </c>
      <c r="O282" s="6" t="n"/>
    </row>
    <row r="283">
      <c r="A283" s="13" t="n"/>
      <c r="B283" s="6" t="n"/>
      <c r="C283" s="6" t="n"/>
      <c r="D283" s="6" t="n"/>
      <c r="E283" s="14" t="n"/>
      <c r="F283" s="14" t="n"/>
      <c r="G283" s="14" t="n"/>
      <c r="H283" s="15" t="n"/>
      <c r="I283" s="15" t="n"/>
      <c r="J283" s="11">
        <f>IF(OR(E283="",F283=""),"",ROUND((MOD(F283-E283,1)-N(G283))*24,2))</f>
        <v/>
      </c>
      <c r="K283" s="11">
        <f>IF(OR(A283="",B283=""),"",SUMIFS(Paradas!$F$5:$F$4004,Paradas!$A$5:$A$4004,A283,Paradas!$B$5:$B$4004,B283))</f>
        <v/>
      </c>
      <c r="L283" s="11">
        <f>IF(J283="","",J283-N(K283))</f>
        <v/>
      </c>
      <c r="M283" s="12">
        <f>IF(OR(A283="",B283=""),"",COUNTIFS(Paradas!$A$5:$A$4004,A283,Paradas!$B$5:$B$4004,B283))</f>
        <v/>
      </c>
      <c r="N283" s="11">
        <f>IF(OR(H283="",I283=""),"",I283-H283)</f>
        <v/>
      </c>
      <c r="O283" s="6" t="n"/>
    </row>
    <row r="284">
      <c r="A284" s="13" t="n"/>
      <c r="B284" s="6" t="n"/>
      <c r="C284" s="6" t="n"/>
      <c r="D284" s="6" t="n"/>
      <c r="E284" s="14" t="n"/>
      <c r="F284" s="14" t="n"/>
      <c r="G284" s="14" t="n"/>
      <c r="H284" s="15" t="n"/>
      <c r="I284" s="15" t="n"/>
      <c r="J284" s="11">
        <f>IF(OR(E284="",F284=""),"",ROUND((MOD(F284-E284,1)-N(G284))*24,2))</f>
        <v/>
      </c>
      <c r="K284" s="11">
        <f>IF(OR(A284="",B284=""),"",SUMIFS(Paradas!$F$5:$F$4004,Paradas!$A$5:$A$4004,A284,Paradas!$B$5:$B$4004,B284))</f>
        <v/>
      </c>
      <c r="L284" s="11">
        <f>IF(J284="","",J284-N(K284))</f>
        <v/>
      </c>
      <c r="M284" s="12">
        <f>IF(OR(A284="",B284=""),"",COUNTIFS(Paradas!$A$5:$A$4004,A284,Paradas!$B$5:$B$4004,B284))</f>
        <v/>
      </c>
      <c r="N284" s="11">
        <f>IF(OR(H284="",I284=""),"",I284-H284)</f>
        <v/>
      </c>
      <c r="O284" s="6" t="n"/>
    </row>
    <row r="285">
      <c r="A285" s="13" t="n"/>
      <c r="B285" s="6" t="n"/>
      <c r="C285" s="6" t="n"/>
      <c r="D285" s="6" t="n"/>
      <c r="E285" s="14" t="n"/>
      <c r="F285" s="14" t="n"/>
      <c r="G285" s="14" t="n"/>
      <c r="H285" s="15" t="n"/>
      <c r="I285" s="15" t="n"/>
      <c r="J285" s="11">
        <f>IF(OR(E285="",F285=""),"",ROUND((MOD(F285-E285,1)-N(G285))*24,2))</f>
        <v/>
      </c>
      <c r="K285" s="11">
        <f>IF(OR(A285="",B285=""),"",SUMIFS(Paradas!$F$5:$F$4004,Paradas!$A$5:$A$4004,A285,Paradas!$B$5:$B$4004,B285))</f>
        <v/>
      </c>
      <c r="L285" s="11">
        <f>IF(J285="","",J285-N(K285))</f>
        <v/>
      </c>
      <c r="M285" s="12">
        <f>IF(OR(A285="",B285=""),"",COUNTIFS(Paradas!$A$5:$A$4004,A285,Paradas!$B$5:$B$4004,B285))</f>
        <v/>
      </c>
      <c r="N285" s="11">
        <f>IF(OR(H285="",I285=""),"",I285-H285)</f>
        <v/>
      </c>
      <c r="O285" s="6" t="n"/>
    </row>
    <row r="286">
      <c r="A286" s="13" t="n"/>
      <c r="B286" s="6" t="n"/>
      <c r="C286" s="6" t="n"/>
      <c r="D286" s="6" t="n"/>
      <c r="E286" s="14" t="n"/>
      <c r="F286" s="14" t="n"/>
      <c r="G286" s="14" t="n"/>
      <c r="H286" s="15" t="n"/>
      <c r="I286" s="15" t="n"/>
      <c r="J286" s="11">
        <f>IF(OR(E286="",F286=""),"",ROUND((MOD(F286-E286,1)-N(G286))*24,2))</f>
        <v/>
      </c>
      <c r="K286" s="11">
        <f>IF(OR(A286="",B286=""),"",SUMIFS(Paradas!$F$5:$F$4004,Paradas!$A$5:$A$4004,A286,Paradas!$B$5:$B$4004,B286))</f>
        <v/>
      </c>
      <c r="L286" s="11">
        <f>IF(J286="","",J286-N(K286))</f>
        <v/>
      </c>
      <c r="M286" s="12">
        <f>IF(OR(A286="",B286=""),"",COUNTIFS(Paradas!$A$5:$A$4004,A286,Paradas!$B$5:$B$4004,B286))</f>
        <v/>
      </c>
      <c r="N286" s="11">
        <f>IF(OR(H286="",I286=""),"",I286-H286)</f>
        <v/>
      </c>
      <c r="O286" s="6" t="n"/>
    </row>
    <row r="287">
      <c r="A287" s="13" t="n"/>
      <c r="B287" s="6" t="n"/>
      <c r="C287" s="6" t="n"/>
      <c r="D287" s="6" t="n"/>
      <c r="E287" s="14" t="n"/>
      <c r="F287" s="14" t="n"/>
      <c r="G287" s="14" t="n"/>
      <c r="H287" s="15" t="n"/>
      <c r="I287" s="15" t="n"/>
      <c r="J287" s="11">
        <f>IF(OR(E287="",F287=""),"",ROUND((MOD(F287-E287,1)-N(G287))*24,2))</f>
        <v/>
      </c>
      <c r="K287" s="11">
        <f>IF(OR(A287="",B287=""),"",SUMIFS(Paradas!$F$5:$F$4004,Paradas!$A$5:$A$4004,A287,Paradas!$B$5:$B$4004,B287))</f>
        <v/>
      </c>
      <c r="L287" s="11">
        <f>IF(J287="","",J287-N(K287))</f>
        <v/>
      </c>
      <c r="M287" s="12">
        <f>IF(OR(A287="",B287=""),"",COUNTIFS(Paradas!$A$5:$A$4004,A287,Paradas!$B$5:$B$4004,B287))</f>
        <v/>
      </c>
      <c r="N287" s="11">
        <f>IF(OR(H287="",I287=""),"",I287-H287)</f>
        <v/>
      </c>
      <c r="O287" s="6" t="n"/>
    </row>
    <row r="288">
      <c r="A288" s="13" t="n"/>
      <c r="B288" s="6" t="n"/>
      <c r="C288" s="6" t="n"/>
      <c r="D288" s="6" t="n"/>
      <c r="E288" s="14" t="n"/>
      <c r="F288" s="14" t="n"/>
      <c r="G288" s="14" t="n"/>
      <c r="H288" s="15" t="n"/>
      <c r="I288" s="15" t="n"/>
      <c r="J288" s="11">
        <f>IF(OR(E288="",F288=""),"",ROUND((MOD(F288-E288,1)-N(G288))*24,2))</f>
        <v/>
      </c>
      <c r="K288" s="11">
        <f>IF(OR(A288="",B288=""),"",SUMIFS(Paradas!$F$5:$F$4004,Paradas!$A$5:$A$4004,A288,Paradas!$B$5:$B$4004,B288))</f>
        <v/>
      </c>
      <c r="L288" s="11">
        <f>IF(J288="","",J288-N(K288))</f>
        <v/>
      </c>
      <c r="M288" s="12">
        <f>IF(OR(A288="",B288=""),"",COUNTIFS(Paradas!$A$5:$A$4004,A288,Paradas!$B$5:$B$4004,B288))</f>
        <v/>
      </c>
      <c r="N288" s="11">
        <f>IF(OR(H288="",I288=""),"",I288-H288)</f>
        <v/>
      </c>
      <c r="O288" s="6" t="n"/>
    </row>
    <row r="289">
      <c r="A289" s="13" t="n"/>
      <c r="B289" s="6" t="n"/>
      <c r="C289" s="6" t="n"/>
      <c r="D289" s="6" t="n"/>
      <c r="E289" s="14" t="n"/>
      <c r="F289" s="14" t="n"/>
      <c r="G289" s="14" t="n"/>
      <c r="H289" s="15" t="n"/>
      <c r="I289" s="15" t="n"/>
      <c r="J289" s="11">
        <f>IF(OR(E289="",F289=""),"",ROUND((MOD(F289-E289,1)-N(G289))*24,2))</f>
        <v/>
      </c>
      <c r="K289" s="11">
        <f>IF(OR(A289="",B289=""),"",SUMIFS(Paradas!$F$5:$F$4004,Paradas!$A$5:$A$4004,A289,Paradas!$B$5:$B$4004,B289))</f>
        <v/>
      </c>
      <c r="L289" s="11">
        <f>IF(J289="","",J289-N(K289))</f>
        <v/>
      </c>
      <c r="M289" s="12">
        <f>IF(OR(A289="",B289=""),"",COUNTIFS(Paradas!$A$5:$A$4004,A289,Paradas!$B$5:$B$4004,B289))</f>
        <v/>
      </c>
      <c r="N289" s="11">
        <f>IF(OR(H289="",I289=""),"",I289-H289)</f>
        <v/>
      </c>
      <c r="O289" s="6" t="n"/>
    </row>
    <row r="290">
      <c r="A290" s="13" t="n"/>
      <c r="B290" s="6" t="n"/>
      <c r="C290" s="6" t="n"/>
      <c r="D290" s="6" t="n"/>
      <c r="E290" s="14" t="n"/>
      <c r="F290" s="14" t="n"/>
      <c r="G290" s="14" t="n"/>
      <c r="H290" s="15" t="n"/>
      <c r="I290" s="15" t="n"/>
      <c r="J290" s="11">
        <f>IF(OR(E290="",F290=""),"",ROUND((MOD(F290-E290,1)-N(G290))*24,2))</f>
        <v/>
      </c>
      <c r="K290" s="11">
        <f>IF(OR(A290="",B290=""),"",SUMIFS(Paradas!$F$5:$F$4004,Paradas!$A$5:$A$4004,A290,Paradas!$B$5:$B$4004,B290))</f>
        <v/>
      </c>
      <c r="L290" s="11">
        <f>IF(J290="","",J290-N(K290))</f>
        <v/>
      </c>
      <c r="M290" s="12">
        <f>IF(OR(A290="",B290=""),"",COUNTIFS(Paradas!$A$5:$A$4004,A290,Paradas!$B$5:$B$4004,B290))</f>
        <v/>
      </c>
      <c r="N290" s="11">
        <f>IF(OR(H290="",I290=""),"",I290-H290)</f>
        <v/>
      </c>
      <c r="O290" s="6" t="n"/>
    </row>
    <row r="291">
      <c r="A291" s="13" t="n"/>
      <c r="B291" s="6" t="n"/>
      <c r="C291" s="6" t="n"/>
      <c r="D291" s="6" t="n"/>
      <c r="E291" s="14" t="n"/>
      <c r="F291" s="14" t="n"/>
      <c r="G291" s="14" t="n"/>
      <c r="H291" s="15" t="n"/>
      <c r="I291" s="15" t="n"/>
      <c r="J291" s="11">
        <f>IF(OR(E291="",F291=""),"",ROUND((MOD(F291-E291,1)-N(G291))*24,2))</f>
        <v/>
      </c>
      <c r="K291" s="11">
        <f>IF(OR(A291="",B291=""),"",SUMIFS(Paradas!$F$5:$F$4004,Paradas!$A$5:$A$4004,A291,Paradas!$B$5:$B$4004,B291))</f>
        <v/>
      </c>
      <c r="L291" s="11">
        <f>IF(J291="","",J291-N(K291))</f>
        <v/>
      </c>
      <c r="M291" s="12">
        <f>IF(OR(A291="",B291=""),"",COUNTIFS(Paradas!$A$5:$A$4004,A291,Paradas!$B$5:$B$4004,B291))</f>
        <v/>
      </c>
      <c r="N291" s="11">
        <f>IF(OR(H291="",I291=""),"",I291-H291)</f>
        <v/>
      </c>
      <c r="O291" s="6" t="n"/>
    </row>
    <row r="292">
      <c r="A292" s="13" t="n"/>
      <c r="B292" s="6" t="n"/>
      <c r="C292" s="6" t="n"/>
      <c r="D292" s="6" t="n"/>
      <c r="E292" s="14" t="n"/>
      <c r="F292" s="14" t="n"/>
      <c r="G292" s="14" t="n"/>
      <c r="H292" s="15" t="n"/>
      <c r="I292" s="15" t="n"/>
      <c r="J292" s="11">
        <f>IF(OR(E292="",F292=""),"",ROUND((MOD(F292-E292,1)-N(G292))*24,2))</f>
        <v/>
      </c>
      <c r="K292" s="11">
        <f>IF(OR(A292="",B292=""),"",SUMIFS(Paradas!$F$5:$F$4004,Paradas!$A$5:$A$4004,A292,Paradas!$B$5:$B$4004,B292))</f>
        <v/>
      </c>
      <c r="L292" s="11">
        <f>IF(J292="","",J292-N(K292))</f>
        <v/>
      </c>
      <c r="M292" s="12">
        <f>IF(OR(A292="",B292=""),"",COUNTIFS(Paradas!$A$5:$A$4004,A292,Paradas!$B$5:$B$4004,B292))</f>
        <v/>
      </c>
      <c r="N292" s="11">
        <f>IF(OR(H292="",I292=""),"",I292-H292)</f>
        <v/>
      </c>
      <c r="O292" s="6" t="n"/>
    </row>
    <row r="293">
      <c r="A293" s="13" t="n"/>
      <c r="B293" s="6" t="n"/>
      <c r="C293" s="6" t="n"/>
      <c r="D293" s="6" t="n"/>
      <c r="E293" s="14" t="n"/>
      <c r="F293" s="14" t="n"/>
      <c r="G293" s="14" t="n"/>
      <c r="H293" s="15" t="n"/>
      <c r="I293" s="15" t="n"/>
      <c r="J293" s="11">
        <f>IF(OR(E293="",F293=""),"",ROUND((MOD(F293-E293,1)-N(G293))*24,2))</f>
        <v/>
      </c>
      <c r="K293" s="11">
        <f>IF(OR(A293="",B293=""),"",SUMIFS(Paradas!$F$5:$F$4004,Paradas!$A$5:$A$4004,A293,Paradas!$B$5:$B$4004,B293))</f>
        <v/>
      </c>
      <c r="L293" s="11">
        <f>IF(J293="","",J293-N(K293))</f>
        <v/>
      </c>
      <c r="M293" s="12">
        <f>IF(OR(A293="",B293=""),"",COUNTIFS(Paradas!$A$5:$A$4004,A293,Paradas!$B$5:$B$4004,B293))</f>
        <v/>
      </c>
      <c r="N293" s="11">
        <f>IF(OR(H293="",I293=""),"",I293-H293)</f>
        <v/>
      </c>
      <c r="O293" s="6" t="n"/>
    </row>
    <row r="294">
      <c r="A294" s="13" t="n"/>
      <c r="B294" s="6" t="n"/>
      <c r="C294" s="6" t="n"/>
      <c r="D294" s="6" t="n"/>
      <c r="E294" s="14" t="n"/>
      <c r="F294" s="14" t="n"/>
      <c r="G294" s="14" t="n"/>
      <c r="H294" s="15" t="n"/>
      <c r="I294" s="15" t="n"/>
      <c r="J294" s="11">
        <f>IF(OR(E294="",F294=""),"",ROUND((MOD(F294-E294,1)-N(G294))*24,2))</f>
        <v/>
      </c>
      <c r="K294" s="11">
        <f>IF(OR(A294="",B294=""),"",SUMIFS(Paradas!$F$5:$F$4004,Paradas!$A$5:$A$4004,A294,Paradas!$B$5:$B$4004,B294))</f>
        <v/>
      </c>
      <c r="L294" s="11">
        <f>IF(J294="","",J294-N(K294))</f>
        <v/>
      </c>
      <c r="M294" s="12">
        <f>IF(OR(A294="",B294=""),"",COUNTIFS(Paradas!$A$5:$A$4004,A294,Paradas!$B$5:$B$4004,B294))</f>
        <v/>
      </c>
      <c r="N294" s="11">
        <f>IF(OR(H294="",I294=""),"",I294-H294)</f>
        <v/>
      </c>
      <c r="O294" s="6" t="n"/>
    </row>
    <row r="295">
      <c r="A295" s="13" t="n"/>
      <c r="B295" s="6" t="n"/>
      <c r="C295" s="6" t="n"/>
      <c r="D295" s="6" t="n"/>
      <c r="E295" s="14" t="n"/>
      <c r="F295" s="14" t="n"/>
      <c r="G295" s="14" t="n"/>
      <c r="H295" s="15" t="n"/>
      <c r="I295" s="15" t="n"/>
      <c r="J295" s="11">
        <f>IF(OR(E295="",F295=""),"",ROUND((MOD(F295-E295,1)-N(G295))*24,2))</f>
        <v/>
      </c>
      <c r="K295" s="11">
        <f>IF(OR(A295="",B295=""),"",SUMIFS(Paradas!$F$5:$F$4004,Paradas!$A$5:$A$4004,A295,Paradas!$B$5:$B$4004,B295))</f>
        <v/>
      </c>
      <c r="L295" s="11">
        <f>IF(J295="","",J295-N(K295))</f>
        <v/>
      </c>
      <c r="M295" s="12">
        <f>IF(OR(A295="",B295=""),"",COUNTIFS(Paradas!$A$5:$A$4004,A295,Paradas!$B$5:$B$4004,B295))</f>
        <v/>
      </c>
      <c r="N295" s="11">
        <f>IF(OR(H295="",I295=""),"",I295-H295)</f>
        <v/>
      </c>
      <c r="O295" s="6" t="n"/>
    </row>
    <row r="296">
      <c r="A296" s="13" t="n"/>
      <c r="B296" s="6" t="n"/>
      <c r="C296" s="6" t="n"/>
      <c r="D296" s="6" t="n"/>
      <c r="E296" s="14" t="n"/>
      <c r="F296" s="14" t="n"/>
      <c r="G296" s="14" t="n"/>
      <c r="H296" s="15" t="n"/>
      <c r="I296" s="15" t="n"/>
      <c r="J296" s="11">
        <f>IF(OR(E296="",F296=""),"",ROUND((MOD(F296-E296,1)-N(G296))*24,2))</f>
        <v/>
      </c>
      <c r="K296" s="11">
        <f>IF(OR(A296="",B296=""),"",SUMIFS(Paradas!$F$5:$F$4004,Paradas!$A$5:$A$4004,A296,Paradas!$B$5:$B$4004,B296))</f>
        <v/>
      </c>
      <c r="L296" s="11">
        <f>IF(J296="","",J296-N(K296))</f>
        <v/>
      </c>
      <c r="M296" s="12">
        <f>IF(OR(A296="",B296=""),"",COUNTIFS(Paradas!$A$5:$A$4004,A296,Paradas!$B$5:$B$4004,B296))</f>
        <v/>
      </c>
      <c r="N296" s="11">
        <f>IF(OR(H296="",I296=""),"",I296-H296)</f>
        <v/>
      </c>
      <c r="O296" s="6" t="n"/>
    </row>
    <row r="297">
      <c r="A297" s="13" t="n"/>
      <c r="B297" s="6" t="n"/>
      <c r="C297" s="6" t="n"/>
      <c r="D297" s="6" t="n"/>
      <c r="E297" s="14" t="n"/>
      <c r="F297" s="14" t="n"/>
      <c r="G297" s="14" t="n"/>
      <c r="H297" s="15" t="n"/>
      <c r="I297" s="15" t="n"/>
      <c r="J297" s="11">
        <f>IF(OR(E297="",F297=""),"",ROUND((MOD(F297-E297,1)-N(G297))*24,2))</f>
        <v/>
      </c>
      <c r="K297" s="11">
        <f>IF(OR(A297="",B297=""),"",SUMIFS(Paradas!$F$5:$F$4004,Paradas!$A$5:$A$4004,A297,Paradas!$B$5:$B$4004,B297))</f>
        <v/>
      </c>
      <c r="L297" s="11">
        <f>IF(J297="","",J297-N(K297))</f>
        <v/>
      </c>
      <c r="M297" s="12">
        <f>IF(OR(A297="",B297=""),"",COUNTIFS(Paradas!$A$5:$A$4004,A297,Paradas!$B$5:$B$4004,B297))</f>
        <v/>
      </c>
      <c r="N297" s="11">
        <f>IF(OR(H297="",I297=""),"",I297-H297)</f>
        <v/>
      </c>
      <c r="O297" s="6" t="n"/>
    </row>
    <row r="298">
      <c r="A298" s="13" t="n"/>
      <c r="B298" s="6" t="n"/>
      <c r="C298" s="6" t="n"/>
      <c r="D298" s="6" t="n"/>
      <c r="E298" s="14" t="n"/>
      <c r="F298" s="14" t="n"/>
      <c r="G298" s="14" t="n"/>
      <c r="H298" s="15" t="n"/>
      <c r="I298" s="15" t="n"/>
      <c r="J298" s="11">
        <f>IF(OR(E298="",F298=""),"",ROUND((MOD(F298-E298,1)-N(G298))*24,2))</f>
        <v/>
      </c>
      <c r="K298" s="11">
        <f>IF(OR(A298="",B298=""),"",SUMIFS(Paradas!$F$5:$F$4004,Paradas!$A$5:$A$4004,A298,Paradas!$B$5:$B$4004,B298))</f>
        <v/>
      </c>
      <c r="L298" s="11">
        <f>IF(J298="","",J298-N(K298))</f>
        <v/>
      </c>
      <c r="M298" s="12">
        <f>IF(OR(A298="",B298=""),"",COUNTIFS(Paradas!$A$5:$A$4004,A298,Paradas!$B$5:$B$4004,B298))</f>
        <v/>
      </c>
      <c r="N298" s="11">
        <f>IF(OR(H298="",I298=""),"",I298-H298)</f>
        <v/>
      </c>
      <c r="O298" s="6" t="n"/>
    </row>
    <row r="299">
      <c r="A299" s="13" t="n"/>
      <c r="B299" s="6" t="n"/>
      <c r="C299" s="6" t="n"/>
      <c r="D299" s="6" t="n"/>
      <c r="E299" s="14" t="n"/>
      <c r="F299" s="14" t="n"/>
      <c r="G299" s="14" t="n"/>
      <c r="H299" s="15" t="n"/>
      <c r="I299" s="15" t="n"/>
      <c r="J299" s="11">
        <f>IF(OR(E299="",F299=""),"",ROUND((MOD(F299-E299,1)-N(G299))*24,2))</f>
        <v/>
      </c>
      <c r="K299" s="11">
        <f>IF(OR(A299="",B299=""),"",SUMIFS(Paradas!$F$5:$F$4004,Paradas!$A$5:$A$4004,A299,Paradas!$B$5:$B$4004,B299))</f>
        <v/>
      </c>
      <c r="L299" s="11">
        <f>IF(J299="","",J299-N(K299))</f>
        <v/>
      </c>
      <c r="M299" s="12">
        <f>IF(OR(A299="",B299=""),"",COUNTIFS(Paradas!$A$5:$A$4004,A299,Paradas!$B$5:$B$4004,B299))</f>
        <v/>
      </c>
      <c r="N299" s="11">
        <f>IF(OR(H299="",I299=""),"",I299-H299)</f>
        <v/>
      </c>
      <c r="O299" s="6" t="n"/>
    </row>
    <row r="300">
      <c r="A300" s="13" t="n"/>
      <c r="B300" s="6" t="n"/>
      <c r="C300" s="6" t="n"/>
      <c r="D300" s="6" t="n"/>
      <c r="E300" s="14" t="n"/>
      <c r="F300" s="14" t="n"/>
      <c r="G300" s="14" t="n"/>
      <c r="H300" s="15" t="n"/>
      <c r="I300" s="15" t="n"/>
      <c r="J300" s="11">
        <f>IF(OR(E300="",F300=""),"",ROUND((MOD(F300-E300,1)-N(G300))*24,2))</f>
        <v/>
      </c>
      <c r="K300" s="11">
        <f>IF(OR(A300="",B300=""),"",SUMIFS(Paradas!$F$5:$F$4004,Paradas!$A$5:$A$4004,A300,Paradas!$B$5:$B$4004,B300))</f>
        <v/>
      </c>
      <c r="L300" s="11">
        <f>IF(J300="","",J300-N(K300))</f>
        <v/>
      </c>
      <c r="M300" s="12">
        <f>IF(OR(A300="",B300=""),"",COUNTIFS(Paradas!$A$5:$A$4004,A300,Paradas!$B$5:$B$4004,B300))</f>
        <v/>
      </c>
      <c r="N300" s="11">
        <f>IF(OR(H300="",I300=""),"",I300-H300)</f>
        <v/>
      </c>
      <c r="O300" s="6" t="n"/>
    </row>
    <row r="301">
      <c r="A301" s="13" t="n"/>
      <c r="B301" s="6" t="n"/>
      <c r="C301" s="6" t="n"/>
      <c r="D301" s="6" t="n"/>
      <c r="E301" s="14" t="n"/>
      <c r="F301" s="14" t="n"/>
      <c r="G301" s="14" t="n"/>
      <c r="H301" s="15" t="n"/>
      <c r="I301" s="15" t="n"/>
      <c r="J301" s="11">
        <f>IF(OR(E301="",F301=""),"",ROUND((MOD(F301-E301,1)-N(G301))*24,2))</f>
        <v/>
      </c>
      <c r="K301" s="11">
        <f>IF(OR(A301="",B301=""),"",SUMIFS(Paradas!$F$5:$F$4004,Paradas!$A$5:$A$4004,A301,Paradas!$B$5:$B$4004,B301))</f>
        <v/>
      </c>
      <c r="L301" s="11">
        <f>IF(J301="","",J301-N(K301))</f>
        <v/>
      </c>
      <c r="M301" s="12">
        <f>IF(OR(A301="",B301=""),"",COUNTIFS(Paradas!$A$5:$A$4004,A301,Paradas!$B$5:$B$4004,B301))</f>
        <v/>
      </c>
      <c r="N301" s="11">
        <f>IF(OR(H301="",I301=""),"",I301-H301)</f>
        <v/>
      </c>
      <c r="O301" s="6" t="n"/>
    </row>
    <row r="302">
      <c r="A302" s="13" t="n"/>
      <c r="B302" s="6" t="n"/>
      <c r="C302" s="6" t="n"/>
      <c r="D302" s="6" t="n"/>
      <c r="E302" s="14" t="n"/>
      <c r="F302" s="14" t="n"/>
      <c r="G302" s="14" t="n"/>
      <c r="H302" s="15" t="n"/>
      <c r="I302" s="15" t="n"/>
      <c r="J302" s="11">
        <f>IF(OR(E302="",F302=""),"",ROUND((MOD(F302-E302,1)-N(G302))*24,2))</f>
        <v/>
      </c>
      <c r="K302" s="11">
        <f>IF(OR(A302="",B302=""),"",SUMIFS(Paradas!$F$5:$F$4004,Paradas!$A$5:$A$4004,A302,Paradas!$B$5:$B$4004,B302))</f>
        <v/>
      </c>
      <c r="L302" s="11">
        <f>IF(J302="","",J302-N(K302))</f>
        <v/>
      </c>
      <c r="M302" s="12">
        <f>IF(OR(A302="",B302=""),"",COUNTIFS(Paradas!$A$5:$A$4004,A302,Paradas!$B$5:$B$4004,B302))</f>
        <v/>
      </c>
      <c r="N302" s="11">
        <f>IF(OR(H302="",I302=""),"",I302-H302)</f>
        <v/>
      </c>
      <c r="O302" s="6" t="n"/>
    </row>
    <row r="303">
      <c r="A303" s="13" t="n"/>
      <c r="B303" s="6" t="n"/>
      <c r="C303" s="6" t="n"/>
      <c r="D303" s="6" t="n"/>
      <c r="E303" s="14" t="n"/>
      <c r="F303" s="14" t="n"/>
      <c r="G303" s="14" t="n"/>
      <c r="H303" s="15" t="n"/>
      <c r="I303" s="15" t="n"/>
      <c r="J303" s="11">
        <f>IF(OR(E303="",F303=""),"",ROUND((MOD(F303-E303,1)-N(G303))*24,2))</f>
        <v/>
      </c>
      <c r="K303" s="11">
        <f>IF(OR(A303="",B303=""),"",SUMIFS(Paradas!$F$5:$F$4004,Paradas!$A$5:$A$4004,A303,Paradas!$B$5:$B$4004,B303))</f>
        <v/>
      </c>
      <c r="L303" s="11">
        <f>IF(J303="","",J303-N(K303))</f>
        <v/>
      </c>
      <c r="M303" s="12">
        <f>IF(OR(A303="",B303=""),"",COUNTIFS(Paradas!$A$5:$A$4004,A303,Paradas!$B$5:$B$4004,B303))</f>
        <v/>
      </c>
      <c r="N303" s="11">
        <f>IF(OR(H303="",I303=""),"",I303-H303)</f>
        <v/>
      </c>
      <c r="O303" s="6" t="n"/>
    </row>
    <row r="304">
      <c r="A304" s="13" t="n"/>
      <c r="B304" s="6" t="n"/>
      <c r="C304" s="6" t="n"/>
      <c r="D304" s="6" t="n"/>
      <c r="E304" s="14" t="n"/>
      <c r="F304" s="14" t="n"/>
      <c r="G304" s="14" t="n"/>
      <c r="H304" s="15" t="n"/>
      <c r="I304" s="15" t="n"/>
      <c r="J304" s="11">
        <f>IF(OR(E304="",F304=""),"",ROUND((MOD(F304-E304,1)-N(G304))*24,2))</f>
        <v/>
      </c>
      <c r="K304" s="11">
        <f>IF(OR(A304="",B304=""),"",SUMIFS(Paradas!$F$5:$F$4004,Paradas!$A$5:$A$4004,A304,Paradas!$B$5:$B$4004,B304))</f>
        <v/>
      </c>
      <c r="L304" s="11">
        <f>IF(J304="","",J304-N(K304))</f>
        <v/>
      </c>
      <c r="M304" s="12">
        <f>IF(OR(A304="",B304=""),"",COUNTIFS(Paradas!$A$5:$A$4004,A304,Paradas!$B$5:$B$4004,B304))</f>
        <v/>
      </c>
      <c r="N304" s="11">
        <f>IF(OR(H304="",I304=""),"",I304-H304)</f>
        <v/>
      </c>
      <c r="O304" s="6" t="n"/>
    </row>
    <row r="305">
      <c r="A305" s="13" t="n"/>
      <c r="B305" s="6" t="n"/>
      <c r="C305" s="6" t="n"/>
      <c r="D305" s="6" t="n"/>
      <c r="E305" s="14" t="n"/>
      <c r="F305" s="14" t="n"/>
      <c r="G305" s="14" t="n"/>
      <c r="H305" s="15" t="n"/>
      <c r="I305" s="15" t="n"/>
      <c r="J305" s="11">
        <f>IF(OR(E305="",F305=""),"",ROUND((MOD(F305-E305,1)-N(G305))*24,2))</f>
        <v/>
      </c>
      <c r="K305" s="11">
        <f>IF(OR(A305="",B305=""),"",SUMIFS(Paradas!$F$5:$F$4004,Paradas!$A$5:$A$4004,A305,Paradas!$B$5:$B$4004,B305))</f>
        <v/>
      </c>
      <c r="L305" s="11">
        <f>IF(J305="","",J305-N(K305))</f>
        <v/>
      </c>
      <c r="M305" s="12">
        <f>IF(OR(A305="",B305=""),"",COUNTIFS(Paradas!$A$5:$A$4004,A305,Paradas!$B$5:$B$4004,B305))</f>
        <v/>
      </c>
      <c r="N305" s="11">
        <f>IF(OR(H305="",I305=""),"",I305-H305)</f>
        <v/>
      </c>
      <c r="O305" s="6" t="n"/>
    </row>
    <row r="306">
      <c r="A306" s="13" t="n"/>
      <c r="B306" s="6" t="n"/>
      <c r="C306" s="6" t="n"/>
      <c r="D306" s="6" t="n"/>
      <c r="E306" s="14" t="n"/>
      <c r="F306" s="14" t="n"/>
      <c r="G306" s="14" t="n"/>
      <c r="H306" s="15" t="n"/>
      <c r="I306" s="15" t="n"/>
      <c r="J306" s="11">
        <f>IF(OR(E306="",F306=""),"",ROUND((MOD(F306-E306,1)-N(G306))*24,2))</f>
        <v/>
      </c>
      <c r="K306" s="11">
        <f>IF(OR(A306="",B306=""),"",SUMIFS(Paradas!$F$5:$F$4004,Paradas!$A$5:$A$4004,A306,Paradas!$B$5:$B$4004,B306))</f>
        <v/>
      </c>
      <c r="L306" s="11">
        <f>IF(J306="","",J306-N(K306))</f>
        <v/>
      </c>
      <c r="M306" s="12">
        <f>IF(OR(A306="",B306=""),"",COUNTIFS(Paradas!$A$5:$A$4004,A306,Paradas!$B$5:$B$4004,B306))</f>
        <v/>
      </c>
      <c r="N306" s="11">
        <f>IF(OR(H306="",I306=""),"",I306-H306)</f>
        <v/>
      </c>
      <c r="O306" s="6" t="n"/>
    </row>
    <row r="307">
      <c r="A307" s="13" t="n"/>
      <c r="B307" s="6" t="n"/>
      <c r="C307" s="6" t="n"/>
      <c r="D307" s="6" t="n"/>
      <c r="E307" s="14" t="n"/>
      <c r="F307" s="14" t="n"/>
      <c r="G307" s="14" t="n"/>
      <c r="H307" s="15" t="n"/>
      <c r="I307" s="15" t="n"/>
      <c r="J307" s="11">
        <f>IF(OR(E307="",F307=""),"",ROUND((MOD(F307-E307,1)-N(G307))*24,2))</f>
        <v/>
      </c>
      <c r="K307" s="11">
        <f>IF(OR(A307="",B307=""),"",SUMIFS(Paradas!$F$5:$F$4004,Paradas!$A$5:$A$4004,A307,Paradas!$B$5:$B$4004,B307))</f>
        <v/>
      </c>
      <c r="L307" s="11">
        <f>IF(J307="","",J307-N(K307))</f>
        <v/>
      </c>
      <c r="M307" s="12">
        <f>IF(OR(A307="",B307=""),"",COUNTIFS(Paradas!$A$5:$A$4004,A307,Paradas!$B$5:$B$4004,B307))</f>
        <v/>
      </c>
      <c r="N307" s="11">
        <f>IF(OR(H307="",I307=""),"",I307-H307)</f>
        <v/>
      </c>
      <c r="O307" s="6" t="n"/>
    </row>
    <row r="308">
      <c r="A308" s="13" t="n"/>
      <c r="B308" s="6" t="n"/>
      <c r="C308" s="6" t="n"/>
      <c r="D308" s="6" t="n"/>
      <c r="E308" s="14" t="n"/>
      <c r="F308" s="14" t="n"/>
      <c r="G308" s="14" t="n"/>
      <c r="H308" s="15" t="n"/>
      <c r="I308" s="15" t="n"/>
      <c r="J308" s="11">
        <f>IF(OR(E308="",F308=""),"",ROUND((MOD(F308-E308,1)-N(G308))*24,2))</f>
        <v/>
      </c>
      <c r="K308" s="11">
        <f>IF(OR(A308="",B308=""),"",SUMIFS(Paradas!$F$5:$F$4004,Paradas!$A$5:$A$4004,A308,Paradas!$B$5:$B$4004,B308))</f>
        <v/>
      </c>
      <c r="L308" s="11">
        <f>IF(J308="","",J308-N(K308))</f>
        <v/>
      </c>
      <c r="M308" s="12">
        <f>IF(OR(A308="",B308=""),"",COUNTIFS(Paradas!$A$5:$A$4004,A308,Paradas!$B$5:$B$4004,B308))</f>
        <v/>
      </c>
      <c r="N308" s="11">
        <f>IF(OR(H308="",I308=""),"",I308-H308)</f>
        <v/>
      </c>
      <c r="O308" s="6" t="n"/>
    </row>
    <row r="309">
      <c r="A309" s="13" t="n"/>
      <c r="B309" s="6" t="n"/>
      <c r="C309" s="6" t="n"/>
      <c r="D309" s="6" t="n"/>
      <c r="E309" s="14" t="n"/>
      <c r="F309" s="14" t="n"/>
      <c r="G309" s="14" t="n"/>
      <c r="H309" s="15" t="n"/>
      <c r="I309" s="15" t="n"/>
      <c r="J309" s="11">
        <f>IF(OR(E309="",F309=""),"",ROUND((MOD(F309-E309,1)-N(G309))*24,2))</f>
        <v/>
      </c>
      <c r="K309" s="11">
        <f>IF(OR(A309="",B309=""),"",SUMIFS(Paradas!$F$5:$F$4004,Paradas!$A$5:$A$4004,A309,Paradas!$B$5:$B$4004,B309))</f>
        <v/>
      </c>
      <c r="L309" s="11">
        <f>IF(J309="","",J309-N(K309))</f>
        <v/>
      </c>
      <c r="M309" s="12">
        <f>IF(OR(A309="",B309=""),"",COUNTIFS(Paradas!$A$5:$A$4004,A309,Paradas!$B$5:$B$4004,B309))</f>
        <v/>
      </c>
      <c r="N309" s="11">
        <f>IF(OR(H309="",I309=""),"",I309-H309)</f>
        <v/>
      </c>
      <c r="O309" s="6" t="n"/>
    </row>
    <row r="310">
      <c r="A310" s="13" t="n"/>
      <c r="B310" s="6" t="n"/>
      <c r="C310" s="6" t="n"/>
      <c r="D310" s="6" t="n"/>
      <c r="E310" s="14" t="n"/>
      <c r="F310" s="14" t="n"/>
      <c r="G310" s="14" t="n"/>
      <c r="H310" s="15" t="n"/>
      <c r="I310" s="15" t="n"/>
      <c r="J310" s="11">
        <f>IF(OR(E310="",F310=""),"",ROUND((MOD(F310-E310,1)-N(G310))*24,2))</f>
        <v/>
      </c>
      <c r="K310" s="11">
        <f>IF(OR(A310="",B310=""),"",SUMIFS(Paradas!$F$5:$F$4004,Paradas!$A$5:$A$4004,A310,Paradas!$B$5:$B$4004,B310))</f>
        <v/>
      </c>
      <c r="L310" s="11">
        <f>IF(J310="","",J310-N(K310))</f>
        <v/>
      </c>
      <c r="M310" s="12">
        <f>IF(OR(A310="",B310=""),"",COUNTIFS(Paradas!$A$5:$A$4004,A310,Paradas!$B$5:$B$4004,B310))</f>
        <v/>
      </c>
      <c r="N310" s="11">
        <f>IF(OR(H310="",I310=""),"",I310-H310)</f>
        <v/>
      </c>
      <c r="O310" s="6" t="n"/>
    </row>
    <row r="311">
      <c r="A311" s="13" t="n"/>
      <c r="B311" s="6" t="n"/>
      <c r="C311" s="6" t="n"/>
      <c r="D311" s="6" t="n"/>
      <c r="E311" s="14" t="n"/>
      <c r="F311" s="14" t="n"/>
      <c r="G311" s="14" t="n"/>
      <c r="H311" s="15" t="n"/>
      <c r="I311" s="15" t="n"/>
      <c r="J311" s="11">
        <f>IF(OR(E311="",F311=""),"",ROUND((MOD(F311-E311,1)-N(G311))*24,2))</f>
        <v/>
      </c>
      <c r="K311" s="11">
        <f>IF(OR(A311="",B311=""),"",SUMIFS(Paradas!$F$5:$F$4004,Paradas!$A$5:$A$4004,A311,Paradas!$B$5:$B$4004,B311))</f>
        <v/>
      </c>
      <c r="L311" s="11">
        <f>IF(J311="","",J311-N(K311))</f>
        <v/>
      </c>
      <c r="M311" s="12">
        <f>IF(OR(A311="",B311=""),"",COUNTIFS(Paradas!$A$5:$A$4004,A311,Paradas!$B$5:$B$4004,B311))</f>
        <v/>
      </c>
      <c r="N311" s="11">
        <f>IF(OR(H311="",I311=""),"",I311-H311)</f>
        <v/>
      </c>
      <c r="O311" s="6" t="n"/>
    </row>
    <row r="312">
      <c r="A312" s="13" t="n"/>
      <c r="B312" s="6" t="n"/>
      <c r="C312" s="6" t="n"/>
      <c r="D312" s="6" t="n"/>
      <c r="E312" s="14" t="n"/>
      <c r="F312" s="14" t="n"/>
      <c r="G312" s="14" t="n"/>
      <c r="H312" s="15" t="n"/>
      <c r="I312" s="15" t="n"/>
      <c r="J312" s="11">
        <f>IF(OR(E312="",F312=""),"",ROUND((MOD(F312-E312,1)-N(G312))*24,2))</f>
        <v/>
      </c>
      <c r="K312" s="11">
        <f>IF(OR(A312="",B312=""),"",SUMIFS(Paradas!$F$5:$F$4004,Paradas!$A$5:$A$4004,A312,Paradas!$B$5:$B$4004,B312))</f>
        <v/>
      </c>
      <c r="L312" s="11">
        <f>IF(J312="","",J312-N(K312))</f>
        <v/>
      </c>
      <c r="M312" s="12">
        <f>IF(OR(A312="",B312=""),"",COUNTIFS(Paradas!$A$5:$A$4004,A312,Paradas!$B$5:$B$4004,B312))</f>
        <v/>
      </c>
      <c r="N312" s="11">
        <f>IF(OR(H312="",I312=""),"",I312-H312)</f>
        <v/>
      </c>
      <c r="O312" s="6" t="n"/>
    </row>
    <row r="313">
      <c r="A313" s="13" t="n"/>
      <c r="B313" s="6" t="n"/>
      <c r="C313" s="6" t="n"/>
      <c r="D313" s="6" t="n"/>
      <c r="E313" s="14" t="n"/>
      <c r="F313" s="14" t="n"/>
      <c r="G313" s="14" t="n"/>
      <c r="H313" s="15" t="n"/>
      <c r="I313" s="15" t="n"/>
      <c r="J313" s="11">
        <f>IF(OR(E313="",F313=""),"",ROUND((MOD(F313-E313,1)-N(G313))*24,2))</f>
        <v/>
      </c>
      <c r="K313" s="11">
        <f>IF(OR(A313="",B313=""),"",SUMIFS(Paradas!$F$5:$F$4004,Paradas!$A$5:$A$4004,A313,Paradas!$B$5:$B$4004,B313))</f>
        <v/>
      </c>
      <c r="L313" s="11">
        <f>IF(J313="","",J313-N(K313))</f>
        <v/>
      </c>
      <c r="M313" s="12">
        <f>IF(OR(A313="",B313=""),"",COUNTIFS(Paradas!$A$5:$A$4004,A313,Paradas!$B$5:$B$4004,B313))</f>
        <v/>
      </c>
      <c r="N313" s="11">
        <f>IF(OR(H313="",I313=""),"",I313-H313)</f>
        <v/>
      </c>
      <c r="O313" s="6" t="n"/>
    </row>
    <row r="314">
      <c r="A314" s="13" t="n"/>
      <c r="B314" s="6" t="n"/>
      <c r="C314" s="6" t="n"/>
      <c r="D314" s="6" t="n"/>
      <c r="E314" s="14" t="n"/>
      <c r="F314" s="14" t="n"/>
      <c r="G314" s="14" t="n"/>
      <c r="H314" s="15" t="n"/>
      <c r="I314" s="15" t="n"/>
      <c r="J314" s="11">
        <f>IF(OR(E314="",F314=""),"",ROUND((MOD(F314-E314,1)-N(G314))*24,2))</f>
        <v/>
      </c>
      <c r="K314" s="11">
        <f>IF(OR(A314="",B314=""),"",SUMIFS(Paradas!$F$5:$F$4004,Paradas!$A$5:$A$4004,A314,Paradas!$B$5:$B$4004,B314))</f>
        <v/>
      </c>
      <c r="L314" s="11">
        <f>IF(J314="","",J314-N(K314))</f>
        <v/>
      </c>
      <c r="M314" s="12">
        <f>IF(OR(A314="",B314=""),"",COUNTIFS(Paradas!$A$5:$A$4004,A314,Paradas!$B$5:$B$4004,B314))</f>
        <v/>
      </c>
      <c r="N314" s="11">
        <f>IF(OR(H314="",I314=""),"",I314-H314)</f>
        <v/>
      </c>
      <c r="O314" s="6" t="n"/>
    </row>
    <row r="315">
      <c r="A315" s="13" t="n"/>
      <c r="B315" s="6" t="n"/>
      <c r="C315" s="6" t="n"/>
      <c r="D315" s="6" t="n"/>
      <c r="E315" s="14" t="n"/>
      <c r="F315" s="14" t="n"/>
      <c r="G315" s="14" t="n"/>
      <c r="H315" s="15" t="n"/>
      <c r="I315" s="15" t="n"/>
      <c r="J315" s="11">
        <f>IF(OR(E315="",F315=""),"",ROUND((MOD(F315-E315,1)-N(G315))*24,2))</f>
        <v/>
      </c>
      <c r="K315" s="11">
        <f>IF(OR(A315="",B315=""),"",SUMIFS(Paradas!$F$5:$F$4004,Paradas!$A$5:$A$4004,A315,Paradas!$B$5:$B$4004,B315))</f>
        <v/>
      </c>
      <c r="L315" s="11">
        <f>IF(J315="","",J315-N(K315))</f>
        <v/>
      </c>
      <c r="M315" s="12">
        <f>IF(OR(A315="",B315=""),"",COUNTIFS(Paradas!$A$5:$A$4004,A315,Paradas!$B$5:$B$4004,B315))</f>
        <v/>
      </c>
      <c r="N315" s="11">
        <f>IF(OR(H315="",I315=""),"",I315-H315)</f>
        <v/>
      </c>
      <c r="O315" s="6" t="n"/>
    </row>
    <row r="316">
      <c r="A316" s="13" t="n"/>
      <c r="B316" s="6" t="n"/>
      <c r="C316" s="6" t="n"/>
      <c r="D316" s="6" t="n"/>
      <c r="E316" s="14" t="n"/>
      <c r="F316" s="14" t="n"/>
      <c r="G316" s="14" t="n"/>
      <c r="H316" s="15" t="n"/>
      <c r="I316" s="15" t="n"/>
      <c r="J316" s="11">
        <f>IF(OR(E316="",F316=""),"",ROUND((MOD(F316-E316,1)-N(G316))*24,2))</f>
        <v/>
      </c>
      <c r="K316" s="11">
        <f>IF(OR(A316="",B316=""),"",SUMIFS(Paradas!$F$5:$F$4004,Paradas!$A$5:$A$4004,A316,Paradas!$B$5:$B$4004,B316))</f>
        <v/>
      </c>
      <c r="L316" s="11">
        <f>IF(J316="","",J316-N(K316))</f>
        <v/>
      </c>
      <c r="M316" s="12">
        <f>IF(OR(A316="",B316=""),"",COUNTIFS(Paradas!$A$5:$A$4004,A316,Paradas!$B$5:$B$4004,B316))</f>
        <v/>
      </c>
      <c r="N316" s="11">
        <f>IF(OR(H316="",I316=""),"",I316-H316)</f>
        <v/>
      </c>
      <c r="O316" s="6" t="n"/>
    </row>
    <row r="317">
      <c r="A317" s="13" t="n"/>
      <c r="B317" s="6" t="n"/>
      <c r="C317" s="6" t="n"/>
      <c r="D317" s="6" t="n"/>
      <c r="E317" s="14" t="n"/>
      <c r="F317" s="14" t="n"/>
      <c r="G317" s="14" t="n"/>
      <c r="H317" s="15" t="n"/>
      <c r="I317" s="15" t="n"/>
      <c r="J317" s="11">
        <f>IF(OR(E317="",F317=""),"",ROUND((MOD(F317-E317,1)-N(G317))*24,2))</f>
        <v/>
      </c>
      <c r="K317" s="11">
        <f>IF(OR(A317="",B317=""),"",SUMIFS(Paradas!$F$5:$F$4004,Paradas!$A$5:$A$4004,A317,Paradas!$B$5:$B$4004,B317))</f>
        <v/>
      </c>
      <c r="L317" s="11">
        <f>IF(J317="","",J317-N(K317))</f>
        <v/>
      </c>
      <c r="M317" s="12">
        <f>IF(OR(A317="",B317=""),"",COUNTIFS(Paradas!$A$5:$A$4004,A317,Paradas!$B$5:$B$4004,B317))</f>
        <v/>
      </c>
      <c r="N317" s="11">
        <f>IF(OR(H317="",I317=""),"",I317-H317)</f>
        <v/>
      </c>
      <c r="O317" s="6" t="n"/>
    </row>
    <row r="318">
      <c r="A318" s="13" t="n"/>
      <c r="B318" s="6" t="n"/>
      <c r="C318" s="6" t="n"/>
      <c r="D318" s="6" t="n"/>
      <c r="E318" s="14" t="n"/>
      <c r="F318" s="14" t="n"/>
      <c r="G318" s="14" t="n"/>
      <c r="H318" s="15" t="n"/>
      <c r="I318" s="15" t="n"/>
      <c r="J318" s="11">
        <f>IF(OR(E318="",F318=""),"",ROUND((MOD(F318-E318,1)-N(G318))*24,2))</f>
        <v/>
      </c>
      <c r="K318" s="11">
        <f>IF(OR(A318="",B318=""),"",SUMIFS(Paradas!$F$5:$F$4004,Paradas!$A$5:$A$4004,A318,Paradas!$B$5:$B$4004,B318))</f>
        <v/>
      </c>
      <c r="L318" s="11">
        <f>IF(J318="","",J318-N(K318))</f>
        <v/>
      </c>
      <c r="M318" s="12">
        <f>IF(OR(A318="",B318=""),"",COUNTIFS(Paradas!$A$5:$A$4004,A318,Paradas!$B$5:$B$4004,B318))</f>
        <v/>
      </c>
      <c r="N318" s="11">
        <f>IF(OR(H318="",I318=""),"",I318-H318)</f>
        <v/>
      </c>
      <c r="O318" s="6" t="n"/>
    </row>
    <row r="319">
      <c r="A319" s="13" t="n"/>
      <c r="B319" s="6" t="n"/>
      <c r="C319" s="6" t="n"/>
      <c r="D319" s="6" t="n"/>
      <c r="E319" s="14" t="n"/>
      <c r="F319" s="14" t="n"/>
      <c r="G319" s="14" t="n"/>
      <c r="H319" s="15" t="n"/>
      <c r="I319" s="15" t="n"/>
      <c r="J319" s="11">
        <f>IF(OR(E319="",F319=""),"",ROUND((MOD(F319-E319,1)-N(G319))*24,2))</f>
        <v/>
      </c>
      <c r="K319" s="11">
        <f>IF(OR(A319="",B319=""),"",SUMIFS(Paradas!$F$5:$F$4004,Paradas!$A$5:$A$4004,A319,Paradas!$B$5:$B$4004,B319))</f>
        <v/>
      </c>
      <c r="L319" s="11">
        <f>IF(J319="","",J319-N(K319))</f>
        <v/>
      </c>
      <c r="M319" s="12">
        <f>IF(OR(A319="",B319=""),"",COUNTIFS(Paradas!$A$5:$A$4004,A319,Paradas!$B$5:$B$4004,B319))</f>
        <v/>
      </c>
      <c r="N319" s="11">
        <f>IF(OR(H319="",I319=""),"",I319-H319)</f>
        <v/>
      </c>
      <c r="O319" s="6" t="n"/>
    </row>
    <row r="320">
      <c r="A320" s="13" t="n"/>
      <c r="B320" s="6" t="n"/>
      <c r="C320" s="6" t="n"/>
      <c r="D320" s="6" t="n"/>
      <c r="E320" s="14" t="n"/>
      <c r="F320" s="14" t="n"/>
      <c r="G320" s="14" t="n"/>
      <c r="H320" s="15" t="n"/>
      <c r="I320" s="15" t="n"/>
      <c r="J320" s="11">
        <f>IF(OR(E320="",F320=""),"",ROUND((MOD(F320-E320,1)-N(G320))*24,2))</f>
        <v/>
      </c>
      <c r="K320" s="11">
        <f>IF(OR(A320="",B320=""),"",SUMIFS(Paradas!$F$5:$F$4004,Paradas!$A$5:$A$4004,A320,Paradas!$B$5:$B$4004,B320))</f>
        <v/>
      </c>
      <c r="L320" s="11">
        <f>IF(J320="","",J320-N(K320))</f>
        <v/>
      </c>
      <c r="M320" s="12">
        <f>IF(OR(A320="",B320=""),"",COUNTIFS(Paradas!$A$5:$A$4004,A320,Paradas!$B$5:$B$4004,B320))</f>
        <v/>
      </c>
      <c r="N320" s="11">
        <f>IF(OR(H320="",I320=""),"",I320-H320)</f>
        <v/>
      </c>
      <c r="O320" s="6" t="n"/>
    </row>
    <row r="321">
      <c r="A321" s="13" t="n"/>
      <c r="B321" s="6" t="n"/>
      <c r="C321" s="6" t="n"/>
      <c r="D321" s="6" t="n"/>
      <c r="E321" s="14" t="n"/>
      <c r="F321" s="14" t="n"/>
      <c r="G321" s="14" t="n"/>
      <c r="H321" s="15" t="n"/>
      <c r="I321" s="15" t="n"/>
      <c r="J321" s="11">
        <f>IF(OR(E321="",F321=""),"",ROUND((MOD(F321-E321,1)-N(G321))*24,2))</f>
        <v/>
      </c>
      <c r="K321" s="11">
        <f>IF(OR(A321="",B321=""),"",SUMIFS(Paradas!$F$5:$F$4004,Paradas!$A$5:$A$4004,A321,Paradas!$B$5:$B$4004,B321))</f>
        <v/>
      </c>
      <c r="L321" s="11">
        <f>IF(J321="","",J321-N(K321))</f>
        <v/>
      </c>
      <c r="M321" s="12">
        <f>IF(OR(A321="",B321=""),"",COUNTIFS(Paradas!$A$5:$A$4004,A321,Paradas!$B$5:$B$4004,B321))</f>
        <v/>
      </c>
      <c r="N321" s="11">
        <f>IF(OR(H321="",I321=""),"",I321-H321)</f>
        <v/>
      </c>
      <c r="O321" s="6" t="n"/>
    </row>
    <row r="322">
      <c r="A322" s="13" t="n"/>
      <c r="B322" s="6" t="n"/>
      <c r="C322" s="6" t="n"/>
      <c r="D322" s="6" t="n"/>
      <c r="E322" s="14" t="n"/>
      <c r="F322" s="14" t="n"/>
      <c r="G322" s="14" t="n"/>
      <c r="H322" s="15" t="n"/>
      <c r="I322" s="15" t="n"/>
      <c r="J322" s="11">
        <f>IF(OR(E322="",F322=""),"",ROUND((MOD(F322-E322,1)-N(G322))*24,2))</f>
        <v/>
      </c>
      <c r="K322" s="11">
        <f>IF(OR(A322="",B322=""),"",SUMIFS(Paradas!$F$5:$F$4004,Paradas!$A$5:$A$4004,A322,Paradas!$B$5:$B$4004,B322))</f>
        <v/>
      </c>
      <c r="L322" s="11">
        <f>IF(J322="","",J322-N(K322))</f>
        <v/>
      </c>
      <c r="M322" s="12">
        <f>IF(OR(A322="",B322=""),"",COUNTIFS(Paradas!$A$5:$A$4004,A322,Paradas!$B$5:$B$4004,B322))</f>
        <v/>
      </c>
      <c r="N322" s="11">
        <f>IF(OR(H322="",I322=""),"",I322-H322)</f>
        <v/>
      </c>
      <c r="O322" s="6" t="n"/>
    </row>
    <row r="323">
      <c r="A323" s="13" t="n"/>
      <c r="B323" s="6" t="n"/>
      <c r="C323" s="6" t="n"/>
      <c r="D323" s="6" t="n"/>
      <c r="E323" s="14" t="n"/>
      <c r="F323" s="14" t="n"/>
      <c r="G323" s="14" t="n"/>
      <c r="H323" s="15" t="n"/>
      <c r="I323" s="15" t="n"/>
      <c r="J323" s="11">
        <f>IF(OR(E323="",F323=""),"",ROUND((MOD(F323-E323,1)-N(G323))*24,2))</f>
        <v/>
      </c>
      <c r="K323" s="11">
        <f>IF(OR(A323="",B323=""),"",SUMIFS(Paradas!$F$5:$F$4004,Paradas!$A$5:$A$4004,A323,Paradas!$B$5:$B$4004,B323))</f>
        <v/>
      </c>
      <c r="L323" s="11">
        <f>IF(J323="","",J323-N(K323))</f>
        <v/>
      </c>
      <c r="M323" s="12">
        <f>IF(OR(A323="",B323=""),"",COUNTIFS(Paradas!$A$5:$A$4004,A323,Paradas!$B$5:$B$4004,B323))</f>
        <v/>
      </c>
      <c r="N323" s="11">
        <f>IF(OR(H323="",I323=""),"",I323-H323)</f>
        <v/>
      </c>
      <c r="O323" s="6" t="n"/>
    </row>
    <row r="324">
      <c r="A324" s="13" t="n"/>
      <c r="B324" s="6" t="n"/>
      <c r="C324" s="6" t="n"/>
      <c r="D324" s="6" t="n"/>
      <c r="E324" s="14" t="n"/>
      <c r="F324" s="14" t="n"/>
      <c r="G324" s="14" t="n"/>
      <c r="H324" s="15" t="n"/>
      <c r="I324" s="15" t="n"/>
      <c r="J324" s="11">
        <f>IF(OR(E324="",F324=""),"",ROUND((MOD(F324-E324,1)-N(G324))*24,2))</f>
        <v/>
      </c>
      <c r="K324" s="11">
        <f>IF(OR(A324="",B324=""),"",SUMIFS(Paradas!$F$5:$F$4004,Paradas!$A$5:$A$4004,A324,Paradas!$B$5:$B$4004,B324))</f>
        <v/>
      </c>
      <c r="L324" s="11">
        <f>IF(J324="","",J324-N(K324))</f>
        <v/>
      </c>
      <c r="M324" s="12">
        <f>IF(OR(A324="",B324=""),"",COUNTIFS(Paradas!$A$5:$A$4004,A324,Paradas!$B$5:$B$4004,B324))</f>
        <v/>
      </c>
      <c r="N324" s="11">
        <f>IF(OR(H324="",I324=""),"",I324-H324)</f>
        <v/>
      </c>
      <c r="O324" s="6" t="n"/>
    </row>
    <row r="325">
      <c r="A325" s="13" t="n"/>
      <c r="B325" s="6" t="n"/>
      <c r="C325" s="6" t="n"/>
      <c r="D325" s="6" t="n"/>
      <c r="E325" s="14" t="n"/>
      <c r="F325" s="14" t="n"/>
      <c r="G325" s="14" t="n"/>
      <c r="H325" s="15" t="n"/>
      <c r="I325" s="15" t="n"/>
      <c r="J325" s="11">
        <f>IF(OR(E325="",F325=""),"",ROUND((MOD(F325-E325,1)-N(G325))*24,2))</f>
        <v/>
      </c>
      <c r="K325" s="11">
        <f>IF(OR(A325="",B325=""),"",SUMIFS(Paradas!$F$5:$F$4004,Paradas!$A$5:$A$4004,A325,Paradas!$B$5:$B$4004,B325))</f>
        <v/>
      </c>
      <c r="L325" s="11">
        <f>IF(J325="","",J325-N(K325))</f>
        <v/>
      </c>
      <c r="M325" s="12">
        <f>IF(OR(A325="",B325=""),"",COUNTIFS(Paradas!$A$5:$A$4004,A325,Paradas!$B$5:$B$4004,B325))</f>
        <v/>
      </c>
      <c r="N325" s="11">
        <f>IF(OR(H325="",I325=""),"",I325-H325)</f>
        <v/>
      </c>
      <c r="O325" s="6" t="n"/>
    </row>
    <row r="326">
      <c r="A326" s="13" t="n"/>
      <c r="B326" s="6" t="n"/>
      <c r="C326" s="6" t="n"/>
      <c r="D326" s="6" t="n"/>
      <c r="E326" s="14" t="n"/>
      <c r="F326" s="14" t="n"/>
      <c r="G326" s="14" t="n"/>
      <c r="H326" s="15" t="n"/>
      <c r="I326" s="15" t="n"/>
      <c r="J326" s="11">
        <f>IF(OR(E326="",F326=""),"",ROUND((MOD(F326-E326,1)-N(G326))*24,2))</f>
        <v/>
      </c>
      <c r="K326" s="11">
        <f>IF(OR(A326="",B326=""),"",SUMIFS(Paradas!$F$5:$F$4004,Paradas!$A$5:$A$4004,A326,Paradas!$B$5:$B$4004,B326))</f>
        <v/>
      </c>
      <c r="L326" s="11">
        <f>IF(J326="","",J326-N(K326))</f>
        <v/>
      </c>
      <c r="M326" s="12">
        <f>IF(OR(A326="",B326=""),"",COUNTIFS(Paradas!$A$5:$A$4004,A326,Paradas!$B$5:$B$4004,B326))</f>
        <v/>
      </c>
      <c r="N326" s="11">
        <f>IF(OR(H326="",I326=""),"",I326-H326)</f>
        <v/>
      </c>
      <c r="O326" s="6" t="n"/>
    </row>
    <row r="327">
      <c r="A327" s="13" t="n"/>
      <c r="B327" s="6" t="n"/>
      <c r="C327" s="6" t="n"/>
      <c r="D327" s="6" t="n"/>
      <c r="E327" s="14" t="n"/>
      <c r="F327" s="14" t="n"/>
      <c r="G327" s="14" t="n"/>
      <c r="H327" s="15" t="n"/>
      <c r="I327" s="15" t="n"/>
      <c r="J327" s="11">
        <f>IF(OR(E327="",F327=""),"",ROUND((MOD(F327-E327,1)-N(G327))*24,2))</f>
        <v/>
      </c>
      <c r="K327" s="11">
        <f>IF(OR(A327="",B327=""),"",SUMIFS(Paradas!$F$5:$F$4004,Paradas!$A$5:$A$4004,A327,Paradas!$B$5:$B$4004,B327))</f>
        <v/>
      </c>
      <c r="L327" s="11">
        <f>IF(J327="","",J327-N(K327))</f>
        <v/>
      </c>
      <c r="M327" s="12">
        <f>IF(OR(A327="",B327=""),"",COUNTIFS(Paradas!$A$5:$A$4004,A327,Paradas!$B$5:$B$4004,B327))</f>
        <v/>
      </c>
      <c r="N327" s="11">
        <f>IF(OR(H327="",I327=""),"",I327-H327)</f>
        <v/>
      </c>
      <c r="O327" s="6" t="n"/>
    </row>
    <row r="328">
      <c r="A328" s="13" t="n"/>
      <c r="B328" s="6" t="n"/>
      <c r="C328" s="6" t="n"/>
      <c r="D328" s="6" t="n"/>
      <c r="E328" s="14" t="n"/>
      <c r="F328" s="14" t="n"/>
      <c r="G328" s="14" t="n"/>
      <c r="H328" s="15" t="n"/>
      <c r="I328" s="15" t="n"/>
      <c r="J328" s="11">
        <f>IF(OR(E328="",F328=""),"",ROUND((MOD(F328-E328,1)-N(G328))*24,2))</f>
        <v/>
      </c>
      <c r="K328" s="11">
        <f>IF(OR(A328="",B328=""),"",SUMIFS(Paradas!$F$5:$F$4004,Paradas!$A$5:$A$4004,A328,Paradas!$B$5:$B$4004,B328))</f>
        <v/>
      </c>
      <c r="L328" s="11">
        <f>IF(J328="","",J328-N(K328))</f>
        <v/>
      </c>
      <c r="M328" s="12">
        <f>IF(OR(A328="",B328=""),"",COUNTIFS(Paradas!$A$5:$A$4004,A328,Paradas!$B$5:$B$4004,B328))</f>
        <v/>
      </c>
      <c r="N328" s="11">
        <f>IF(OR(H328="",I328=""),"",I328-H328)</f>
        <v/>
      </c>
      <c r="O328" s="6" t="n"/>
    </row>
    <row r="329">
      <c r="A329" s="13" t="n"/>
      <c r="B329" s="6" t="n"/>
      <c r="C329" s="6" t="n"/>
      <c r="D329" s="6" t="n"/>
      <c r="E329" s="14" t="n"/>
      <c r="F329" s="14" t="n"/>
      <c r="G329" s="14" t="n"/>
      <c r="H329" s="15" t="n"/>
      <c r="I329" s="15" t="n"/>
      <c r="J329" s="11">
        <f>IF(OR(E329="",F329=""),"",ROUND((MOD(F329-E329,1)-N(G329))*24,2))</f>
        <v/>
      </c>
      <c r="K329" s="11">
        <f>IF(OR(A329="",B329=""),"",SUMIFS(Paradas!$F$5:$F$4004,Paradas!$A$5:$A$4004,A329,Paradas!$B$5:$B$4004,B329))</f>
        <v/>
      </c>
      <c r="L329" s="11">
        <f>IF(J329="","",J329-N(K329))</f>
        <v/>
      </c>
      <c r="M329" s="12">
        <f>IF(OR(A329="",B329=""),"",COUNTIFS(Paradas!$A$5:$A$4004,A329,Paradas!$B$5:$B$4004,B329))</f>
        <v/>
      </c>
      <c r="N329" s="11">
        <f>IF(OR(H329="",I329=""),"",I329-H329)</f>
        <v/>
      </c>
      <c r="O329" s="6" t="n"/>
    </row>
    <row r="330">
      <c r="A330" s="13" t="n"/>
      <c r="B330" s="6" t="n"/>
      <c r="C330" s="6" t="n"/>
      <c r="D330" s="6" t="n"/>
      <c r="E330" s="14" t="n"/>
      <c r="F330" s="14" t="n"/>
      <c r="G330" s="14" t="n"/>
      <c r="H330" s="15" t="n"/>
      <c r="I330" s="15" t="n"/>
      <c r="J330" s="11">
        <f>IF(OR(E330="",F330=""),"",ROUND((MOD(F330-E330,1)-N(G330))*24,2))</f>
        <v/>
      </c>
      <c r="K330" s="11">
        <f>IF(OR(A330="",B330=""),"",SUMIFS(Paradas!$F$5:$F$4004,Paradas!$A$5:$A$4004,A330,Paradas!$B$5:$B$4004,B330))</f>
        <v/>
      </c>
      <c r="L330" s="11">
        <f>IF(J330="","",J330-N(K330))</f>
        <v/>
      </c>
      <c r="M330" s="12">
        <f>IF(OR(A330="",B330=""),"",COUNTIFS(Paradas!$A$5:$A$4004,A330,Paradas!$B$5:$B$4004,B330))</f>
        <v/>
      </c>
      <c r="N330" s="11">
        <f>IF(OR(H330="",I330=""),"",I330-H330)</f>
        <v/>
      </c>
      <c r="O330" s="6" t="n"/>
    </row>
    <row r="331">
      <c r="A331" s="13" t="n"/>
      <c r="B331" s="6" t="n"/>
      <c r="C331" s="6" t="n"/>
      <c r="D331" s="6" t="n"/>
      <c r="E331" s="14" t="n"/>
      <c r="F331" s="14" t="n"/>
      <c r="G331" s="14" t="n"/>
      <c r="H331" s="15" t="n"/>
      <c r="I331" s="15" t="n"/>
      <c r="J331" s="11">
        <f>IF(OR(E331="",F331=""),"",ROUND((MOD(F331-E331,1)-N(G331))*24,2))</f>
        <v/>
      </c>
      <c r="K331" s="11">
        <f>IF(OR(A331="",B331=""),"",SUMIFS(Paradas!$F$5:$F$4004,Paradas!$A$5:$A$4004,A331,Paradas!$B$5:$B$4004,B331))</f>
        <v/>
      </c>
      <c r="L331" s="11">
        <f>IF(J331="","",J331-N(K331))</f>
        <v/>
      </c>
      <c r="M331" s="12">
        <f>IF(OR(A331="",B331=""),"",COUNTIFS(Paradas!$A$5:$A$4004,A331,Paradas!$B$5:$B$4004,B331))</f>
        <v/>
      </c>
      <c r="N331" s="11">
        <f>IF(OR(H331="",I331=""),"",I331-H331)</f>
        <v/>
      </c>
      <c r="O331" s="6" t="n"/>
    </row>
    <row r="332">
      <c r="A332" s="13" t="n"/>
      <c r="B332" s="6" t="n"/>
      <c r="C332" s="6" t="n"/>
      <c r="D332" s="6" t="n"/>
      <c r="E332" s="14" t="n"/>
      <c r="F332" s="14" t="n"/>
      <c r="G332" s="14" t="n"/>
      <c r="H332" s="15" t="n"/>
      <c r="I332" s="15" t="n"/>
      <c r="J332" s="11">
        <f>IF(OR(E332="",F332=""),"",ROUND((MOD(F332-E332,1)-N(G332))*24,2))</f>
        <v/>
      </c>
      <c r="K332" s="11">
        <f>IF(OR(A332="",B332=""),"",SUMIFS(Paradas!$F$5:$F$4004,Paradas!$A$5:$A$4004,A332,Paradas!$B$5:$B$4004,B332))</f>
        <v/>
      </c>
      <c r="L332" s="11">
        <f>IF(J332="","",J332-N(K332))</f>
        <v/>
      </c>
      <c r="M332" s="12">
        <f>IF(OR(A332="",B332=""),"",COUNTIFS(Paradas!$A$5:$A$4004,A332,Paradas!$B$5:$B$4004,B332))</f>
        <v/>
      </c>
      <c r="N332" s="11">
        <f>IF(OR(H332="",I332=""),"",I332-H332)</f>
        <v/>
      </c>
      <c r="O332" s="6" t="n"/>
    </row>
    <row r="333">
      <c r="A333" s="13" t="n"/>
      <c r="B333" s="6" t="n"/>
      <c r="C333" s="6" t="n"/>
      <c r="D333" s="6" t="n"/>
      <c r="E333" s="14" t="n"/>
      <c r="F333" s="14" t="n"/>
      <c r="G333" s="14" t="n"/>
      <c r="H333" s="15" t="n"/>
      <c r="I333" s="15" t="n"/>
      <c r="J333" s="11">
        <f>IF(OR(E333="",F333=""),"",ROUND((MOD(F333-E333,1)-N(G333))*24,2))</f>
        <v/>
      </c>
      <c r="K333" s="11">
        <f>IF(OR(A333="",B333=""),"",SUMIFS(Paradas!$F$5:$F$4004,Paradas!$A$5:$A$4004,A333,Paradas!$B$5:$B$4004,B333))</f>
        <v/>
      </c>
      <c r="L333" s="11">
        <f>IF(J333="","",J333-N(K333))</f>
        <v/>
      </c>
      <c r="M333" s="12">
        <f>IF(OR(A333="",B333=""),"",COUNTIFS(Paradas!$A$5:$A$4004,A333,Paradas!$B$5:$B$4004,B333))</f>
        <v/>
      </c>
      <c r="N333" s="11">
        <f>IF(OR(H333="",I333=""),"",I333-H333)</f>
        <v/>
      </c>
      <c r="O333" s="6" t="n"/>
    </row>
    <row r="334">
      <c r="A334" s="13" t="n"/>
      <c r="B334" s="6" t="n"/>
      <c r="C334" s="6" t="n"/>
      <c r="D334" s="6" t="n"/>
      <c r="E334" s="14" t="n"/>
      <c r="F334" s="14" t="n"/>
      <c r="G334" s="14" t="n"/>
      <c r="H334" s="15" t="n"/>
      <c r="I334" s="15" t="n"/>
      <c r="J334" s="11">
        <f>IF(OR(E334="",F334=""),"",ROUND((MOD(F334-E334,1)-N(G334))*24,2))</f>
        <v/>
      </c>
      <c r="K334" s="11">
        <f>IF(OR(A334="",B334=""),"",SUMIFS(Paradas!$F$5:$F$4004,Paradas!$A$5:$A$4004,A334,Paradas!$B$5:$B$4004,B334))</f>
        <v/>
      </c>
      <c r="L334" s="11">
        <f>IF(J334="","",J334-N(K334))</f>
        <v/>
      </c>
      <c r="M334" s="12">
        <f>IF(OR(A334="",B334=""),"",COUNTIFS(Paradas!$A$5:$A$4004,A334,Paradas!$B$5:$B$4004,B334))</f>
        <v/>
      </c>
      <c r="N334" s="11">
        <f>IF(OR(H334="",I334=""),"",I334-H334)</f>
        <v/>
      </c>
      <c r="O334" s="6" t="n"/>
    </row>
    <row r="335">
      <c r="A335" s="13" t="n"/>
      <c r="B335" s="6" t="n"/>
      <c r="C335" s="6" t="n"/>
      <c r="D335" s="6" t="n"/>
      <c r="E335" s="14" t="n"/>
      <c r="F335" s="14" t="n"/>
      <c r="G335" s="14" t="n"/>
      <c r="H335" s="15" t="n"/>
      <c r="I335" s="15" t="n"/>
      <c r="J335" s="11">
        <f>IF(OR(E335="",F335=""),"",ROUND((MOD(F335-E335,1)-N(G335))*24,2))</f>
        <v/>
      </c>
      <c r="K335" s="11">
        <f>IF(OR(A335="",B335=""),"",SUMIFS(Paradas!$F$5:$F$4004,Paradas!$A$5:$A$4004,A335,Paradas!$B$5:$B$4004,B335))</f>
        <v/>
      </c>
      <c r="L335" s="11">
        <f>IF(J335="","",J335-N(K335))</f>
        <v/>
      </c>
      <c r="M335" s="12">
        <f>IF(OR(A335="",B335=""),"",COUNTIFS(Paradas!$A$5:$A$4004,A335,Paradas!$B$5:$B$4004,B335))</f>
        <v/>
      </c>
      <c r="N335" s="11">
        <f>IF(OR(H335="",I335=""),"",I335-H335)</f>
        <v/>
      </c>
      <c r="O335" s="6" t="n"/>
    </row>
    <row r="336">
      <c r="A336" s="13" t="n"/>
      <c r="B336" s="6" t="n"/>
      <c r="C336" s="6" t="n"/>
      <c r="D336" s="6" t="n"/>
      <c r="E336" s="14" t="n"/>
      <c r="F336" s="14" t="n"/>
      <c r="G336" s="14" t="n"/>
      <c r="H336" s="15" t="n"/>
      <c r="I336" s="15" t="n"/>
      <c r="J336" s="11">
        <f>IF(OR(E336="",F336=""),"",ROUND((MOD(F336-E336,1)-N(G336))*24,2))</f>
        <v/>
      </c>
      <c r="K336" s="11">
        <f>IF(OR(A336="",B336=""),"",SUMIFS(Paradas!$F$5:$F$4004,Paradas!$A$5:$A$4004,A336,Paradas!$B$5:$B$4004,B336))</f>
        <v/>
      </c>
      <c r="L336" s="11">
        <f>IF(J336="","",J336-N(K336))</f>
        <v/>
      </c>
      <c r="M336" s="12">
        <f>IF(OR(A336="",B336=""),"",COUNTIFS(Paradas!$A$5:$A$4004,A336,Paradas!$B$5:$B$4004,B336))</f>
        <v/>
      </c>
      <c r="N336" s="11">
        <f>IF(OR(H336="",I336=""),"",I336-H336)</f>
        <v/>
      </c>
      <c r="O336" s="6" t="n"/>
    </row>
    <row r="337">
      <c r="A337" s="13" t="n"/>
      <c r="B337" s="6" t="n"/>
      <c r="C337" s="6" t="n"/>
      <c r="D337" s="6" t="n"/>
      <c r="E337" s="14" t="n"/>
      <c r="F337" s="14" t="n"/>
      <c r="G337" s="14" t="n"/>
      <c r="H337" s="15" t="n"/>
      <c r="I337" s="15" t="n"/>
      <c r="J337" s="11">
        <f>IF(OR(E337="",F337=""),"",ROUND((MOD(F337-E337,1)-N(G337))*24,2))</f>
        <v/>
      </c>
      <c r="K337" s="11">
        <f>IF(OR(A337="",B337=""),"",SUMIFS(Paradas!$F$5:$F$4004,Paradas!$A$5:$A$4004,A337,Paradas!$B$5:$B$4004,B337))</f>
        <v/>
      </c>
      <c r="L337" s="11">
        <f>IF(J337="","",J337-N(K337))</f>
        <v/>
      </c>
      <c r="M337" s="12">
        <f>IF(OR(A337="",B337=""),"",COUNTIFS(Paradas!$A$5:$A$4004,A337,Paradas!$B$5:$B$4004,B337))</f>
        <v/>
      </c>
      <c r="N337" s="11">
        <f>IF(OR(H337="",I337=""),"",I337-H337)</f>
        <v/>
      </c>
      <c r="O337" s="6" t="n"/>
    </row>
    <row r="338">
      <c r="A338" s="13" t="n"/>
      <c r="B338" s="6" t="n"/>
      <c r="C338" s="6" t="n"/>
      <c r="D338" s="6" t="n"/>
      <c r="E338" s="14" t="n"/>
      <c r="F338" s="14" t="n"/>
      <c r="G338" s="14" t="n"/>
      <c r="H338" s="15" t="n"/>
      <c r="I338" s="15" t="n"/>
      <c r="J338" s="11">
        <f>IF(OR(E338="",F338=""),"",ROUND((MOD(F338-E338,1)-N(G338))*24,2))</f>
        <v/>
      </c>
      <c r="K338" s="11">
        <f>IF(OR(A338="",B338=""),"",SUMIFS(Paradas!$F$5:$F$4004,Paradas!$A$5:$A$4004,A338,Paradas!$B$5:$B$4004,B338))</f>
        <v/>
      </c>
      <c r="L338" s="11">
        <f>IF(J338="","",J338-N(K338))</f>
        <v/>
      </c>
      <c r="M338" s="12">
        <f>IF(OR(A338="",B338=""),"",COUNTIFS(Paradas!$A$5:$A$4004,A338,Paradas!$B$5:$B$4004,B338))</f>
        <v/>
      </c>
      <c r="N338" s="11">
        <f>IF(OR(H338="",I338=""),"",I338-H338)</f>
        <v/>
      </c>
      <c r="O338" s="6" t="n"/>
    </row>
    <row r="339">
      <c r="A339" s="13" t="n"/>
      <c r="B339" s="6" t="n"/>
      <c r="C339" s="6" t="n"/>
      <c r="D339" s="6" t="n"/>
      <c r="E339" s="14" t="n"/>
      <c r="F339" s="14" t="n"/>
      <c r="G339" s="14" t="n"/>
      <c r="H339" s="15" t="n"/>
      <c r="I339" s="15" t="n"/>
      <c r="J339" s="11">
        <f>IF(OR(E339="",F339=""),"",ROUND((MOD(F339-E339,1)-N(G339))*24,2))</f>
        <v/>
      </c>
      <c r="K339" s="11">
        <f>IF(OR(A339="",B339=""),"",SUMIFS(Paradas!$F$5:$F$4004,Paradas!$A$5:$A$4004,A339,Paradas!$B$5:$B$4004,B339))</f>
        <v/>
      </c>
      <c r="L339" s="11">
        <f>IF(J339="","",J339-N(K339))</f>
        <v/>
      </c>
      <c r="M339" s="12">
        <f>IF(OR(A339="",B339=""),"",COUNTIFS(Paradas!$A$5:$A$4004,A339,Paradas!$B$5:$B$4004,B339))</f>
        <v/>
      </c>
      <c r="N339" s="11">
        <f>IF(OR(H339="",I339=""),"",I339-H339)</f>
        <v/>
      </c>
      <c r="O339" s="6" t="n"/>
    </row>
    <row r="340">
      <c r="A340" s="13" t="n"/>
      <c r="B340" s="6" t="n"/>
      <c r="C340" s="6" t="n"/>
      <c r="D340" s="6" t="n"/>
      <c r="E340" s="14" t="n"/>
      <c r="F340" s="14" t="n"/>
      <c r="G340" s="14" t="n"/>
      <c r="H340" s="15" t="n"/>
      <c r="I340" s="15" t="n"/>
      <c r="J340" s="11">
        <f>IF(OR(E340="",F340=""),"",ROUND((MOD(F340-E340,1)-N(G340))*24,2))</f>
        <v/>
      </c>
      <c r="K340" s="11">
        <f>IF(OR(A340="",B340=""),"",SUMIFS(Paradas!$F$5:$F$4004,Paradas!$A$5:$A$4004,A340,Paradas!$B$5:$B$4004,B340))</f>
        <v/>
      </c>
      <c r="L340" s="11">
        <f>IF(J340="","",J340-N(K340))</f>
        <v/>
      </c>
      <c r="M340" s="12">
        <f>IF(OR(A340="",B340=""),"",COUNTIFS(Paradas!$A$5:$A$4004,A340,Paradas!$B$5:$B$4004,B340))</f>
        <v/>
      </c>
      <c r="N340" s="11">
        <f>IF(OR(H340="",I340=""),"",I340-H340)</f>
        <v/>
      </c>
      <c r="O340" s="6" t="n"/>
    </row>
    <row r="341">
      <c r="A341" s="13" t="n"/>
      <c r="B341" s="6" t="n"/>
      <c r="C341" s="6" t="n"/>
      <c r="D341" s="6" t="n"/>
      <c r="E341" s="14" t="n"/>
      <c r="F341" s="14" t="n"/>
      <c r="G341" s="14" t="n"/>
      <c r="H341" s="15" t="n"/>
      <c r="I341" s="15" t="n"/>
      <c r="J341" s="11">
        <f>IF(OR(E341="",F341=""),"",ROUND((MOD(F341-E341,1)-N(G341))*24,2))</f>
        <v/>
      </c>
      <c r="K341" s="11">
        <f>IF(OR(A341="",B341=""),"",SUMIFS(Paradas!$F$5:$F$4004,Paradas!$A$5:$A$4004,A341,Paradas!$B$5:$B$4004,B341))</f>
        <v/>
      </c>
      <c r="L341" s="11">
        <f>IF(J341="","",J341-N(K341))</f>
        <v/>
      </c>
      <c r="M341" s="12">
        <f>IF(OR(A341="",B341=""),"",COUNTIFS(Paradas!$A$5:$A$4004,A341,Paradas!$B$5:$B$4004,B341))</f>
        <v/>
      </c>
      <c r="N341" s="11">
        <f>IF(OR(H341="",I341=""),"",I341-H341)</f>
        <v/>
      </c>
      <c r="O341" s="6" t="n"/>
    </row>
    <row r="342">
      <c r="A342" s="13" t="n"/>
      <c r="B342" s="6" t="n"/>
      <c r="C342" s="6" t="n"/>
      <c r="D342" s="6" t="n"/>
      <c r="E342" s="14" t="n"/>
      <c r="F342" s="14" t="n"/>
      <c r="G342" s="14" t="n"/>
      <c r="H342" s="15" t="n"/>
      <c r="I342" s="15" t="n"/>
      <c r="J342" s="11">
        <f>IF(OR(E342="",F342=""),"",ROUND((MOD(F342-E342,1)-N(G342))*24,2))</f>
        <v/>
      </c>
      <c r="K342" s="11">
        <f>IF(OR(A342="",B342=""),"",SUMIFS(Paradas!$F$5:$F$4004,Paradas!$A$5:$A$4004,A342,Paradas!$B$5:$B$4004,B342))</f>
        <v/>
      </c>
      <c r="L342" s="11">
        <f>IF(J342="","",J342-N(K342))</f>
        <v/>
      </c>
      <c r="M342" s="12">
        <f>IF(OR(A342="",B342=""),"",COUNTIFS(Paradas!$A$5:$A$4004,A342,Paradas!$B$5:$B$4004,B342))</f>
        <v/>
      </c>
      <c r="N342" s="11">
        <f>IF(OR(H342="",I342=""),"",I342-H342)</f>
        <v/>
      </c>
      <c r="O342" s="6" t="n"/>
    </row>
    <row r="343">
      <c r="A343" s="13" t="n"/>
      <c r="B343" s="6" t="n"/>
      <c r="C343" s="6" t="n"/>
      <c r="D343" s="6" t="n"/>
      <c r="E343" s="14" t="n"/>
      <c r="F343" s="14" t="n"/>
      <c r="G343" s="14" t="n"/>
      <c r="H343" s="15" t="n"/>
      <c r="I343" s="15" t="n"/>
      <c r="J343" s="11">
        <f>IF(OR(E343="",F343=""),"",ROUND((MOD(F343-E343,1)-N(G343))*24,2))</f>
        <v/>
      </c>
      <c r="K343" s="11">
        <f>IF(OR(A343="",B343=""),"",SUMIFS(Paradas!$F$5:$F$4004,Paradas!$A$5:$A$4004,A343,Paradas!$B$5:$B$4004,B343))</f>
        <v/>
      </c>
      <c r="L343" s="11">
        <f>IF(J343="","",J343-N(K343))</f>
        <v/>
      </c>
      <c r="M343" s="12">
        <f>IF(OR(A343="",B343=""),"",COUNTIFS(Paradas!$A$5:$A$4004,A343,Paradas!$B$5:$B$4004,B343))</f>
        <v/>
      </c>
      <c r="N343" s="11">
        <f>IF(OR(H343="",I343=""),"",I343-H343)</f>
        <v/>
      </c>
      <c r="O343" s="6" t="n"/>
    </row>
    <row r="344">
      <c r="A344" s="13" t="n"/>
      <c r="B344" s="6" t="n"/>
      <c r="C344" s="6" t="n"/>
      <c r="D344" s="6" t="n"/>
      <c r="E344" s="14" t="n"/>
      <c r="F344" s="14" t="n"/>
      <c r="G344" s="14" t="n"/>
      <c r="H344" s="15" t="n"/>
      <c r="I344" s="15" t="n"/>
      <c r="J344" s="11">
        <f>IF(OR(E344="",F344=""),"",ROUND((MOD(F344-E344,1)-N(G344))*24,2))</f>
        <v/>
      </c>
      <c r="K344" s="11">
        <f>IF(OR(A344="",B344=""),"",SUMIFS(Paradas!$F$5:$F$4004,Paradas!$A$5:$A$4004,A344,Paradas!$B$5:$B$4004,B344))</f>
        <v/>
      </c>
      <c r="L344" s="11">
        <f>IF(J344="","",J344-N(K344))</f>
        <v/>
      </c>
      <c r="M344" s="12">
        <f>IF(OR(A344="",B344=""),"",COUNTIFS(Paradas!$A$5:$A$4004,A344,Paradas!$B$5:$B$4004,B344))</f>
        <v/>
      </c>
      <c r="N344" s="11">
        <f>IF(OR(H344="",I344=""),"",I344-H344)</f>
        <v/>
      </c>
      <c r="O344" s="6" t="n"/>
    </row>
    <row r="345">
      <c r="A345" s="13" t="n"/>
      <c r="B345" s="6" t="n"/>
      <c r="C345" s="6" t="n"/>
      <c r="D345" s="6" t="n"/>
      <c r="E345" s="14" t="n"/>
      <c r="F345" s="14" t="n"/>
      <c r="G345" s="14" t="n"/>
      <c r="H345" s="15" t="n"/>
      <c r="I345" s="15" t="n"/>
      <c r="J345" s="11">
        <f>IF(OR(E345="",F345=""),"",ROUND((MOD(F345-E345,1)-N(G345))*24,2))</f>
        <v/>
      </c>
      <c r="K345" s="11">
        <f>IF(OR(A345="",B345=""),"",SUMIFS(Paradas!$F$5:$F$4004,Paradas!$A$5:$A$4004,A345,Paradas!$B$5:$B$4004,B345))</f>
        <v/>
      </c>
      <c r="L345" s="11">
        <f>IF(J345="","",J345-N(K345))</f>
        <v/>
      </c>
      <c r="M345" s="12">
        <f>IF(OR(A345="",B345=""),"",COUNTIFS(Paradas!$A$5:$A$4004,A345,Paradas!$B$5:$B$4004,B345))</f>
        <v/>
      </c>
      <c r="N345" s="11">
        <f>IF(OR(H345="",I345=""),"",I345-H345)</f>
        <v/>
      </c>
      <c r="O345" s="6" t="n"/>
    </row>
    <row r="346">
      <c r="A346" s="13" t="n"/>
      <c r="B346" s="6" t="n"/>
      <c r="C346" s="6" t="n"/>
      <c r="D346" s="6" t="n"/>
      <c r="E346" s="14" t="n"/>
      <c r="F346" s="14" t="n"/>
      <c r="G346" s="14" t="n"/>
      <c r="H346" s="15" t="n"/>
      <c r="I346" s="15" t="n"/>
      <c r="J346" s="11">
        <f>IF(OR(E346="",F346=""),"",ROUND((MOD(F346-E346,1)-N(G346))*24,2))</f>
        <v/>
      </c>
      <c r="K346" s="11">
        <f>IF(OR(A346="",B346=""),"",SUMIFS(Paradas!$F$5:$F$4004,Paradas!$A$5:$A$4004,A346,Paradas!$B$5:$B$4004,B346))</f>
        <v/>
      </c>
      <c r="L346" s="11">
        <f>IF(J346="","",J346-N(K346))</f>
        <v/>
      </c>
      <c r="M346" s="12">
        <f>IF(OR(A346="",B346=""),"",COUNTIFS(Paradas!$A$5:$A$4004,A346,Paradas!$B$5:$B$4004,B346))</f>
        <v/>
      </c>
      <c r="N346" s="11">
        <f>IF(OR(H346="",I346=""),"",I346-H346)</f>
        <v/>
      </c>
      <c r="O346" s="6" t="n"/>
    </row>
    <row r="347">
      <c r="A347" s="13" t="n"/>
      <c r="B347" s="6" t="n"/>
      <c r="C347" s="6" t="n"/>
      <c r="D347" s="6" t="n"/>
      <c r="E347" s="14" t="n"/>
      <c r="F347" s="14" t="n"/>
      <c r="G347" s="14" t="n"/>
      <c r="H347" s="15" t="n"/>
      <c r="I347" s="15" t="n"/>
      <c r="J347" s="11">
        <f>IF(OR(E347="",F347=""),"",ROUND((MOD(F347-E347,1)-N(G347))*24,2))</f>
        <v/>
      </c>
      <c r="K347" s="11">
        <f>IF(OR(A347="",B347=""),"",SUMIFS(Paradas!$F$5:$F$4004,Paradas!$A$5:$A$4004,A347,Paradas!$B$5:$B$4004,B347))</f>
        <v/>
      </c>
      <c r="L347" s="11">
        <f>IF(J347="","",J347-N(K347))</f>
        <v/>
      </c>
      <c r="M347" s="12">
        <f>IF(OR(A347="",B347=""),"",COUNTIFS(Paradas!$A$5:$A$4004,A347,Paradas!$B$5:$B$4004,B347))</f>
        <v/>
      </c>
      <c r="N347" s="11">
        <f>IF(OR(H347="",I347=""),"",I347-H347)</f>
        <v/>
      </c>
      <c r="O347" s="6" t="n"/>
    </row>
    <row r="348">
      <c r="A348" s="13" t="n"/>
      <c r="B348" s="6" t="n"/>
      <c r="C348" s="6" t="n"/>
      <c r="D348" s="6" t="n"/>
      <c r="E348" s="14" t="n"/>
      <c r="F348" s="14" t="n"/>
      <c r="G348" s="14" t="n"/>
      <c r="H348" s="15" t="n"/>
      <c r="I348" s="15" t="n"/>
      <c r="J348" s="11">
        <f>IF(OR(E348="",F348=""),"",ROUND((MOD(F348-E348,1)-N(G348))*24,2))</f>
        <v/>
      </c>
      <c r="K348" s="11">
        <f>IF(OR(A348="",B348=""),"",SUMIFS(Paradas!$F$5:$F$4004,Paradas!$A$5:$A$4004,A348,Paradas!$B$5:$B$4004,B348))</f>
        <v/>
      </c>
      <c r="L348" s="11">
        <f>IF(J348="","",J348-N(K348))</f>
        <v/>
      </c>
      <c r="M348" s="12">
        <f>IF(OR(A348="",B348=""),"",COUNTIFS(Paradas!$A$5:$A$4004,A348,Paradas!$B$5:$B$4004,B348))</f>
        <v/>
      </c>
      <c r="N348" s="11">
        <f>IF(OR(H348="",I348=""),"",I348-H348)</f>
        <v/>
      </c>
      <c r="O348" s="6" t="n"/>
    </row>
    <row r="349">
      <c r="A349" s="13" t="n"/>
      <c r="B349" s="6" t="n"/>
      <c r="C349" s="6" t="n"/>
      <c r="D349" s="6" t="n"/>
      <c r="E349" s="14" t="n"/>
      <c r="F349" s="14" t="n"/>
      <c r="G349" s="14" t="n"/>
      <c r="H349" s="15" t="n"/>
      <c r="I349" s="15" t="n"/>
      <c r="J349" s="11">
        <f>IF(OR(E349="",F349=""),"",ROUND((MOD(F349-E349,1)-N(G349))*24,2))</f>
        <v/>
      </c>
      <c r="K349" s="11">
        <f>IF(OR(A349="",B349=""),"",SUMIFS(Paradas!$F$5:$F$4004,Paradas!$A$5:$A$4004,A349,Paradas!$B$5:$B$4004,B349))</f>
        <v/>
      </c>
      <c r="L349" s="11">
        <f>IF(J349="","",J349-N(K349))</f>
        <v/>
      </c>
      <c r="M349" s="12">
        <f>IF(OR(A349="",B349=""),"",COUNTIFS(Paradas!$A$5:$A$4004,A349,Paradas!$B$5:$B$4004,B349))</f>
        <v/>
      </c>
      <c r="N349" s="11">
        <f>IF(OR(H349="",I349=""),"",I349-H349)</f>
        <v/>
      </c>
      <c r="O349" s="6" t="n"/>
    </row>
    <row r="350">
      <c r="A350" s="13" t="n"/>
      <c r="B350" s="6" t="n"/>
      <c r="C350" s="6" t="n"/>
      <c r="D350" s="6" t="n"/>
      <c r="E350" s="14" t="n"/>
      <c r="F350" s="14" t="n"/>
      <c r="G350" s="14" t="n"/>
      <c r="H350" s="15" t="n"/>
      <c r="I350" s="15" t="n"/>
      <c r="J350" s="11">
        <f>IF(OR(E350="",F350=""),"",ROUND((MOD(F350-E350,1)-N(G350))*24,2))</f>
        <v/>
      </c>
      <c r="K350" s="11">
        <f>IF(OR(A350="",B350=""),"",SUMIFS(Paradas!$F$5:$F$4004,Paradas!$A$5:$A$4004,A350,Paradas!$B$5:$B$4004,B350))</f>
        <v/>
      </c>
      <c r="L350" s="11">
        <f>IF(J350="","",J350-N(K350))</f>
        <v/>
      </c>
      <c r="M350" s="12">
        <f>IF(OR(A350="",B350=""),"",COUNTIFS(Paradas!$A$5:$A$4004,A350,Paradas!$B$5:$B$4004,B350))</f>
        <v/>
      </c>
      <c r="N350" s="11">
        <f>IF(OR(H350="",I350=""),"",I350-H350)</f>
        <v/>
      </c>
      <c r="O350" s="6" t="n"/>
    </row>
    <row r="351">
      <c r="A351" s="13" t="n"/>
      <c r="B351" s="6" t="n"/>
      <c r="C351" s="6" t="n"/>
      <c r="D351" s="6" t="n"/>
      <c r="E351" s="14" t="n"/>
      <c r="F351" s="14" t="n"/>
      <c r="G351" s="14" t="n"/>
      <c r="H351" s="15" t="n"/>
      <c r="I351" s="15" t="n"/>
      <c r="J351" s="11">
        <f>IF(OR(E351="",F351=""),"",ROUND((MOD(F351-E351,1)-N(G351))*24,2))</f>
        <v/>
      </c>
      <c r="K351" s="11">
        <f>IF(OR(A351="",B351=""),"",SUMIFS(Paradas!$F$5:$F$4004,Paradas!$A$5:$A$4004,A351,Paradas!$B$5:$B$4004,B351))</f>
        <v/>
      </c>
      <c r="L351" s="11">
        <f>IF(J351="","",J351-N(K351))</f>
        <v/>
      </c>
      <c r="M351" s="12">
        <f>IF(OR(A351="",B351=""),"",COUNTIFS(Paradas!$A$5:$A$4004,A351,Paradas!$B$5:$B$4004,B351))</f>
        <v/>
      </c>
      <c r="N351" s="11">
        <f>IF(OR(H351="",I351=""),"",I351-H351)</f>
        <v/>
      </c>
      <c r="O351" s="6" t="n"/>
    </row>
    <row r="352">
      <c r="A352" s="13" t="n"/>
      <c r="B352" s="6" t="n"/>
      <c r="C352" s="6" t="n"/>
      <c r="D352" s="6" t="n"/>
      <c r="E352" s="14" t="n"/>
      <c r="F352" s="14" t="n"/>
      <c r="G352" s="14" t="n"/>
      <c r="H352" s="15" t="n"/>
      <c r="I352" s="15" t="n"/>
      <c r="J352" s="11">
        <f>IF(OR(E352="",F352=""),"",ROUND((MOD(F352-E352,1)-N(G352))*24,2))</f>
        <v/>
      </c>
      <c r="K352" s="11">
        <f>IF(OR(A352="",B352=""),"",SUMIFS(Paradas!$F$5:$F$4004,Paradas!$A$5:$A$4004,A352,Paradas!$B$5:$B$4004,B352))</f>
        <v/>
      </c>
      <c r="L352" s="11">
        <f>IF(J352="","",J352-N(K352))</f>
        <v/>
      </c>
      <c r="M352" s="12">
        <f>IF(OR(A352="",B352=""),"",COUNTIFS(Paradas!$A$5:$A$4004,A352,Paradas!$B$5:$B$4004,B352))</f>
        <v/>
      </c>
      <c r="N352" s="11">
        <f>IF(OR(H352="",I352=""),"",I352-H352)</f>
        <v/>
      </c>
      <c r="O352" s="6" t="n"/>
    </row>
    <row r="353">
      <c r="A353" s="13" t="n"/>
      <c r="B353" s="6" t="n"/>
      <c r="C353" s="6" t="n"/>
      <c r="D353" s="6" t="n"/>
      <c r="E353" s="14" t="n"/>
      <c r="F353" s="14" t="n"/>
      <c r="G353" s="14" t="n"/>
      <c r="H353" s="15" t="n"/>
      <c r="I353" s="15" t="n"/>
      <c r="J353" s="11">
        <f>IF(OR(E353="",F353=""),"",ROUND((MOD(F353-E353,1)-N(G353))*24,2))</f>
        <v/>
      </c>
      <c r="K353" s="11">
        <f>IF(OR(A353="",B353=""),"",SUMIFS(Paradas!$F$5:$F$4004,Paradas!$A$5:$A$4004,A353,Paradas!$B$5:$B$4004,B353))</f>
        <v/>
      </c>
      <c r="L353" s="11">
        <f>IF(J353="","",J353-N(K353))</f>
        <v/>
      </c>
      <c r="M353" s="12">
        <f>IF(OR(A353="",B353=""),"",COUNTIFS(Paradas!$A$5:$A$4004,A353,Paradas!$B$5:$B$4004,B353))</f>
        <v/>
      </c>
      <c r="N353" s="11">
        <f>IF(OR(H353="",I353=""),"",I353-H353)</f>
        <v/>
      </c>
      <c r="O353" s="6" t="n"/>
    </row>
    <row r="354">
      <c r="A354" s="13" t="n"/>
      <c r="B354" s="6" t="n"/>
      <c r="C354" s="6" t="n"/>
      <c r="D354" s="6" t="n"/>
      <c r="E354" s="14" t="n"/>
      <c r="F354" s="14" t="n"/>
      <c r="G354" s="14" t="n"/>
      <c r="H354" s="15" t="n"/>
      <c r="I354" s="15" t="n"/>
      <c r="J354" s="11">
        <f>IF(OR(E354="",F354=""),"",ROUND((MOD(F354-E354,1)-N(G354))*24,2))</f>
        <v/>
      </c>
      <c r="K354" s="11">
        <f>IF(OR(A354="",B354=""),"",SUMIFS(Paradas!$F$5:$F$4004,Paradas!$A$5:$A$4004,A354,Paradas!$B$5:$B$4004,B354))</f>
        <v/>
      </c>
      <c r="L354" s="11">
        <f>IF(J354="","",J354-N(K354))</f>
        <v/>
      </c>
      <c r="M354" s="12">
        <f>IF(OR(A354="",B354=""),"",COUNTIFS(Paradas!$A$5:$A$4004,A354,Paradas!$B$5:$B$4004,B354))</f>
        <v/>
      </c>
      <c r="N354" s="11">
        <f>IF(OR(H354="",I354=""),"",I354-H354)</f>
        <v/>
      </c>
      <c r="O354" s="6" t="n"/>
    </row>
    <row r="355">
      <c r="A355" s="13" t="n"/>
      <c r="B355" s="6" t="n"/>
      <c r="C355" s="6" t="n"/>
      <c r="D355" s="6" t="n"/>
      <c r="E355" s="14" t="n"/>
      <c r="F355" s="14" t="n"/>
      <c r="G355" s="14" t="n"/>
      <c r="H355" s="15" t="n"/>
      <c r="I355" s="15" t="n"/>
      <c r="J355" s="11">
        <f>IF(OR(E355="",F355=""),"",ROUND((MOD(F355-E355,1)-N(G355))*24,2))</f>
        <v/>
      </c>
      <c r="K355" s="11">
        <f>IF(OR(A355="",B355=""),"",SUMIFS(Paradas!$F$5:$F$4004,Paradas!$A$5:$A$4004,A355,Paradas!$B$5:$B$4004,B355))</f>
        <v/>
      </c>
      <c r="L355" s="11">
        <f>IF(J355="","",J355-N(K355))</f>
        <v/>
      </c>
      <c r="M355" s="12">
        <f>IF(OR(A355="",B355=""),"",COUNTIFS(Paradas!$A$5:$A$4004,A355,Paradas!$B$5:$B$4004,B355))</f>
        <v/>
      </c>
      <c r="N355" s="11">
        <f>IF(OR(H355="",I355=""),"",I355-H355)</f>
        <v/>
      </c>
      <c r="O355" s="6" t="n"/>
    </row>
    <row r="356">
      <c r="A356" s="13" t="n"/>
      <c r="B356" s="6" t="n"/>
      <c r="C356" s="6" t="n"/>
      <c r="D356" s="6" t="n"/>
      <c r="E356" s="14" t="n"/>
      <c r="F356" s="14" t="n"/>
      <c r="G356" s="14" t="n"/>
      <c r="H356" s="15" t="n"/>
      <c r="I356" s="15" t="n"/>
      <c r="J356" s="11">
        <f>IF(OR(E356="",F356=""),"",ROUND((MOD(F356-E356,1)-N(G356))*24,2))</f>
        <v/>
      </c>
      <c r="K356" s="11">
        <f>IF(OR(A356="",B356=""),"",SUMIFS(Paradas!$F$5:$F$4004,Paradas!$A$5:$A$4004,A356,Paradas!$B$5:$B$4004,B356))</f>
        <v/>
      </c>
      <c r="L356" s="11">
        <f>IF(J356="","",J356-N(K356))</f>
        <v/>
      </c>
      <c r="M356" s="12">
        <f>IF(OR(A356="",B356=""),"",COUNTIFS(Paradas!$A$5:$A$4004,A356,Paradas!$B$5:$B$4004,B356))</f>
        <v/>
      </c>
      <c r="N356" s="11">
        <f>IF(OR(H356="",I356=""),"",I356-H356)</f>
        <v/>
      </c>
      <c r="O356" s="6" t="n"/>
    </row>
    <row r="357">
      <c r="A357" s="13" t="n"/>
      <c r="B357" s="6" t="n"/>
      <c r="C357" s="6" t="n"/>
      <c r="D357" s="6" t="n"/>
      <c r="E357" s="14" t="n"/>
      <c r="F357" s="14" t="n"/>
      <c r="G357" s="14" t="n"/>
      <c r="H357" s="15" t="n"/>
      <c r="I357" s="15" t="n"/>
      <c r="J357" s="11">
        <f>IF(OR(E357="",F357=""),"",ROUND((MOD(F357-E357,1)-N(G357))*24,2))</f>
        <v/>
      </c>
      <c r="K357" s="11">
        <f>IF(OR(A357="",B357=""),"",SUMIFS(Paradas!$F$5:$F$4004,Paradas!$A$5:$A$4004,A357,Paradas!$B$5:$B$4004,B357))</f>
        <v/>
      </c>
      <c r="L357" s="11">
        <f>IF(J357="","",J357-N(K357))</f>
        <v/>
      </c>
      <c r="M357" s="12">
        <f>IF(OR(A357="",B357=""),"",COUNTIFS(Paradas!$A$5:$A$4004,A357,Paradas!$B$5:$B$4004,B357))</f>
        <v/>
      </c>
      <c r="N357" s="11">
        <f>IF(OR(H357="",I357=""),"",I357-H357)</f>
        <v/>
      </c>
      <c r="O357" s="6" t="n"/>
    </row>
    <row r="358">
      <c r="A358" s="13" t="n"/>
      <c r="B358" s="6" t="n"/>
      <c r="C358" s="6" t="n"/>
      <c r="D358" s="6" t="n"/>
      <c r="E358" s="14" t="n"/>
      <c r="F358" s="14" t="n"/>
      <c r="G358" s="14" t="n"/>
      <c r="H358" s="15" t="n"/>
      <c r="I358" s="15" t="n"/>
      <c r="J358" s="11">
        <f>IF(OR(E358="",F358=""),"",ROUND((MOD(F358-E358,1)-N(G358))*24,2))</f>
        <v/>
      </c>
      <c r="K358" s="11">
        <f>IF(OR(A358="",B358=""),"",SUMIFS(Paradas!$F$5:$F$4004,Paradas!$A$5:$A$4004,A358,Paradas!$B$5:$B$4004,B358))</f>
        <v/>
      </c>
      <c r="L358" s="11">
        <f>IF(J358="","",J358-N(K358))</f>
        <v/>
      </c>
      <c r="M358" s="12">
        <f>IF(OR(A358="",B358=""),"",COUNTIFS(Paradas!$A$5:$A$4004,A358,Paradas!$B$5:$B$4004,B358))</f>
        <v/>
      </c>
      <c r="N358" s="11">
        <f>IF(OR(H358="",I358=""),"",I358-H358)</f>
        <v/>
      </c>
      <c r="O358" s="6" t="n"/>
    </row>
    <row r="359">
      <c r="A359" s="13" t="n"/>
      <c r="B359" s="6" t="n"/>
      <c r="C359" s="6" t="n"/>
      <c r="D359" s="6" t="n"/>
      <c r="E359" s="14" t="n"/>
      <c r="F359" s="14" t="n"/>
      <c r="G359" s="14" t="n"/>
      <c r="H359" s="15" t="n"/>
      <c r="I359" s="15" t="n"/>
      <c r="J359" s="11">
        <f>IF(OR(E359="",F359=""),"",ROUND((MOD(F359-E359,1)-N(G359))*24,2))</f>
        <v/>
      </c>
      <c r="K359" s="11">
        <f>IF(OR(A359="",B359=""),"",SUMIFS(Paradas!$F$5:$F$4004,Paradas!$A$5:$A$4004,A359,Paradas!$B$5:$B$4004,B359))</f>
        <v/>
      </c>
      <c r="L359" s="11">
        <f>IF(J359="","",J359-N(K359))</f>
        <v/>
      </c>
      <c r="M359" s="12">
        <f>IF(OR(A359="",B359=""),"",COUNTIFS(Paradas!$A$5:$A$4004,A359,Paradas!$B$5:$B$4004,B359))</f>
        <v/>
      </c>
      <c r="N359" s="11">
        <f>IF(OR(H359="",I359=""),"",I359-H359)</f>
        <v/>
      </c>
      <c r="O359" s="6" t="n"/>
    </row>
    <row r="360">
      <c r="A360" s="13" t="n"/>
      <c r="B360" s="6" t="n"/>
      <c r="C360" s="6" t="n"/>
      <c r="D360" s="6" t="n"/>
      <c r="E360" s="14" t="n"/>
      <c r="F360" s="14" t="n"/>
      <c r="G360" s="14" t="n"/>
      <c r="H360" s="15" t="n"/>
      <c r="I360" s="15" t="n"/>
      <c r="J360" s="11">
        <f>IF(OR(E360="",F360=""),"",ROUND((MOD(F360-E360,1)-N(G360))*24,2))</f>
        <v/>
      </c>
      <c r="K360" s="11">
        <f>IF(OR(A360="",B360=""),"",SUMIFS(Paradas!$F$5:$F$4004,Paradas!$A$5:$A$4004,A360,Paradas!$B$5:$B$4004,B360))</f>
        <v/>
      </c>
      <c r="L360" s="11">
        <f>IF(J360="","",J360-N(K360))</f>
        <v/>
      </c>
      <c r="M360" s="12">
        <f>IF(OR(A360="",B360=""),"",COUNTIFS(Paradas!$A$5:$A$4004,A360,Paradas!$B$5:$B$4004,B360))</f>
        <v/>
      </c>
      <c r="N360" s="11">
        <f>IF(OR(H360="",I360=""),"",I360-H360)</f>
        <v/>
      </c>
      <c r="O360" s="6" t="n"/>
    </row>
    <row r="361">
      <c r="A361" s="13" t="n"/>
      <c r="B361" s="6" t="n"/>
      <c r="C361" s="6" t="n"/>
      <c r="D361" s="6" t="n"/>
      <c r="E361" s="14" t="n"/>
      <c r="F361" s="14" t="n"/>
      <c r="G361" s="14" t="n"/>
      <c r="H361" s="15" t="n"/>
      <c r="I361" s="15" t="n"/>
      <c r="J361" s="11">
        <f>IF(OR(E361="",F361=""),"",ROUND((MOD(F361-E361,1)-N(G361))*24,2))</f>
        <v/>
      </c>
      <c r="K361" s="11">
        <f>IF(OR(A361="",B361=""),"",SUMIFS(Paradas!$F$5:$F$4004,Paradas!$A$5:$A$4004,A361,Paradas!$B$5:$B$4004,B361))</f>
        <v/>
      </c>
      <c r="L361" s="11">
        <f>IF(J361="","",J361-N(K361))</f>
        <v/>
      </c>
      <c r="M361" s="12">
        <f>IF(OR(A361="",B361=""),"",COUNTIFS(Paradas!$A$5:$A$4004,A361,Paradas!$B$5:$B$4004,B361))</f>
        <v/>
      </c>
      <c r="N361" s="11">
        <f>IF(OR(H361="",I361=""),"",I361-H361)</f>
        <v/>
      </c>
      <c r="O361" s="6" t="n"/>
    </row>
    <row r="362">
      <c r="A362" s="13" t="n"/>
      <c r="B362" s="6" t="n"/>
      <c r="C362" s="6" t="n"/>
      <c r="D362" s="6" t="n"/>
      <c r="E362" s="14" t="n"/>
      <c r="F362" s="14" t="n"/>
      <c r="G362" s="14" t="n"/>
      <c r="H362" s="15" t="n"/>
      <c r="I362" s="15" t="n"/>
      <c r="J362" s="11">
        <f>IF(OR(E362="",F362=""),"",ROUND((MOD(F362-E362,1)-N(G362))*24,2))</f>
        <v/>
      </c>
      <c r="K362" s="11">
        <f>IF(OR(A362="",B362=""),"",SUMIFS(Paradas!$F$5:$F$4004,Paradas!$A$5:$A$4004,A362,Paradas!$B$5:$B$4004,B362))</f>
        <v/>
      </c>
      <c r="L362" s="11">
        <f>IF(J362="","",J362-N(K362))</f>
        <v/>
      </c>
      <c r="M362" s="12">
        <f>IF(OR(A362="",B362=""),"",COUNTIFS(Paradas!$A$5:$A$4004,A362,Paradas!$B$5:$B$4004,B362))</f>
        <v/>
      </c>
      <c r="N362" s="11">
        <f>IF(OR(H362="",I362=""),"",I362-H362)</f>
        <v/>
      </c>
      <c r="O362" s="6" t="n"/>
    </row>
    <row r="363">
      <c r="A363" s="13" t="n"/>
      <c r="B363" s="6" t="n"/>
      <c r="C363" s="6" t="n"/>
      <c r="D363" s="6" t="n"/>
      <c r="E363" s="14" t="n"/>
      <c r="F363" s="14" t="n"/>
      <c r="G363" s="14" t="n"/>
      <c r="H363" s="15" t="n"/>
      <c r="I363" s="15" t="n"/>
      <c r="J363" s="11">
        <f>IF(OR(E363="",F363=""),"",ROUND((MOD(F363-E363,1)-N(G363))*24,2))</f>
        <v/>
      </c>
      <c r="K363" s="11">
        <f>IF(OR(A363="",B363=""),"",SUMIFS(Paradas!$F$5:$F$4004,Paradas!$A$5:$A$4004,A363,Paradas!$B$5:$B$4004,B363))</f>
        <v/>
      </c>
      <c r="L363" s="11">
        <f>IF(J363="","",J363-N(K363))</f>
        <v/>
      </c>
      <c r="M363" s="12">
        <f>IF(OR(A363="",B363=""),"",COUNTIFS(Paradas!$A$5:$A$4004,A363,Paradas!$B$5:$B$4004,B363))</f>
        <v/>
      </c>
      <c r="N363" s="11">
        <f>IF(OR(H363="",I363=""),"",I363-H363)</f>
        <v/>
      </c>
      <c r="O363" s="6" t="n"/>
    </row>
    <row r="364">
      <c r="A364" s="13" t="n"/>
      <c r="B364" s="6" t="n"/>
      <c r="C364" s="6" t="n"/>
      <c r="D364" s="6" t="n"/>
      <c r="E364" s="14" t="n"/>
      <c r="F364" s="14" t="n"/>
      <c r="G364" s="14" t="n"/>
      <c r="H364" s="15" t="n"/>
      <c r="I364" s="15" t="n"/>
      <c r="J364" s="11">
        <f>IF(OR(E364="",F364=""),"",ROUND((MOD(F364-E364,1)-N(G364))*24,2))</f>
        <v/>
      </c>
      <c r="K364" s="11">
        <f>IF(OR(A364="",B364=""),"",SUMIFS(Paradas!$F$5:$F$4004,Paradas!$A$5:$A$4004,A364,Paradas!$B$5:$B$4004,B364))</f>
        <v/>
      </c>
      <c r="L364" s="11">
        <f>IF(J364="","",J364-N(K364))</f>
        <v/>
      </c>
      <c r="M364" s="12">
        <f>IF(OR(A364="",B364=""),"",COUNTIFS(Paradas!$A$5:$A$4004,A364,Paradas!$B$5:$B$4004,B364))</f>
        <v/>
      </c>
      <c r="N364" s="11">
        <f>IF(OR(H364="",I364=""),"",I364-H364)</f>
        <v/>
      </c>
      <c r="O364" s="6" t="n"/>
    </row>
    <row r="365">
      <c r="A365" s="13" t="n"/>
      <c r="B365" s="6" t="n"/>
      <c r="C365" s="6" t="n"/>
      <c r="D365" s="6" t="n"/>
      <c r="E365" s="14" t="n"/>
      <c r="F365" s="14" t="n"/>
      <c r="G365" s="14" t="n"/>
      <c r="H365" s="15" t="n"/>
      <c r="I365" s="15" t="n"/>
      <c r="J365" s="11">
        <f>IF(OR(E365="",F365=""),"",ROUND((MOD(F365-E365,1)-N(G365))*24,2))</f>
        <v/>
      </c>
      <c r="K365" s="11">
        <f>IF(OR(A365="",B365=""),"",SUMIFS(Paradas!$F$5:$F$4004,Paradas!$A$5:$A$4004,A365,Paradas!$B$5:$B$4004,B365))</f>
        <v/>
      </c>
      <c r="L365" s="11">
        <f>IF(J365="","",J365-N(K365))</f>
        <v/>
      </c>
      <c r="M365" s="12">
        <f>IF(OR(A365="",B365=""),"",COUNTIFS(Paradas!$A$5:$A$4004,A365,Paradas!$B$5:$B$4004,B365))</f>
        <v/>
      </c>
      <c r="N365" s="11">
        <f>IF(OR(H365="",I365=""),"",I365-H365)</f>
        <v/>
      </c>
      <c r="O365" s="6" t="n"/>
    </row>
    <row r="366">
      <c r="A366" s="13" t="n"/>
      <c r="B366" s="6" t="n"/>
      <c r="C366" s="6" t="n"/>
      <c r="D366" s="6" t="n"/>
      <c r="E366" s="14" t="n"/>
      <c r="F366" s="14" t="n"/>
      <c r="G366" s="14" t="n"/>
      <c r="H366" s="15" t="n"/>
      <c r="I366" s="15" t="n"/>
      <c r="J366" s="11">
        <f>IF(OR(E366="",F366=""),"",ROUND((MOD(F366-E366,1)-N(G366))*24,2))</f>
        <v/>
      </c>
      <c r="K366" s="11">
        <f>IF(OR(A366="",B366=""),"",SUMIFS(Paradas!$F$5:$F$4004,Paradas!$A$5:$A$4004,A366,Paradas!$B$5:$B$4004,B366))</f>
        <v/>
      </c>
      <c r="L366" s="11">
        <f>IF(J366="","",J366-N(K366))</f>
        <v/>
      </c>
      <c r="M366" s="12">
        <f>IF(OR(A366="",B366=""),"",COUNTIFS(Paradas!$A$5:$A$4004,A366,Paradas!$B$5:$B$4004,B366))</f>
        <v/>
      </c>
      <c r="N366" s="11">
        <f>IF(OR(H366="",I366=""),"",I366-H366)</f>
        <v/>
      </c>
      <c r="O366" s="6" t="n"/>
    </row>
    <row r="367">
      <c r="A367" s="13" t="n"/>
      <c r="B367" s="6" t="n"/>
      <c r="C367" s="6" t="n"/>
      <c r="D367" s="6" t="n"/>
      <c r="E367" s="14" t="n"/>
      <c r="F367" s="14" t="n"/>
      <c r="G367" s="14" t="n"/>
      <c r="H367" s="15" t="n"/>
      <c r="I367" s="15" t="n"/>
      <c r="J367" s="11">
        <f>IF(OR(E367="",F367=""),"",ROUND((MOD(F367-E367,1)-N(G367))*24,2))</f>
        <v/>
      </c>
      <c r="K367" s="11">
        <f>IF(OR(A367="",B367=""),"",SUMIFS(Paradas!$F$5:$F$4004,Paradas!$A$5:$A$4004,A367,Paradas!$B$5:$B$4004,B367))</f>
        <v/>
      </c>
      <c r="L367" s="11">
        <f>IF(J367="","",J367-N(K367))</f>
        <v/>
      </c>
      <c r="M367" s="12">
        <f>IF(OR(A367="",B367=""),"",COUNTIFS(Paradas!$A$5:$A$4004,A367,Paradas!$B$5:$B$4004,B367))</f>
        <v/>
      </c>
      <c r="N367" s="11">
        <f>IF(OR(H367="",I367=""),"",I367-H367)</f>
        <v/>
      </c>
      <c r="O367" s="6" t="n"/>
    </row>
    <row r="368">
      <c r="A368" s="13" t="n"/>
      <c r="B368" s="6" t="n"/>
      <c r="C368" s="6" t="n"/>
      <c r="D368" s="6" t="n"/>
      <c r="E368" s="14" t="n"/>
      <c r="F368" s="14" t="n"/>
      <c r="G368" s="14" t="n"/>
      <c r="H368" s="15" t="n"/>
      <c r="I368" s="15" t="n"/>
      <c r="J368" s="11">
        <f>IF(OR(E368="",F368=""),"",ROUND((MOD(F368-E368,1)-N(G368))*24,2))</f>
        <v/>
      </c>
      <c r="K368" s="11">
        <f>IF(OR(A368="",B368=""),"",SUMIFS(Paradas!$F$5:$F$4004,Paradas!$A$5:$A$4004,A368,Paradas!$B$5:$B$4004,B368))</f>
        <v/>
      </c>
      <c r="L368" s="11">
        <f>IF(J368="","",J368-N(K368))</f>
        <v/>
      </c>
      <c r="M368" s="12">
        <f>IF(OR(A368="",B368=""),"",COUNTIFS(Paradas!$A$5:$A$4004,A368,Paradas!$B$5:$B$4004,B368))</f>
        <v/>
      </c>
      <c r="N368" s="11">
        <f>IF(OR(H368="",I368=""),"",I368-H368)</f>
        <v/>
      </c>
      <c r="O368" s="6" t="n"/>
    </row>
    <row r="369">
      <c r="A369" s="13" t="n"/>
      <c r="B369" s="6" t="n"/>
      <c r="C369" s="6" t="n"/>
      <c r="D369" s="6" t="n"/>
      <c r="E369" s="14" t="n"/>
      <c r="F369" s="14" t="n"/>
      <c r="G369" s="14" t="n"/>
      <c r="H369" s="15" t="n"/>
      <c r="I369" s="15" t="n"/>
      <c r="J369" s="11">
        <f>IF(OR(E369="",F369=""),"",ROUND((MOD(F369-E369,1)-N(G369))*24,2))</f>
        <v/>
      </c>
      <c r="K369" s="11">
        <f>IF(OR(A369="",B369=""),"",SUMIFS(Paradas!$F$5:$F$4004,Paradas!$A$5:$A$4004,A369,Paradas!$B$5:$B$4004,B369))</f>
        <v/>
      </c>
      <c r="L369" s="11">
        <f>IF(J369="","",J369-N(K369))</f>
        <v/>
      </c>
      <c r="M369" s="12">
        <f>IF(OR(A369="",B369=""),"",COUNTIFS(Paradas!$A$5:$A$4004,A369,Paradas!$B$5:$B$4004,B369))</f>
        <v/>
      </c>
      <c r="N369" s="11">
        <f>IF(OR(H369="",I369=""),"",I369-H369)</f>
        <v/>
      </c>
      <c r="O369" s="6" t="n"/>
    </row>
    <row r="370">
      <c r="A370" s="13" t="n"/>
      <c r="B370" s="6" t="n"/>
      <c r="C370" s="6" t="n"/>
      <c r="D370" s="6" t="n"/>
      <c r="E370" s="14" t="n"/>
      <c r="F370" s="14" t="n"/>
      <c r="G370" s="14" t="n"/>
      <c r="H370" s="15" t="n"/>
      <c r="I370" s="15" t="n"/>
      <c r="J370" s="11">
        <f>IF(OR(E370="",F370=""),"",ROUND((MOD(F370-E370,1)-N(G370))*24,2))</f>
        <v/>
      </c>
      <c r="K370" s="11">
        <f>IF(OR(A370="",B370=""),"",SUMIFS(Paradas!$F$5:$F$4004,Paradas!$A$5:$A$4004,A370,Paradas!$B$5:$B$4004,B370))</f>
        <v/>
      </c>
      <c r="L370" s="11">
        <f>IF(J370="","",J370-N(K370))</f>
        <v/>
      </c>
      <c r="M370" s="12">
        <f>IF(OR(A370="",B370=""),"",COUNTIFS(Paradas!$A$5:$A$4004,A370,Paradas!$B$5:$B$4004,B370))</f>
        <v/>
      </c>
      <c r="N370" s="11">
        <f>IF(OR(H370="",I370=""),"",I370-H370)</f>
        <v/>
      </c>
      <c r="O370" s="6" t="n"/>
    </row>
    <row r="371">
      <c r="A371" s="13" t="n"/>
      <c r="B371" s="6" t="n"/>
      <c r="C371" s="6" t="n"/>
      <c r="D371" s="6" t="n"/>
      <c r="E371" s="14" t="n"/>
      <c r="F371" s="14" t="n"/>
      <c r="G371" s="14" t="n"/>
      <c r="H371" s="15" t="n"/>
      <c r="I371" s="15" t="n"/>
      <c r="J371" s="11">
        <f>IF(OR(E371="",F371=""),"",ROUND((MOD(F371-E371,1)-N(G371))*24,2))</f>
        <v/>
      </c>
      <c r="K371" s="11">
        <f>IF(OR(A371="",B371=""),"",SUMIFS(Paradas!$F$5:$F$4004,Paradas!$A$5:$A$4004,A371,Paradas!$B$5:$B$4004,B371))</f>
        <v/>
      </c>
      <c r="L371" s="11">
        <f>IF(J371="","",J371-N(K371))</f>
        <v/>
      </c>
      <c r="M371" s="12">
        <f>IF(OR(A371="",B371=""),"",COUNTIFS(Paradas!$A$5:$A$4004,A371,Paradas!$B$5:$B$4004,B371))</f>
        <v/>
      </c>
      <c r="N371" s="11">
        <f>IF(OR(H371="",I371=""),"",I371-H371)</f>
        <v/>
      </c>
      <c r="O371" s="6" t="n"/>
    </row>
    <row r="372">
      <c r="A372" s="13" t="n"/>
      <c r="B372" s="6" t="n"/>
      <c r="C372" s="6" t="n"/>
      <c r="D372" s="6" t="n"/>
      <c r="E372" s="14" t="n"/>
      <c r="F372" s="14" t="n"/>
      <c r="G372" s="14" t="n"/>
      <c r="H372" s="15" t="n"/>
      <c r="I372" s="15" t="n"/>
      <c r="J372" s="11">
        <f>IF(OR(E372="",F372=""),"",ROUND((MOD(F372-E372,1)-N(G372))*24,2))</f>
        <v/>
      </c>
      <c r="K372" s="11">
        <f>IF(OR(A372="",B372=""),"",SUMIFS(Paradas!$F$5:$F$4004,Paradas!$A$5:$A$4004,A372,Paradas!$B$5:$B$4004,B372))</f>
        <v/>
      </c>
      <c r="L372" s="11">
        <f>IF(J372="","",J372-N(K372))</f>
        <v/>
      </c>
      <c r="M372" s="12">
        <f>IF(OR(A372="",B372=""),"",COUNTIFS(Paradas!$A$5:$A$4004,A372,Paradas!$B$5:$B$4004,B372))</f>
        <v/>
      </c>
      <c r="N372" s="11">
        <f>IF(OR(H372="",I372=""),"",I372-H372)</f>
        <v/>
      </c>
      <c r="O372" s="6" t="n"/>
    </row>
    <row r="373">
      <c r="A373" s="13" t="n"/>
      <c r="B373" s="6" t="n"/>
      <c r="C373" s="6" t="n"/>
      <c r="D373" s="6" t="n"/>
      <c r="E373" s="14" t="n"/>
      <c r="F373" s="14" t="n"/>
      <c r="G373" s="14" t="n"/>
      <c r="H373" s="15" t="n"/>
      <c r="I373" s="15" t="n"/>
      <c r="J373" s="11">
        <f>IF(OR(E373="",F373=""),"",ROUND((MOD(F373-E373,1)-N(G373))*24,2))</f>
        <v/>
      </c>
      <c r="K373" s="11">
        <f>IF(OR(A373="",B373=""),"",SUMIFS(Paradas!$F$5:$F$4004,Paradas!$A$5:$A$4004,A373,Paradas!$B$5:$B$4004,B373))</f>
        <v/>
      </c>
      <c r="L373" s="11">
        <f>IF(J373="","",J373-N(K373))</f>
        <v/>
      </c>
      <c r="M373" s="12">
        <f>IF(OR(A373="",B373=""),"",COUNTIFS(Paradas!$A$5:$A$4004,A373,Paradas!$B$5:$B$4004,B373))</f>
        <v/>
      </c>
      <c r="N373" s="11">
        <f>IF(OR(H373="",I373=""),"",I373-H373)</f>
        <v/>
      </c>
      <c r="O373" s="6" t="n"/>
    </row>
    <row r="374">
      <c r="A374" s="13" t="n"/>
      <c r="B374" s="6" t="n"/>
      <c r="C374" s="6" t="n"/>
      <c r="D374" s="6" t="n"/>
      <c r="E374" s="14" t="n"/>
      <c r="F374" s="14" t="n"/>
      <c r="G374" s="14" t="n"/>
      <c r="H374" s="15" t="n"/>
      <c r="I374" s="15" t="n"/>
      <c r="J374" s="11">
        <f>IF(OR(E374="",F374=""),"",ROUND((MOD(F374-E374,1)-N(G374))*24,2))</f>
        <v/>
      </c>
      <c r="K374" s="11">
        <f>IF(OR(A374="",B374=""),"",SUMIFS(Paradas!$F$5:$F$4004,Paradas!$A$5:$A$4004,A374,Paradas!$B$5:$B$4004,B374))</f>
        <v/>
      </c>
      <c r="L374" s="11">
        <f>IF(J374="","",J374-N(K374))</f>
        <v/>
      </c>
      <c r="M374" s="12">
        <f>IF(OR(A374="",B374=""),"",COUNTIFS(Paradas!$A$5:$A$4004,A374,Paradas!$B$5:$B$4004,B374))</f>
        <v/>
      </c>
      <c r="N374" s="11">
        <f>IF(OR(H374="",I374=""),"",I374-H374)</f>
        <v/>
      </c>
      <c r="O374" s="6" t="n"/>
    </row>
    <row r="375">
      <c r="A375" s="13" t="n"/>
      <c r="B375" s="6" t="n"/>
      <c r="C375" s="6" t="n"/>
      <c r="D375" s="6" t="n"/>
      <c r="E375" s="14" t="n"/>
      <c r="F375" s="14" t="n"/>
      <c r="G375" s="14" t="n"/>
      <c r="H375" s="15" t="n"/>
      <c r="I375" s="15" t="n"/>
      <c r="J375" s="11">
        <f>IF(OR(E375="",F375=""),"",ROUND((MOD(F375-E375,1)-N(G375))*24,2))</f>
        <v/>
      </c>
      <c r="K375" s="11">
        <f>IF(OR(A375="",B375=""),"",SUMIFS(Paradas!$F$5:$F$4004,Paradas!$A$5:$A$4004,A375,Paradas!$B$5:$B$4004,B375))</f>
        <v/>
      </c>
      <c r="L375" s="11">
        <f>IF(J375="","",J375-N(K375))</f>
        <v/>
      </c>
      <c r="M375" s="12">
        <f>IF(OR(A375="",B375=""),"",COUNTIFS(Paradas!$A$5:$A$4004,A375,Paradas!$B$5:$B$4004,B375))</f>
        <v/>
      </c>
      <c r="N375" s="11">
        <f>IF(OR(H375="",I375=""),"",I375-H375)</f>
        <v/>
      </c>
      <c r="O375" s="6" t="n"/>
    </row>
    <row r="376">
      <c r="A376" s="13" t="n"/>
      <c r="B376" s="6" t="n"/>
      <c r="C376" s="6" t="n"/>
      <c r="D376" s="6" t="n"/>
      <c r="E376" s="14" t="n"/>
      <c r="F376" s="14" t="n"/>
      <c r="G376" s="14" t="n"/>
      <c r="H376" s="15" t="n"/>
      <c r="I376" s="15" t="n"/>
      <c r="J376" s="11">
        <f>IF(OR(E376="",F376=""),"",ROUND((MOD(F376-E376,1)-N(G376))*24,2))</f>
        <v/>
      </c>
      <c r="K376" s="11">
        <f>IF(OR(A376="",B376=""),"",SUMIFS(Paradas!$F$5:$F$4004,Paradas!$A$5:$A$4004,A376,Paradas!$B$5:$B$4004,B376))</f>
        <v/>
      </c>
      <c r="L376" s="11">
        <f>IF(J376="","",J376-N(K376))</f>
        <v/>
      </c>
      <c r="M376" s="12">
        <f>IF(OR(A376="",B376=""),"",COUNTIFS(Paradas!$A$5:$A$4004,A376,Paradas!$B$5:$B$4004,B376))</f>
        <v/>
      </c>
      <c r="N376" s="11">
        <f>IF(OR(H376="",I376=""),"",I376-H376)</f>
        <v/>
      </c>
      <c r="O376" s="6" t="n"/>
    </row>
    <row r="377">
      <c r="A377" s="13" t="n"/>
      <c r="B377" s="6" t="n"/>
      <c r="C377" s="6" t="n"/>
      <c r="D377" s="6" t="n"/>
      <c r="E377" s="14" t="n"/>
      <c r="F377" s="14" t="n"/>
      <c r="G377" s="14" t="n"/>
      <c r="H377" s="15" t="n"/>
      <c r="I377" s="15" t="n"/>
      <c r="J377" s="11">
        <f>IF(OR(E377="",F377=""),"",ROUND((MOD(F377-E377,1)-N(G377))*24,2))</f>
        <v/>
      </c>
      <c r="K377" s="11">
        <f>IF(OR(A377="",B377=""),"",SUMIFS(Paradas!$F$5:$F$4004,Paradas!$A$5:$A$4004,A377,Paradas!$B$5:$B$4004,B377))</f>
        <v/>
      </c>
      <c r="L377" s="11">
        <f>IF(J377="","",J377-N(K377))</f>
        <v/>
      </c>
      <c r="M377" s="12">
        <f>IF(OR(A377="",B377=""),"",COUNTIFS(Paradas!$A$5:$A$4004,A377,Paradas!$B$5:$B$4004,B377))</f>
        <v/>
      </c>
      <c r="N377" s="11">
        <f>IF(OR(H377="",I377=""),"",I377-H377)</f>
        <v/>
      </c>
      <c r="O377" s="6" t="n"/>
    </row>
    <row r="378">
      <c r="A378" s="13" t="n"/>
      <c r="B378" s="6" t="n"/>
      <c r="C378" s="6" t="n"/>
      <c r="D378" s="6" t="n"/>
      <c r="E378" s="14" t="n"/>
      <c r="F378" s="14" t="n"/>
      <c r="G378" s="14" t="n"/>
      <c r="H378" s="15" t="n"/>
      <c r="I378" s="15" t="n"/>
      <c r="J378" s="11">
        <f>IF(OR(E378="",F378=""),"",ROUND((MOD(F378-E378,1)-N(G378))*24,2))</f>
        <v/>
      </c>
      <c r="K378" s="11">
        <f>IF(OR(A378="",B378=""),"",SUMIFS(Paradas!$F$5:$F$4004,Paradas!$A$5:$A$4004,A378,Paradas!$B$5:$B$4004,B378))</f>
        <v/>
      </c>
      <c r="L378" s="11">
        <f>IF(J378="","",J378-N(K378))</f>
        <v/>
      </c>
      <c r="M378" s="12">
        <f>IF(OR(A378="",B378=""),"",COUNTIFS(Paradas!$A$5:$A$4004,A378,Paradas!$B$5:$B$4004,B378))</f>
        <v/>
      </c>
      <c r="N378" s="11">
        <f>IF(OR(H378="",I378=""),"",I378-H378)</f>
        <v/>
      </c>
      <c r="O378" s="6" t="n"/>
    </row>
    <row r="379">
      <c r="A379" s="13" t="n"/>
      <c r="B379" s="6" t="n"/>
      <c r="C379" s="6" t="n"/>
      <c r="D379" s="6" t="n"/>
      <c r="E379" s="14" t="n"/>
      <c r="F379" s="14" t="n"/>
      <c r="G379" s="14" t="n"/>
      <c r="H379" s="15" t="n"/>
      <c r="I379" s="15" t="n"/>
      <c r="J379" s="11">
        <f>IF(OR(E379="",F379=""),"",ROUND((MOD(F379-E379,1)-N(G379))*24,2))</f>
        <v/>
      </c>
      <c r="K379" s="11">
        <f>IF(OR(A379="",B379=""),"",SUMIFS(Paradas!$F$5:$F$4004,Paradas!$A$5:$A$4004,A379,Paradas!$B$5:$B$4004,B379))</f>
        <v/>
      </c>
      <c r="L379" s="11">
        <f>IF(J379="","",J379-N(K379))</f>
        <v/>
      </c>
      <c r="M379" s="12">
        <f>IF(OR(A379="",B379=""),"",COUNTIFS(Paradas!$A$5:$A$4004,A379,Paradas!$B$5:$B$4004,B379))</f>
        <v/>
      </c>
      <c r="N379" s="11">
        <f>IF(OR(H379="",I379=""),"",I379-H379)</f>
        <v/>
      </c>
      <c r="O379" s="6" t="n"/>
    </row>
    <row r="380">
      <c r="A380" s="13" t="n"/>
      <c r="B380" s="6" t="n"/>
      <c r="C380" s="6" t="n"/>
      <c r="D380" s="6" t="n"/>
      <c r="E380" s="14" t="n"/>
      <c r="F380" s="14" t="n"/>
      <c r="G380" s="14" t="n"/>
      <c r="H380" s="15" t="n"/>
      <c r="I380" s="15" t="n"/>
      <c r="J380" s="11">
        <f>IF(OR(E380="",F380=""),"",ROUND((MOD(F380-E380,1)-N(G380))*24,2))</f>
        <v/>
      </c>
      <c r="K380" s="11">
        <f>IF(OR(A380="",B380=""),"",SUMIFS(Paradas!$F$5:$F$4004,Paradas!$A$5:$A$4004,A380,Paradas!$B$5:$B$4004,B380))</f>
        <v/>
      </c>
      <c r="L380" s="11">
        <f>IF(J380="","",J380-N(K380))</f>
        <v/>
      </c>
      <c r="M380" s="12">
        <f>IF(OR(A380="",B380=""),"",COUNTIFS(Paradas!$A$5:$A$4004,A380,Paradas!$B$5:$B$4004,B380))</f>
        <v/>
      </c>
      <c r="N380" s="11">
        <f>IF(OR(H380="",I380=""),"",I380-H380)</f>
        <v/>
      </c>
      <c r="O380" s="6" t="n"/>
    </row>
    <row r="381">
      <c r="A381" s="13" t="n"/>
      <c r="B381" s="6" t="n"/>
      <c r="C381" s="6" t="n"/>
      <c r="D381" s="6" t="n"/>
      <c r="E381" s="14" t="n"/>
      <c r="F381" s="14" t="n"/>
      <c r="G381" s="14" t="n"/>
      <c r="H381" s="15" t="n"/>
      <c r="I381" s="15" t="n"/>
      <c r="J381" s="11">
        <f>IF(OR(E381="",F381=""),"",ROUND((MOD(F381-E381,1)-N(G381))*24,2))</f>
        <v/>
      </c>
      <c r="K381" s="11">
        <f>IF(OR(A381="",B381=""),"",SUMIFS(Paradas!$F$5:$F$4004,Paradas!$A$5:$A$4004,A381,Paradas!$B$5:$B$4004,B381))</f>
        <v/>
      </c>
      <c r="L381" s="11">
        <f>IF(J381="","",J381-N(K381))</f>
        <v/>
      </c>
      <c r="M381" s="12">
        <f>IF(OR(A381="",B381=""),"",COUNTIFS(Paradas!$A$5:$A$4004,A381,Paradas!$B$5:$B$4004,B381))</f>
        <v/>
      </c>
      <c r="N381" s="11">
        <f>IF(OR(H381="",I381=""),"",I381-H381)</f>
        <v/>
      </c>
      <c r="O381" s="6" t="n"/>
    </row>
    <row r="382">
      <c r="A382" s="13" t="n"/>
      <c r="B382" s="6" t="n"/>
      <c r="C382" s="6" t="n"/>
      <c r="D382" s="6" t="n"/>
      <c r="E382" s="14" t="n"/>
      <c r="F382" s="14" t="n"/>
      <c r="G382" s="14" t="n"/>
      <c r="H382" s="15" t="n"/>
      <c r="I382" s="15" t="n"/>
      <c r="J382" s="11">
        <f>IF(OR(E382="",F382=""),"",ROUND((MOD(F382-E382,1)-N(G382))*24,2))</f>
        <v/>
      </c>
      <c r="K382" s="11">
        <f>IF(OR(A382="",B382=""),"",SUMIFS(Paradas!$F$5:$F$4004,Paradas!$A$5:$A$4004,A382,Paradas!$B$5:$B$4004,B382))</f>
        <v/>
      </c>
      <c r="L382" s="11">
        <f>IF(J382="","",J382-N(K382))</f>
        <v/>
      </c>
      <c r="M382" s="12">
        <f>IF(OR(A382="",B382=""),"",COUNTIFS(Paradas!$A$5:$A$4004,A382,Paradas!$B$5:$B$4004,B382))</f>
        <v/>
      </c>
      <c r="N382" s="11">
        <f>IF(OR(H382="",I382=""),"",I382-H382)</f>
        <v/>
      </c>
      <c r="O382" s="6" t="n"/>
    </row>
    <row r="383">
      <c r="A383" s="13" t="n"/>
      <c r="B383" s="6" t="n"/>
      <c r="C383" s="6" t="n"/>
      <c r="D383" s="6" t="n"/>
      <c r="E383" s="14" t="n"/>
      <c r="F383" s="14" t="n"/>
      <c r="G383" s="14" t="n"/>
      <c r="H383" s="15" t="n"/>
      <c r="I383" s="15" t="n"/>
      <c r="J383" s="11">
        <f>IF(OR(E383="",F383=""),"",ROUND((MOD(F383-E383,1)-N(G383))*24,2))</f>
        <v/>
      </c>
      <c r="K383" s="11">
        <f>IF(OR(A383="",B383=""),"",SUMIFS(Paradas!$F$5:$F$4004,Paradas!$A$5:$A$4004,A383,Paradas!$B$5:$B$4004,B383))</f>
        <v/>
      </c>
      <c r="L383" s="11">
        <f>IF(J383="","",J383-N(K383))</f>
        <v/>
      </c>
      <c r="M383" s="12">
        <f>IF(OR(A383="",B383=""),"",COUNTIFS(Paradas!$A$5:$A$4004,A383,Paradas!$B$5:$B$4004,B383))</f>
        <v/>
      </c>
      <c r="N383" s="11">
        <f>IF(OR(H383="",I383=""),"",I383-H383)</f>
        <v/>
      </c>
      <c r="O383" s="6" t="n"/>
    </row>
    <row r="384">
      <c r="A384" s="13" t="n"/>
      <c r="B384" s="6" t="n"/>
      <c r="C384" s="6" t="n"/>
      <c r="D384" s="6" t="n"/>
      <c r="E384" s="14" t="n"/>
      <c r="F384" s="14" t="n"/>
      <c r="G384" s="14" t="n"/>
      <c r="H384" s="15" t="n"/>
      <c r="I384" s="15" t="n"/>
      <c r="J384" s="11">
        <f>IF(OR(E384="",F384=""),"",ROUND((MOD(F384-E384,1)-N(G384))*24,2))</f>
        <v/>
      </c>
      <c r="K384" s="11">
        <f>IF(OR(A384="",B384=""),"",SUMIFS(Paradas!$F$5:$F$4004,Paradas!$A$5:$A$4004,A384,Paradas!$B$5:$B$4004,B384))</f>
        <v/>
      </c>
      <c r="L384" s="11">
        <f>IF(J384="","",J384-N(K384))</f>
        <v/>
      </c>
      <c r="M384" s="12">
        <f>IF(OR(A384="",B384=""),"",COUNTIFS(Paradas!$A$5:$A$4004,A384,Paradas!$B$5:$B$4004,B384))</f>
        <v/>
      </c>
      <c r="N384" s="11">
        <f>IF(OR(H384="",I384=""),"",I384-H384)</f>
        <v/>
      </c>
      <c r="O384" s="6" t="n"/>
    </row>
    <row r="385">
      <c r="A385" s="13" t="n"/>
      <c r="B385" s="6" t="n"/>
      <c r="C385" s="6" t="n"/>
      <c r="D385" s="6" t="n"/>
      <c r="E385" s="14" t="n"/>
      <c r="F385" s="14" t="n"/>
      <c r="G385" s="14" t="n"/>
      <c r="H385" s="15" t="n"/>
      <c r="I385" s="15" t="n"/>
      <c r="J385" s="11">
        <f>IF(OR(E385="",F385=""),"",ROUND((MOD(F385-E385,1)-N(G385))*24,2))</f>
        <v/>
      </c>
      <c r="K385" s="11">
        <f>IF(OR(A385="",B385=""),"",SUMIFS(Paradas!$F$5:$F$4004,Paradas!$A$5:$A$4004,A385,Paradas!$B$5:$B$4004,B385))</f>
        <v/>
      </c>
      <c r="L385" s="11">
        <f>IF(J385="","",J385-N(K385))</f>
        <v/>
      </c>
      <c r="M385" s="12">
        <f>IF(OR(A385="",B385=""),"",COUNTIFS(Paradas!$A$5:$A$4004,A385,Paradas!$B$5:$B$4004,B385))</f>
        <v/>
      </c>
      <c r="N385" s="11">
        <f>IF(OR(H385="",I385=""),"",I385-H385)</f>
        <v/>
      </c>
      <c r="O385" s="6" t="n"/>
    </row>
    <row r="386">
      <c r="A386" s="13" t="n"/>
      <c r="B386" s="6" t="n"/>
      <c r="C386" s="6" t="n"/>
      <c r="D386" s="6" t="n"/>
      <c r="E386" s="14" t="n"/>
      <c r="F386" s="14" t="n"/>
      <c r="G386" s="14" t="n"/>
      <c r="H386" s="15" t="n"/>
      <c r="I386" s="15" t="n"/>
      <c r="J386" s="11">
        <f>IF(OR(E386="",F386=""),"",ROUND((MOD(F386-E386,1)-N(G386))*24,2))</f>
        <v/>
      </c>
      <c r="K386" s="11">
        <f>IF(OR(A386="",B386=""),"",SUMIFS(Paradas!$F$5:$F$4004,Paradas!$A$5:$A$4004,A386,Paradas!$B$5:$B$4004,B386))</f>
        <v/>
      </c>
      <c r="L386" s="11">
        <f>IF(J386="","",J386-N(K386))</f>
        <v/>
      </c>
      <c r="M386" s="12">
        <f>IF(OR(A386="",B386=""),"",COUNTIFS(Paradas!$A$5:$A$4004,A386,Paradas!$B$5:$B$4004,B386))</f>
        <v/>
      </c>
      <c r="N386" s="11">
        <f>IF(OR(H386="",I386=""),"",I386-H386)</f>
        <v/>
      </c>
      <c r="O386" s="6" t="n"/>
    </row>
    <row r="387">
      <c r="A387" s="13" t="n"/>
      <c r="B387" s="6" t="n"/>
      <c r="C387" s="6" t="n"/>
      <c r="D387" s="6" t="n"/>
      <c r="E387" s="14" t="n"/>
      <c r="F387" s="14" t="n"/>
      <c r="G387" s="14" t="n"/>
      <c r="H387" s="15" t="n"/>
      <c r="I387" s="15" t="n"/>
      <c r="J387" s="11">
        <f>IF(OR(E387="",F387=""),"",ROUND((MOD(F387-E387,1)-N(G387))*24,2))</f>
        <v/>
      </c>
      <c r="K387" s="11">
        <f>IF(OR(A387="",B387=""),"",SUMIFS(Paradas!$F$5:$F$4004,Paradas!$A$5:$A$4004,A387,Paradas!$B$5:$B$4004,B387))</f>
        <v/>
      </c>
      <c r="L387" s="11">
        <f>IF(J387="","",J387-N(K387))</f>
        <v/>
      </c>
      <c r="M387" s="12">
        <f>IF(OR(A387="",B387=""),"",COUNTIFS(Paradas!$A$5:$A$4004,A387,Paradas!$B$5:$B$4004,B387))</f>
        <v/>
      </c>
      <c r="N387" s="11">
        <f>IF(OR(H387="",I387=""),"",I387-H387)</f>
        <v/>
      </c>
      <c r="O387" s="6" t="n"/>
    </row>
    <row r="388">
      <c r="A388" s="13" t="n"/>
      <c r="B388" s="6" t="n"/>
      <c r="C388" s="6" t="n"/>
      <c r="D388" s="6" t="n"/>
      <c r="E388" s="14" t="n"/>
      <c r="F388" s="14" t="n"/>
      <c r="G388" s="14" t="n"/>
      <c r="H388" s="15" t="n"/>
      <c r="I388" s="15" t="n"/>
      <c r="J388" s="11">
        <f>IF(OR(E388="",F388=""),"",ROUND((MOD(F388-E388,1)-N(G388))*24,2))</f>
        <v/>
      </c>
      <c r="K388" s="11">
        <f>IF(OR(A388="",B388=""),"",SUMIFS(Paradas!$F$5:$F$4004,Paradas!$A$5:$A$4004,A388,Paradas!$B$5:$B$4004,B388))</f>
        <v/>
      </c>
      <c r="L388" s="11">
        <f>IF(J388="","",J388-N(K388))</f>
        <v/>
      </c>
      <c r="M388" s="12">
        <f>IF(OR(A388="",B388=""),"",COUNTIFS(Paradas!$A$5:$A$4004,A388,Paradas!$B$5:$B$4004,B388))</f>
        <v/>
      </c>
      <c r="N388" s="11">
        <f>IF(OR(H388="",I388=""),"",I388-H388)</f>
        <v/>
      </c>
      <c r="O388" s="6" t="n"/>
    </row>
    <row r="389">
      <c r="A389" s="13" t="n"/>
      <c r="B389" s="6" t="n"/>
      <c r="C389" s="6" t="n"/>
      <c r="D389" s="6" t="n"/>
      <c r="E389" s="14" t="n"/>
      <c r="F389" s="14" t="n"/>
      <c r="G389" s="14" t="n"/>
      <c r="H389" s="15" t="n"/>
      <c r="I389" s="15" t="n"/>
      <c r="J389" s="11">
        <f>IF(OR(E389="",F389=""),"",ROUND((MOD(F389-E389,1)-N(G389))*24,2))</f>
        <v/>
      </c>
      <c r="K389" s="11">
        <f>IF(OR(A389="",B389=""),"",SUMIFS(Paradas!$F$5:$F$4004,Paradas!$A$5:$A$4004,A389,Paradas!$B$5:$B$4004,B389))</f>
        <v/>
      </c>
      <c r="L389" s="11">
        <f>IF(J389="","",J389-N(K389))</f>
        <v/>
      </c>
      <c r="M389" s="12">
        <f>IF(OR(A389="",B389=""),"",COUNTIFS(Paradas!$A$5:$A$4004,A389,Paradas!$B$5:$B$4004,B389))</f>
        <v/>
      </c>
      <c r="N389" s="11">
        <f>IF(OR(H389="",I389=""),"",I389-H389)</f>
        <v/>
      </c>
      <c r="O389" s="6" t="n"/>
    </row>
    <row r="390">
      <c r="A390" s="13" t="n"/>
      <c r="B390" s="6" t="n"/>
      <c r="C390" s="6" t="n"/>
      <c r="D390" s="6" t="n"/>
      <c r="E390" s="14" t="n"/>
      <c r="F390" s="14" t="n"/>
      <c r="G390" s="14" t="n"/>
      <c r="H390" s="15" t="n"/>
      <c r="I390" s="15" t="n"/>
      <c r="J390" s="11">
        <f>IF(OR(E390="",F390=""),"",ROUND((MOD(F390-E390,1)-N(G390))*24,2))</f>
        <v/>
      </c>
      <c r="K390" s="11">
        <f>IF(OR(A390="",B390=""),"",SUMIFS(Paradas!$F$5:$F$4004,Paradas!$A$5:$A$4004,A390,Paradas!$B$5:$B$4004,B390))</f>
        <v/>
      </c>
      <c r="L390" s="11">
        <f>IF(J390="","",J390-N(K390))</f>
        <v/>
      </c>
      <c r="M390" s="12">
        <f>IF(OR(A390="",B390=""),"",COUNTIFS(Paradas!$A$5:$A$4004,A390,Paradas!$B$5:$B$4004,B390))</f>
        <v/>
      </c>
      <c r="N390" s="11">
        <f>IF(OR(H390="",I390=""),"",I390-H390)</f>
        <v/>
      </c>
      <c r="O390" s="6" t="n"/>
    </row>
    <row r="391">
      <c r="A391" s="13" t="n"/>
      <c r="B391" s="6" t="n"/>
      <c r="C391" s="6" t="n"/>
      <c r="D391" s="6" t="n"/>
      <c r="E391" s="14" t="n"/>
      <c r="F391" s="14" t="n"/>
      <c r="G391" s="14" t="n"/>
      <c r="H391" s="15" t="n"/>
      <c r="I391" s="15" t="n"/>
      <c r="J391" s="11">
        <f>IF(OR(E391="",F391=""),"",ROUND((MOD(F391-E391,1)-N(G391))*24,2))</f>
        <v/>
      </c>
      <c r="K391" s="11">
        <f>IF(OR(A391="",B391=""),"",SUMIFS(Paradas!$F$5:$F$4004,Paradas!$A$5:$A$4004,A391,Paradas!$B$5:$B$4004,B391))</f>
        <v/>
      </c>
      <c r="L391" s="11">
        <f>IF(J391="","",J391-N(K391))</f>
        <v/>
      </c>
      <c r="M391" s="12">
        <f>IF(OR(A391="",B391=""),"",COUNTIFS(Paradas!$A$5:$A$4004,A391,Paradas!$B$5:$B$4004,B391))</f>
        <v/>
      </c>
      <c r="N391" s="11">
        <f>IF(OR(H391="",I391=""),"",I391-H391)</f>
        <v/>
      </c>
      <c r="O391" s="6" t="n"/>
    </row>
    <row r="392">
      <c r="A392" s="13" t="n"/>
      <c r="B392" s="6" t="n"/>
      <c r="C392" s="6" t="n"/>
      <c r="D392" s="6" t="n"/>
      <c r="E392" s="14" t="n"/>
      <c r="F392" s="14" t="n"/>
      <c r="G392" s="14" t="n"/>
      <c r="H392" s="15" t="n"/>
      <c r="I392" s="15" t="n"/>
      <c r="J392" s="11">
        <f>IF(OR(E392="",F392=""),"",ROUND((MOD(F392-E392,1)-N(G392))*24,2))</f>
        <v/>
      </c>
      <c r="K392" s="11">
        <f>IF(OR(A392="",B392=""),"",SUMIFS(Paradas!$F$5:$F$4004,Paradas!$A$5:$A$4004,A392,Paradas!$B$5:$B$4004,B392))</f>
        <v/>
      </c>
      <c r="L392" s="11">
        <f>IF(J392="","",J392-N(K392))</f>
        <v/>
      </c>
      <c r="M392" s="12">
        <f>IF(OR(A392="",B392=""),"",COUNTIFS(Paradas!$A$5:$A$4004,A392,Paradas!$B$5:$B$4004,B392))</f>
        <v/>
      </c>
      <c r="N392" s="11">
        <f>IF(OR(H392="",I392=""),"",I392-H392)</f>
        <v/>
      </c>
      <c r="O392" s="6" t="n"/>
    </row>
    <row r="393">
      <c r="A393" s="13" t="n"/>
      <c r="B393" s="6" t="n"/>
      <c r="C393" s="6" t="n"/>
      <c r="D393" s="6" t="n"/>
      <c r="E393" s="14" t="n"/>
      <c r="F393" s="14" t="n"/>
      <c r="G393" s="14" t="n"/>
      <c r="H393" s="15" t="n"/>
      <c r="I393" s="15" t="n"/>
      <c r="J393" s="11">
        <f>IF(OR(E393="",F393=""),"",ROUND((MOD(F393-E393,1)-N(G393))*24,2))</f>
        <v/>
      </c>
      <c r="K393" s="11">
        <f>IF(OR(A393="",B393=""),"",SUMIFS(Paradas!$F$5:$F$4004,Paradas!$A$5:$A$4004,A393,Paradas!$B$5:$B$4004,B393))</f>
        <v/>
      </c>
      <c r="L393" s="11">
        <f>IF(J393="","",J393-N(K393))</f>
        <v/>
      </c>
      <c r="M393" s="12">
        <f>IF(OR(A393="",B393=""),"",COUNTIFS(Paradas!$A$5:$A$4004,A393,Paradas!$B$5:$B$4004,B393))</f>
        <v/>
      </c>
      <c r="N393" s="11">
        <f>IF(OR(H393="",I393=""),"",I393-H393)</f>
        <v/>
      </c>
      <c r="O393" s="6" t="n"/>
    </row>
    <row r="394">
      <c r="A394" s="13" t="n"/>
      <c r="B394" s="6" t="n"/>
      <c r="C394" s="6" t="n"/>
      <c r="D394" s="6" t="n"/>
      <c r="E394" s="14" t="n"/>
      <c r="F394" s="14" t="n"/>
      <c r="G394" s="14" t="n"/>
      <c r="H394" s="15" t="n"/>
      <c r="I394" s="15" t="n"/>
      <c r="J394" s="11">
        <f>IF(OR(E394="",F394=""),"",ROUND((MOD(F394-E394,1)-N(G394))*24,2))</f>
        <v/>
      </c>
      <c r="K394" s="11">
        <f>IF(OR(A394="",B394=""),"",SUMIFS(Paradas!$F$5:$F$4004,Paradas!$A$5:$A$4004,A394,Paradas!$B$5:$B$4004,B394))</f>
        <v/>
      </c>
      <c r="L394" s="11">
        <f>IF(J394="","",J394-N(K394))</f>
        <v/>
      </c>
      <c r="M394" s="12">
        <f>IF(OR(A394="",B394=""),"",COUNTIFS(Paradas!$A$5:$A$4004,A394,Paradas!$B$5:$B$4004,B394))</f>
        <v/>
      </c>
      <c r="N394" s="11">
        <f>IF(OR(H394="",I394=""),"",I394-H394)</f>
        <v/>
      </c>
      <c r="O394" s="6" t="n"/>
    </row>
    <row r="395">
      <c r="A395" s="13" t="n"/>
      <c r="B395" s="6" t="n"/>
      <c r="C395" s="6" t="n"/>
      <c r="D395" s="6" t="n"/>
      <c r="E395" s="14" t="n"/>
      <c r="F395" s="14" t="n"/>
      <c r="G395" s="14" t="n"/>
      <c r="H395" s="15" t="n"/>
      <c r="I395" s="15" t="n"/>
      <c r="J395" s="11">
        <f>IF(OR(E395="",F395=""),"",ROUND((MOD(F395-E395,1)-N(G395))*24,2))</f>
        <v/>
      </c>
      <c r="K395" s="11">
        <f>IF(OR(A395="",B395=""),"",SUMIFS(Paradas!$F$5:$F$4004,Paradas!$A$5:$A$4004,A395,Paradas!$B$5:$B$4004,B395))</f>
        <v/>
      </c>
      <c r="L395" s="11">
        <f>IF(J395="","",J395-N(K395))</f>
        <v/>
      </c>
      <c r="M395" s="12">
        <f>IF(OR(A395="",B395=""),"",COUNTIFS(Paradas!$A$5:$A$4004,A395,Paradas!$B$5:$B$4004,B395))</f>
        <v/>
      </c>
      <c r="N395" s="11">
        <f>IF(OR(H395="",I395=""),"",I395-H395)</f>
        <v/>
      </c>
      <c r="O395" s="6" t="n"/>
    </row>
    <row r="396">
      <c r="A396" s="13" t="n"/>
      <c r="B396" s="6" t="n"/>
      <c r="C396" s="6" t="n"/>
      <c r="D396" s="6" t="n"/>
      <c r="E396" s="14" t="n"/>
      <c r="F396" s="14" t="n"/>
      <c r="G396" s="14" t="n"/>
      <c r="H396" s="15" t="n"/>
      <c r="I396" s="15" t="n"/>
      <c r="J396" s="11">
        <f>IF(OR(E396="",F396=""),"",ROUND((MOD(F396-E396,1)-N(G396))*24,2))</f>
        <v/>
      </c>
      <c r="K396" s="11">
        <f>IF(OR(A396="",B396=""),"",SUMIFS(Paradas!$F$5:$F$4004,Paradas!$A$5:$A$4004,A396,Paradas!$B$5:$B$4004,B396))</f>
        <v/>
      </c>
      <c r="L396" s="11">
        <f>IF(J396="","",J396-N(K396))</f>
        <v/>
      </c>
      <c r="M396" s="12">
        <f>IF(OR(A396="",B396=""),"",COUNTIFS(Paradas!$A$5:$A$4004,A396,Paradas!$B$5:$B$4004,B396))</f>
        <v/>
      </c>
      <c r="N396" s="11">
        <f>IF(OR(H396="",I396=""),"",I396-H396)</f>
        <v/>
      </c>
      <c r="O396" s="6" t="n"/>
    </row>
    <row r="397">
      <c r="A397" s="13" t="n"/>
      <c r="B397" s="6" t="n"/>
      <c r="C397" s="6" t="n"/>
      <c r="D397" s="6" t="n"/>
      <c r="E397" s="14" t="n"/>
      <c r="F397" s="14" t="n"/>
      <c r="G397" s="14" t="n"/>
      <c r="H397" s="15" t="n"/>
      <c r="I397" s="15" t="n"/>
      <c r="J397" s="11">
        <f>IF(OR(E397="",F397=""),"",ROUND((MOD(F397-E397,1)-N(G397))*24,2))</f>
        <v/>
      </c>
      <c r="K397" s="11">
        <f>IF(OR(A397="",B397=""),"",SUMIFS(Paradas!$F$5:$F$4004,Paradas!$A$5:$A$4004,A397,Paradas!$B$5:$B$4004,B397))</f>
        <v/>
      </c>
      <c r="L397" s="11">
        <f>IF(J397="","",J397-N(K397))</f>
        <v/>
      </c>
      <c r="M397" s="12">
        <f>IF(OR(A397="",B397=""),"",COUNTIFS(Paradas!$A$5:$A$4004,A397,Paradas!$B$5:$B$4004,B397))</f>
        <v/>
      </c>
      <c r="N397" s="11">
        <f>IF(OR(H397="",I397=""),"",I397-H397)</f>
        <v/>
      </c>
      <c r="O397" s="6" t="n"/>
    </row>
    <row r="398">
      <c r="A398" s="13" t="n"/>
      <c r="B398" s="6" t="n"/>
      <c r="C398" s="6" t="n"/>
      <c r="D398" s="6" t="n"/>
      <c r="E398" s="14" t="n"/>
      <c r="F398" s="14" t="n"/>
      <c r="G398" s="14" t="n"/>
      <c r="H398" s="15" t="n"/>
      <c r="I398" s="15" t="n"/>
      <c r="J398" s="11">
        <f>IF(OR(E398="",F398=""),"",ROUND((MOD(F398-E398,1)-N(G398))*24,2))</f>
        <v/>
      </c>
      <c r="K398" s="11">
        <f>IF(OR(A398="",B398=""),"",SUMIFS(Paradas!$F$5:$F$4004,Paradas!$A$5:$A$4004,A398,Paradas!$B$5:$B$4004,B398))</f>
        <v/>
      </c>
      <c r="L398" s="11">
        <f>IF(J398="","",J398-N(K398))</f>
        <v/>
      </c>
      <c r="M398" s="12">
        <f>IF(OR(A398="",B398=""),"",COUNTIFS(Paradas!$A$5:$A$4004,A398,Paradas!$B$5:$B$4004,B398))</f>
        <v/>
      </c>
      <c r="N398" s="11">
        <f>IF(OR(H398="",I398=""),"",I398-H398)</f>
        <v/>
      </c>
      <c r="O398" s="6" t="n"/>
    </row>
    <row r="399">
      <c r="A399" s="13" t="n"/>
      <c r="B399" s="6" t="n"/>
      <c r="C399" s="6" t="n"/>
      <c r="D399" s="6" t="n"/>
      <c r="E399" s="14" t="n"/>
      <c r="F399" s="14" t="n"/>
      <c r="G399" s="14" t="n"/>
      <c r="H399" s="15" t="n"/>
      <c r="I399" s="15" t="n"/>
      <c r="J399" s="11">
        <f>IF(OR(E399="",F399=""),"",ROUND((MOD(F399-E399,1)-N(G399))*24,2))</f>
        <v/>
      </c>
      <c r="K399" s="11">
        <f>IF(OR(A399="",B399=""),"",SUMIFS(Paradas!$F$5:$F$4004,Paradas!$A$5:$A$4004,A399,Paradas!$B$5:$B$4004,B399))</f>
        <v/>
      </c>
      <c r="L399" s="11">
        <f>IF(J399="","",J399-N(K399))</f>
        <v/>
      </c>
      <c r="M399" s="12">
        <f>IF(OR(A399="",B399=""),"",COUNTIFS(Paradas!$A$5:$A$4004,A399,Paradas!$B$5:$B$4004,B399))</f>
        <v/>
      </c>
      <c r="N399" s="11">
        <f>IF(OR(H399="",I399=""),"",I399-H399)</f>
        <v/>
      </c>
      <c r="O399" s="6" t="n"/>
    </row>
    <row r="400">
      <c r="A400" s="13" t="n"/>
      <c r="B400" s="6" t="n"/>
      <c r="C400" s="6" t="n"/>
      <c r="D400" s="6" t="n"/>
      <c r="E400" s="14" t="n"/>
      <c r="F400" s="14" t="n"/>
      <c r="G400" s="14" t="n"/>
      <c r="H400" s="15" t="n"/>
      <c r="I400" s="15" t="n"/>
      <c r="J400" s="11">
        <f>IF(OR(E400="",F400=""),"",ROUND((MOD(F400-E400,1)-N(G400))*24,2))</f>
        <v/>
      </c>
      <c r="K400" s="11">
        <f>IF(OR(A400="",B400=""),"",SUMIFS(Paradas!$F$5:$F$4004,Paradas!$A$5:$A$4004,A400,Paradas!$B$5:$B$4004,B400))</f>
        <v/>
      </c>
      <c r="L400" s="11">
        <f>IF(J400="","",J400-N(K400))</f>
        <v/>
      </c>
      <c r="M400" s="12">
        <f>IF(OR(A400="",B400=""),"",COUNTIFS(Paradas!$A$5:$A$4004,A400,Paradas!$B$5:$B$4004,B400))</f>
        <v/>
      </c>
      <c r="N400" s="11">
        <f>IF(OR(H400="",I400=""),"",I400-H400)</f>
        <v/>
      </c>
      <c r="O400" s="6" t="n"/>
    </row>
    <row r="401">
      <c r="A401" s="13" t="n"/>
      <c r="B401" s="6" t="n"/>
      <c r="C401" s="6" t="n"/>
      <c r="D401" s="6" t="n"/>
      <c r="E401" s="14" t="n"/>
      <c r="F401" s="14" t="n"/>
      <c r="G401" s="14" t="n"/>
      <c r="H401" s="15" t="n"/>
      <c r="I401" s="15" t="n"/>
      <c r="J401" s="11">
        <f>IF(OR(E401="",F401=""),"",ROUND((MOD(F401-E401,1)-N(G401))*24,2))</f>
        <v/>
      </c>
      <c r="K401" s="11">
        <f>IF(OR(A401="",B401=""),"",SUMIFS(Paradas!$F$5:$F$4004,Paradas!$A$5:$A$4004,A401,Paradas!$B$5:$B$4004,B401))</f>
        <v/>
      </c>
      <c r="L401" s="11">
        <f>IF(J401="","",J401-N(K401))</f>
        <v/>
      </c>
      <c r="M401" s="12">
        <f>IF(OR(A401="",B401=""),"",COUNTIFS(Paradas!$A$5:$A$4004,A401,Paradas!$B$5:$B$4004,B401))</f>
        <v/>
      </c>
      <c r="N401" s="11">
        <f>IF(OR(H401="",I401=""),"",I401-H401)</f>
        <v/>
      </c>
      <c r="O401" s="6" t="n"/>
    </row>
    <row r="402">
      <c r="A402" s="13" t="n"/>
      <c r="B402" s="6" t="n"/>
      <c r="C402" s="6" t="n"/>
      <c r="D402" s="6" t="n"/>
      <c r="E402" s="14" t="n"/>
      <c r="F402" s="14" t="n"/>
      <c r="G402" s="14" t="n"/>
      <c r="H402" s="15" t="n"/>
      <c r="I402" s="15" t="n"/>
      <c r="J402" s="11">
        <f>IF(OR(E402="",F402=""),"",ROUND((MOD(F402-E402,1)-N(G402))*24,2))</f>
        <v/>
      </c>
      <c r="K402" s="11">
        <f>IF(OR(A402="",B402=""),"",SUMIFS(Paradas!$F$5:$F$4004,Paradas!$A$5:$A$4004,A402,Paradas!$B$5:$B$4004,B402))</f>
        <v/>
      </c>
      <c r="L402" s="11">
        <f>IF(J402="","",J402-N(K402))</f>
        <v/>
      </c>
      <c r="M402" s="12">
        <f>IF(OR(A402="",B402=""),"",COUNTIFS(Paradas!$A$5:$A$4004,A402,Paradas!$B$5:$B$4004,B402))</f>
        <v/>
      </c>
      <c r="N402" s="11">
        <f>IF(OR(H402="",I402=""),"",I402-H402)</f>
        <v/>
      </c>
      <c r="O402" s="6" t="n"/>
    </row>
    <row r="403">
      <c r="A403" s="13" t="n"/>
      <c r="B403" s="6" t="n"/>
      <c r="C403" s="6" t="n"/>
      <c r="D403" s="6" t="n"/>
      <c r="E403" s="14" t="n"/>
      <c r="F403" s="14" t="n"/>
      <c r="G403" s="14" t="n"/>
      <c r="H403" s="15" t="n"/>
      <c r="I403" s="15" t="n"/>
      <c r="J403" s="11">
        <f>IF(OR(E403="",F403=""),"",ROUND((MOD(F403-E403,1)-N(G403))*24,2))</f>
        <v/>
      </c>
      <c r="K403" s="11">
        <f>IF(OR(A403="",B403=""),"",SUMIFS(Paradas!$F$5:$F$4004,Paradas!$A$5:$A$4004,A403,Paradas!$B$5:$B$4004,B403))</f>
        <v/>
      </c>
      <c r="L403" s="11">
        <f>IF(J403="","",J403-N(K403))</f>
        <v/>
      </c>
      <c r="M403" s="12">
        <f>IF(OR(A403="",B403=""),"",COUNTIFS(Paradas!$A$5:$A$4004,A403,Paradas!$B$5:$B$4004,B403))</f>
        <v/>
      </c>
      <c r="N403" s="11">
        <f>IF(OR(H403="",I403=""),"",I403-H403)</f>
        <v/>
      </c>
      <c r="O403" s="6" t="n"/>
    </row>
    <row r="404">
      <c r="A404" s="13" t="n"/>
      <c r="B404" s="6" t="n"/>
      <c r="C404" s="6" t="n"/>
      <c r="D404" s="6" t="n"/>
      <c r="E404" s="14" t="n"/>
      <c r="F404" s="14" t="n"/>
      <c r="G404" s="14" t="n"/>
      <c r="H404" s="15" t="n"/>
      <c r="I404" s="15" t="n"/>
      <c r="J404" s="11">
        <f>IF(OR(E404="",F404=""),"",ROUND((MOD(F404-E404,1)-N(G404))*24,2))</f>
        <v/>
      </c>
      <c r="K404" s="11">
        <f>IF(OR(A404="",B404=""),"",SUMIFS(Paradas!$F$5:$F$4004,Paradas!$A$5:$A$4004,A404,Paradas!$B$5:$B$4004,B404))</f>
        <v/>
      </c>
      <c r="L404" s="11">
        <f>IF(J404="","",J404-N(K404))</f>
        <v/>
      </c>
      <c r="M404" s="12">
        <f>IF(OR(A404="",B404=""),"",COUNTIFS(Paradas!$A$5:$A$4004,A404,Paradas!$B$5:$B$4004,B404))</f>
        <v/>
      </c>
      <c r="N404" s="11">
        <f>IF(OR(H404="",I404=""),"",I404-H404)</f>
        <v/>
      </c>
      <c r="O404" s="6" t="n"/>
    </row>
    <row r="405">
      <c r="A405" s="13" t="n"/>
      <c r="B405" s="6" t="n"/>
      <c r="C405" s="6" t="n"/>
      <c r="D405" s="6" t="n"/>
      <c r="E405" s="14" t="n"/>
      <c r="F405" s="14" t="n"/>
      <c r="G405" s="14" t="n"/>
      <c r="H405" s="15" t="n"/>
      <c r="I405" s="15" t="n"/>
      <c r="J405" s="11">
        <f>IF(OR(E405="",F405=""),"",ROUND((MOD(F405-E405,1)-N(G405))*24,2))</f>
        <v/>
      </c>
      <c r="K405" s="11">
        <f>IF(OR(A405="",B405=""),"",SUMIFS(Paradas!$F$5:$F$4004,Paradas!$A$5:$A$4004,A405,Paradas!$B$5:$B$4004,B405))</f>
        <v/>
      </c>
      <c r="L405" s="11">
        <f>IF(J405="","",J405-N(K405))</f>
        <v/>
      </c>
      <c r="M405" s="12">
        <f>IF(OR(A405="",B405=""),"",COUNTIFS(Paradas!$A$5:$A$4004,A405,Paradas!$B$5:$B$4004,B405))</f>
        <v/>
      </c>
      <c r="N405" s="11">
        <f>IF(OR(H405="",I405=""),"",I405-H405)</f>
        <v/>
      </c>
      <c r="O405" s="6" t="n"/>
    </row>
    <row r="406">
      <c r="A406" s="13" t="n"/>
      <c r="B406" s="6" t="n"/>
      <c r="C406" s="6" t="n"/>
      <c r="D406" s="6" t="n"/>
      <c r="E406" s="14" t="n"/>
      <c r="F406" s="14" t="n"/>
      <c r="G406" s="14" t="n"/>
      <c r="H406" s="15" t="n"/>
      <c r="I406" s="15" t="n"/>
      <c r="J406" s="11">
        <f>IF(OR(E406="",F406=""),"",ROUND((MOD(F406-E406,1)-N(G406))*24,2))</f>
        <v/>
      </c>
      <c r="K406" s="11">
        <f>IF(OR(A406="",B406=""),"",SUMIFS(Paradas!$F$5:$F$4004,Paradas!$A$5:$A$4004,A406,Paradas!$B$5:$B$4004,B406))</f>
        <v/>
      </c>
      <c r="L406" s="11">
        <f>IF(J406="","",J406-N(K406))</f>
        <v/>
      </c>
      <c r="M406" s="12">
        <f>IF(OR(A406="",B406=""),"",COUNTIFS(Paradas!$A$5:$A$4004,A406,Paradas!$B$5:$B$4004,B406))</f>
        <v/>
      </c>
      <c r="N406" s="11">
        <f>IF(OR(H406="",I406=""),"",I406-H406)</f>
        <v/>
      </c>
      <c r="O406" s="6" t="n"/>
    </row>
    <row r="407">
      <c r="A407" s="13" t="n"/>
      <c r="B407" s="6" t="n"/>
      <c r="C407" s="6" t="n"/>
      <c r="D407" s="6" t="n"/>
      <c r="E407" s="14" t="n"/>
      <c r="F407" s="14" t="n"/>
      <c r="G407" s="14" t="n"/>
      <c r="H407" s="15" t="n"/>
      <c r="I407" s="15" t="n"/>
      <c r="J407" s="11">
        <f>IF(OR(E407="",F407=""),"",ROUND((MOD(F407-E407,1)-N(G407))*24,2))</f>
        <v/>
      </c>
      <c r="K407" s="11">
        <f>IF(OR(A407="",B407=""),"",SUMIFS(Paradas!$F$5:$F$4004,Paradas!$A$5:$A$4004,A407,Paradas!$B$5:$B$4004,B407))</f>
        <v/>
      </c>
      <c r="L407" s="11">
        <f>IF(J407="","",J407-N(K407))</f>
        <v/>
      </c>
      <c r="M407" s="12">
        <f>IF(OR(A407="",B407=""),"",COUNTIFS(Paradas!$A$5:$A$4004,A407,Paradas!$B$5:$B$4004,B407))</f>
        <v/>
      </c>
      <c r="N407" s="11">
        <f>IF(OR(H407="",I407=""),"",I407-H407)</f>
        <v/>
      </c>
      <c r="O407" s="6" t="n"/>
    </row>
    <row r="408">
      <c r="A408" s="13" t="n"/>
      <c r="B408" s="6" t="n"/>
      <c r="C408" s="6" t="n"/>
      <c r="D408" s="6" t="n"/>
      <c r="E408" s="14" t="n"/>
      <c r="F408" s="14" t="n"/>
      <c r="G408" s="14" t="n"/>
      <c r="H408" s="15" t="n"/>
      <c r="I408" s="15" t="n"/>
      <c r="J408" s="11">
        <f>IF(OR(E408="",F408=""),"",ROUND((MOD(F408-E408,1)-N(G408))*24,2))</f>
        <v/>
      </c>
      <c r="K408" s="11">
        <f>IF(OR(A408="",B408=""),"",SUMIFS(Paradas!$F$5:$F$4004,Paradas!$A$5:$A$4004,A408,Paradas!$B$5:$B$4004,B408))</f>
        <v/>
      </c>
      <c r="L408" s="11">
        <f>IF(J408="","",J408-N(K408))</f>
        <v/>
      </c>
      <c r="M408" s="12">
        <f>IF(OR(A408="",B408=""),"",COUNTIFS(Paradas!$A$5:$A$4004,A408,Paradas!$B$5:$B$4004,B408))</f>
        <v/>
      </c>
      <c r="N408" s="11">
        <f>IF(OR(H408="",I408=""),"",I408-H408)</f>
        <v/>
      </c>
      <c r="O408" s="6" t="n"/>
    </row>
    <row r="409">
      <c r="A409" s="13" t="n"/>
      <c r="B409" s="6" t="n"/>
      <c r="C409" s="6" t="n"/>
      <c r="D409" s="6" t="n"/>
      <c r="E409" s="14" t="n"/>
      <c r="F409" s="14" t="n"/>
      <c r="G409" s="14" t="n"/>
      <c r="H409" s="15" t="n"/>
      <c r="I409" s="15" t="n"/>
      <c r="J409" s="11">
        <f>IF(OR(E409="",F409=""),"",ROUND((MOD(F409-E409,1)-N(G409))*24,2))</f>
        <v/>
      </c>
      <c r="K409" s="11">
        <f>IF(OR(A409="",B409=""),"",SUMIFS(Paradas!$F$5:$F$4004,Paradas!$A$5:$A$4004,A409,Paradas!$B$5:$B$4004,B409))</f>
        <v/>
      </c>
      <c r="L409" s="11">
        <f>IF(J409="","",J409-N(K409))</f>
        <v/>
      </c>
      <c r="M409" s="12">
        <f>IF(OR(A409="",B409=""),"",COUNTIFS(Paradas!$A$5:$A$4004,A409,Paradas!$B$5:$B$4004,B409))</f>
        <v/>
      </c>
      <c r="N409" s="11">
        <f>IF(OR(H409="",I409=""),"",I409-H409)</f>
        <v/>
      </c>
      <c r="O409" s="6" t="n"/>
    </row>
    <row r="410">
      <c r="A410" s="13" t="n"/>
      <c r="B410" s="6" t="n"/>
      <c r="C410" s="6" t="n"/>
      <c r="D410" s="6" t="n"/>
      <c r="E410" s="14" t="n"/>
      <c r="F410" s="14" t="n"/>
      <c r="G410" s="14" t="n"/>
      <c r="H410" s="15" t="n"/>
      <c r="I410" s="15" t="n"/>
      <c r="J410" s="11">
        <f>IF(OR(E410="",F410=""),"",ROUND((MOD(F410-E410,1)-N(G410))*24,2))</f>
        <v/>
      </c>
      <c r="K410" s="11">
        <f>IF(OR(A410="",B410=""),"",SUMIFS(Paradas!$F$5:$F$4004,Paradas!$A$5:$A$4004,A410,Paradas!$B$5:$B$4004,B410))</f>
        <v/>
      </c>
      <c r="L410" s="11">
        <f>IF(J410="","",J410-N(K410))</f>
        <v/>
      </c>
      <c r="M410" s="12">
        <f>IF(OR(A410="",B410=""),"",COUNTIFS(Paradas!$A$5:$A$4004,A410,Paradas!$B$5:$B$4004,B410))</f>
        <v/>
      </c>
      <c r="N410" s="11">
        <f>IF(OR(H410="",I410=""),"",I410-H410)</f>
        <v/>
      </c>
      <c r="O410" s="6" t="n"/>
    </row>
    <row r="411">
      <c r="A411" s="13" t="n"/>
      <c r="B411" s="6" t="n"/>
      <c r="C411" s="6" t="n"/>
      <c r="D411" s="6" t="n"/>
      <c r="E411" s="14" t="n"/>
      <c r="F411" s="14" t="n"/>
      <c r="G411" s="14" t="n"/>
      <c r="H411" s="15" t="n"/>
      <c r="I411" s="15" t="n"/>
      <c r="J411" s="11">
        <f>IF(OR(E411="",F411=""),"",ROUND((MOD(F411-E411,1)-N(G411))*24,2))</f>
        <v/>
      </c>
      <c r="K411" s="11">
        <f>IF(OR(A411="",B411=""),"",SUMIFS(Paradas!$F$5:$F$4004,Paradas!$A$5:$A$4004,A411,Paradas!$B$5:$B$4004,B411))</f>
        <v/>
      </c>
      <c r="L411" s="11">
        <f>IF(J411="","",J411-N(K411))</f>
        <v/>
      </c>
      <c r="M411" s="12">
        <f>IF(OR(A411="",B411=""),"",COUNTIFS(Paradas!$A$5:$A$4004,A411,Paradas!$B$5:$B$4004,B411))</f>
        <v/>
      </c>
      <c r="N411" s="11">
        <f>IF(OR(H411="",I411=""),"",I411-H411)</f>
        <v/>
      </c>
      <c r="O411" s="6" t="n"/>
    </row>
    <row r="412">
      <c r="A412" s="13" t="n"/>
      <c r="B412" s="6" t="n"/>
      <c r="C412" s="6" t="n"/>
      <c r="D412" s="6" t="n"/>
      <c r="E412" s="14" t="n"/>
      <c r="F412" s="14" t="n"/>
      <c r="G412" s="14" t="n"/>
      <c r="H412" s="15" t="n"/>
      <c r="I412" s="15" t="n"/>
      <c r="J412" s="11">
        <f>IF(OR(E412="",F412=""),"",ROUND((MOD(F412-E412,1)-N(G412))*24,2))</f>
        <v/>
      </c>
      <c r="K412" s="11">
        <f>IF(OR(A412="",B412=""),"",SUMIFS(Paradas!$F$5:$F$4004,Paradas!$A$5:$A$4004,A412,Paradas!$B$5:$B$4004,B412))</f>
        <v/>
      </c>
      <c r="L412" s="11">
        <f>IF(J412="","",J412-N(K412))</f>
        <v/>
      </c>
      <c r="M412" s="12">
        <f>IF(OR(A412="",B412=""),"",COUNTIFS(Paradas!$A$5:$A$4004,A412,Paradas!$B$5:$B$4004,B412))</f>
        <v/>
      </c>
      <c r="N412" s="11">
        <f>IF(OR(H412="",I412=""),"",I412-H412)</f>
        <v/>
      </c>
      <c r="O412" s="6" t="n"/>
    </row>
    <row r="413">
      <c r="A413" s="13" t="n"/>
      <c r="B413" s="6" t="n"/>
      <c r="C413" s="6" t="n"/>
      <c r="D413" s="6" t="n"/>
      <c r="E413" s="14" t="n"/>
      <c r="F413" s="14" t="n"/>
      <c r="G413" s="14" t="n"/>
      <c r="H413" s="15" t="n"/>
      <c r="I413" s="15" t="n"/>
      <c r="J413" s="11">
        <f>IF(OR(E413="",F413=""),"",ROUND((MOD(F413-E413,1)-N(G413))*24,2))</f>
        <v/>
      </c>
      <c r="K413" s="11">
        <f>IF(OR(A413="",B413=""),"",SUMIFS(Paradas!$F$5:$F$4004,Paradas!$A$5:$A$4004,A413,Paradas!$B$5:$B$4004,B413))</f>
        <v/>
      </c>
      <c r="L413" s="11">
        <f>IF(J413="","",J413-N(K413))</f>
        <v/>
      </c>
      <c r="M413" s="12">
        <f>IF(OR(A413="",B413=""),"",COUNTIFS(Paradas!$A$5:$A$4004,A413,Paradas!$B$5:$B$4004,B413))</f>
        <v/>
      </c>
      <c r="N413" s="11">
        <f>IF(OR(H413="",I413=""),"",I413-H413)</f>
        <v/>
      </c>
      <c r="O413" s="6" t="n"/>
    </row>
    <row r="414">
      <c r="A414" s="13" t="n"/>
      <c r="B414" s="6" t="n"/>
      <c r="C414" s="6" t="n"/>
      <c r="D414" s="6" t="n"/>
      <c r="E414" s="14" t="n"/>
      <c r="F414" s="14" t="n"/>
      <c r="G414" s="14" t="n"/>
      <c r="H414" s="15" t="n"/>
      <c r="I414" s="15" t="n"/>
      <c r="J414" s="11">
        <f>IF(OR(E414="",F414=""),"",ROUND((MOD(F414-E414,1)-N(G414))*24,2))</f>
        <v/>
      </c>
      <c r="K414" s="11">
        <f>IF(OR(A414="",B414=""),"",SUMIFS(Paradas!$F$5:$F$4004,Paradas!$A$5:$A$4004,A414,Paradas!$B$5:$B$4004,B414))</f>
        <v/>
      </c>
      <c r="L414" s="11">
        <f>IF(J414="","",J414-N(K414))</f>
        <v/>
      </c>
      <c r="M414" s="12">
        <f>IF(OR(A414="",B414=""),"",COUNTIFS(Paradas!$A$5:$A$4004,A414,Paradas!$B$5:$B$4004,B414))</f>
        <v/>
      </c>
      <c r="N414" s="11">
        <f>IF(OR(H414="",I414=""),"",I414-H414)</f>
        <v/>
      </c>
      <c r="O414" s="6" t="n"/>
    </row>
    <row r="415">
      <c r="A415" s="13" t="n"/>
      <c r="B415" s="6" t="n"/>
      <c r="C415" s="6" t="n"/>
      <c r="D415" s="6" t="n"/>
      <c r="E415" s="14" t="n"/>
      <c r="F415" s="14" t="n"/>
      <c r="G415" s="14" t="n"/>
      <c r="H415" s="15" t="n"/>
      <c r="I415" s="15" t="n"/>
      <c r="J415" s="11">
        <f>IF(OR(E415="",F415=""),"",ROUND((MOD(F415-E415,1)-N(G415))*24,2))</f>
        <v/>
      </c>
      <c r="K415" s="11">
        <f>IF(OR(A415="",B415=""),"",SUMIFS(Paradas!$F$5:$F$4004,Paradas!$A$5:$A$4004,A415,Paradas!$B$5:$B$4004,B415))</f>
        <v/>
      </c>
      <c r="L415" s="11">
        <f>IF(J415="","",J415-N(K415))</f>
        <v/>
      </c>
      <c r="M415" s="12">
        <f>IF(OR(A415="",B415=""),"",COUNTIFS(Paradas!$A$5:$A$4004,A415,Paradas!$B$5:$B$4004,B415))</f>
        <v/>
      </c>
      <c r="N415" s="11">
        <f>IF(OR(H415="",I415=""),"",I415-H415)</f>
        <v/>
      </c>
      <c r="O415" s="6" t="n"/>
    </row>
    <row r="416">
      <c r="A416" s="13" t="n"/>
      <c r="B416" s="6" t="n"/>
      <c r="C416" s="6" t="n"/>
      <c r="D416" s="6" t="n"/>
      <c r="E416" s="14" t="n"/>
      <c r="F416" s="14" t="n"/>
      <c r="G416" s="14" t="n"/>
      <c r="H416" s="15" t="n"/>
      <c r="I416" s="15" t="n"/>
      <c r="J416" s="11">
        <f>IF(OR(E416="",F416=""),"",ROUND((MOD(F416-E416,1)-N(G416))*24,2))</f>
        <v/>
      </c>
      <c r="K416" s="11">
        <f>IF(OR(A416="",B416=""),"",SUMIFS(Paradas!$F$5:$F$4004,Paradas!$A$5:$A$4004,A416,Paradas!$B$5:$B$4004,B416))</f>
        <v/>
      </c>
      <c r="L416" s="11">
        <f>IF(J416="","",J416-N(K416))</f>
        <v/>
      </c>
      <c r="M416" s="12">
        <f>IF(OR(A416="",B416=""),"",COUNTIFS(Paradas!$A$5:$A$4004,A416,Paradas!$B$5:$B$4004,B416))</f>
        <v/>
      </c>
      <c r="N416" s="11">
        <f>IF(OR(H416="",I416=""),"",I416-H416)</f>
        <v/>
      </c>
      <c r="O416" s="6" t="n"/>
    </row>
    <row r="417">
      <c r="A417" s="13" t="n"/>
      <c r="B417" s="6" t="n"/>
      <c r="C417" s="6" t="n"/>
      <c r="D417" s="6" t="n"/>
      <c r="E417" s="14" t="n"/>
      <c r="F417" s="14" t="n"/>
      <c r="G417" s="14" t="n"/>
      <c r="H417" s="15" t="n"/>
      <c r="I417" s="15" t="n"/>
      <c r="J417" s="11">
        <f>IF(OR(E417="",F417=""),"",ROUND((MOD(F417-E417,1)-N(G417))*24,2))</f>
        <v/>
      </c>
      <c r="K417" s="11">
        <f>IF(OR(A417="",B417=""),"",SUMIFS(Paradas!$F$5:$F$4004,Paradas!$A$5:$A$4004,A417,Paradas!$B$5:$B$4004,B417))</f>
        <v/>
      </c>
      <c r="L417" s="11">
        <f>IF(J417="","",J417-N(K417))</f>
        <v/>
      </c>
      <c r="M417" s="12">
        <f>IF(OR(A417="",B417=""),"",COUNTIFS(Paradas!$A$5:$A$4004,A417,Paradas!$B$5:$B$4004,B417))</f>
        <v/>
      </c>
      <c r="N417" s="11">
        <f>IF(OR(H417="",I417=""),"",I417-H417)</f>
        <v/>
      </c>
      <c r="O417" s="6" t="n"/>
    </row>
    <row r="418">
      <c r="A418" s="13" t="n"/>
      <c r="B418" s="6" t="n"/>
      <c r="C418" s="6" t="n"/>
      <c r="D418" s="6" t="n"/>
      <c r="E418" s="14" t="n"/>
      <c r="F418" s="14" t="n"/>
      <c r="G418" s="14" t="n"/>
      <c r="H418" s="15" t="n"/>
      <c r="I418" s="15" t="n"/>
      <c r="J418" s="11">
        <f>IF(OR(E418="",F418=""),"",ROUND((MOD(F418-E418,1)-N(G418))*24,2))</f>
        <v/>
      </c>
      <c r="K418" s="11">
        <f>IF(OR(A418="",B418=""),"",SUMIFS(Paradas!$F$5:$F$4004,Paradas!$A$5:$A$4004,A418,Paradas!$B$5:$B$4004,B418))</f>
        <v/>
      </c>
      <c r="L418" s="11">
        <f>IF(J418="","",J418-N(K418))</f>
        <v/>
      </c>
      <c r="M418" s="12">
        <f>IF(OR(A418="",B418=""),"",COUNTIFS(Paradas!$A$5:$A$4004,A418,Paradas!$B$5:$B$4004,B418))</f>
        <v/>
      </c>
      <c r="N418" s="11">
        <f>IF(OR(H418="",I418=""),"",I418-H418)</f>
        <v/>
      </c>
      <c r="O418" s="6" t="n"/>
    </row>
    <row r="419">
      <c r="A419" s="13" t="n"/>
      <c r="B419" s="6" t="n"/>
      <c r="C419" s="6" t="n"/>
      <c r="D419" s="6" t="n"/>
      <c r="E419" s="14" t="n"/>
      <c r="F419" s="14" t="n"/>
      <c r="G419" s="14" t="n"/>
      <c r="H419" s="15" t="n"/>
      <c r="I419" s="15" t="n"/>
      <c r="J419" s="11">
        <f>IF(OR(E419="",F419=""),"",ROUND((MOD(F419-E419,1)-N(G419))*24,2))</f>
        <v/>
      </c>
      <c r="K419" s="11">
        <f>IF(OR(A419="",B419=""),"",SUMIFS(Paradas!$F$5:$F$4004,Paradas!$A$5:$A$4004,A419,Paradas!$B$5:$B$4004,B419))</f>
        <v/>
      </c>
      <c r="L419" s="11">
        <f>IF(J419="","",J419-N(K419))</f>
        <v/>
      </c>
      <c r="M419" s="12">
        <f>IF(OR(A419="",B419=""),"",COUNTIFS(Paradas!$A$5:$A$4004,A419,Paradas!$B$5:$B$4004,B419))</f>
        <v/>
      </c>
      <c r="N419" s="11">
        <f>IF(OR(H419="",I419=""),"",I419-H419)</f>
        <v/>
      </c>
      <c r="O419" s="6" t="n"/>
    </row>
    <row r="420">
      <c r="A420" s="13" t="n"/>
      <c r="B420" s="6" t="n"/>
      <c r="C420" s="6" t="n"/>
      <c r="D420" s="6" t="n"/>
      <c r="E420" s="14" t="n"/>
      <c r="F420" s="14" t="n"/>
      <c r="G420" s="14" t="n"/>
      <c r="H420" s="15" t="n"/>
      <c r="I420" s="15" t="n"/>
      <c r="J420" s="11">
        <f>IF(OR(E420="",F420=""),"",ROUND((MOD(F420-E420,1)-N(G420))*24,2))</f>
        <v/>
      </c>
      <c r="K420" s="11">
        <f>IF(OR(A420="",B420=""),"",SUMIFS(Paradas!$F$5:$F$4004,Paradas!$A$5:$A$4004,A420,Paradas!$B$5:$B$4004,B420))</f>
        <v/>
      </c>
      <c r="L420" s="11">
        <f>IF(J420="","",J420-N(K420))</f>
        <v/>
      </c>
      <c r="M420" s="12">
        <f>IF(OR(A420="",B420=""),"",COUNTIFS(Paradas!$A$5:$A$4004,A420,Paradas!$B$5:$B$4004,B420))</f>
        <v/>
      </c>
      <c r="N420" s="11">
        <f>IF(OR(H420="",I420=""),"",I420-H420)</f>
        <v/>
      </c>
      <c r="O420" s="6" t="n"/>
    </row>
    <row r="421">
      <c r="A421" s="13" t="n"/>
      <c r="B421" s="6" t="n"/>
      <c r="C421" s="6" t="n"/>
      <c r="D421" s="6" t="n"/>
      <c r="E421" s="14" t="n"/>
      <c r="F421" s="14" t="n"/>
      <c r="G421" s="14" t="n"/>
      <c r="H421" s="15" t="n"/>
      <c r="I421" s="15" t="n"/>
      <c r="J421" s="11">
        <f>IF(OR(E421="",F421=""),"",ROUND((MOD(F421-E421,1)-N(G421))*24,2))</f>
        <v/>
      </c>
      <c r="K421" s="11">
        <f>IF(OR(A421="",B421=""),"",SUMIFS(Paradas!$F$5:$F$4004,Paradas!$A$5:$A$4004,A421,Paradas!$B$5:$B$4004,B421))</f>
        <v/>
      </c>
      <c r="L421" s="11">
        <f>IF(J421="","",J421-N(K421))</f>
        <v/>
      </c>
      <c r="M421" s="12">
        <f>IF(OR(A421="",B421=""),"",COUNTIFS(Paradas!$A$5:$A$4004,A421,Paradas!$B$5:$B$4004,B421))</f>
        <v/>
      </c>
      <c r="N421" s="11">
        <f>IF(OR(H421="",I421=""),"",I421-H421)</f>
        <v/>
      </c>
      <c r="O421" s="6" t="n"/>
    </row>
    <row r="422">
      <c r="A422" s="13" t="n"/>
      <c r="B422" s="6" t="n"/>
      <c r="C422" s="6" t="n"/>
      <c r="D422" s="6" t="n"/>
      <c r="E422" s="14" t="n"/>
      <c r="F422" s="14" t="n"/>
      <c r="G422" s="14" t="n"/>
      <c r="H422" s="15" t="n"/>
      <c r="I422" s="15" t="n"/>
      <c r="J422" s="11">
        <f>IF(OR(E422="",F422=""),"",ROUND((MOD(F422-E422,1)-N(G422))*24,2))</f>
        <v/>
      </c>
      <c r="K422" s="11">
        <f>IF(OR(A422="",B422=""),"",SUMIFS(Paradas!$F$5:$F$4004,Paradas!$A$5:$A$4004,A422,Paradas!$B$5:$B$4004,B422))</f>
        <v/>
      </c>
      <c r="L422" s="11">
        <f>IF(J422="","",J422-N(K422))</f>
        <v/>
      </c>
      <c r="M422" s="12">
        <f>IF(OR(A422="",B422=""),"",COUNTIFS(Paradas!$A$5:$A$4004,A422,Paradas!$B$5:$B$4004,B422))</f>
        <v/>
      </c>
      <c r="N422" s="11">
        <f>IF(OR(H422="",I422=""),"",I422-H422)</f>
        <v/>
      </c>
      <c r="O422" s="6" t="n"/>
    </row>
    <row r="423">
      <c r="A423" s="13" t="n"/>
      <c r="B423" s="6" t="n"/>
      <c r="C423" s="6" t="n"/>
      <c r="D423" s="6" t="n"/>
      <c r="E423" s="14" t="n"/>
      <c r="F423" s="14" t="n"/>
      <c r="G423" s="14" t="n"/>
      <c r="H423" s="15" t="n"/>
      <c r="I423" s="15" t="n"/>
      <c r="J423" s="11">
        <f>IF(OR(E423="",F423=""),"",ROUND((MOD(F423-E423,1)-N(G423))*24,2))</f>
        <v/>
      </c>
      <c r="K423" s="11">
        <f>IF(OR(A423="",B423=""),"",SUMIFS(Paradas!$F$5:$F$4004,Paradas!$A$5:$A$4004,A423,Paradas!$B$5:$B$4004,B423))</f>
        <v/>
      </c>
      <c r="L423" s="11">
        <f>IF(J423="","",J423-N(K423))</f>
        <v/>
      </c>
      <c r="M423" s="12">
        <f>IF(OR(A423="",B423=""),"",COUNTIFS(Paradas!$A$5:$A$4004,A423,Paradas!$B$5:$B$4004,B423))</f>
        <v/>
      </c>
      <c r="N423" s="11">
        <f>IF(OR(H423="",I423=""),"",I423-H423)</f>
        <v/>
      </c>
      <c r="O423" s="6" t="n"/>
    </row>
    <row r="424">
      <c r="A424" s="13" t="n"/>
      <c r="B424" s="6" t="n"/>
      <c r="C424" s="6" t="n"/>
      <c r="D424" s="6" t="n"/>
      <c r="E424" s="14" t="n"/>
      <c r="F424" s="14" t="n"/>
      <c r="G424" s="14" t="n"/>
      <c r="H424" s="15" t="n"/>
      <c r="I424" s="15" t="n"/>
      <c r="J424" s="11">
        <f>IF(OR(E424="",F424=""),"",ROUND((MOD(F424-E424,1)-N(G424))*24,2))</f>
        <v/>
      </c>
      <c r="K424" s="11">
        <f>IF(OR(A424="",B424=""),"",SUMIFS(Paradas!$F$5:$F$4004,Paradas!$A$5:$A$4004,A424,Paradas!$B$5:$B$4004,B424))</f>
        <v/>
      </c>
      <c r="L424" s="11">
        <f>IF(J424="","",J424-N(K424))</f>
        <v/>
      </c>
      <c r="M424" s="12">
        <f>IF(OR(A424="",B424=""),"",COUNTIFS(Paradas!$A$5:$A$4004,A424,Paradas!$B$5:$B$4004,B424))</f>
        <v/>
      </c>
      <c r="N424" s="11">
        <f>IF(OR(H424="",I424=""),"",I424-H424)</f>
        <v/>
      </c>
      <c r="O424" s="6" t="n"/>
    </row>
    <row r="425">
      <c r="A425" s="13" t="n"/>
      <c r="B425" s="6" t="n"/>
      <c r="C425" s="6" t="n"/>
      <c r="D425" s="6" t="n"/>
      <c r="E425" s="14" t="n"/>
      <c r="F425" s="14" t="n"/>
      <c r="G425" s="14" t="n"/>
      <c r="H425" s="15" t="n"/>
      <c r="I425" s="15" t="n"/>
      <c r="J425" s="11">
        <f>IF(OR(E425="",F425=""),"",ROUND((MOD(F425-E425,1)-N(G425))*24,2))</f>
        <v/>
      </c>
      <c r="K425" s="11">
        <f>IF(OR(A425="",B425=""),"",SUMIFS(Paradas!$F$5:$F$4004,Paradas!$A$5:$A$4004,A425,Paradas!$B$5:$B$4004,B425))</f>
        <v/>
      </c>
      <c r="L425" s="11">
        <f>IF(J425="","",J425-N(K425))</f>
        <v/>
      </c>
      <c r="M425" s="12">
        <f>IF(OR(A425="",B425=""),"",COUNTIFS(Paradas!$A$5:$A$4004,A425,Paradas!$B$5:$B$4004,B425))</f>
        <v/>
      </c>
      <c r="N425" s="11">
        <f>IF(OR(H425="",I425=""),"",I425-H425)</f>
        <v/>
      </c>
      <c r="O425" s="6" t="n"/>
    </row>
    <row r="426">
      <c r="A426" s="13" t="n"/>
      <c r="B426" s="6" t="n"/>
      <c r="C426" s="6" t="n"/>
      <c r="D426" s="6" t="n"/>
      <c r="E426" s="14" t="n"/>
      <c r="F426" s="14" t="n"/>
      <c r="G426" s="14" t="n"/>
      <c r="H426" s="15" t="n"/>
      <c r="I426" s="15" t="n"/>
      <c r="J426" s="11">
        <f>IF(OR(E426="",F426=""),"",ROUND((MOD(F426-E426,1)-N(G426))*24,2))</f>
        <v/>
      </c>
      <c r="K426" s="11">
        <f>IF(OR(A426="",B426=""),"",SUMIFS(Paradas!$F$5:$F$4004,Paradas!$A$5:$A$4004,A426,Paradas!$B$5:$B$4004,B426))</f>
        <v/>
      </c>
      <c r="L426" s="11">
        <f>IF(J426="","",J426-N(K426))</f>
        <v/>
      </c>
      <c r="M426" s="12">
        <f>IF(OR(A426="",B426=""),"",COUNTIFS(Paradas!$A$5:$A$4004,A426,Paradas!$B$5:$B$4004,B426))</f>
        <v/>
      </c>
      <c r="N426" s="11">
        <f>IF(OR(H426="",I426=""),"",I426-H426)</f>
        <v/>
      </c>
      <c r="O426" s="6" t="n"/>
    </row>
    <row r="427">
      <c r="A427" s="13" t="n"/>
      <c r="B427" s="6" t="n"/>
      <c r="C427" s="6" t="n"/>
      <c r="D427" s="6" t="n"/>
      <c r="E427" s="14" t="n"/>
      <c r="F427" s="14" t="n"/>
      <c r="G427" s="14" t="n"/>
      <c r="H427" s="15" t="n"/>
      <c r="I427" s="15" t="n"/>
      <c r="J427" s="11">
        <f>IF(OR(E427="",F427=""),"",ROUND((MOD(F427-E427,1)-N(G427))*24,2))</f>
        <v/>
      </c>
      <c r="K427" s="11">
        <f>IF(OR(A427="",B427=""),"",SUMIFS(Paradas!$F$5:$F$4004,Paradas!$A$5:$A$4004,A427,Paradas!$B$5:$B$4004,B427))</f>
        <v/>
      </c>
      <c r="L427" s="11">
        <f>IF(J427="","",J427-N(K427))</f>
        <v/>
      </c>
      <c r="M427" s="12">
        <f>IF(OR(A427="",B427=""),"",COUNTIFS(Paradas!$A$5:$A$4004,A427,Paradas!$B$5:$B$4004,B427))</f>
        <v/>
      </c>
      <c r="N427" s="11">
        <f>IF(OR(H427="",I427=""),"",I427-H427)</f>
        <v/>
      </c>
      <c r="O427" s="6" t="n"/>
    </row>
    <row r="428">
      <c r="A428" s="13" t="n"/>
      <c r="B428" s="6" t="n"/>
      <c r="C428" s="6" t="n"/>
      <c r="D428" s="6" t="n"/>
      <c r="E428" s="14" t="n"/>
      <c r="F428" s="14" t="n"/>
      <c r="G428" s="14" t="n"/>
      <c r="H428" s="15" t="n"/>
      <c r="I428" s="15" t="n"/>
      <c r="J428" s="11">
        <f>IF(OR(E428="",F428=""),"",ROUND((MOD(F428-E428,1)-N(G428))*24,2))</f>
        <v/>
      </c>
      <c r="K428" s="11">
        <f>IF(OR(A428="",B428=""),"",SUMIFS(Paradas!$F$5:$F$4004,Paradas!$A$5:$A$4004,A428,Paradas!$B$5:$B$4004,B428))</f>
        <v/>
      </c>
      <c r="L428" s="11">
        <f>IF(J428="","",J428-N(K428))</f>
        <v/>
      </c>
      <c r="M428" s="12">
        <f>IF(OR(A428="",B428=""),"",COUNTIFS(Paradas!$A$5:$A$4004,A428,Paradas!$B$5:$B$4004,B428))</f>
        <v/>
      </c>
      <c r="N428" s="11">
        <f>IF(OR(H428="",I428=""),"",I428-H428)</f>
        <v/>
      </c>
      <c r="O428" s="6" t="n"/>
    </row>
    <row r="429">
      <c r="A429" s="13" t="n"/>
      <c r="B429" s="6" t="n"/>
      <c r="C429" s="6" t="n"/>
      <c r="D429" s="6" t="n"/>
      <c r="E429" s="14" t="n"/>
      <c r="F429" s="14" t="n"/>
      <c r="G429" s="14" t="n"/>
      <c r="H429" s="15" t="n"/>
      <c r="I429" s="15" t="n"/>
      <c r="J429" s="11">
        <f>IF(OR(E429="",F429=""),"",ROUND((MOD(F429-E429,1)-N(G429))*24,2))</f>
        <v/>
      </c>
      <c r="K429" s="11">
        <f>IF(OR(A429="",B429=""),"",SUMIFS(Paradas!$F$5:$F$4004,Paradas!$A$5:$A$4004,A429,Paradas!$B$5:$B$4004,B429))</f>
        <v/>
      </c>
      <c r="L429" s="11">
        <f>IF(J429="","",J429-N(K429))</f>
        <v/>
      </c>
      <c r="M429" s="12">
        <f>IF(OR(A429="",B429=""),"",COUNTIFS(Paradas!$A$5:$A$4004,A429,Paradas!$B$5:$B$4004,B429))</f>
        <v/>
      </c>
      <c r="N429" s="11">
        <f>IF(OR(H429="",I429=""),"",I429-H429)</f>
        <v/>
      </c>
      <c r="O429" s="6" t="n"/>
    </row>
    <row r="430">
      <c r="A430" s="13" t="n"/>
      <c r="B430" s="6" t="n"/>
      <c r="C430" s="6" t="n"/>
      <c r="D430" s="6" t="n"/>
      <c r="E430" s="14" t="n"/>
      <c r="F430" s="14" t="n"/>
      <c r="G430" s="14" t="n"/>
      <c r="H430" s="15" t="n"/>
      <c r="I430" s="15" t="n"/>
      <c r="J430" s="11">
        <f>IF(OR(E430="",F430=""),"",ROUND((MOD(F430-E430,1)-N(G430))*24,2))</f>
        <v/>
      </c>
      <c r="K430" s="11">
        <f>IF(OR(A430="",B430=""),"",SUMIFS(Paradas!$F$5:$F$4004,Paradas!$A$5:$A$4004,A430,Paradas!$B$5:$B$4004,B430))</f>
        <v/>
      </c>
      <c r="L430" s="11">
        <f>IF(J430="","",J430-N(K430))</f>
        <v/>
      </c>
      <c r="M430" s="12">
        <f>IF(OR(A430="",B430=""),"",COUNTIFS(Paradas!$A$5:$A$4004,A430,Paradas!$B$5:$B$4004,B430))</f>
        <v/>
      </c>
      <c r="N430" s="11">
        <f>IF(OR(H430="",I430=""),"",I430-H430)</f>
        <v/>
      </c>
      <c r="O430" s="6" t="n"/>
    </row>
    <row r="431">
      <c r="A431" s="13" t="n"/>
      <c r="B431" s="6" t="n"/>
      <c r="C431" s="6" t="n"/>
      <c r="D431" s="6" t="n"/>
      <c r="E431" s="14" t="n"/>
      <c r="F431" s="14" t="n"/>
      <c r="G431" s="14" t="n"/>
      <c r="H431" s="15" t="n"/>
      <c r="I431" s="15" t="n"/>
      <c r="J431" s="11">
        <f>IF(OR(E431="",F431=""),"",ROUND((MOD(F431-E431,1)-N(G431))*24,2))</f>
        <v/>
      </c>
      <c r="K431" s="11">
        <f>IF(OR(A431="",B431=""),"",SUMIFS(Paradas!$F$5:$F$4004,Paradas!$A$5:$A$4004,A431,Paradas!$B$5:$B$4004,B431))</f>
        <v/>
      </c>
      <c r="L431" s="11">
        <f>IF(J431="","",J431-N(K431))</f>
        <v/>
      </c>
      <c r="M431" s="12">
        <f>IF(OR(A431="",B431=""),"",COUNTIFS(Paradas!$A$5:$A$4004,A431,Paradas!$B$5:$B$4004,B431))</f>
        <v/>
      </c>
      <c r="N431" s="11">
        <f>IF(OR(H431="",I431=""),"",I431-H431)</f>
        <v/>
      </c>
      <c r="O431" s="6" t="n"/>
    </row>
    <row r="432">
      <c r="A432" s="13" t="n"/>
      <c r="B432" s="6" t="n"/>
      <c r="C432" s="6" t="n"/>
      <c r="D432" s="6" t="n"/>
      <c r="E432" s="14" t="n"/>
      <c r="F432" s="14" t="n"/>
      <c r="G432" s="14" t="n"/>
      <c r="H432" s="15" t="n"/>
      <c r="I432" s="15" t="n"/>
      <c r="J432" s="11">
        <f>IF(OR(E432="",F432=""),"",ROUND((MOD(F432-E432,1)-N(G432))*24,2))</f>
        <v/>
      </c>
      <c r="K432" s="11">
        <f>IF(OR(A432="",B432=""),"",SUMIFS(Paradas!$F$5:$F$4004,Paradas!$A$5:$A$4004,A432,Paradas!$B$5:$B$4004,B432))</f>
        <v/>
      </c>
      <c r="L432" s="11">
        <f>IF(J432="","",J432-N(K432))</f>
        <v/>
      </c>
      <c r="M432" s="12">
        <f>IF(OR(A432="",B432=""),"",COUNTIFS(Paradas!$A$5:$A$4004,A432,Paradas!$B$5:$B$4004,B432))</f>
        <v/>
      </c>
      <c r="N432" s="11">
        <f>IF(OR(H432="",I432=""),"",I432-H432)</f>
        <v/>
      </c>
      <c r="O432" s="6" t="n"/>
    </row>
    <row r="433">
      <c r="A433" s="13" t="n"/>
      <c r="B433" s="6" t="n"/>
      <c r="C433" s="6" t="n"/>
      <c r="D433" s="6" t="n"/>
      <c r="E433" s="14" t="n"/>
      <c r="F433" s="14" t="n"/>
      <c r="G433" s="14" t="n"/>
      <c r="H433" s="15" t="n"/>
      <c r="I433" s="15" t="n"/>
      <c r="J433" s="11">
        <f>IF(OR(E433="",F433=""),"",ROUND((MOD(F433-E433,1)-N(G433))*24,2))</f>
        <v/>
      </c>
      <c r="K433" s="11">
        <f>IF(OR(A433="",B433=""),"",SUMIFS(Paradas!$F$5:$F$4004,Paradas!$A$5:$A$4004,A433,Paradas!$B$5:$B$4004,B433))</f>
        <v/>
      </c>
      <c r="L433" s="11">
        <f>IF(J433="","",J433-N(K433))</f>
        <v/>
      </c>
      <c r="M433" s="12">
        <f>IF(OR(A433="",B433=""),"",COUNTIFS(Paradas!$A$5:$A$4004,A433,Paradas!$B$5:$B$4004,B433))</f>
        <v/>
      </c>
      <c r="N433" s="11">
        <f>IF(OR(H433="",I433=""),"",I433-H433)</f>
        <v/>
      </c>
      <c r="O433" s="6" t="n"/>
    </row>
    <row r="434">
      <c r="A434" s="13" t="n"/>
      <c r="B434" s="6" t="n"/>
      <c r="C434" s="6" t="n"/>
      <c r="D434" s="6" t="n"/>
      <c r="E434" s="14" t="n"/>
      <c r="F434" s="14" t="n"/>
      <c r="G434" s="14" t="n"/>
      <c r="H434" s="15" t="n"/>
      <c r="I434" s="15" t="n"/>
      <c r="J434" s="11">
        <f>IF(OR(E434="",F434=""),"",ROUND((MOD(F434-E434,1)-N(G434))*24,2))</f>
        <v/>
      </c>
      <c r="K434" s="11">
        <f>IF(OR(A434="",B434=""),"",SUMIFS(Paradas!$F$5:$F$4004,Paradas!$A$5:$A$4004,A434,Paradas!$B$5:$B$4004,B434))</f>
        <v/>
      </c>
      <c r="L434" s="11">
        <f>IF(J434="","",J434-N(K434))</f>
        <v/>
      </c>
      <c r="M434" s="12">
        <f>IF(OR(A434="",B434=""),"",COUNTIFS(Paradas!$A$5:$A$4004,A434,Paradas!$B$5:$B$4004,B434))</f>
        <v/>
      </c>
      <c r="N434" s="11">
        <f>IF(OR(H434="",I434=""),"",I434-H434)</f>
        <v/>
      </c>
      <c r="O434" s="6" t="n"/>
    </row>
    <row r="435">
      <c r="A435" s="13" t="n"/>
      <c r="B435" s="6" t="n"/>
      <c r="C435" s="6" t="n"/>
      <c r="D435" s="6" t="n"/>
      <c r="E435" s="14" t="n"/>
      <c r="F435" s="14" t="n"/>
      <c r="G435" s="14" t="n"/>
      <c r="H435" s="15" t="n"/>
      <c r="I435" s="15" t="n"/>
      <c r="J435" s="11">
        <f>IF(OR(E435="",F435=""),"",ROUND((MOD(F435-E435,1)-N(G435))*24,2))</f>
        <v/>
      </c>
      <c r="K435" s="11">
        <f>IF(OR(A435="",B435=""),"",SUMIFS(Paradas!$F$5:$F$4004,Paradas!$A$5:$A$4004,A435,Paradas!$B$5:$B$4004,B435))</f>
        <v/>
      </c>
      <c r="L435" s="11">
        <f>IF(J435="","",J435-N(K435))</f>
        <v/>
      </c>
      <c r="M435" s="12">
        <f>IF(OR(A435="",B435=""),"",COUNTIFS(Paradas!$A$5:$A$4004,A435,Paradas!$B$5:$B$4004,B435))</f>
        <v/>
      </c>
      <c r="N435" s="11">
        <f>IF(OR(H435="",I435=""),"",I435-H435)</f>
        <v/>
      </c>
      <c r="O435" s="6" t="n"/>
    </row>
    <row r="436">
      <c r="A436" s="13" t="n"/>
      <c r="B436" s="6" t="n"/>
      <c r="C436" s="6" t="n"/>
      <c r="D436" s="6" t="n"/>
      <c r="E436" s="14" t="n"/>
      <c r="F436" s="14" t="n"/>
      <c r="G436" s="14" t="n"/>
      <c r="H436" s="15" t="n"/>
      <c r="I436" s="15" t="n"/>
      <c r="J436" s="11">
        <f>IF(OR(E436="",F436=""),"",ROUND((MOD(F436-E436,1)-N(G436))*24,2))</f>
        <v/>
      </c>
      <c r="K436" s="11">
        <f>IF(OR(A436="",B436=""),"",SUMIFS(Paradas!$F$5:$F$4004,Paradas!$A$5:$A$4004,A436,Paradas!$B$5:$B$4004,B436))</f>
        <v/>
      </c>
      <c r="L436" s="11">
        <f>IF(J436="","",J436-N(K436))</f>
        <v/>
      </c>
      <c r="M436" s="12">
        <f>IF(OR(A436="",B436=""),"",COUNTIFS(Paradas!$A$5:$A$4004,A436,Paradas!$B$5:$B$4004,B436))</f>
        <v/>
      </c>
      <c r="N436" s="11">
        <f>IF(OR(H436="",I436=""),"",I436-H436)</f>
        <v/>
      </c>
      <c r="O436" s="6" t="n"/>
    </row>
    <row r="437">
      <c r="A437" s="13" t="n"/>
      <c r="B437" s="6" t="n"/>
      <c r="C437" s="6" t="n"/>
      <c r="D437" s="6" t="n"/>
      <c r="E437" s="14" t="n"/>
      <c r="F437" s="14" t="n"/>
      <c r="G437" s="14" t="n"/>
      <c r="H437" s="15" t="n"/>
      <c r="I437" s="15" t="n"/>
      <c r="J437" s="11">
        <f>IF(OR(E437="",F437=""),"",ROUND((MOD(F437-E437,1)-N(G437))*24,2))</f>
        <v/>
      </c>
      <c r="K437" s="11">
        <f>IF(OR(A437="",B437=""),"",SUMIFS(Paradas!$F$5:$F$4004,Paradas!$A$5:$A$4004,A437,Paradas!$B$5:$B$4004,B437))</f>
        <v/>
      </c>
      <c r="L437" s="11">
        <f>IF(J437="","",J437-N(K437))</f>
        <v/>
      </c>
      <c r="M437" s="12">
        <f>IF(OR(A437="",B437=""),"",COUNTIFS(Paradas!$A$5:$A$4004,A437,Paradas!$B$5:$B$4004,B437))</f>
        <v/>
      </c>
      <c r="N437" s="11">
        <f>IF(OR(H437="",I437=""),"",I437-H437)</f>
        <v/>
      </c>
      <c r="O437" s="6" t="n"/>
    </row>
    <row r="438">
      <c r="A438" s="13" t="n"/>
      <c r="B438" s="6" t="n"/>
      <c r="C438" s="6" t="n"/>
      <c r="D438" s="6" t="n"/>
      <c r="E438" s="14" t="n"/>
      <c r="F438" s="14" t="n"/>
      <c r="G438" s="14" t="n"/>
      <c r="H438" s="15" t="n"/>
      <c r="I438" s="15" t="n"/>
      <c r="J438" s="11">
        <f>IF(OR(E438="",F438=""),"",ROUND((MOD(F438-E438,1)-N(G438))*24,2))</f>
        <v/>
      </c>
      <c r="K438" s="11">
        <f>IF(OR(A438="",B438=""),"",SUMIFS(Paradas!$F$5:$F$4004,Paradas!$A$5:$A$4004,A438,Paradas!$B$5:$B$4004,B438))</f>
        <v/>
      </c>
      <c r="L438" s="11">
        <f>IF(J438="","",J438-N(K438))</f>
        <v/>
      </c>
      <c r="M438" s="12">
        <f>IF(OR(A438="",B438=""),"",COUNTIFS(Paradas!$A$5:$A$4004,A438,Paradas!$B$5:$B$4004,B438))</f>
        <v/>
      </c>
      <c r="N438" s="11">
        <f>IF(OR(H438="",I438=""),"",I438-H438)</f>
        <v/>
      </c>
      <c r="O438" s="6" t="n"/>
    </row>
    <row r="439">
      <c r="A439" s="13" t="n"/>
      <c r="B439" s="6" t="n"/>
      <c r="C439" s="6" t="n"/>
      <c r="D439" s="6" t="n"/>
      <c r="E439" s="14" t="n"/>
      <c r="F439" s="14" t="n"/>
      <c r="G439" s="14" t="n"/>
      <c r="H439" s="15" t="n"/>
      <c r="I439" s="15" t="n"/>
      <c r="J439" s="11">
        <f>IF(OR(E439="",F439=""),"",ROUND((MOD(F439-E439,1)-N(G439))*24,2))</f>
        <v/>
      </c>
      <c r="K439" s="11">
        <f>IF(OR(A439="",B439=""),"",SUMIFS(Paradas!$F$5:$F$4004,Paradas!$A$5:$A$4004,A439,Paradas!$B$5:$B$4004,B439))</f>
        <v/>
      </c>
      <c r="L439" s="11">
        <f>IF(J439="","",J439-N(K439))</f>
        <v/>
      </c>
      <c r="M439" s="12">
        <f>IF(OR(A439="",B439=""),"",COUNTIFS(Paradas!$A$5:$A$4004,A439,Paradas!$B$5:$B$4004,B439))</f>
        <v/>
      </c>
      <c r="N439" s="11">
        <f>IF(OR(H439="",I439=""),"",I439-H439)</f>
        <v/>
      </c>
      <c r="O439" s="6" t="n"/>
    </row>
    <row r="440">
      <c r="A440" s="13" t="n"/>
      <c r="B440" s="6" t="n"/>
      <c r="C440" s="6" t="n"/>
      <c r="D440" s="6" t="n"/>
      <c r="E440" s="14" t="n"/>
      <c r="F440" s="14" t="n"/>
      <c r="G440" s="14" t="n"/>
      <c r="H440" s="15" t="n"/>
      <c r="I440" s="15" t="n"/>
      <c r="J440" s="11">
        <f>IF(OR(E440="",F440=""),"",ROUND((MOD(F440-E440,1)-N(G440))*24,2))</f>
        <v/>
      </c>
      <c r="K440" s="11">
        <f>IF(OR(A440="",B440=""),"",SUMIFS(Paradas!$F$5:$F$4004,Paradas!$A$5:$A$4004,A440,Paradas!$B$5:$B$4004,B440))</f>
        <v/>
      </c>
      <c r="L440" s="11">
        <f>IF(J440="","",J440-N(K440))</f>
        <v/>
      </c>
      <c r="M440" s="12">
        <f>IF(OR(A440="",B440=""),"",COUNTIFS(Paradas!$A$5:$A$4004,A440,Paradas!$B$5:$B$4004,B440))</f>
        <v/>
      </c>
      <c r="N440" s="11">
        <f>IF(OR(H440="",I440=""),"",I440-H440)</f>
        <v/>
      </c>
      <c r="O440" s="6" t="n"/>
    </row>
    <row r="441">
      <c r="A441" s="13" t="n"/>
      <c r="B441" s="6" t="n"/>
      <c r="C441" s="6" t="n"/>
      <c r="D441" s="6" t="n"/>
      <c r="E441" s="14" t="n"/>
      <c r="F441" s="14" t="n"/>
      <c r="G441" s="14" t="n"/>
      <c r="H441" s="15" t="n"/>
      <c r="I441" s="15" t="n"/>
      <c r="J441" s="11">
        <f>IF(OR(E441="",F441=""),"",ROUND((MOD(F441-E441,1)-N(G441))*24,2))</f>
        <v/>
      </c>
      <c r="K441" s="11">
        <f>IF(OR(A441="",B441=""),"",SUMIFS(Paradas!$F$5:$F$4004,Paradas!$A$5:$A$4004,A441,Paradas!$B$5:$B$4004,B441))</f>
        <v/>
      </c>
      <c r="L441" s="11">
        <f>IF(J441="","",J441-N(K441))</f>
        <v/>
      </c>
      <c r="M441" s="12">
        <f>IF(OR(A441="",B441=""),"",COUNTIFS(Paradas!$A$5:$A$4004,A441,Paradas!$B$5:$B$4004,B441))</f>
        <v/>
      </c>
      <c r="N441" s="11">
        <f>IF(OR(H441="",I441=""),"",I441-H441)</f>
        <v/>
      </c>
      <c r="O441" s="6" t="n"/>
    </row>
    <row r="442">
      <c r="A442" s="13" t="n"/>
      <c r="B442" s="6" t="n"/>
      <c r="C442" s="6" t="n"/>
      <c r="D442" s="6" t="n"/>
      <c r="E442" s="14" t="n"/>
      <c r="F442" s="14" t="n"/>
      <c r="G442" s="14" t="n"/>
      <c r="H442" s="15" t="n"/>
      <c r="I442" s="15" t="n"/>
      <c r="J442" s="11">
        <f>IF(OR(E442="",F442=""),"",ROUND((MOD(F442-E442,1)-N(G442))*24,2))</f>
        <v/>
      </c>
      <c r="K442" s="11">
        <f>IF(OR(A442="",B442=""),"",SUMIFS(Paradas!$F$5:$F$4004,Paradas!$A$5:$A$4004,A442,Paradas!$B$5:$B$4004,B442))</f>
        <v/>
      </c>
      <c r="L442" s="11">
        <f>IF(J442="","",J442-N(K442))</f>
        <v/>
      </c>
      <c r="M442" s="12">
        <f>IF(OR(A442="",B442=""),"",COUNTIFS(Paradas!$A$5:$A$4004,A442,Paradas!$B$5:$B$4004,B442))</f>
        <v/>
      </c>
      <c r="N442" s="11">
        <f>IF(OR(H442="",I442=""),"",I442-H442)</f>
        <v/>
      </c>
      <c r="O442" s="6" t="n"/>
    </row>
    <row r="443">
      <c r="A443" s="13" t="n"/>
      <c r="B443" s="6" t="n"/>
      <c r="C443" s="6" t="n"/>
      <c r="D443" s="6" t="n"/>
      <c r="E443" s="14" t="n"/>
      <c r="F443" s="14" t="n"/>
      <c r="G443" s="14" t="n"/>
      <c r="H443" s="15" t="n"/>
      <c r="I443" s="15" t="n"/>
      <c r="J443" s="11">
        <f>IF(OR(E443="",F443=""),"",ROUND((MOD(F443-E443,1)-N(G443))*24,2))</f>
        <v/>
      </c>
      <c r="K443" s="11">
        <f>IF(OR(A443="",B443=""),"",SUMIFS(Paradas!$F$5:$F$4004,Paradas!$A$5:$A$4004,A443,Paradas!$B$5:$B$4004,B443))</f>
        <v/>
      </c>
      <c r="L443" s="11">
        <f>IF(J443="","",J443-N(K443))</f>
        <v/>
      </c>
      <c r="M443" s="12">
        <f>IF(OR(A443="",B443=""),"",COUNTIFS(Paradas!$A$5:$A$4004,A443,Paradas!$B$5:$B$4004,B443))</f>
        <v/>
      </c>
      <c r="N443" s="11">
        <f>IF(OR(H443="",I443=""),"",I443-H443)</f>
        <v/>
      </c>
      <c r="O443" s="6" t="n"/>
    </row>
    <row r="444">
      <c r="A444" s="13" t="n"/>
      <c r="B444" s="6" t="n"/>
      <c r="C444" s="6" t="n"/>
      <c r="D444" s="6" t="n"/>
      <c r="E444" s="14" t="n"/>
      <c r="F444" s="14" t="n"/>
      <c r="G444" s="14" t="n"/>
      <c r="H444" s="15" t="n"/>
      <c r="I444" s="15" t="n"/>
      <c r="J444" s="11">
        <f>IF(OR(E444="",F444=""),"",ROUND((MOD(F444-E444,1)-N(G444))*24,2))</f>
        <v/>
      </c>
      <c r="K444" s="11">
        <f>IF(OR(A444="",B444=""),"",SUMIFS(Paradas!$F$5:$F$4004,Paradas!$A$5:$A$4004,A444,Paradas!$B$5:$B$4004,B444))</f>
        <v/>
      </c>
      <c r="L444" s="11">
        <f>IF(J444="","",J444-N(K444))</f>
        <v/>
      </c>
      <c r="M444" s="12">
        <f>IF(OR(A444="",B444=""),"",COUNTIFS(Paradas!$A$5:$A$4004,A444,Paradas!$B$5:$B$4004,B444))</f>
        <v/>
      </c>
      <c r="N444" s="11">
        <f>IF(OR(H444="",I444=""),"",I444-H444)</f>
        <v/>
      </c>
      <c r="O444" s="6" t="n"/>
    </row>
    <row r="445">
      <c r="A445" s="13" t="n"/>
      <c r="B445" s="6" t="n"/>
      <c r="C445" s="6" t="n"/>
      <c r="D445" s="6" t="n"/>
      <c r="E445" s="14" t="n"/>
      <c r="F445" s="14" t="n"/>
      <c r="G445" s="14" t="n"/>
      <c r="H445" s="15" t="n"/>
      <c r="I445" s="15" t="n"/>
      <c r="J445" s="11">
        <f>IF(OR(E445="",F445=""),"",ROUND((MOD(F445-E445,1)-N(G445))*24,2))</f>
        <v/>
      </c>
      <c r="K445" s="11">
        <f>IF(OR(A445="",B445=""),"",SUMIFS(Paradas!$F$5:$F$4004,Paradas!$A$5:$A$4004,A445,Paradas!$B$5:$B$4004,B445))</f>
        <v/>
      </c>
      <c r="L445" s="11">
        <f>IF(J445="","",J445-N(K445))</f>
        <v/>
      </c>
      <c r="M445" s="12">
        <f>IF(OR(A445="",B445=""),"",COUNTIFS(Paradas!$A$5:$A$4004,A445,Paradas!$B$5:$B$4004,B445))</f>
        <v/>
      </c>
      <c r="N445" s="11">
        <f>IF(OR(H445="",I445=""),"",I445-H445)</f>
        <v/>
      </c>
      <c r="O445" s="6" t="n"/>
    </row>
    <row r="446">
      <c r="A446" s="13" t="n"/>
      <c r="B446" s="6" t="n"/>
      <c r="C446" s="6" t="n"/>
      <c r="D446" s="6" t="n"/>
      <c r="E446" s="14" t="n"/>
      <c r="F446" s="14" t="n"/>
      <c r="G446" s="14" t="n"/>
      <c r="H446" s="15" t="n"/>
      <c r="I446" s="15" t="n"/>
      <c r="J446" s="11">
        <f>IF(OR(E446="",F446=""),"",ROUND((MOD(F446-E446,1)-N(G446))*24,2))</f>
        <v/>
      </c>
      <c r="K446" s="11">
        <f>IF(OR(A446="",B446=""),"",SUMIFS(Paradas!$F$5:$F$4004,Paradas!$A$5:$A$4004,A446,Paradas!$B$5:$B$4004,B446))</f>
        <v/>
      </c>
      <c r="L446" s="11">
        <f>IF(J446="","",J446-N(K446))</f>
        <v/>
      </c>
      <c r="M446" s="12">
        <f>IF(OR(A446="",B446=""),"",COUNTIFS(Paradas!$A$5:$A$4004,A446,Paradas!$B$5:$B$4004,B446))</f>
        <v/>
      </c>
      <c r="N446" s="11">
        <f>IF(OR(H446="",I446=""),"",I446-H446)</f>
        <v/>
      </c>
      <c r="O446" s="6" t="n"/>
    </row>
    <row r="447">
      <c r="A447" s="13" t="n"/>
      <c r="B447" s="6" t="n"/>
      <c r="C447" s="6" t="n"/>
      <c r="D447" s="6" t="n"/>
      <c r="E447" s="14" t="n"/>
      <c r="F447" s="14" t="n"/>
      <c r="G447" s="14" t="n"/>
      <c r="H447" s="15" t="n"/>
      <c r="I447" s="15" t="n"/>
      <c r="J447" s="11">
        <f>IF(OR(E447="",F447=""),"",ROUND((MOD(F447-E447,1)-N(G447))*24,2))</f>
        <v/>
      </c>
      <c r="K447" s="11">
        <f>IF(OR(A447="",B447=""),"",SUMIFS(Paradas!$F$5:$F$4004,Paradas!$A$5:$A$4004,A447,Paradas!$B$5:$B$4004,B447))</f>
        <v/>
      </c>
      <c r="L447" s="11">
        <f>IF(J447="","",J447-N(K447))</f>
        <v/>
      </c>
      <c r="M447" s="12">
        <f>IF(OR(A447="",B447=""),"",COUNTIFS(Paradas!$A$5:$A$4004,A447,Paradas!$B$5:$B$4004,B447))</f>
        <v/>
      </c>
      <c r="N447" s="11">
        <f>IF(OR(H447="",I447=""),"",I447-H447)</f>
        <v/>
      </c>
      <c r="O447" s="6" t="n"/>
    </row>
    <row r="448">
      <c r="A448" s="13" t="n"/>
      <c r="B448" s="6" t="n"/>
      <c r="C448" s="6" t="n"/>
      <c r="D448" s="6" t="n"/>
      <c r="E448" s="14" t="n"/>
      <c r="F448" s="14" t="n"/>
      <c r="G448" s="14" t="n"/>
      <c r="H448" s="15" t="n"/>
      <c r="I448" s="15" t="n"/>
      <c r="J448" s="11">
        <f>IF(OR(E448="",F448=""),"",ROUND((MOD(F448-E448,1)-N(G448))*24,2))</f>
        <v/>
      </c>
      <c r="K448" s="11">
        <f>IF(OR(A448="",B448=""),"",SUMIFS(Paradas!$F$5:$F$4004,Paradas!$A$5:$A$4004,A448,Paradas!$B$5:$B$4004,B448))</f>
        <v/>
      </c>
      <c r="L448" s="11">
        <f>IF(J448="","",J448-N(K448))</f>
        <v/>
      </c>
      <c r="M448" s="12">
        <f>IF(OR(A448="",B448=""),"",COUNTIFS(Paradas!$A$5:$A$4004,A448,Paradas!$B$5:$B$4004,B448))</f>
        <v/>
      </c>
      <c r="N448" s="11">
        <f>IF(OR(H448="",I448=""),"",I448-H448)</f>
        <v/>
      </c>
      <c r="O448" s="6" t="n"/>
    </row>
    <row r="449">
      <c r="A449" s="13" t="n"/>
      <c r="B449" s="6" t="n"/>
      <c r="C449" s="6" t="n"/>
      <c r="D449" s="6" t="n"/>
      <c r="E449" s="14" t="n"/>
      <c r="F449" s="14" t="n"/>
      <c r="G449" s="14" t="n"/>
      <c r="H449" s="15" t="n"/>
      <c r="I449" s="15" t="n"/>
      <c r="J449" s="11">
        <f>IF(OR(E449="",F449=""),"",ROUND((MOD(F449-E449,1)-N(G449))*24,2))</f>
        <v/>
      </c>
      <c r="K449" s="11">
        <f>IF(OR(A449="",B449=""),"",SUMIFS(Paradas!$F$5:$F$4004,Paradas!$A$5:$A$4004,A449,Paradas!$B$5:$B$4004,B449))</f>
        <v/>
      </c>
      <c r="L449" s="11">
        <f>IF(J449="","",J449-N(K449))</f>
        <v/>
      </c>
      <c r="M449" s="12">
        <f>IF(OR(A449="",B449=""),"",COUNTIFS(Paradas!$A$5:$A$4004,A449,Paradas!$B$5:$B$4004,B449))</f>
        <v/>
      </c>
      <c r="N449" s="11">
        <f>IF(OR(H449="",I449=""),"",I449-H449)</f>
        <v/>
      </c>
      <c r="O449" s="6" t="n"/>
    </row>
    <row r="450">
      <c r="A450" s="13" t="n"/>
      <c r="B450" s="6" t="n"/>
      <c r="C450" s="6" t="n"/>
      <c r="D450" s="6" t="n"/>
      <c r="E450" s="14" t="n"/>
      <c r="F450" s="14" t="n"/>
      <c r="G450" s="14" t="n"/>
      <c r="H450" s="15" t="n"/>
      <c r="I450" s="15" t="n"/>
      <c r="J450" s="11">
        <f>IF(OR(E450="",F450=""),"",ROUND((MOD(F450-E450,1)-N(G450))*24,2))</f>
        <v/>
      </c>
      <c r="K450" s="11">
        <f>IF(OR(A450="",B450=""),"",SUMIFS(Paradas!$F$5:$F$4004,Paradas!$A$5:$A$4004,A450,Paradas!$B$5:$B$4004,B450))</f>
        <v/>
      </c>
      <c r="L450" s="11">
        <f>IF(J450="","",J450-N(K450))</f>
        <v/>
      </c>
      <c r="M450" s="12">
        <f>IF(OR(A450="",B450=""),"",COUNTIFS(Paradas!$A$5:$A$4004,A450,Paradas!$B$5:$B$4004,B450))</f>
        <v/>
      </c>
      <c r="N450" s="11">
        <f>IF(OR(H450="",I450=""),"",I450-H450)</f>
        <v/>
      </c>
      <c r="O450" s="6" t="n"/>
    </row>
    <row r="451">
      <c r="A451" s="13" t="n"/>
      <c r="B451" s="6" t="n"/>
      <c r="C451" s="6" t="n"/>
      <c r="D451" s="6" t="n"/>
      <c r="E451" s="14" t="n"/>
      <c r="F451" s="14" t="n"/>
      <c r="G451" s="14" t="n"/>
      <c r="H451" s="15" t="n"/>
      <c r="I451" s="15" t="n"/>
      <c r="J451" s="11">
        <f>IF(OR(E451="",F451=""),"",ROUND((MOD(F451-E451,1)-N(G451))*24,2))</f>
        <v/>
      </c>
      <c r="K451" s="11">
        <f>IF(OR(A451="",B451=""),"",SUMIFS(Paradas!$F$5:$F$4004,Paradas!$A$5:$A$4004,A451,Paradas!$B$5:$B$4004,B451))</f>
        <v/>
      </c>
      <c r="L451" s="11">
        <f>IF(J451="","",J451-N(K451))</f>
        <v/>
      </c>
      <c r="M451" s="12">
        <f>IF(OR(A451="",B451=""),"",COUNTIFS(Paradas!$A$5:$A$4004,A451,Paradas!$B$5:$B$4004,B451))</f>
        <v/>
      </c>
      <c r="N451" s="11">
        <f>IF(OR(H451="",I451=""),"",I451-H451)</f>
        <v/>
      </c>
      <c r="O451" s="6" t="n"/>
    </row>
    <row r="452">
      <c r="A452" s="13" t="n"/>
      <c r="B452" s="6" t="n"/>
      <c r="C452" s="6" t="n"/>
      <c r="D452" s="6" t="n"/>
      <c r="E452" s="14" t="n"/>
      <c r="F452" s="14" t="n"/>
      <c r="G452" s="14" t="n"/>
      <c r="H452" s="15" t="n"/>
      <c r="I452" s="15" t="n"/>
      <c r="J452" s="11">
        <f>IF(OR(E452="",F452=""),"",ROUND((MOD(F452-E452,1)-N(G452))*24,2))</f>
        <v/>
      </c>
      <c r="K452" s="11">
        <f>IF(OR(A452="",B452=""),"",SUMIFS(Paradas!$F$5:$F$4004,Paradas!$A$5:$A$4004,A452,Paradas!$B$5:$B$4004,B452))</f>
        <v/>
      </c>
      <c r="L452" s="11">
        <f>IF(J452="","",J452-N(K452))</f>
        <v/>
      </c>
      <c r="M452" s="12">
        <f>IF(OR(A452="",B452=""),"",COUNTIFS(Paradas!$A$5:$A$4004,A452,Paradas!$B$5:$B$4004,B452))</f>
        <v/>
      </c>
      <c r="N452" s="11">
        <f>IF(OR(H452="",I452=""),"",I452-H452)</f>
        <v/>
      </c>
      <c r="O452" s="6" t="n"/>
    </row>
    <row r="453">
      <c r="A453" s="13" t="n"/>
      <c r="B453" s="6" t="n"/>
      <c r="C453" s="6" t="n"/>
      <c r="D453" s="6" t="n"/>
      <c r="E453" s="14" t="n"/>
      <c r="F453" s="14" t="n"/>
      <c r="G453" s="14" t="n"/>
      <c r="H453" s="15" t="n"/>
      <c r="I453" s="15" t="n"/>
      <c r="J453" s="11">
        <f>IF(OR(E453="",F453=""),"",ROUND((MOD(F453-E453,1)-N(G453))*24,2))</f>
        <v/>
      </c>
      <c r="K453" s="11">
        <f>IF(OR(A453="",B453=""),"",SUMIFS(Paradas!$F$5:$F$4004,Paradas!$A$5:$A$4004,A453,Paradas!$B$5:$B$4004,B453))</f>
        <v/>
      </c>
      <c r="L453" s="11">
        <f>IF(J453="","",J453-N(K453))</f>
        <v/>
      </c>
      <c r="M453" s="12">
        <f>IF(OR(A453="",B453=""),"",COUNTIFS(Paradas!$A$5:$A$4004,A453,Paradas!$B$5:$B$4004,B453))</f>
        <v/>
      </c>
      <c r="N453" s="11">
        <f>IF(OR(H453="",I453=""),"",I453-H453)</f>
        <v/>
      </c>
      <c r="O453" s="6" t="n"/>
    </row>
    <row r="454">
      <c r="A454" s="13" t="n"/>
      <c r="B454" s="6" t="n"/>
      <c r="C454" s="6" t="n"/>
      <c r="D454" s="6" t="n"/>
      <c r="E454" s="14" t="n"/>
      <c r="F454" s="14" t="n"/>
      <c r="G454" s="14" t="n"/>
      <c r="H454" s="15" t="n"/>
      <c r="I454" s="15" t="n"/>
      <c r="J454" s="11">
        <f>IF(OR(E454="",F454=""),"",ROUND((MOD(F454-E454,1)-N(G454))*24,2))</f>
        <v/>
      </c>
      <c r="K454" s="11">
        <f>IF(OR(A454="",B454=""),"",SUMIFS(Paradas!$F$5:$F$4004,Paradas!$A$5:$A$4004,A454,Paradas!$B$5:$B$4004,B454))</f>
        <v/>
      </c>
      <c r="L454" s="11">
        <f>IF(J454="","",J454-N(K454))</f>
        <v/>
      </c>
      <c r="M454" s="12">
        <f>IF(OR(A454="",B454=""),"",COUNTIFS(Paradas!$A$5:$A$4004,A454,Paradas!$B$5:$B$4004,B454))</f>
        <v/>
      </c>
      <c r="N454" s="11">
        <f>IF(OR(H454="",I454=""),"",I454-H454)</f>
        <v/>
      </c>
      <c r="O454" s="6" t="n"/>
    </row>
    <row r="455">
      <c r="A455" s="13" t="n"/>
      <c r="B455" s="6" t="n"/>
      <c r="C455" s="6" t="n"/>
      <c r="D455" s="6" t="n"/>
      <c r="E455" s="14" t="n"/>
      <c r="F455" s="14" t="n"/>
      <c r="G455" s="14" t="n"/>
      <c r="H455" s="15" t="n"/>
      <c r="I455" s="15" t="n"/>
      <c r="J455" s="11">
        <f>IF(OR(E455="",F455=""),"",ROUND((MOD(F455-E455,1)-N(G455))*24,2))</f>
        <v/>
      </c>
      <c r="K455" s="11">
        <f>IF(OR(A455="",B455=""),"",SUMIFS(Paradas!$F$5:$F$4004,Paradas!$A$5:$A$4004,A455,Paradas!$B$5:$B$4004,B455))</f>
        <v/>
      </c>
      <c r="L455" s="11">
        <f>IF(J455="","",J455-N(K455))</f>
        <v/>
      </c>
      <c r="M455" s="12">
        <f>IF(OR(A455="",B455=""),"",COUNTIFS(Paradas!$A$5:$A$4004,A455,Paradas!$B$5:$B$4004,B455))</f>
        <v/>
      </c>
      <c r="N455" s="11">
        <f>IF(OR(H455="",I455=""),"",I455-H455)</f>
        <v/>
      </c>
      <c r="O455" s="6" t="n"/>
    </row>
    <row r="456">
      <c r="A456" s="13" t="n"/>
      <c r="B456" s="6" t="n"/>
      <c r="C456" s="6" t="n"/>
      <c r="D456" s="6" t="n"/>
      <c r="E456" s="14" t="n"/>
      <c r="F456" s="14" t="n"/>
      <c r="G456" s="14" t="n"/>
      <c r="H456" s="15" t="n"/>
      <c r="I456" s="15" t="n"/>
      <c r="J456" s="11">
        <f>IF(OR(E456="",F456=""),"",ROUND((MOD(F456-E456,1)-N(G456))*24,2))</f>
        <v/>
      </c>
      <c r="K456" s="11">
        <f>IF(OR(A456="",B456=""),"",SUMIFS(Paradas!$F$5:$F$4004,Paradas!$A$5:$A$4004,A456,Paradas!$B$5:$B$4004,B456))</f>
        <v/>
      </c>
      <c r="L456" s="11">
        <f>IF(J456="","",J456-N(K456))</f>
        <v/>
      </c>
      <c r="M456" s="12">
        <f>IF(OR(A456="",B456=""),"",COUNTIFS(Paradas!$A$5:$A$4004,A456,Paradas!$B$5:$B$4004,B456))</f>
        <v/>
      </c>
      <c r="N456" s="11">
        <f>IF(OR(H456="",I456=""),"",I456-H456)</f>
        <v/>
      </c>
      <c r="O456" s="6" t="n"/>
    </row>
    <row r="457">
      <c r="A457" s="13" t="n"/>
      <c r="B457" s="6" t="n"/>
      <c r="C457" s="6" t="n"/>
      <c r="D457" s="6" t="n"/>
      <c r="E457" s="14" t="n"/>
      <c r="F457" s="14" t="n"/>
      <c r="G457" s="14" t="n"/>
      <c r="H457" s="15" t="n"/>
      <c r="I457" s="15" t="n"/>
      <c r="J457" s="11">
        <f>IF(OR(E457="",F457=""),"",ROUND((MOD(F457-E457,1)-N(G457))*24,2))</f>
        <v/>
      </c>
      <c r="K457" s="11">
        <f>IF(OR(A457="",B457=""),"",SUMIFS(Paradas!$F$5:$F$4004,Paradas!$A$5:$A$4004,A457,Paradas!$B$5:$B$4004,B457))</f>
        <v/>
      </c>
      <c r="L457" s="11">
        <f>IF(J457="","",J457-N(K457))</f>
        <v/>
      </c>
      <c r="M457" s="12">
        <f>IF(OR(A457="",B457=""),"",COUNTIFS(Paradas!$A$5:$A$4004,A457,Paradas!$B$5:$B$4004,B457))</f>
        <v/>
      </c>
      <c r="N457" s="11">
        <f>IF(OR(H457="",I457=""),"",I457-H457)</f>
        <v/>
      </c>
      <c r="O457" s="6" t="n"/>
    </row>
    <row r="458">
      <c r="A458" s="13" t="n"/>
      <c r="B458" s="6" t="n"/>
      <c r="C458" s="6" t="n"/>
      <c r="D458" s="6" t="n"/>
      <c r="E458" s="14" t="n"/>
      <c r="F458" s="14" t="n"/>
      <c r="G458" s="14" t="n"/>
      <c r="H458" s="15" t="n"/>
      <c r="I458" s="15" t="n"/>
      <c r="J458" s="11">
        <f>IF(OR(E458="",F458=""),"",ROUND((MOD(F458-E458,1)-N(G458))*24,2))</f>
        <v/>
      </c>
      <c r="K458" s="11">
        <f>IF(OR(A458="",B458=""),"",SUMIFS(Paradas!$F$5:$F$4004,Paradas!$A$5:$A$4004,A458,Paradas!$B$5:$B$4004,B458))</f>
        <v/>
      </c>
      <c r="L458" s="11">
        <f>IF(J458="","",J458-N(K458))</f>
        <v/>
      </c>
      <c r="M458" s="12">
        <f>IF(OR(A458="",B458=""),"",COUNTIFS(Paradas!$A$5:$A$4004,A458,Paradas!$B$5:$B$4004,B458))</f>
        <v/>
      </c>
      <c r="N458" s="11">
        <f>IF(OR(H458="",I458=""),"",I458-H458)</f>
        <v/>
      </c>
      <c r="O458" s="6" t="n"/>
    </row>
    <row r="459">
      <c r="A459" s="13" t="n"/>
      <c r="B459" s="6" t="n"/>
      <c r="C459" s="6" t="n"/>
      <c r="D459" s="6" t="n"/>
      <c r="E459" s="14" t="n"/>
      <c r="F459" s="14" t="n"/>
      <c r="G459" s="14" t="n"/>
      <c r="H459" s="15" t="n"/>
      <c r="I459" s="15" t="n"/>
      <c r="J459" s="11">
        <f>IF(OR(E459="",F459=""),"",ROUND((MOD(F459-E459,1)-N(G459))*24,2))</f>
        <v/>
      </c>
      <c r="K459" s="11">
        <f>IF(OR(A459="",B459=""),"",SUMIFS(Paradas!$F$5:$F$4004,Paradas!$A$5:$A$4004,A459,Paradas!$B$5:$B$4004,B459))</f>
        <v/>
      </c>
      <c r="L459" s="11">
        <f>IF(J459="","",J459-N(K459))</f>
        <v/>
      </c>
      <c r="M459" s="12">
        <f>IF(OR(A459="",B459=""),"",COUNTIFS(Paradas!$A$5:$A$4004,A459,Paradas!$B$5:$B$4004,B459))</f>
        <v/>
      </c>
      <c r="N459" s="11">
        <f>IF(OR(H459="",I459=""),"",I459-H459)</f>
        <v/>
      </c>
      <c r="O459" s="6" t="n"/>
    </row>
    <row r="460">
      <c r="A460" s="13" t="n"/>
      <c r="B460" s="6" t="n"/>
      <c r="C460" s="6" t="n"/>
      <c r="D460" s="6" t="n"/>
      <c r="E460" s="14" t="n"/>
      <c r="F460" s="14" t="n"/>
      <c r="G460" s="14" t="n"/>
      <c r="H460" s="15" t="n"/>
      <c r="I460" s="15" t="n"/>
      <c r="J460" s="11">
        <f>IF(OR(E460="",F460=""),"",ROUND((MOD(F460-E460,1)-N(G460))*24,2))</f>
        <v/>
      </c>
      <c r="K460" s="11">
        <f>IF(OR(A460="",B460=""),"",SUMIFS(Paradas!$F$5:$F$4004,Paradas!$A$5:$A$4004,A460,Paradas!$B$5:$B$4004,B460))</f>
        <v/>
      </c>
      <c r="L460" s="11">
        <f>IF(J460="","",J460-N(K460))</f>
        <v/>
      </c>
      <c r="M460" s="12">
        <f>IF(OR(A460="",B460=""),"",COUNTIFS(Paradas!$A$5:$A$4004,A460,Paradas!$B$5:$B$4004,B460))</f>
        <v/>
      </c>
      <c r="N460" s="11">
        <f>IF(OR(H460="",I460=""),"",I460-H460)</f>
        <v/>
      </c>
      <c r="O460" s="6" t="n"/>
    </row>
    <row r="461">
      <c r="A461" s="13" t="n"/>
      <c r="B461" s="6" t="n"/>
      <c r="C461" s="6" t="n"/>
      <c r="D461" s="6" t="n"/>
      <c r="E461" s="14" t="n"/>
      <c r="F461" s="14" t="n"/>
      <c r="G461" s="14" t="n"/>
      <c r="H461" s="15" t="n"/>
      <c r="I461" s="15" t="n"/>
      <c r="J461" s="11">
        <f>IF(OR(E461="",F461=""),"",ROUND((MOD(F461-E461,1)-N(G461))*24,2))</f>
        <v/>
      </c>
      <c r="K461" s="11">
        <f>IF(OR(A461="",B461=""),"",SUMIFS(Paradas!$F$5:$F$4004,Paradas!$A$5:$A$4004,A461,Paradas!$B$5:$B$4004,B461))</f>
        <v/>
      </c>
      <c r="L461" s="11">
        <f>IF(J461="","",J461-N(K461))</f>
        <v/>
      </c>
      <c r="M461" s="12">
        <f>IF(OR(A461="",B461=""),"",COUNTIFS(Paradas!$A$5:$A$4004,A461,Paradas!$B$5:$B$4004,B461))</f>
        <v/>
      </c>
      <c r="N461" s="11">
        <f>IF(OR(H461="",I461=""),"",I461-H461)</f>
        <v/>
      </c>
      <c r="O461" s="6" t="n"/>
    </row>
    <row r="462">
      <c r="A462" s="13" t="n"/>
      <c r="B462" s="6" t="n"/>
      <c r="C462" s="6" t="n"/>
      <c r="D462" s="6" t="n"/>
      <c r="E462" s="14" t="n"/>
      <c r="F462" s="14" t="n"/>
      <c r="G462" s="14" t="n"/>
      <c r="H462" s="15" t="n"/>
      <c r="I462" s="15" t="n"/>
      <c r="J462" s="11">
        <f>IF(OR(E462="",F462=""),"",ROUND((MOD(F462-E462,1)-N(G462))*24,2))</f>
        <v/>
      </c>
      <c r="K462" s="11">
        <f>IF(OR(A462="",B462=""),"",SUMIFS(Paradas!$F$5:$F$4004,Paradas!$A$5:$A$4004,A462,Paradas!$B$5:$B$4004,B462))</f>
        <v/>
      </c>
      <c r="L462" s="11">
        <f>IF(J462="","",J462-N(K462))</f>
        <v/>
      </c>
      <c r="M462" s="12">
        <f>IF(OR(A462="",B462=""),"",COUNTIFS(Paradas!$A$5:$A$4004,A462,Paradas!$B$5:$B$4004,B462))</f>
        <v/>
      </c>
      <c r="N462" s="11">
        <f>IF(OR(H462="",I462=""),"",I462-H462)</f>
        <v/>
      </c>
      <c r="O462" s="6" t="n"/>
    </row>
    <row r="463">
      <c r="A463" s="13" t="n"/>
      <c r="B463" s="6" t="n"/>
      <c r="C463" s="6" t="n"/>
      <c r="D463" s="6" t="n"/>
      <c r="E463" s="14" t="n"/>
      <c r="F463" s="14" t="n"/>
      <c r="G463" s="14" t="n"/>
      <c r="H463" s="15" t="n"/>
      <c r="I463" s="15" t="n"/>
      <c r="J463" s="11">
        <f>IF(OR(E463="",F463=""),"",ROUND((MOD(F463-E463,1)-N(G463))*24,2))</f>
        <v/>
      </c>
      <c r="K463" s="11">
        <f>IF(OR(A463="",B463=""),"",SUMIFS(Paradas!$F$5:$F$4004,Paradas!$A$5:$A$4004,A463,Paradas!$B$5:$B$4004,B463))</f>
        <v/>
      </c>
      <c r="L463" s="11">
        <f>IF(J463="","",J463-N(K463))</f>
        <v/>
      </c>
      <c r="M463" s="12">
        <f>IF(OR(A463="",B463=""),"",COUNTIFS(Paradas!$A$5:$A$4004,A463,Paradas!$B$5:$B$4004,B463))</f>
        <v/>
      </c>
      <c r="N463" s="11">
        <f>IF(OR(H463="",I463=""),"",I463-H463)</f>
        <v/>
      </c>
      <c r="O463" s="6" t="n"/>
    </row>
    <row r="464">
      <c r="A464" s="13" t="n"/>
      <c r="B464" s="6" t="n"/>
      <c r="C464" s="6" t="n"/>
      <c r="D464" s="6" t="n"/>
      <c r="E464" s="14" t="n"/>
      <c r="F464" s="14" t="n"/>
      <c r="G464" s="14" t="n"/>
      <c r="H464" s="15" t="n"/>
      <c r="I464" s="15" t="n"/>
      <c r="J464" s="11">
        <f>IF(OR(E464="",F464=""),"",ROUND((MOD(F464-E464,1)-N(G464))*24,2))</f>
        <v/>
      </c>
      <c r="K464" s="11">
        <f>IF(OR(A464="",B464=""),"",SUMIFS(Paradas!$F$5:$F$4004,Paradas!$A$5:$A$4004,A464,Paradas!$B$5:$B$4004,B464))</f>
        <v/>
      </c>
      <c r="L464" s="11">
        <f>IF(J464="","",J464-N(K464))</f>
        <v/>
      </c>
      <c r="M464" s="12">
        <f>IF(OR(A464="",B464=""),"",COUNTIFS(Paradas!$A$5:$A$4004,A464,Paradas!$B$5:$B$4004,B464))</f>
        <v/>
      </c>
      <c r="N464" s="11">
        <f>IF(OR(H464="",I464=""),"",I464-H464)</f>
        <v/>
      </c>
      <c r="O464" s="6" t="n"/>
    </row>
    <row r="465">
      <c r="A465" s="13" t="n"/>
      <c r="B465" s="6" t="n"/>
      <c r="C465" s="6" t="n"/>
      <c r="D465" s="6" t="n"/>
      <c r="E465" s="14" t="n"/>
      <c r="F465" s="14" t="n"/>
      <c r="G465" s="14" t="n"/>
      <c r="H465" s="15" t="n"/>
      <c r="I465" s="15" t="n"/>
      <c r="J465" s="11">
        <f>IF(OR(E465="",F465=""),"",ROUND((MOD(F465-E465,1)-N(G465))*24,2))</f>
        <v/>
      </c>
      <c r="K465" s="11">
        <f>IF(OR(A465="",B465=""),"",SUMIFS(Paradas!$F$5:$F$4004,Paradas!$A$5:$A$4004,A465,Paradas!$B$5:$B$4004,B465))</f>
        <v/>
      </c>
      <c r="L465" s="11">
        <f>IF(J465="","",J465-N(K465))</f>
        <v/>
      </c>
      <c r="M465" s="12">
        <f>IF(OR(A465="",B465=""),"",COUNTIFS(Paradas!$A$5:$A$4004,A465,Paradas!$B$5:$B$4004,B465))</f>
        <v/>
      </c>
      <c r="N465" s="11">
        <f>IF(OR(H465="",I465=""),"",I465-H465)</f>
        <v/>
      </c>
      <c r="O465" s="6" t="n"/>
    </row>
    <row r="466">
      <c r="A466" s="13" t="n"/>
      <c r="B466" s="6" t="n"/>
      <c r="C466" s="6" t="n"/>
      <c r="D466" s="6" t="n"/>
      <c r="E466" s="14" t="n"/>
      <c r="F466" s="14" t="n"/>
      <c r="G466" s="14" t="n"/>
      <c r="H466" s="15" t="n"/>
      <c r="I466" s="15" t="n"/>
      <c r="J466" s="11">
        <f>IF(OR(E466="",F466=""),"",ROUND((MOD(F466-E466,1)-N(G466))*24,2))</f>
        <v/>
      </c>
      <c r="K466" s="11">
        <f>IF(OR(A466="",B466=""),"",SUMIFS(Paradas!$F$5:$F$4004,Paradas!$A$5:$A$4004,A466,Paradas!$B$5:$B$4004,B466))</f>
        <v/>
      </c>
      <c r="L466" s="11">
        <f>IF(J466="","",J466-N(K466))</f>
        <v/>
      </c>
      <c r="M466" s="12">
        <f>IF(OR(A466="",B466=""),"",COUNTIFS(Paradas!$A$5:$A$4004,A466,Paradas!$B$5:$B$4004,B466))</f>
        <v/>
      </c>
      <c r="N466" s="11">
        <f>IF(OR(H466="",I466=""),"",I466-H466)</f>
        <v/>
      </c>
      <c r="O466" s="6" t="n"/>
    </row>
    <row r="467">
      <c r="A467" s="13" t="n"/>
      <c r="B467" s="6" t="n"/>
      <c r="C467" s="6" t="n"/>
      <c r="D467" s="6" t="n"/>
      <c r="E467" s="14" t="n"/>
      <c r="F467" s="14" t="n"/>
      <c r="G467" s="14" t="n"/>
      <c r="H467" s="15" t="n"/>
      <c r="I467" s="15" t="n"/>
      <c r="J467" s="11">
        <f>IF(OR(E467="",F467=""),"",ROUND((MOD(F467-E467,1)-N(G467))*24,2))</f>
        <v/>
      </c>
      <c r="K467" s="11">
        <f>IF(OR(A467="",B467=""),"",SUMIFS(Paradas!$F$5:$F$4004,Paradas!$A$5:$A$4004,A467,Paradas!$B$5:$B$4004,B467))</f>
        <v/>
      </c>
      <c r="L467" s="11">
        <f>IF(J467="","",J467-N(K467))</f>
        <v/>
      </c>
      <c r="M467" s="12">
        <f>IF(OR(A467="",B467=""),"",COUNTIFS(Paradas!$A$5:$A$4004,A467,Paradas!$B$5:$B$4004,B467))</f>
        <v/>
      </c>
      <c r="N467" s="11">
        <f>IF(OR(H467="",I467=""),"",I467-H467)</f>
        <v/>
      </c>
      <c r="O467" s="6" t="n"/>
    </row>
    <row r="468">
      <c r="A468" s="13" t="n"/>
      <c r="B468" s="6" t="n"/>
      <c r="C468" s="6" t="n"/>
      <c r="D468" s="6" t="n"/>
      <c r="E468" s="14" t="n"/>
      <c r="F468" s="14" t="n"/>
      <c r="G468" s="14" t="n"/>
      <c r="H468" s="15" t="n"/>
      <c r="I468" s="15" t="n"/>
      <c r="J468" s="11">
        <f>IF(OR(E468="",F468=""),"",ROUND((MOD(F468-E468,1)-N(G468))*24,2))</f>
        <v/>
      </c>
      <c r="K468" s="11">
        <f>IF(OR(A468="",B468=""),"",SUMIFS(Paradas!$F$5:$F$4004,Paradas!$A$5:$A$4004,A468,Paradas!$B$5:$B$4004,B468))</f>
        <v/>
      </c>
      <c r="L468" s="11">
        <f>IF(J468="","",J468-N(K468))</f>
        <v/>
      </c>
      <c r="M468" s="12">
        <f>IF(OR(A468="",B468=""),"",COUNTIFS(Paradas!$A$5:$A$4004,A468,Paradas!$B$5:$B$4004,B468))</f>
        <v/>
      </c>
      <c r="N468" s="11">
        <f>IF(OR(H468="",I468=""),"",I468-H468)</f>
        <v/>
      </c>
      <c r="O468" s="6" t="n"/>
    </row>
    <row r="469">
      <c r="A469" s="13" t="n"/>
      <c r="B469" s="6" t="n"/>
      <c r="C469" s="6" t="n"/>
      <c r="D469" s="6" t="n"/>
      <c r="E469" s="14" t="n"/>
      <c r="F469" s="14" t="n"/>
      <c r="G469" s="14" t="n"/>
      <c r="H469" s="15" t="n"/>
      <c r="I469" s="15" t="n"/>
      <c r="J469" s="11">
        <f>IF(OR(E469="",F469=""),"",ROUND((MOD(F469-E469,1)-N(G469))*24,2))</f>
        <v/>
      </c>
      <c r="K469" s="11">
        <f>IF(OR(A469="",B469=""),"",SUMIFS(Paradas!$F$5:$F$4004,Paradas!$A$5:$A$4004,A469,Paradas!$B$5:$B$4004,B469))</f>
        <v/>
      </c>
      <c r="L469" s="11">
        <f>IF(J469="","",J469-N(K469))</f>
        <v/>
      </c>
      <c r="M469" s="12">
        <f>IF(OR(A469="",B469=""),"",COUNTIFS(Paradas!$A$5:$A$4004,A469,Paradas!$B$5:$B$4004,B469))</f>
        <v/>
      </c>
      <c r="N469" s="11">
        <f>IF(OR(H469="",I469=""),"",I469-H469)</f>
        <v/>
      </c>
      <c r="O469" s="6" t="n"/>
    </row>
    <row r="470">
      <c r="A470" s="13" t="n"/>
      <c r="B470" s="6" t="n"/>
      <c r="C470" s="6" t="n"/>
      <c r="D470" s="6" t="n"/>
      <c r="E470" s="14" t="n"/>
      <c r="F470" s="14" t="n"/>
      <c r="G470" s="14" t="n"/>
      <c r="H470" s="15" t="n"/>
      <c r="I470" s="15" t="n"/>
      <c r="J470" s="11">
        <f>IF(OR(E470="",F470=""),"",ROUND((MOD(F470-E470,1)-N(G470))*24,2))</f>
        <v/>
      </c>
      <c r="K470" s="11">
        <f>IF(OR(A470="",B470=""),"",SUMIFS(Paradas!$F$5:$F$4004,Paradas!$A$5:$A$4004,A470,Paradas!$B$5:$B$4004,B470))</f>
        <v/>
      </c>
      <c r="L470" s="11">
        <f>IF(J470="","",J470-N(K470))</f>
        <v/>
      </c>
      <c r="M470" s="12">
        <f>IF(OR(A470="",B470=""),"",COUNTIFS(Paradas!$A$5:$A$4004,A470,Paradas!$B$5:$B$4004,B470))</f>
        <v/>
      </c>
      <c r="N470" s="11">
        <f>IF(OR(H470="",I470=""),"",I470-H470)</f>
        <v/>
      </c>
      <c r="O470" s="6" t="n"/>
    </row>
    <row r="471">
      <c r="A471" s="13" t="n"/>
      <c r="B471" s="6" t="n"/>
      <c r="C471" s="6" t="n"/>
      <c r="D471" s="6" t="n"/>
      <c r="E471" s="14" t="n"/>
      <c r="F471" s="14" t="n"/>
      <c r="G471" s="14" t="n"/>
      <c r="H471" s="15" t="n"/>
      <c r="I471" s="15" t="n"/>
      <c r="J471" s="11">
        <f>IF(OR(E471="",F471=""),"",ROUND((MOD(F471-E471,1)-N(G471))*24,2))</f>
        <v/>
      </c>
      <c r="K471" s="11">
        <f>IF(OR(A471="",B471=""),"",SUMIFS(Paradas!$F$5:$F$4004,Paradas!$A$5:$A$4004,A471,Paradas!$B$5:$B$4004,B471))</f>
        <v/>
      </c>
      <c r="L471" s="11">
        <f>IF(J471="","",J471-N(K471))</f>
        <v/>
      </c>
      <c r="M471" s="12">
        <f>IF(OR(A471="",B471=""),"",COUNTIFS(Paradas!$A$5:$A$4004,A471,Paradas!$B$5:$B$4004,B471))</f>
        <v/>
      </c>
      <c r="N471" s="11">
        <f>IF(OR(H471="",I471=""),"",I471-H471)</f>
        <v/>
      </c>
      <c r="O471" s="6" t="n"/>
    </row>
    <row r="472">
      <c r="A472" s="13" t="n"/>
      <c r="B472" s="6" t="n"/>
      <c r="C472" s="6" t="n"/>
      <c r="D472" s="6" t="n"/>
      <c r="E472" s="14" t="n"/>
      <c r="F472" s="14" t="n"/>
      <c r="G472" s="14" t="n"/>
      <c r="H472" s="15" t="n"/>
      <c r="I472" s="15" t="n"/>
      <c r="J472" s="11">
        <f>IF(OR(E472="",F472=""),"",ROUND((MOD(F472-E472,1)-N(G472))*24,2))</f>
        <v/>
      </c>
      <c r="K472" s="11">
        <f>IF(OR(A472="",B472=""),"",SUMIFS(Paradas!$F$5:$F$4004,Paradas!$A$5:$A$4004,A472,Paradas!$B$5:$B$4004,B472))</f>
        <v/>
      </c>
      <c r="L472" s="11">
        <f>IF(J472="","",J472-N(K472))</f>
        <v/>
      </c>
      <c r="M472" s="12">
        <f>IF(OR(A472="",B472=""),"",COUNTIFS(Paradas!$A$5:$A$4004,A472,Paradas!$B$5:$B$4004,B472))</f>
        <v/>
      </c>
      <c r="N472" s="11">
        <f>IF(OR(H472="",I472=""),"",I472-H472)</f>
        <v/>
      </c>
      <c r="O472" s="6" t="n"/>
    </row>
    <row r="473">
      <c r="A473" s="13" t="n"/>
      <c r="B473" s="6" t="n"/>
      <c r="C473" s="6" t="n"/>
      <c r="D473" s="6" t="n"/>
      <c r="E473" s="14" t="n"/>
      <c r="F473" s="14" t="n"/>
      <c r="G473" s="14" t="n"/>
      <c r="H473" s="15" t="n"/>
      <c r="I473" s="15" t="n"/>
      <c r="J473" s="11">
        <f>IF(OR(E473="",F473=""),"",ROUND((MOD(F473-E473,1)-N(G473))*24,2))</f>
        <v/>
      </c>
      <c r="K473" s="11">
        <f>IF(OR(A473="",B473=""),"",SUMIFS(Paradas!$F$5:$F$4004,Paradas!$A$5:$A$4004,A473,Paradas!$B$5:$B$4004,B473))</f>
        <v/>
      </c>
      <c r="L473" s="11">
        <f>IF(J473="","",J473-N(K473))</f>
        <v/>
      </c>
      <c r="M473" s="12">
        <f>IF(OR(A473="",B473=""),"",COUNTIFS(Paradas!$A$5:$A$4004,A473,Paradas!$B$5:$B$4004,B473))</f>
        <v/>
      </c>
      <c r="N473" s="11">
        <f>IF(OR(H473="",I473=""),"",I473-H473)</f>
        <v/>
      </c>
      <c r="O473" s="6" t="n"/>
    </row>
    <row r="474">
      <c r="A474" s="13" t="n"/>
      <c r="B474" s="6" t="n"/>
      <c r="C474" s="6" t="n"/>
      <c r="D474" s="6" t="n"/>
      <c r="E474" s="14" t="n"/>
      <c r="F474" s="14" t="n"/>
      <c r="G474" s="14" t="n"/>
      <c r="H474" s="15" t="n"/>
      <c r="I474" s="15" t="n"/>
      <c r="J474" s="11">
        <f>IF(OR(E474="",F474=""),"",ROUND((MOD(F474-E474,1)-N(G474))*24,2))</f>
        <v/>
      </c>
      <c r="K474" s="11">
        <f>IF(OR(A474="",B474=""),"",SUMIFS(Paradas!$F$5:$F$4004,Paradas!$A$5:$A$4004,A474,Paradas!$B$5:$B$4004,B474))</f>
        <v/>
      </c>
      <c r="L474" s="11">
        <f>IF(J474="","",J474-N(K474))</f>
        <v/>
      </c>
      <c r="M474" s="12">
        <f>IF(OR(A474="",B474=""),"",COUNTIFS(Paradas!$A$5:$A$4004,A474,Paradas!$B$5:$B$4004,B474))</f>
        <v/>
      </c>
      <c r="N474" s="11">
        <f>IF(OR(H474="",I474=""),"",I474-H474)</f>
        <v/>
      </c>
      <c r="O474" s="6" t="n"/>
    </row>
    <row r="475">
      <c r="A475" s="13" t="n"/>
      <c r="B475" s="6" t="n"/>
      <c r="C475" s="6" t="n"/>
      <c r="D475" s="6" t="n"/>
      <c r="E475" s="14" t="n"/>
      <c r="F475" s="14" t="n"/>
      <c r="G475" s="14" t="n"/>
      <c r="H475" s="15" t="n"/>
      <c r="I475" s="15" t="n"/>
      <c r="J475" s="11">
        <f>IF(OR(E475="",F475=""),"",ROUND((MOD(F475-E475,1)-N(G475))*24,2))</f>
        <v/>
      </c>
      <c r="K475" s="11">
        <f>IF(OR(A475="",B475=""),"",SUMIFS(Paradas!$F$5:$F$4004,Paradas!$A$5:$A$4004,A475,Paradas!$B$5:$B$4004,B475))</f>
        <v/>
      </c>
      <c r="L475" s="11">
        <f>IF(J475="","",J475-N(K475))</f>
        <v/>
      </c>
      <c r="M475" s="12">
        <f>IF(OR(A475="",B475=""),"",COUNTIFS(Paradas!$A$5:$A$4004,A475,Paradas!$B$5:$B$4004,B475))</f>
        <v/>
      </c>
      <c r="N475" s="11">
        <f>IF(OR(H475="",I475=""),"",I475-H475)</f>
        <v/>
      </c>
      <c r="O475" s="6" t="n"/>
    </row>
    <row r="476">
      <c r="A476" s="13" t="n"/>
      <c r="B476" s="6" t="n"/>
      <c r="C476" s="6" t="n"/>
      <c r="D476" s="6" t="n"/>
      <c r="E476" s="14" t="n"/>
      <c r="F476" s="14" t="n"/>
      <c r="G476" s="14" t="n"/>
      <c r="H476" s="15" t="n"/>
      <c r="I476" s="15" t="n"/>
      <c r="J476" s="11">
        <f>IF(OR(E476="",F476=""),"",ROUND((MOD(F476-E476,1)-N(G476))*24,2))</f>
        <v/>
      </c>
      <c r="K476" s="11">
        <f>IF(OR(A476="",B476=""),"",SUMIFS(Paradas!$F$5:$F$4004,Paradas!$A$5:$A$4004,A476,Paradas!$B$5:$B$4004,B476))</f>
        <v/>
      </c>
      <c r="L476" s="11">
        <f>IF(J476="","",J476-N(K476))</f>
        <v/>
      </c>
      <c r="M476" s="12">
        <f>IF(OR(A476="",B476=""),"",COUNTIFS(Paradas!$A$5:$A$4004,A476,Paradas!$B$5:$B$4004,B476))</f>
        <v/>
      </c>
      <c r="N476" s="11">
        <f>IF(OR(H476="",I476=""),"",I476-H476)</f>
        <v/>
      </c>
      <c r="O476" s="6" t="n"/>
    </row>
    <row r="477">
      <c r="A477" s="13" t="n"/>
      <c r="B477" s="6" t="n"/>
      <c r="C477" s="6" t="n"/>
      <c r="D477" s="6" t="n"/>
      <c r="E477" s="14" t="n"/>
      <c r="F477" s="14" t="n"/>
      <c r="G477" s="14" t="n"/>
      <c r="H477" s="15" t="n"/>
      <c r="I477" s="15" t="n"/>
      <c r="J477" s="11">
        <f>IF(OR(E477="",F477=""),"",ROUND((MOD(F477-E477,1)-N(G477))*24,2))</f>
        <v/>
      </c>
      <c r="K477" s="11">
        <f>IF(OR(A477="",B477=""),"",SUMIFS(Paradas!$F$5:$F$4004,Paradas!$A$5:$A$4004,A477,Paradas!$B$5:$B$4004,B477))</f>
        <v/>
      </c>
      <c r="L477" s="11">
        <f>IF(J477="","",J477-N(K477))</f>
        <v/>
      </c>
      <c r="M477" s="12">
        <f>IF(OR(A477="",B477=""),"",COUNTIFS(Paradas!$A$5:$A$4004,A477,Paradas!$B$5:$B$4004,B477))</f>
        <v/>
      </c>
      <c r="N477" s="11">
        <f>IF(OR(H477="",I477=""),"",I477-H477)</f>
        <v/>
      </c>
      <c r="O477" s="6" t="n"/>
    </row>
    <row r="478">
      <c r="A478" s="13" t="n"/>
      <c r="B478" s="6" t="n"/>
      <c r="C478" s="6" t="n"/>
      <c r="D478" s="6" t="n"/>
      <c r="E478" s="14" t="n"/>
      <c r="F478" s="14" t="n"/>
      <c r="G478" s="14" t="n"/>
      <c r="H478" s="15" t="n"/>
      <c r="I478" s="15" t="n"/>
      <c r="J478" s="11">
        <f>IF(OR(E478="",F478=""),"",ROUND((MOD(F478-E478,1)-N(G478))*24,2))</f>
        <v/>
      </c>
      <c r="K478" s="11">
        <f>IF(OR(A478="",B478=""),"",SUMIFS(Paradas!$F$5:$F$4004,Paradas!$A$5:$A$4004,A478,Paradas!$B$5:$B$4004,B478))</f>
        <v/>
      </c>
      <c r="L478" s="11">
        <f>IF(J478="","",J478-N(K478))</f>
        <v/>
      </c>
      <c r="M478" s="12">
        <f>IF(OR(A478="",B478=""),"",COUNTIFS(Paradas!$A$5:$A$4004,A478,Paradas!$B$5:$B$4004,B478))</f>
        <v/>
      </c>
      <c r="N478" s="11">
        <f>IF(OR(H478="",I478=""),"",I478-H478)</f>
        <v/>
      </c>
      <c r="O478" s="6" t="n"/>
    </row>
    <row r="479">
      <c r="A479" s="13" t="n"/>
      <c r="B479" s="6" t="n"/>
      <c r="C479" s="6" t="n"/>
      <c r="D479" s="6" t="n"/>
      <c r="E479" s="14" t="n"/>
      <c r="F479" s="14" t="n"/>
      <c r="G479" s="14" t="n"/>
      <c r="H479" s="15" t="n"/>
      <c r="I479" s="15" t="n"/>
      <c r="J479" s="11">
        <f>IF(OR(E479="",F479=""),"",ROUND((MOD(F479-E479,1)-N(G479))*24,2))</f>
        <v/>
      </c>
      <c r="K479" s="11">
        <f>IF(OR(A479="",B479=""),"",SUMIFS(Paradas!$F$5:$F$4004,Paradas!$A$5:$A$4004,A479,Paradas!$B$5:$B$4004,B479))</f>
        <v/>
      </c>
      <c r="L479" s="11">
        <f>IF(J479="","",J479-N(K479))</f>
        <v/>
      </c>
      <c r="M479" s="12">
        <f>IF(OR(A479="",B479=""),"",COUNTIFS(Paradas!$A$5:$A$4004,A479,Paradas!$B$5:$B$4004,B479))</f>
        <v/>
      </c>
      <c r="N479" s="11">
        <f>IF(OR(H479="",I479=""),"",I479-H479)</f>
        <v/>
      </c>
      <c r="O479" s="6" t="n"/>
    </row>
    <row r="480">
      <c r="A480" s="13" t="n"/>
      <c r="B480" s="6" t="n"/>
      <c r="C480" s="6" t="n"/>
      <c r="D480" s="6" t="n"/>
      <c r="E480" s="14" t="n"/>
      <c r="F480" s="14" t="n"/>
      <c r="G480" s="14" t="n"/>
      <c r="H480" s="15" t="n"/>
      <c r="I480" s="15" t="n"/>
      <c r="J480" s="11">
        <f>IF(OR(E480="",F480=""),"",ROUND((MOD(F480-E480,1)-N(G480))*24,2))</f>
        <v/>
      </c>
      <c r="K480" s="11">
        <f>IF(OR(A480="",B480=""),"",SUMIFS(Paradas!$F$5:$F$4004,Paradas!$A$5:$A$4004,A480,Paradas!$B$5:$B$4004,B480))</f>
        <v/>
      </c>
      <c r="L480" s="11">
        <f>IF(J480="","",J480-N(K480))</f>
        <v/>
      </c>
      <c r="M480" s="12">
        <f>IF(OR(A480="",B480=""),"",COUNTIFS(Paradas!$A$5:$A$4004,A480,Paradas!$B$5:$B$4004,B480))</f>
        <v/>
      </c>
      <c r="N480" s="11">
        <f>IF(OR(H480="",I480=""),"",I480-H480)</f>
        <v/>
      </c>
      <c r="O480" s="6" t="n"/>
    </row>
    <row r="481">
      <c r="A481" s="13" t="n"/>
      <c r="B481" s="6" t="n"/>
      <c r="C481" s="6" t="n"/>
      <c r="D481" s="6" t="n"/>
      <c r="E481" s="14" t="n"/>
      <c r="F481" s="14" t="n"/>
      <c r="G481" s="14" t="n"/>
      <c r="H481" s="15" t="n"/>
      <c r="I481" s="15" t="n"/>
      <c r="J481" s="11">
        <f>IF(OR(E481="",F481=""),"",ROUND((MOD(F481-E481,1)-N(G481))*24,2))</f>
        <v/>
      </c>
      <c r="K481" s="11">
        <f>IF(OR(A481="",B481=""),"",SUMIFS(Paradas!$F$5:$F$4004,Paradas!$A$5:$A$4004,A481,Paradas!$B$5:$B$4004,B481))</f>
        <v/>
      </c>
      <c r="L481" s="11">
        <f>IF(J481="","",J481-N(K481))</f>
        <v/>
      </c>
      <c r="M481" s="12">
        <f>IF(OR(A481="",B481=""),"",COUNTIFS(Paradas!$A$5:$A$4004,A481,Paradas!$B$5:$B$4004,B481))</f>
        <v/>
      </c>
      <c r="N481" s="11">
        <f>IF(OR(H481="",I481=""),"",I481-H481)</f>
        <v/>
      </c>
      <c r="O481" s="6" t="n"/>
    </row>
    <row r="482">
      <c r="A482" s="13" t="n"/>
      <c r="B482" s="6" t="n"/>
      <c r="C482" s="6" t="n"/>
      <c r="D482" s="6" t="n"/>
      <c r="E482" s="14" t="n"/>
      <c r="F482" s="14" t="n"/>
      <c r="G482" s="14" t="n"/>
      <c r="H482" s="15" t="n"/>
      <c r="I482" s="15" t="n"/>
      <c r="J482" s="11">
        <f>IF(OR(E482="",F482=""),"",ROUND((MOD(F482-E482,1)-N(G482))*24,2))</f>
        <v/>
      </c>
      <c r="K482" s="11">
        <f>IF(OR(A482="",B482=""),"",SUMIFS(Paradas!$F$5:$F$4004,Paradas!$A$5:$A$4004,A482,Paradas!$B$5:$B$4004,B482))</f>
        <v/>
      </c>
      <c r="L482" s="11">
        <f>IF(J482="","",J482-N(K482))</f>
        <v/>
      </c>
      <c r="M482" s="12">
        <f>IF(OR(A482="",B482=""),"",COUNTIFS(Paradas!$A$5:$A$4004,A482,Paradas!$B$5:$B$4004,B482))</f>
        <v/>
      </c>
      <c r="N482" s="11">
        <f>IF(OR(H482="",I482=""),"",I482-H482)</f>
        <v/>
      </c>
      <c r="O482" s="6" t="n"/>
    </row>
    <row r="483">
      <c r="A483" s="13" t="n"/>
      <c r="B483" s="6" t="n"/>
      <c r="C483" s="6" t="n"/>
      <c r="D483" s="6" t="n"/>
      <c r="E483" s="14" t="n"/>
      <c r="F483" s="14" t="n"/>
      <c r="G483" s="14" t="n"/>
      <c r="H483" s="15" t="n"/>
      <c r="I483" s="15" t="n"/>
      <c r="J483" s="11">
        <f>IF(OR(E483="",F483=""),"",ROUND((MOD(F483-E483,1)-N(G483))*24,2))</f>
        <v/>
      </c>
      <c r="K483" s="11">
        <f>IF(OR(A483="",B483=""),"",SUMIFS(Paradas!$F$5:$F$4004,Paradas!$A$5:$A$4004,A483,Paradas!$B$5:$B$4004,B483))</f>
        <v/>
      </c>
      <c r="L483" s="11">
        <f>IF(J483="","",J483-N(K483))</f>
        <v/>
      </c>
      <c r="M483" s="12">
        <f>IF(OR(A483="",B483=""),"",COUNTIFS(Paradas!$A$5:$A$4004,A483,Paradas!$B$5:$B$4004,B483))</f>
        <v/>
      </c>
      <c r="N483" s="11">
        <f>IF(OR(H483="",I483=""),"",I483-H483)</f>
        <v/>
      </c>
      <c r="O483" s="6" t="n"/>
    </row>
    <row r="484">
      <c r="A484" s="13" t="n"/>
      <c r="B484" s="6" t="n"/>
      <c r="C484" s="6" t="n"/>
      <c r="D484" s="6" t="n"/>
      <c r="E484" s="14" t="n"/>
      <c r="F484" s="14" t="n"/>
      <c r="G484" s="14" t="n"/>
      <c r="H484" s="15" t="n"/>
      <c r="I484" s="15" t="n"/>
      <c r="J484" s="11">
        <f>IF(OR(E484="",F484=""),"",ROUND((MOD(F484-E484,1)-N(G484))*24,2))</f>
        <v/>
      </c>
      <c r="K484" s="11">
        <f>IF(OR(A484="",B484=""),"",SUMIFS(Paradas!$F$5:$F$4004,Paradas!$A$5:$A$4004,A484,Paradas!$B$5:$B$4004,B484))</f>
        <v/>
      </c>
      <c r="L484" s="11">
        <f>IF(J484="","",J484-N(K484))</f>
        <v/>
      </c>
      <c r="M484" s="12">
        <f>IF(OR(A484="",B484=""),"",COUNTIFS(Paradas!$A$5:$A$4004,A484,Paradas!$B$5:$B$4004,B484))</f>
        <v/>
      </c>
      <c r="N484" s="11">
        <f>IF(OR(H484="",I484=""),"",I484-H484)</f>
        <v/>
      </c>
      <c r="O484" s="6" t="n"/>
    </row>
    <row r="485">
      <c r="A485" s="13" t="n"/>
      <c r="B485" s="6" t="n"/>
      <c r="C485" s="6" t="n"/>
      <c r="D485" s="6" t="n"/>
      <c r="E485" s="14" t="n"/>
      <c r="F485" s="14" t="n"/>
      <c r="G485" s="14" t="n"/>
      <c r="H485" s="15" t="n"/>
      <c r="I485" s="15" t="n"/>
      <c r="J485" s="11">
        <f>IF(OR(E485="",F485=""),"",ROUND((MOD(F485-E485,1)-N(G485))*24,2))</f>
        <v/>
      </c>
      <c r="K485" s="11">
        <f>IF(OR(A485="",B485=""),"",SUMIFS(Paradas!$F$5:$F$4004,Paradas!$A$5:$A$4004,A485,Paradas!$B$5:$B$4004,B485))</f>
        <v/>
      </c>
      <c r="L485" s="11">
        <f>IF(J485="","",J485-N(K485))</f>
        <v/>
      </c>
      <c r="M485" s="12">
        <f>IF(OR(A485="",B485=""),"",COUNTIFS(Paradas!$A$5:$A$4004,A485,Paradas!$B$5:$B$4004,B485))</f>
        <v/>
      </c>
      <c r="N485" s="11">
        <f>IF(OR(H485="",I485=""),"",I485-H485)</f>
        <v/>
      </c>
      <c r="O485" s="6" t="n"/>
    </row>
    <row r="486">
      <c r="A486" s="13" t="n"/>
      <c r="B486" s="6" t="n"/>
      <c r="C486" s="6" t="n"/>
      <c r="D486" s="6" t="n"/>
      <c r="E486" s="14" t="n"/>
      <c r="F486" s="14" t="n"/>
      <c r="G486" s="14" t="n"/>
      <c r="H486" s="15" t="n"/>
      <c r="I486" s="15" t="n"/>
      <c r="J486" s="11">
        <f>IF(OR(E486="",F486=""),"",ROUND((MOD(F486-E486,1)-N(G486))*24,2))</f>
        <v/>
      </c>
      <c r="K486" s="11">
        <f>IF(OR(A486="",B486=""),"",SUMIFS(Paradas!$F$5:$F$4004,Paradas!$A$5:$A$4004,A486,Paradas!$B$5:$B$4004,B486))</f>
        <v/>
      </c>
      <c r="L486" s="11">
        <f>IF(J486="","",J486-N(K486))</f>
        <v/>
      </c>
      <c r="M486" s="12">
        <f>IF(OR(A486="",B486=""),"",COUNTIFS(Paradas!$A$5:$A$4004,A486,Paradas!$B$5:$B$4004,B486))</f>
        <v/>
      </c>
      <c r="N486" s="11">
        <f>IF(OR(H486="",I486=""),"",I486-H486)</f>
        <v/>
      </c>
      <c r="O486" s="6" t="n"/>
    </row>
    <row r="487">
      <c r="A487" s="13" t="n"/>
      <c r="B487" s="6" t="n"/>
      <c r="C487" s="6" t="n"/>
      <c r="D487" s="6" t="n"/>
      <c r="E487" s="14" t="n"/>
      <c r="F487" s="14" t="n"/>
      <c r="G487" s="14" t="n"/>
      <c r="H487" s="15" t="n"/>
      <c r="I487" s="15" t="n"/>
      <c r="J487" s="11">
        <f>IF(OR(E487="",F487=""),"",ROUND((MOD(F487-E487,1)-N(G487))*24,2))</f>
        <v/>
      </c>
      <c r="K487" s="11">
        <f>IF(OR(A487="",B487=""),"",SUMIFS(Paradas!$F$5:$F$4004,Paradas!$A$5:$A$4004,A487,Paradas!$B$5:$B$4004,B487))</f>
        <v/>
      </c>
      <c r="L487" s="11">
        <f>IF(J487="","",J487-N(K487))</f>
        <v/>
      </c>
      <c r="M487" s="12">
        <f>IF(OR(A487="",B487=""),"",COUNTIFS(Paradas!$A$5:$A$4004,A487,Paradas!$B$5:$B$4004,B487))</f>
        <v/>
      </c>
      <c r="N487" s="11">
        <f>IF(OR(H487="",I487=""),"",I487-H487)</f>
        <v/>
      </c>
      <c r="O487" s="6" t="n"/>
    </row>
    <row r="488">
      <c r="A488" s="13" t="n"/>
      <c r="B488" s="6" t="n"/>
      <c r="C488" s="6" t="n"/>
      <c r="D488" s="6" t="n"/>
      <c r="E488" s="14" t="n"/>
      <c r="F488" s="14" t="n"/>
      <c r="G488" s="14" t="n"/>
      <c r="H488" s="15" t="n"/>
      <c r="I488" s="15" t="n"/>
      <c r="J488" s="11">
        <f>IF(OR(E488="",F488=""),"",ROUND((MOD(F488-E488,1)-N(G488))*24,2))</f>
        <v/>
      </c>
      <c r="K488" s="11">
        <f>IF(OR(A488="",B488=""),"",SUMIFS(Paradas!$F$5:$F$4004,Paradas!$A$5:$A$4004,A488,Paradas!$B$5:$B$4004,B488))</f>
        <v/>
      </c>
      <c r="L488" s="11">
        <f>IF(J488="","",J488-N(K488))</f>
        <v/>
      </c>
      <c r="M488" s="12">
        <f>IF(OR(A488="",B488=""),"",COUNTIFS(Paradas!$A$5:$A$4004,A488,Paradas!$B$5:$B$4004,B488))</f>
        <v/>
      </c>
      <c r="N488" s="11">
        <f>IF(OR(H488="",I488=""),"",I488-H488)</f>
        <v/>
      </c>
      <c r="O488" s="6" t="n"/>
    </row>
    <row r="489">
      <c r="A489" s="13" t="n"/>
      <c r="B489" s="6" t="n"/>
      <c r="C489" s="6" t="n"/>
      <c r="D489" s="6" t="n"/>
      <c r="E489" s="14" t="n"/>
      <c r="F489" s="14" t="n"/>
      <c r="G489" s="14" t="n"/>
      <c r="H489" s="15" t="n"/>
      <c r="I489" s="15" t="n"/>
      <c r="J489" s="11">
        <f>IF(OR(E489="",F489=""),"",ROUND((MOD(F489-E489,1)-N(G489))*24,2))</f>
        <v/>
      </c>
      <c r="K489" s="11">
        <f>IF(OR(A489="",B489=""),"",SUMIFS(Paradas!$F$5:$F$4004,Paradas!$A$5:$A$4004,A489,Paradas!$B$5:$B$4004,B489))</f>
        <v/>
      </c>
      <c r="L489" s="11">
        <f>IF(J489="","",J489-N(K489))</f>
        <v/>
      </c>
      <c r="M489" s="12">
        <f>IF(OR(A489="",B489=""),"",COUNTIFS(Paradas!$A$5:$A$4004,A489,Paradas!$B$5:$B$4004,B489))</f>
        <v/>
      </c>
      <c r="N489" s="11">
        <f>IF(OR(H489="",I489=""),"",I489-H489)</f>
        <v/>
      </c>
      <c r="O489" s="6" t="n"/>
    </row>
    <row r="490">
      <c r="A490" s="13" t="n"/>
      <c r="B490" s="6" t="n"/>
      <c r="C490" s="6" t="n"/>
      <c r="D490" s="6" t="n"/>
      <c r="E490" s="14" t="n"/>
      <c r="F490" s="14" t="n"/>
      <c r="G490" s="14" t="n"/>
      <c r="H490" s="15" t="n"/>
      <c r="I490" s="15" t="n"/>
      <c r="J490" s="11">
        <f>IF(OR(E490="",F490=""),"",ROUND((MOD(F490-E490,1)-N(G490))*24,2))</f>
        <v/>
      </c>
      <c r="K490" s="11">
        <f>IF(OR(A490="",B490=""),"",SUMIFS(Paradas!$F$5:$F$4004,Paradas!$A$5:$A$4004,A490,Paradas!$B$5:$B$4004,B490))</f>
        <v/>
      </c>
      <c r="L490" s="11">
        <f>IF(J490="","",J490-N(K490))</f>
        <v/>
      </c>
      <c r="M490" s="12">
        <f>IF(OR(A490="",B490=""),"",COUNTIFS(Paradas!$A$5:$A$4004,A490,Paradas!$B$5:$B$4004,B490))</f>
        <v/>
      </c>
      <c r="N490" s="11">
        <f>IF(OR(H490="",I490=""),"",I490-H490)</f>
        <v/>
      </c>
      <c r="O490" s="6" t="n"/>
    </row>
    <row r="491">
      <c r="A491" s="13" t="n"/>
      <c r="B491" s="6" t="n"/>
      <c r="C491" s="6" t="n"/>
      <c r="D491" s="6" t="n"/>
      <c r="E491" s="14" t="n"/>
      <c r="F491" s="14" t="n"/>
      <c r="G491" s="14" t="n"/>
      <c r="H491" s="15" t="n"/>
      <c r="I491" s="15" t="n"/>
      <c r="J491" s="11">
        <f>IF(OR(E491="",F491=""),"",ROUND((MOD(F491-E491,1)-N(G491))*24,2))</f>
        <v/>
      </c>
      <c r="K491" s="11">
        <f>IF(OR(A491="",B491=""),"",SUMIFS(Paradas!$F$5:$F$4004,Paradas!$A$5:$A$4004,A491,Paradas!$B$5:$B$4004,B491))</f>
        <v/>
      </c>
      <c r="L491" s="11">
        <f>IF(J491="","",J491-N(K491))</f>
        <v/>
      </c>
      <c r="M491" s="12">
        <f>IF(OR(A491="",B491=""),"",COUNTIFS(Paradas!$A$5:$A$4004,A491,Paradas!$B$5:$B$4004,B491))</f>
        <v/>
      </c>
      <c r="N491" s="11">
        <f>IF(OR(H491="",I491=""),"",I491-H491)</f>
        <v/>
      </c>
      <c r="O491" s="6" t="n"/>
    </row>
    <row r="492">
      <c r="A492" s="13" t="n"/>
      <c r="B492" s="6" t="n"/>
      <c r="C492" s="6" t="n"/>
      <c r="D492" s="6" t="n"/>
      <c r="E492" s="14" t="n"/>
      <c r="F492" s="14" t="n"/>
      <c r="G492" s="14" t="n"/>
      <c r="H492" s="15" t="n"/>
      <c r="I492" s="15" t="n"/>
      <c r="J492" s="11">
        <f>IF(OR(E492="",F492=""),"",ROUND((MOD(F492-E492,1)-N(G492))*24,2))</f>
        <v/>
      </c>
      <c r="K492" s="11">
        <f>IF(OR(A492="",B492=""),"",SUMIFS(Paradas!$F$5:$F$4004,Paradas!$A$5:$A$4004,A492,Paradas!$B$5:$B$4004,B492))</f>
        <v/>
      </c>
      <c r="L492" s="11">
        <f>IF(J492="","",J492-N(K492))</f>
        <v/>
      </c>
      <c r="M492" s="12">
        <f>IF(OR(A492="",B492=""),"",COUNTIFS(Paradas!$A$5:$A$4004,A492,Paradas!$B$5:$B$4004,B492))</f>
        <v/>
      </c>
      <c r="N492" s="11">
        <f>IF(OR(H492="",I492=""),"",I492-H492)</f>
        <v/>
      </c>
      <c r="O492" s="6" t="n"/>
    </row>
    <row r="493">
      <c r="A493" s="13" t="n"/>
      <c r="B493" s="6" t="n"/>
      <c r="C493" s="6" t="n"/>
      <c r="D493" s="6" t="n"/>
      <c r="E493" s="14" t="n"/>
      <c r="F493" s="14" t="n"/>
      <c r="G493" s="14" t="n"/>
      <c r="H493" s="15" t="n"/>
      <c r="I493" s="15" t="n"/>
      <c r="J493" s="11">
        <f>IF(OR(E493="",F493=""),"",ROUND((MOD(F493-E493,1)-N(G493))*24,2))</f>
        <v/>
      </c>
      <c r="K493" s="11">
        <f>IF(OR(A493="",B493=""),"",SUMIFS(Paradas!$F$5:$F$4004,Paradas!$A$5:$A$4004,A493,Paradas!$B$5:$B$4004,B493))</f>
        <v/>
      </c>
      <c r="L493" s="11">
        <f>IF(J493="","",J493-N(K493))</f>
        <v/>
      </c>
      <c r="M493" s="12">
        <f>IF(OR(A493="",B493=""),"",COUNTIFS(Paradas!$A$5:$A$4004,A493,Paradas!$B$5:$B$4004,B493))</f>
        <v/>
      </c>
      <c r="N493" s="11">
        <f>IF(OR(H493="",I493=""),"",I493-H493)</f>
        <v/>
      </c>
      <c r="O493" s="6" t="n"/>
    </row>
    <row r="494">
      <c r="A494" s="13" t="n"/>
      <c r="B494" s="6" t="n"/>
      <c r="C494" s="6" t="n"/>
      <c r="D494" s="6" t="n"/>
      <c r="E494" s="14" t="n"/>
      <c r="F494" s="14" t="n"/>
      <c r="G494" s="14" t="n"/>
      <c r="H494" s="15" t="n"/>
      <c r="I494" s="15" t="n"/>
      <c r="J494" s="11">
        <f>IF(OR(E494="",F494=""),"",ROUND((MOD(F494-E494,1)-N(G494))*24,2))</f>
        <v/>
      </c>
      <c r="K494" s="11">
        <f>IF(OR(A494="",B494=""),"",SUMIFS(Paradas!$F$5:$F$4004,Paradas!$A$5:$A$4004,A494,Paradas!$B$5:$B$4004,B494))</f>
        <v/>
      </c>
      <c r="L494" s="11">
        <f>IF(J494="","",J494-N(K494))</f>
        <v/>
      </c>
      <c r="M494" s="12">
        <f>IF(OR(A494="",B494=""),"",COUNTIFS(Paradas!$A$5:$A$4004,A494,Paradas!$B$5:$B$4004,B494))</f>
        <v/>
      </c>
      <c r="N494" s="11">
        <f>IF(OR(H494="",I494=""),"",I494-H494)</f>
        <v/>
      </c>
      <c r="O494" s="6" t="n"/>
    </row>
    <row r="495">
      <c r="A495" s="13" t="n"/>
      <c r="B495" s="6" t="n"/>
      <c r="C495" s="6" t="n"/>
      <c r="D495" s="6" t="n"/>
      <c r="E495" s="14" t="n"/>
      <c r="F495" s="14" t="n"/>
      <c r="G495" s="14" t="n"/>
      <c r="H495" s="15" t="n"/>
      <c r="I495" s="15" t="n"/>
      <c r="J495" s="11">
        <f>IF(OR(E495="",F495=""),"",ROUND((MOD(F495-E495,1)-N(G495))*24,2))</f>
        <v/>
      </c>
      <c r="K495" s="11">
        <f>IF(OR(A495="",B495=""),"",SUMIFS(Paradas!$F$5:$F$4004,Paradas!$A$5:$A$4004,A495,Paradas!$B$5:$B$4004,B495))</f>
        <v/>
      </c>
      <c r="L495" s="11">
        <f>IF(J495="","",J495-N(K495))</f>
        <v/>
      </c>
      <c r="M495" s="12">
        <f>IF(OR(A495="",B495=""),"",COUNTIFS(Paradas!$A$5:$A$4004,A495,Paradas!$B$5:$B$4004,B495))</f>
        <v/>
      </c>
      <c r="N495" s="11">
        <f>IF(OR(H495="",I495=""),"",I495-H495)</f>
        <v/>
      </c>
      <c r="O495" s="6" t="n"/>
    </row>
    <row r="496">
      <c r="A496" s="13" t="n"/>
      <c r="B496" s="6" t="n"/>
      <c r="C496" s="6" t="n"/>
      <c r="D496" s="6" t="n"/>
      <c r="E496" s="14" t="n"/>
      <c r="F496" s="14" t="n"/>
      <c r="G496" s="14" t="n"/>
      <c r="H496" s="15" t="n"/>
      <c r="I496" s="15" t="n"/>
      <c r="J496" s="11">
        <f>IF(OR(E496="",F496=""),"",ROUND((MOD(F496-E496,1)-N(G496))*24,2))</f>
        <v/>
      </c>
      <c r="K496" s="11">
        <f>IF(OR(A496="",B496=""),"",SUMIFS(Paradas!$F$5:$F$4004,Paradas!$A$5:$A$4004,A496,Paradas!$B$5:$B$4004,B496))</f>
        <v/>
      </c>
      <c r="L496" s="11">
        <f>IF(J496="","",J496-N(K496))</f>
        <v/>
      </c>
      <c r="M496" s="12">
        <f>IF(OR(A496="",B496=""),"",COUNTIFS(Paradas!$A$5:$A$4004,A496,Paradas!$B$5:$B$4004,B496))</f>
        <v/>
      </c>
      <c r="N496" s="11">
        <f>IF(OR(H496="",I496=""),"",I496-H496)</f>
        <v/>
      </c>
      <c r="O496" s="6" t="n"/>
    </row>
    <row r="497">
      <c r="A497" s="13" t="n"/>
      <c r="B497" s="6" t="n"/>
      <c r="C497" s="6" t="n"/>
      <c r="D497" s="6" t="n"/>
      <c r="E497" s="14" t="n"/>
      <c r="F497" s="14" t="n"/>
      <c r="G497" s="14" t="n"/>
      <c r="H497" s="15" t="n"/>
      <c r="I497" s="15" t="n"/>
      <c r="J497" s="11">
        <f>IF(OR(E497="",F497=""),"",ROUND((MOD(F497-E497,1)-N(G497))*24,2))</f>
        <v/>
      </c>
      <c r="K497" s="11">
        <f>IF(OR(A497="",B497=""),"",SUMIFS(Paradas!$F$5:$F$4004,Paradas!$A$5:$A$4004,A497,Paradas!$B$5:$B$4004,B497))</f>
        <v/>
      </c>
      <c r="L497" s="11">
        <f>IF(J497="","",J497-N(K497))</f>
        <v/>
      </c>
      <c r="M497" s="12">
        <f>IF(OR(A497="",B497=""),"",COUNTIFS(Paradas!$A$5:$A$4004,A497,Paradas!$B$5:$B$4004,B497))</f>
        <v/>
      </c>
      <c r="N497" s="11">
        <f>IF(OR(H497="",I497=""),"",I497-H497)</f>
        <v/>
      </c>
      <c r="O497" s="6" t="n"/>
    </row>
    <row r="498">
      <c r="A498" s="13" t="n"/>
      <c r="B498" s="6" t="n"/>
      <c r="C498" s="6" t="n"/>
      <c r="D498" s="6" t="n"/>
      <c r="E498" s="14" t="n"/>
      <c r="F498" s="14" t="n"/>
      <c r="G498" s="14" t="n"/>
      <c r="H498" s="15" t="n"/>
      <c r="I498" s="15" t="n"/>
      <c r="J498" s="11">
        <f>IF(OR(E498="",F498=""),"",ROUND((MOD(F498-E498,1)-N(G498))*24,2))</f>
        <v/>
      </c>
      <c r="K498" s="11">
        <f>IF(OR(A498="",B498=""),"",SUMIFS(Paradas!$F$5:$F$4004,Paradas!$A$5:$A$4004,A498,Paradas!$B$5:$B$4004,B498))</f>
        <v/>
      </c>
      <c r="L498" s="11">
        <f>IF(J498="","",J498-N(K498))</f>
        <v/>
      </c>
      <c r="M498" s="12">
        <f>IF(OR(A498="",B498=""),"",COUNTIFS(Paradas!$A$5:$A$4004,A498,Paradas!$B$5:$B$4004,B498))</f>
        <v/>
      </c>
      <c r="N498" s="11">
        <f>IF(OR(H498="",I498=""),"",I498-H498)</f>
        <v/>
      </c>
      <c r="O498" s="6" t="n"/>
    </row>
    <row r="499">
      <c r="A499" s="13" t="n"/>
      <c r="B499" s="6" t="n"/>
      <c r="C499" s="6" t="n"/>
      <c r="D499" s="6" t="n"/>
      <c r="E499" s="14" t="n"/>
      <c r="F499" s="14" t="n"/>
      <c r="G499" s="14" t="n"/>
      <c r="H499" s="15" t="n"/>
      <c r="I499" s="15" t="n"/>
      <c r="J499" s="11">
        <f>IF(OR(E499="",F499=""),"",ROUND((MOD(F499-E499,1)-N(G499))*24,2))</f>
        <v/>
      </c>
      <c r="K499" s="11">
        <f>IF(OR(A499="",B499=""),"",SUMIFS(Paradas!$F$5:$F$4004,Paradas!$A$5:$A$4004,A499,Paradas!$B$5:$B$4004,B499))</f>
        <v/>
      </c>
      <c r="L499" s="11">
        <f>IF(J499="","",J499-N(K499))</f>
        <v/>
      </c>
      <c r="M499" s="12">
        <f>IF(OR(A499="",B499=""),"",COUNTIFS(Paradas!$A$5:$A$4004,A499,Paradas!$B$5:$B$4004,B499))</f>
        <v/>
      </c>
      <c r="N499" s="11">
        <f>IF(OR(H499="",I499=""),"",I499-H499)</f>
        <v/>
      </c>
      <c r="O499" s="6" t="n"/>
    </row>
    <row r="500">
      <c r="A500" s="13" t="n"/>
      <c r="B500" s="6" t="n"/>
      <c r="C500" s="6" t="n"/>
      <c r="D500" s="6" t="n"/>
      <c r="E500" s="14" t="n"/>
      <c r="F500" s="14" t="n"/>
      <c r="G500" s="14" t="n"/>
      <c r="H500" s="15" t="n"/>
      <c r="I500" s="15" t="n"/>
      <c r="J500" s="11">
        <f>IF(OR(E500="",F500=""),"",ROUND((MOD(F500-E500,1)-N(G500))*24,2))</f>
        <v/>
      </c>
      <c r="K500" s="11">
        <f>IF(OR(A500="",B500=""),"",SUMIFS(Paradas!$F$5:$F$4004,Paradas!$A$5:$A$4004,A500,Paradas!$B$5:$B$4004,B500))</f>
        <v/>
      </c>
      <c r="L500" s="11">
        <f>IF(J500="","",J500-N(K500))</f>
        <v/>
      </c>
      <c r="M500" s="12">
        <f>IF(OR(A500="",B500=""),"",COUNTIFS(Paradas!$A$5:$A$4004,A500,Paradas!$B$5:$B$4004,B500))</f>
        <v/>
      </c>
      <c r="N500" s="11">
        <f>IF(OR(H500="",I500=""),"",I500-H500)</f>
        <v/>
      </c>
      <c r="O500" s="6" t="n"/>
    </row>
    <row r="501">
      <c r="A501" s="13" t="n"/>
      <c r="B501" s="6" t="n"/>
      <c r="C501" s="6" t="n"/>
      <c r="D501" s="6" t="n"/>
      <c r="E501" s="14" t="n"/>
      <c r="F501" s="14" t="n"/>
      <c r="G501" s="14" t="n"/>
      <c r="H501" s="15" t="n"/>
      <c r="I501" s="15" t="n"/>
      <c r="J501" s="11">
        <f>IF(OR(E501="",F501=""),"",ROUND((MOD(F501-E501,1)-N(G501))*24,2))</f>
        <v/>
      </c>
      <c r="K501" s="11">
        <f>IF(OR(A501="",B501=""),"",SUMIFS(Paradas!$F$5:$F$4004,Paradas!$A$5:$A$4004,A501,Paradas!$B$5:$B$4004,B501))</f>
        <v/>
      </c>
      <c r="L501" s="11">
        <f>IF(J501="","",J501-N(K501))</f>
        <v/>
      </c>
      <c r="M501" s="12">
        <f>IF(OR(A501="",B501=""),"",COUNTIFS(Paradas!$A$5:$A$4004,A501,Paradas!$B$5:$B$4004,B501))</f>
        <v/>
      </c>
      <c r="N501" s="11">
        <f>IF(OR(H501="",I501=""),"",I501-H501)</f>
        <v/>
      </c>
      <c r="O501" s="6" t="n"/>
    </row>
    <row r="502">
      <c r="A502" s="13" t="n"/>
      <c r="B502" s="6" t="n"/>
      <c r="C502" s="6" t="n"/>
      <c r="D502" s="6" t="n"/>
      <c r="E502" s="14" t="n"/>
      <c r="F502" s="14" t="n"/>
      <c r="G502" s="14" t="n"/>
      <c r="H502" s="15" t="n"/>
      <c r="I502" s="15" t="n"/>
      <c r="J502" s="11">
        <f>IF(OR(E502="",F502=""),"",ROUND((MOD(F502-E502,1)-N(G502))*24,2))</f>
        <v/>
      </c>
      <c r="K502" s="11">
        <f>IF(OR(A502="",B502=""),"",SUMIFS(Paradas!$F$5:$F$4004,Paradas!$A$5:$A$4004,A502,Paradas!$B$5:$B$4004,B502))</f>
        <v/>
      </c>
      <c r="L502" s="11">
        <f>IF(J502="","",J502-N(K502))</f>
        <v/>
      </c>
      <c r="M502" s="12">
        <f>IF(OR(A502="",B502=""),"",COUNTIFS(Paradas!$A$5:$A$4004,A502,Paradas!$B$5:$B$4004,B502))</f>
        <v/>
      </c>
      <c r="N502" s="11">
        <f>IF(OR(H502="",I502=""),"",I502-H502)</f>
        <v/>
      </c>
      <c r="O502" s="6" t="n"/>
    </row>
    <row r="503">
      <c r="A503" s="13" t="n"/>
      <c r="B503" s="6" t="n"/>
      <c r="C503" s="6" t="n"/>
      <c r="D503" s="6" t="n"/>
      <c r="E503" s="14" t="n"/>
      <c r="F503" s="14" t="n"/>
      <c r="G503" s="14" t="n"/>
      <c r="H503" s="15" t="n"/>
      <c r="I503" s="15" t="n"/>
      <c r="J503" s="11">
        <f>IF(OR(E503="",F503=""),"",ROUND((MOD(F503-E503,1)-N(G503))*24,2))</f>
        <v/>
      </c>
      <c r="K503" s="11">
        <f>IF(OR(A503="",B503=""),"",SUMIFS(Paradas!$F$5:$F$4004,Paradas!$A$5:$A$4004,A503,Paradas!$B$5:$B$4004,B503))</f>
        <v/>
      </c>
      <c r="L503" s="11">
        <f>IF(J503="","",J503-N(K503))</f>
        <v/>
      </c>
      <c r="M503" s="12">
        <f>IF(OR(A503="",B503=""),"",COUNTIFS(Paradas!$A$5:$A$4004,A503,Paradas!$B$5:$B$4004,B503))</f>
        <v/>
      </c>
      <c r="N503" s="11">
        <f>IF(OR(H503="",I503=""),"",I503-H503)</f>
        <v/>
      </c>
      <c r="O503" s="6" t="n"/>
    </row>
    <row r="504">
      <c r="A504" s="13" t="n"/>
      <c r="B504" s="6" t="n"/>
      <c r="C504" s="6" t="n"/>
      <c r="D504" s="6" t="n"/>
      <c r="E504" s="14" t="n"/>
      <c r="F504" s="14" t="n"/>
      <c r="G504" s="14" t="n"/>
      <c r="H504" s="15" t="n"/>
      <c r="I504" s="15" t="n"/>
      <c r="J504" s="11">
        <f>IF(OR(E504="",F504=""),"",ROUND((MOD(F504-E504,1)-N(G504))*24,2))</f>
        <v/>
      </c>
      <c r="K504" s="11">
        <f>IF(OR(A504="",B504=""),"",SUMIFS(Paradas!$F$5:$F$4004,Paradas!$A$5:$A$4004,A504,Paradas!$B$5:$B$4004,B504))</f>
        <v/>
      </c>
      <c r="L504" s="11">
        <f>IF(J504="","",J504-N(K504))</f>
        <v/>
      </c>
      <c r="M504" s="12">
        <f>IF(OR(A504="",B504=""),"",COUNTIFS(Paradas!$A$5:$A$4004,A504,Paradas!$B$5:$B$4004,B504))</f>
        <v/>
      </c>
      <c r="N504" s="11">
        <f>IF(OR(H504="",I504=""),"",I504-H504)</f>
        <v/>
      </c>
      <c r="O504" s="6" t="n"/>
    </row>
    <row r="505">
      <c r="A505" s="13" t="n"/>
      <c r="B505" s="6" t="n"/>
      <c r="C505" s="6" t="n"/>
      <c r="D505" s="6" t="n"/>
      <c r="E505" s="14" t="n"/>
      <c r="F505" s="14" t="n"/>
      <c r="G505" s="14" t="n"/>
      <c r="H505" s="15" t="n"/>
      <c r="I505" s="15" t="n"/>
      <c r="J505" s="11">
        <f>IF(OR(E505="",F505=""),"",ROUND((MOD(F505-E505,1)-N(G505))*24,2))</f>
        <v/>
      </c>
      <c r="K505" s="11">
        <f>IF(OR(A505="",B505=""),"",SUMIFS(Paradas!$F$5:$F$4004,Paradas!$A$5:$A$4004,A505,Paradas!$B$5:$B$4004,B505))</f>
        <v/>
      </c>
      <c r="L505" s="11">
        <f>IF(J505="","",J505-N(K505))</f>
        <v/>
      </c>
      <c r="M505" s="12">
        <f>IF(OR(A505="",B505=""),"",COUNTIFS(Paradas!$A$5:$A$4004,A505,Paradas!$B$5:$B$4004,B505))</f>
        <v/>
      </c>
      <c r="N505" s="11">
        <f>IF(OR(H505="",I505=""),"",I505-H505)</f>
        <v/>
      </c>
      <c r="O505" s="6" t="n"/>
    </row>
    <row r="506">
      <c r="A506" s="13" t="n"/>
      <c r="B506" s="6" t="n"/>
      <c r="C506" s="6" t="n"/>
      <c r="D506" s="6" t="n"/>
      <c r="E506" s="14" t="n"/>
      <c r="F506" s="14" t="n"/>
      <c r="G506" s="14" t="n"/>
      <c r="H506" s="15" t="n"/>
      <c r="I506" s="15" t="n"/>
      <c r="J506" s="11">
        <f>IF(OR(E506="",F506=""),"",ROUND((MOD(F506-E506,1)-N(G506))*24,2))</f>
        <v/>
      </c>
      <c r="K506" s="11">
        <f>IF(OR(A506="",B506=""),"",SUMIFS(Paradas!$F$5:$F$4004,Paradas!$A$5:$A$4004,A506,Paradas!$B$5:$B$4004,B506))</f>
        <v/>
      </c>
      <c r="L506" s="11">
        <f>IF(J506="","",J506-N(K506))</f>
        <v/>
      </c>
      <c r="M506" s="12">
        <f>IF(OR(A506="",B506=""),"",COUNTIFS(Paradas!$A$5:$A$4004,A506,Paradas!$B$5:$B$4004,B506))</f>
        <v/>
      </c>
      <c r="N506" s="11">
        <f>IF(OR(H506="",I506=""),"",I506-H506)</f>
        <v/>
      </c>
      <c r="O506" s="6" t="n"/>
    </row>
    <row r="507">
      <c r="A507" s="13" t="n"/>
      <c r="B507" s="6" t="n"/>
      <c r="C507" s="6" t="n"/>
      <c r="D507" s="6" t="n"/>
      <c r="E507" s="14" t="n"/>
      <c r="F507" s="14" t="n"/>
      <c r="G507" s="14" t="n"/>
      <c r="H507" s="15" t="n"/>
      <c r="I507" s="15" t="n"/>
      <c r="J507" s="11">
        <f>IF(OR(E507="",F507=""),"",ROUND((MOD(F507-E507,1)-N(G507))*24,2))</f>
        <v/>
      </c>
      <c r="K507" s="11">
        <f>IF(OR(A507="",B507=""),"",SUMIFS(Paradas!$F$5:$F$4004,Paradas!$A$5:$A$4004,A507,Paradas!$B$5:$B$4004,B507))</f>
        <v/>
      </c>
      <c r="L507" s="11">
        <f>IF(J507="","",J507-N(K507))</f>
        <v/>
      </c>
      <c r="M507" s="12">
        <f>IF(OR(A507="",B507=""),"",COUNTIFS(Paradas!$A$5:$A$4004,A507,Paradas!$B$5:$B$4004,B507))</f>
        <v/>
      </c>
      <c r="N507" s="11">
        <f>IF(OR(H507="",I507=""),"",I507-H507)</f>
        <v/>
      </c>
      <c r="O507" s="6" t="n"/>
    </row>
    <row r="508">
      <c r="A508" s="13" t="n"/>
      <c r="B508" s="6" t="n"/>
      <c r="C508" s="6" t="n"/>
      <c r="D508" s="6" t="n"/>
      <c r="E508" s="14" t="n"/>
      <c r="F508" s="14" t="n"/>
      <c r="G508" s="14" t="n"/>
      <c r="H508" s="15" t="n"/>
      <c r="I508" s="15" t="n"/>
      <c r="J508" s="11">
        <f>IF(OR(E508="",F508=""),"",ROUND((MOD(F508-E508,1)-N(G508))*24,2))</f>
        <v/>
      </c>
      <c r="K508" s="11">
        <f>IF(OR(A508="",B508=""),"",SUMIFS(Paradas!$F$5:$F$4004,Paradas!$A$5:$A$4004,A508,Paradas!$B$5:$B$4004,B508))</f>
        <v/>
      </c>
      <c r="L508" s="11">
        <f>IF(J508="","",J508-N(K508))</f>
        <v/>
      </c>
      <c r="M508" s="12">
        <f>IF(OR(A508="",B508=""),"",COUNTIFS(Paradas!$A$5:$A$4004,A508,Paradas!$B$5:$B$4004,B508))</f>
        <v/>
      </c>
      <c r="N508" s="11">
        <f>IF(OR(H508="",I508=""),"",I508-H508)</f>
        <v/>
      </c>
      <c r="O508" s="6" t="n"/>
    </row>
    <row r="509">
      <c r="A509" s="13" t="n"/>
      <c r="B509" s="6" t="n"/>
      <c r="C509" s="6" t="n"/>
      <c r="D509" s="6" t="n"/>
      <c r="E509" s="14" t="n"/>
      <c r="F509" s="14" t="n"/>
      <c r="G509" s="14" t="n"/>
      <c r="H509" s="15" t="n"/>
      <c r="I509" s="15" t="n"/>
      <c r="J509" s="11">
        <f>IF(OR(E509="",F509=""),"",ROUND((MOD(F509-E509,1)-N(G509))*24,2))</f>
        <v/>
      </c>
      <c r="K509" s="11">
        <f>IF(OR(A509="",B509=""),"",SUMIFS(Paradas!$F$5:$F$4004,Paradas!$A$5:$A$4004,A509,Paradas!$B$5:$B$4004,B509))</f>
        <v/>
      </c>
      <c r="L509" s="11">
        <f>IF(J509="","",J509-N(K509))</f>
        <v/>
      </c>
      <c r="M509" s="12">
        <f>IF(OR(A509="",B509=""),"",COUNTIFS(Paradas!$A$5:$A$4004,A509,Paradas!$B$5:$B$4004,B509))</f>
        <v/>
      </c>
      <c r="N509" s="11">
        <f>IF(OR(H509="",I509=""),"",I509-H509)</f>
        <v/>
      </c>
      <c r="O509" s="6" t="n"/>
    </row>
    <row r="510">
      <c r="A510" s="13" t="n"/>
      <c r="B510" s="6" t="n"/>
      <c r="C510" s="6" t="n"/>
      <c r="D510" s="6" t="n"/>
      <c r="E510" s="14" t="n"/>
      <c r="F510" s="14" t="n"/>
      <c r="G510" s="14" t="n"/>
      <c r="H510" s="15" t="n"/>
      <c r="I510" s="15" t="n"/>
      <c r="J510" s="11">
        <f>IF(OR(E510="",F510=""),"",ROUND((MOD(F510-E510,1)-N(G510))*24,2))</f>
        <v/>
      </c>
      <c r="K510" s="11">
        <f>IF(OR(A510="",B510=""),"",SUMIFS(Paradas!$F$5:$F$4004,Paradas!$A$5:$A$4004,A510,Paradas!$B$5:$B$4004,B510))</f>
        <v/>
      </c>
      <c r="L510" s="11">
        <f>IF(J510="","",J510-N(K510))</f>
        <v/>
      </c>
      <c r="M510" s="12">
        <f>IF(OR(A510="",B510=""),"",COUNTIFS(Paradas!$A$5:$A$4004,A510,Paradas!$B$5:$B$4004,B510))</f>
        <v/>
      </c>
      <c r="N510" s="11">
        <f>IF(OR(H510="",I510=""),"",I510-H510)</f>
        <v/>
      </c>
      <c r="O510" s="6" t="n"/>
    </row>
    <row r="511">
      <c r="A511" s="13" t="n"/>
      <c r="B511" s="6" t="n"/>
      <c r="C511" s="6" t="n"/>
      <c r="D511" s="6" t="n"/>
      <c r="E511" s="14" t="n"/>
      <c r="F511" s="14" t="n"/>
      <c r="G511" s="14" t="n"/>
      <c r="H511" s="15" t="n"/>
      <c r="I511" s="15" t="n"/>
      <c r="J511" s="11">
        <f>IF(OR(E511="",F511=""),"",ROUND((MOD(F511-E511,1)-N(G511))*24,2))</f>
        <v/>
      </c>
      <c r="K511" s="11">
        <f>IF(OR(A511="",B511=""),"",SUMIFS(Paradas!$F$5:$F$4004,Paradas!$A$5:$A$4004,A511,Paradas!$B$5:$B$4004,B511))</f>
        <v/>
      </c>
      <c r="L511" s="11">
        <f>IF(J511="","",J511-N(K511))</f>
        <v/>
      </c>
      <c r="M511" s="12">
        <f>IF(OR(A511="",B511=""),"",COUNTIFS(Paradas!$A$5:$A$4004,A511,Paradas!$B$5:$B$4004,B511))</f>
        <v/>
      </c>
      <c r="N511" s="11">
        <f>IF(OR(H511="",I511=""),"",I511-H511)</f>
        <v/>
      </c>
      <c r="O511" s="6" t="n"/>
    </row>
    <row r="512">
      <c r="A512" s="13" t="n"/>
      <c r="B512" s="6" t="n"/>
      <c r="C512" s="6" t="n"/>
      <c r="D512" s="6" t="n"/>
      <c r="E512" s="14" t="n"/>
      <c r="F512" s="14" t="n"/>
      <c r="G512" s="14" t="n"/>
      <c r="H512" s="15" t="n"/>
      <c r="I512" s="15" t="n"/>
      <c r="J512" s="11">
        <f>IF(OR(E512="",F512=""),"",ROUND((MOD(F512-E512,1)-N(G512))*24,2))</f>
        <v/>
      </c>
      <c r="K512" s="11">
        <f>IF(OR(A512="",B512=""),"",SUMIFS(Paradas!$F$5:$F$4004,Paradas!$A$5:$A$4004,A512,Paradas!$B$5:$B$4004,B512))</f>
        <v/>
      </c>
      <c r="L512" s="11">
        <f>IF(J512="","",J512-N(K512))</f>
        <v/>
      </c>
      <c r="M512" s="12">
        <f>IF(OR(A512="",B512=""),"",COUNTIFS(Paradas!$A$5:$A$4004,A512,Paradas!$B$5:$B$4004,B512))</f>
        <v/>
      </c>
      <c r="N512" s="11">
        <f>IF(OR(H512="",I512=""),"",I512-H512)</f>
        <v/>
      </c>
      <c r="O512" s="6" t="n"/>
    </row>
    <row r="513">
      <c r="A513" s="13" t="n"/>
      <c r="B513" s="6" t="n"/>
      <c r="C513" s="6" t="n"/>
      <c r="D513" s="6" t="n"/>
      <c r="E513" s="14" t="n"/>
      <c r="F513" s="14" t="n"/>
      <c r="G513" s="14" t="n"/>
      <c r="H513" s="15" t="n"/>
      <c r="I513" s="15" t="n"/>
      <c r="J513" s="11">
        <f>IF(OR(E513="",F513=""),"",ROUND((MOD(F513-E513,1)-N(G513))*24,2))</f>
        <v/>
      </c>
      <c r="K513" s="11">
        <f>IF(OR(A513="",B513=""),"",SUMIFS(Paradas!$F$5:$F$4004,Paradas!$A$5:$A$4004,A513,Paradas!$B$5:$B$4004,B513))</f>
        <v/>
      </c>
      <c r="L513" s="11">
        <f>IF(J513="","",J513-N(K513))</f>
        <v/>
      </c>
      <c r="M513" s="12">
        <f>IF(OR(A513="",B513=""),"",COUNTIFS(Paradas!$A$5:$A$4004,A513,Paradas!$B$5:$B$4004,B513))</f>
        <v/>
      </c>
      <c r="N513" s="11">
        <f>IF(OR(H513="",I513=""),"",I513-H513)</f>
        <v/>
      </c>
      <c r="O513" s="6" t="n"/>
    </row>
    <row r="514">
      <c r="A514" s="13" t="n"/>
      <c r="B514" s="6" t="n"/>
      <c r="C514" s="6" t="n"/>
      <c r="D514" s="6" t="n"/>
      <c r="E514" s="14" t="n"/>
      <c r="F514" s="14" t="n"/>
      <c r="G514" s="14" t="n"/>
      <c r="H514" s="15" t="n"/>
      <c r="I514" s="15" t="n"/>
      <c r="J514" s="11">
        <f>IF(OR(E514="",F514=""),"",ROUND((MOD(F514-E514,1)-N(G514))*24,2))</f>
        <v/>
      </c>
      <c r="K514" s="11">
        <f>IF(OR(A514="",B514=""),"",SUMIFS(Paradas!$F$5:$F$4004,Paradas!$A$5:$A$4004,A514,Paradas!$B$5:$B$4004,B514))</f>
        <v/>
      </c>
      <c r="L514" s="11">
        <f>IF(J514="","",J514-N(K514))</f>
        <v/>
      </c>
      <c r="M514" s="12">
        <f>IF(OR(A514="",B514=""),"",COUNTIFS(Paradas!$A$5:$A$4004,A514,Paradas!$B$5:$B$4004,B514))</f>
        <v/>
      </c>
      <c r="N514" s="11">
        <f>IF(OR(H514="",I514=""),"",I514-H514)</f>
        <v/>
      </c>
      <c r="O514" s="6" t="n"/>
    </row>
    <row r="515">
      <c r="A515" s="13" t="n"/>
      <c r="B515" s="6" t="n"/>
      <c r="C515" s="6" t="n"/>
      <c r="D515" s="6" t="n"/>
      <c r="E515" s="14" t="n"/>
      <c r="F515" s="14" t="n"/>
      <c r="G515" s="14" t="n"/>
      <c r="H515" s="15" t="n"/>
      <c r="I515" s="15" t="n"/>
      <c r="J515" s="11">
        <f>IF(OR(E515="",F515=""),"",ROUND((MOD(F515-E515,1)-N(G515))*24,2))</f>
        <v/>
      </c>
      <c r="K515" s="11">
        <f>IF(OR(A515="",B515=""),"",SUMIFS(Paradas!$F$5:$F$4004,Paradas!$A$5:$A$4004,A515,Paradas!$B$5:$B$4004,B515))</f>
        <v/>
      </c>
      <c r="L515" s="11">
        <f>IF(J515="","",J515-N(K515))</f>
        <v/>
      </c>
      <c r="M515" s="12">
        <f>IF(OR(A515="",B515=""),"",COUNTIFS(Paradas!$A$5:$A$4004,A515,Paradas!$B$5:$B$4004,B515))</f>
        <v/>
      </c>
      <c r="N515" s="11">
        <f>IF(OR(H515="",I515=""),"",I515-H515)</f>
        <v/>
      </c>
      <c r="O515" s="6" t="n"/>
    </row>
    <row r="516">
      <c r="A516" s="13" t="n"/>
      <c r="B516" s="6" t="n"/>
      <c r="C516" s="6" t="n"/>
      <c r="D516" s="6" t="n"/>
      <c r="E516" s="14" t="n"/>
      <c r="F516" s="14" t="n"/>
      <c r="G516" s="14" t="n"/>
      <c r="H516" s="15" t="n"/>
      <c r="I516" s="15" t="n"/>
      <c r="J516" s="11">
        <f>IF(OR(E516="",F516=""),"",ROUND((MOD(F516-E516,1)-N(G516))*24,2))</f>
        <v/>
      </c>
      <c r="K516" s="11">
        <f>IF(OR(A516="",B516=""),"",SUMIFS(Paradas!$F$5:$F$4004,Paradas!$A$5:$A$4004,A516,Paradas!$B$5:$B$4004,B516))</f>
        <v/>
      </c>
      <c r="L516" s="11">
        <f>IF(J516="","",J516-N(K516))</f>
        <v/>
      </c>
      <c r="M516" s="12">
        <f>IF(OR(A516="",B516=""),"",COUNTIFS(Paradas!$A$5:$A$4004,A516,Paradas!$B$5:$B$4004,B516))</f>
        <v/>
      </c>
      <c r="N516" s="11">
        <f>IF(OR(H516="",I516=""),"",I516-H516)</f>
        <v/>
      </c>
      <c r="O516" s="6" t="n"/>
    </row>
    <row r="517">
      <c r="A517" s="13" t="n"/>
      <c r="B517" s="6" t="n"/>
      <c r="C517" s="6" t="n"/>
      <c r="D517" s="6" t="n"/>
      <c r="E517" s="14" t="n"/>
      <c r="F517" s="14" t="n"/>
      <c r="G517" s="14" t="n"/>
      <c r="H517" s="15" t="n"/>
      <c r="I517" s="15" t="n"/>
      <c r="J517" s="11">
        <f>IF(OR(E517="",F517=""),"",ROUND((MOD(F517-E517,1)-N(G517))*24,2))</f>
        <v/>
      </c>
      <c r="K517" s="11">
        <f>IF(OR(A517="",B517=""),"",SUMIFS(Paradas!$F$5:$F$4004,Paradas!$A$5:$A$4004,A517,Paradas!$B$5:$B$4004,B517))</f>
        <v/>
      </c>
      <c r="L517" s="11">
        <f>IF(J517="","",J517-N(K517))</f>
        <v/>
      </c>
      <c r="M517" s="12">
        <f>IF(OR(A517="",B517=""),"",COUNTIFS(Paradas!$A$5:$A$4004,A517,Paradas!$B$5:$B$4004,B517))</f>
        <v/>
      </c>
      <c r="N517" s="11">
        <f>IF(OR(H517="",I517=""),"",I517-H517)</f>
        <v/>
      </c>
      <c r="O517" s="6" t="n"/>
    </row>
    <row r="518">
      <c r="A518" s="13" t="n"/>
      <c r="B518" s="6" t="n"/>
      <c r="C518" s="6" t="n"/>
      <c r="D518" s="6" t="n"/>
      <c r="E518" s="14" t="n"/>
      <c r="F518" s="14" t="n"/>
      <c r="G518" s="14" t="n"/>
      <c r="H518" s="15" t="n"/>
      <c r="I518" s="15" t="n"/>
      <c r="J518" s="11">
        <f>IF(OR(E518="",F518=""),"",ROUND((MOD(F518-E518,1)-N(G518))*24,2))</f>
        <v/>
      </c>
      <c r="K518" s="11">
        <f>IF(OR(A518="",B518=""),"",SUMIFS(Paradas!$F$5:$F$4004,Paradas!$A$5:$A$4004,A518,Paradas!$B$5:$B$4004,B518))</f>
        <v/>
      </c>
      <c r="L518" s="11">
        <f>IF(J518="","",J518-N(K518))</f>
        <v/>
      </c>
      <c r="M518" s="12">
        <f>IF(OR(A518="",B518=""),"",COUNTIFS(Paradas!$A$5:$A$4004,A518,Paradas!$B$5:$B$4004,B518))</f>
        <v/>
      </c>
      <c r="N518" s="11">
        <f>IF(OR(H518="",I518=""),"",I518-H518)</f>
        <v/>
      </c>
      <c r="O518" s="6" t="n"/>
    </row>
    <row r="519">
      <c r="A519" s="13" t="n"/>
      <c r="B519" s="6" t="n"/>
      <c r="C519" s="6" t="n"/>
      <c r="D519" s="6" t="n"/>
      <c r="E519" s="14" t="n"/>
      <c r="F519" s="14" t="n"/>
      <c r="G519" s="14" t="n"/>
      <c r="H519" s="15" t="n"/>
      <c r="I519" s="15" t="n"/>
      <c r="J519" s="11">
        <f>IF(OR(E519="",F519=""),"",ROUND((MOD(F519-E519,1)-N(G519))*24,2))</f>
        <v/>
      </c>
      <c r="K519" s="11">
        <f>IF(OR(A519="",B519=""),"",SUMIFS(Paradas!$F$5:$F$4004,Paradas!$A$5:$A$4004,A519,Paradas!$B$5:$B$4004,B519))</f>
        <v/>
      </c>
      <c r="L519" s="11">
        <f>IF(J519="","",J519-N(K519))</f>
        <v/>
      </c>
      <c r="M519" s="12">
        <f>IF(OR(A519="",B519=""),"",COUNTIFS(Paradas!$A$5:$A$4004,A519,Paradas!$B$5:$B$4004,B519))</f>
        <v/>
      </c>
      <c r="N519" s="11">
        <f>IF(OR(H519="",I519=""),"",I519-H519)</f>
        <v/>
      </c>
      <c r="O519" s="6" t="n"/>
    </row>
    <row r="520">
      <c r="A520" s="13" t="n"/>
      <c r="B520" s="6" t="n"/>
      <c r="C520" s="6" t="n"/>
      <c r="D520" s="6" t="n"/>
      <c r="E520" s="14" t="n"/>
      <c r="F520" s="14" t="n"/>
      <c r="G520" s="14" t="n"/>
      <c r="H520" s="15" t="n"/>
      <c r="I520" s="15" t="n"/>
      <c r="J520" s="11">
        <f>IF(OR(E520="",F520=""),"",ROUND((MOD(F520-E520,1)-N(G520))*24,2))</f>
        <v/>
      </c>
      <c r="K520" s="11">
        <f>IF(OR(A520="",B520=""),"",SUMIFS(Paradas!$F$5:$F$4004,Paradas!$A$5:$A$4004,A520,Paradas!$B$5:$B$4004,B520))</f>
        <v/>
      </c>
      <c r="L520" s="11">
        <f>IF(J520="","",J520-N(K520))</f>
        <v/>
      </c>
      <c r="M520" s="12">
        <f>IF(OR(A520="",B520=""),"",COUNTIFS(Paradas!$A$5:$A$4004,A520,Paradas!$B$5:$B$4004,B520))</f>
        <v/>
      </c>
      <c r="N520" s="11">
        <f>IF(OR(H520="",I520=""),"",I520-H520)</f>
        <v/>
      </c>
      <c r="O520" s="6" t="n"/>
    </row>
    <row r="521">
      <c r="A521" s="13" t="n"/>
      <c r="B521" s="6" t="n"/>
      <c r="C521" s="6" t="n"/>
      <c r="D521" s="6" t="n"/>
      <c r="E521" s="14" t="n"/>
      <c r="F521" s="14" t="n"/>
      <c r="G521" s="14" t="n"/>
      <c r="H521" s="15" t="n"/>
      <c r="I521" s="15" t="n"/>
      <c r="J521" s="11">
        <f>IF(OR(E521="",F521=""),"",ROUND((MOD(F521-E521,1)-N(G521))*24,2))</f>
        <v/>
      </c>
      <c r="K521" s="11">
        <f>IF(OR(A521="",B521=""),"",SUMIFS(Paradas!$F$5:$F$4004,Paradas!$A$5:$A$4004,A521,Paradas!$B$5:$B$4004,B521))</f>
        <v/>
      </c>
      <c r="L521" s="11">
        <f>IF(J521="","",J521-N(K521))</f>
        <v/>
      </c>
      <c r="M521" s="12">
        <f>IF(OR(A521="",B521=""),"",COUNTIFS(Paradas!$A$5:$A$4004,A521,Paradas!$B$5:$B$4004,B521))</f>
        <v/>
      </c>
      <c r="N521" s="11">
        <f>IF(OR(H521="",I521=""),"",I521-H521)</f>
        <v/>
      </c>
      <c r="O521" s="6" t="n"/>
    </row>
    <row r="522">
      <c r="A522" s="13" t="n"/>
      <c r="B522" s="6" t="n"/>
      <c r="C522" s="6" t="n"/>
      <c r="D522" s="6" t="n"/>
      <c r="E522" s="14" t="n"/>
      <c r="F522" s="14" t="n"/>
      <c r="G522" s="14" t="n"/>
      <c r="H522" s="15" t="n"/>
      <c r="I522" s="15" t="n"/>
      <c r="J522" s="11">
        <f>IF(OR(E522="",F522=""),"",ROUND((MOD(F522-E522,1)-N(G522))*24,2))</f>
        <v/>
      </c>
      <c r="K522" s="11">
        <f>IF(OR(A522="",B522=""),"",SUMIFS(Paradas!$F$5:$F$4004,Paradas!$A$5:$A$4004,A522,Paradas!$B$5:$B$4004,B522))</f>
        <v/>
      </c>
      <c r="L522" s="11">
        <f>IF(J522="","",J522-N(K522))</f>
        <v/>
      </c>
      <c r="M522" s="12">
        <f>IF(OR(A522="",B522=""),"",COUNTIFS(Paradas!$A$5:$A$4004,A522,Paradas!$B$5:$B$4004,B522))</f>
        <v/>
      </c>
      <c r="N522" s="11">
        <f>IF(OR(H522="",I522=""),"",I522-H522)</f>
        <v/>
      </c>
      <c r="O522" s="6" t="n"/>
    </row>
    <row r="523">
      <c r="A523" s="13" t="n"/>
      <c r="B523" s="6" t="n"/>
      <c r="C523" s="6" t="n"/>
      <c r="D523" s="6" t="n"/>
      <c r="E523" s="14" t="n"/>
      <c r="F523" s="14" t="n"/>
      <c r="G523" s="14" t="n"/>
      <c r="H523" s="15" t="n"/>
      <c r="I523" s="15" t="n"/>
      <c r="J523" s="11">
        <f>IF(OR(E523="",F523=""),"",ROUND((MOD(F523-E523,1)-N(G523))*24,2))</f>
        <v/>
      </c>
      <c r="K523" s="11">
        <f>IF(OR(A523="",B523=""),"",SUMIFS(Paradas!$F$5:$F$4004,Paradas!$A$5:$A$4004,A523,Paradas!$B$5:$B$4004,B523))</f>
        <v/>
      </c>
      <c r="L523" s="11">
        <f>IF(J523="","",J523-N(K523))</f>
        <v/>
      </c>
      <c r="M523" s="12">
        <f>IF(OR(A523="",B523=""),"",COUNTIFS(Paradas!$A$5:$A$4004,A523,Paradas!$B$5:$B$4004,B523))</f>
        <v/>
      </c>
      <c r="N523" s="11">
        <f>IF(OR(H523="",I523=""),"",I523-H523)</f>
        <v/>
      </c>
      <c r="O523" s="6" t="n"/>
    </row>
    <row r="524">
      <c r="A524" s="13" t="n"/>
      <c r="B524" s="6" t="n"/>
      <c r="C524" s="6" t="n"/>
      <c r="D524" s="6" t="n"/>
      <c r="E524" s="14" t="n"/>
      <c r="F524" s="14" t="n"/>
      <c r="G524" s="14" t="n"/>
      <c r="H524" s="15" t="n"/>
      <c r="I524" s="15" t="n"/>
      <c r="J524" s="11">
        <f>IF(OR(E524="",F524=""),"",ROUND((MOD(F524-E524,1)-N(G524))*24,2))</f>
        <v/>
      </c>
      <c r="K524" s="11">
        <f>IF(OR(A524="",B524=""),"",SUMIFS(Paradas!$F$5:$F$4004,Paradas!$A$5:$A$4004,A524,Paradas!$B$5:$B$4004,B524))</f>
        <v/>
      </c>
      <c r="L524" s="11">
        <f>IF(J524="","",J524-N(K524))</f>
        <v/>
      </c>
      <c r="M524" s="12">
        <f>IF(OR(A524="",B524=""),"",COUNTIFS(Paradas!$A$5:$A$4004,A524,Paradas!$B$5:$B$4004,B524))</f>
        <v/>
      </c>
      <c r="N524" s="11">
        <f>IF(OR(H524="",I524=""),"",I524-H524)</f>
        <v/>
      </c>
      <c r="O524" s="6" t="n"/>
    </row>
    <row r="525">
      <c r="A525" s="13" t="n"/>
      <c r="B525" s="6" t="n"/>
      <c r="C525" s="6" t="n"/>
      <c r="D525" s="6" t="n"/>
      <c r="E525" s="14" t="n"/>
      <c r="F525" s="14" t="n"/>
      <c r="G525" s="14" t="n"/>
      <c r="H525" s="15" t="n"/>
      <c r="I525" s="15" t="n"/>
      <c r="J525" s="11">
        <f>IF(OR(E525="",F525=""),"",ROUND((MOD(F525-E525,1)-N(G525))*24,2))</f>
        <v/>
      </c>
      <c r="K525" s="11">
        <f>IF(OR(A525="",B525=""),"",SUMIFS(Paradas!$F$5:$F$4004,Paradas!$A$5:$A$4004,A525,Paradas!$B$5:$B$4004,B525))</f>
        <v/>
      </c>
      <c r="L525" s="11">
        <f>IF(J525="","",J525-N(K525))</f>
        <v/>
      </c>
      <c r="M525" s="12">
        <f>IF(OR(A525="",B525=""),"",COUNTIFS(Paradas!$A$5:$A$4004,A525,Paradas!$B$5:$B$4004,B525))</f>
        <v/>
      </c>
      <c r="N525" s="11">
        <f>IF(OR(H525="",I525=""),"",I525-H525)</f>
        <v/>
      </c>
      <c r="O525" s="6" t="n"/>
    </row>
    <row r="526">
      <c r="A526" s="13" t="n"/>
      <c r="B526" s="6" t="n"/>
      <c r="C526" s="6" t="n"/>
      <c r="D526" s="6" t="n"/>
      <c r="E526" s="14" t="n"/>
      <c r="F526" s="14" t="n"/>
      <c r="G526" s="14" t="n"/>
      <c r="H526" s="15" t="n"/>
      <c r="I526" s="15" t="n"/>
      <c r="J526" s="11">
        <f>IF(OR(E526="",F526=""),"",ROUND((MOD(F526-E526,1)-N(G526))*24,2))</f>
        <v/>
      </c>
      <c r="K526" s="11">
        <f>IF(OR(A526="",B526=""),"",SUMIFS(Paradas!$F$5:$F$4004,Paradas!$A$5:$A$4004,A526,Paradas!$B$5:$B$4004,B526))</f>
        <v/>
      </c>
      <c r="L526" s="11">
        <f>IF(J526="","",J526-N(K526))</f>
        <v/>
      </c>
      <c r="M526" s="12">
        <f>IF(OR(A526="",B526=""),"",COUNTIFS(Paradas!$A$5:$A$4004,A526,Paradas!$B$5:$B$4004,B526))</f>
        <v/>
      </c>
      <c r="N526" s="11">
        <f>IF(OR(H526="",I526=""),"",I526-H526)</f>
        <v/>
      </c>
      <c r="O526" s="6" t="n"/>
    </row>
    <row r="527">
      <c r="A527" s="13" t="n"/>
      <c r="B527" s="6" t="n"/>
      <c r="C527" s="6" t="n"/>
      <c r="D527" s="6" t="n"/>
      <c r="E527" s="14" t="n"/>
      <c r="F527" s="14" t="n"/>
      <c r="G527" s="14" t="n"/>
      <c r="H527" s="15" t="n"/>
      <c r="I527" s="15" t="n"/>
      <c r="J527" s="11">
        <f>IF(OR(E527="",F527=""),"",ROUND((MOD(F527-E527,1)-N(G527))*24,2))</f>
        <v/>
      </c>
      <c r="K527" s="11">
        <f>IF(OR(A527="",B527=""),"",SUMIFS(Paradas!$F$5:$F$4004,Paradas!$A$5:$A$4004,A527,Paradas!$B$5:$B$4004,B527))</f>
        <v/>
      </c>
      <c r="L527" s="11">
        <f>IF(J527="","",J527-N(K527))</f>
        <v/>
      </c>
      <c r="M527" s="12">
        <f>IF(OR(A527="",B527=""),"",COUNTIFS(Paradas!$A$5:$A$4004,A527,Paradas!$B$5:$B$4004,B527))</f>
        <v/>
      </c>
      <c r="N527" s="11">
        <f>IF(OR(H527="",I527=""),"",I527-H527)</f>
        <v/>
      </c>
      <c r="O527" s="6" t="n"/>
    </row>
    <row r="528">
      <c r="A528" s="13" t="n"/>
      <c r="B528" s="6" t="n"/>
      <c r="C528" s="6" t="n"/>
      <c r="D528" s="6" t="n"/>
      <c r="E528" s="14" t="n"/>
      <c r="F528" s="14" t="n"/>
      <c r="G528" s="14" t="n"/>
      <c r="H528" s="15" t="n"/>
      <c r="I528" s="15" t="n"/>
      <c r="J528" s="11">
        <f>IF(OR(E528="",F528=""),"",ROUND((MOD(F528-E528,1)-N(G528))*24,2))</f>
        <v/>
      </c>
      <c r="K528" s="11">
        <f>IF(OR(A528="",B528=""),"",SUMIFS(Paradas!$F$5:$F$4004,Paradas!$A$5:$A$4004,A528,Paradas!$B$5:$B$4004,B528))</f>
        <v/>
      </c>
      <c r="L528" s="11">
        <f>IF(J528="","",J528-N(K528))</f>
        <v/>
      </c>
      <c r="M528" s="12">
        <f>IF(OR(A528="",B528=""),"",COUNTIFS(Paradas!$A$5:$A$4004,A528,Paradas!$B$5:$B$4004,B528))</f>
        <v/>
      </c>
      <c r="N528" s="11">
        <f>IF(OR(H528="",I528=""),"",I528-H528)</f>
        <v/>
      </c>
      <c r="O528" s="6" t="n"/>
    </row>
    <row r="529">
      <c r="A529" s="13" t="n"/>
      <c r="B529" s="6" t="n"/>
      <c r="C529" s="6" t="n"/>
      <c r="D529" s="6" t="n"/>
      <c r="E529" s="14" t="n"/>
      <c r="F529" s="14" t="n"/>
      <c r="G529" s="14" t="n"/>
      <c r="H529" s="15" t="n"/>
      <c r="I529" s="15" t="n"/>
      <c r="J529" s="11">
        <f>IF(OR(E529="",F529=""),"",ROUND((MOD(F529-E529,1)-N(G529))*24,2))</f>
        <v/>
      </c>
      <c r="K529" s="11">
        <f>IF(OR(A529="",B529=""),"",SUMIFS(Paradas!$F$5:$F$4004,Paradas!$A$5:$A$4004,A529,Paradas!$B$5:$B$4004,B529))</f>
        <v/>
      </c>
      <c r="L529" s="11">
        <f>IF(J529="","",J529-N(K529))</f>
        <v/>
      </c>
      <c r="M529" s="12">
        <f>IF(OR(A529="",B529=""),"",COUNTIFS(Paradas!$A$5:$A$4004,A529,Paradas!$B$5:$B$4004,B529))</f>
        <v/>
      </c>
      <c r="N529" s="11">
        <f>IF(OR(H529="",I529=""),"",I529-H529)</f>
        <v/>
      </c>
      <c r="O529" s="6" t="n"/>
    </row>
    <row r="530">
      <c r="A530" s="13" t="n"/>
      <c r="B530" s="6" t="n"/>
      <c r="C530" s="6" t="n"/>
      <c r="D530" s="6" t="n"/>
      <c r="E530" s="14" t="n"/>
      <c r="F530" s="14" t="n"/>
      <c r="G530" s="14" t="n"/>
      <c r="H530" s="15" t="n"/>
      <c r="I530" s="15" t="n"/>
      <c r="J530" s="11">
        <f>IF(OR(E530="",F530=""),"",ROUND((MOD(F530-E530,1)-N(G530))*24,2))</f>
        <v/>
      </c>
      <c r="K530" s="11">
        <f>IF(OR(A530="",B530=""),"",SUMIFS(Paradas!$F$5:$F$4004,Paradas!$A$5:$A$4004,A530,Paradas!$B$5:$B$4004,B530))</f>
        <v/>
      </c>
      <c r="L530" s="11">
        <f>IF(J530="","",J530-N(K530))</f>
        <v/>
      </c>
      <c r="M530" s="12">
        <f>IF(OR(A530="",B530=""),"",COUNTIFS(Paradas!$A$5:$A$4004,A530,Paradas!$B$5:$B$4004,B530))</f>
        <v/>
      </c>
      <c r="N530" s="11">
        <f>IF(OR(H530="",I530=""),"",I530-H530)</f>
        <v/>
      </c>
      <c r="O530" s="6" t="n"/>
    </row>
    <row r="531">
      <c r="A531" s="13" t="n"/>
      <c r="B531" s="6" t="n"/>
      <c r="C531" s="6" t="n"/>
      <c r="D531" s="6" t="n"/>
      <c r="E531" s="14" t="n"/>
      <c r="F531" s="14" t="n"/>
      <c r="G531" s="14" t="n"/>
      <c r="H531" s="15" t="n"/>
      <c r="I531" s="15" t="n"/>
      <c r="J531" s="11">
        <f>IF(OR(E531="",F531=""),"",ROUND((MOD(F531-E531,1)-N(G531))*24,2))</f>
        <v/>
      </c>
      <c r="K531" s="11">
        <f>IF(OR(A531="",B531=""),"",SUMIFS(Paradas!$F$5:$F$4004,Paradas!$A$5:$A$4004,A531,Paradas!$B$5:$B$4004,B531))</f>
        <v/>
      </c>
      <c r="L531" s="11">
        <f>IF(J531="","",J531-N(K531))</f>
        <v/>
      </c>
      <c r="M531" s="12">
        <f>IF(OR(A531="",B531=""),"",COUNTIFS(Paradas!$A$5:$A$4004,A531,Paradas!$B$5:$B$4004,B531))</f>
        <v/>
      </c>
      <c r="N531" s="11">
        <f>IF(OR(H531="",I531=""),"",I531-H531)</f>
        <v/>
      </c>
      <c r="O531" s="6" t="n"/>
    </row>
    <row r="532">
      <c r="A532" s="13" t="n"/>
      <c r="B532" s="6" t="n"/>
      <c r="C532" s="6" t="n"/>
      <c r="D532" s="6" t="n"/>
      <c r="E532" s="14" t="n"/>
      <c r="F532" s="14" t="n"/>
      <c r="G532" s="14" t="n"/>
      <c r="H532" s="15" t="n"/>
      <c r="I532" s="15" t="n"/>
      <c r="J532" s="11">
        <f>IF(OR(E532="",F532=""),"",ROUND((MOD(F532-E532,1)-N(G532))*24,2))</f>
        <v/>
      </c>
      <c r="K532" s="11">
        <f>IF(OR(A532="",B532=""),"",SUMIFS(Paradas!$F$5:$F$4004,Paradas!$A$5:$A$4004,A532,Paradas!$B$5:$B$4004,B532))</f>
        <v/>
      </c>
      <c r="L532" s="11">
        <f>IF(J532="","",J532-N(K532))</f>
        <v/>
      </c>
      <c r="M532" s="12">
        <f>IF(OR(A532="",B532=""),"",COUNTIFS(Paradas!$A$5:$A$4004,A532,Paradas!$B$5:$B$4004,B532))</f>
        <v/>
      </c>
      <c r="N532" s="11">
        <f>IF(OR(H532="",I532=""),"",I532-H532)</f>
        <v/>
      </c>
      <c r="O532" s="6" t="n"/>
    </row>
    <row r="533">
      <c r="A533" s="13" t="n"/>
      <c r="B533" s="6" t="n"/>
      <c r="C533" s="6" t="n"/>
      <c r="D533" s="6" t="n"/>
      <c r="E533" s="14" t="n"/>
      <c r="F533" s="14" t="n"/>
      <c r="G533" s="14" t="n"/>
      <c r="H533" s="15" t="n"/>
      <c r="I533" s="15" t="n"/>
      <c r="J533" s="11">
        <f>IF(OR(E533="",F533=""),"",ROUND((MOD(F533-E533,1)-N(G533))*24,2))</f>
        <v/>
      </c>
      <c r="K533" s="11">
        <f>IF(OR(A533="",B533=""),"",SUMIFS(Paradas!$F$5:$F$4004,Paradas!$A$5:$A$4004,A533,Paradas!$B$5:$B$4004,B533))</f>
        <v/>
      </c>
      <c r="L533" s="11">
        <f>IF(J533="","",J533-N(K533))</f>
        <v/>
      </c>
      <c r="M533" s="12">
        <f>IF(OR(A533="",B533=""),"",COUNTIFS(Paradas!$A$5:$A$4004,A533,Paradas!$B$5:$B$4004,B533))</f>
        <v/>
      </c>
      <c r="N533" s="11">
        <f>IF(OR(H533="",I533=""),"",I533-H533)</f>
        <v/>
      </c>
      <c r="O533" s="6" t="n"/>
    </row>
    <row r="534">
      <c r="A534" s="13" t="n"/>
      <c r="B534" s="6" t="n"/>
      <c r="C534" s="6" t="n"/>
      <c r="D534" s="6" t="n"/>
      <c r="E534" s="14" t="n"/>
      <c r="F534" s="14" t="n"/>
      <c r="G534" s="14" t="n"/>
      <c r="H534" s="15" t="n"/>
      <c r="I534" s="15" t="n"/>
      <c r="J534" s="11">
        <f>IF(OR(E534="",F534=""),"",ROUND((MOD(F534-E534,1)-N(G534))*24,2))</f>
        <v/>
      </c>
      <c r="K534" s="11">
        <f>IF(OR(A534="",B534=""),"",SUMIFS(Paradas!$F$5:$F$4004,Paradas!$A$5:$A$4004,A534,Paradas!$B$5:$B$4004,B534))</f>
        <v/>
      </c>
      <c r="L534" s="11">
        <f>IF(J534="","",J534-N(K534))</f>
        <v/>
      </c>
      <c r="M534" s="12">
        <f>IF(OR(A534="",B534=""),"",COUNTIFS(Paradas!$A$5:$A$4004,A534,Paradas!$B$5:$B$4004,B534))</f>
        <v/>
      </c>
      <c r="N534" s="11">
        <f>IF(OR(H534="",I534=""),"",I534-H534)</f>
        <v/>
      </c>
      <c r="O534" s="6" t="n"/>
    </row>
    <row r="535">
      <c r="A535" s="13" t="n"/>
      <c r="B535" s="6" t="n"/>
      <c r="C535" s="6" t="n"/>
      <c r="D535" s="6" t="n"/>
      <c r="E535" s="14" t="n"/>
      <c r="F535" s="14" t="n"/>
      <c r="G535" s="14" t="n"/>
      <c r="H535" s="15" t="n"/>
      <c r="I535" s="15" t="n"/>
      <c r="J535" s="11">
        <f>IF(OR(E535="",F535=""),"",ROUND((MOD(F535-E535,1)-N(G535))*24,2))</f>
        <v/>
      </c>
      <c r="K535" s="11">
        <f>IF(OR(A535="",B535=""),"",SUMIFS(Paradas!$F$5:$F$4004,Paradas!$A$5:$A$4004,A535,Paradas!$B$5:$B$4004,B535))</f>
        <v/>
      </c>
      <c r="L535" s="11">
        <f>IF(J535="","",J535-N(K535))</f>
        <v/>
      </c>
      <c r="M535" s="12">
        <f>IF(OR(A535="",B535=""),"",COUNTIFS(Paradas!$A$5:$A$4004,A535,Paradas!$B$5:$B$4004,B535))</f>
        <v/>
      </c>
      <c r="N535" s="11">
        <f>IF(OR(H535="",I535=""),"",I535-H535)</f>
        <v/>
      </c>
      <c r="O535" s="6" t="n"/>
    </row>
    <row r="536">
      <c r="A536" s="13" t="n"/>
      <c r="B536" s="6" t="n"/>
      <c r="C536" s="6" t="n"/>
      <c r="D536" s="6" t="n"/>
      <c r="E536" s="14" t="n"/>
      <c r="F536" s="14" t="n"/>
      <c r="G536" s="14" t="n"/>
      <c r="H536" s="15" t="n"/>
      <c r="I536" s="15" t="n"/>
      <c r="J536" s="11">
        <f>IF(OR(E536="",F536=""),"",ROUND((MOD(F536-E536,1)-N(G536))*24,2))</f>
        <v/>
      </c>
      <c r="K536" s="11">
        <f>IF(OR(A536="",B536=""),"",SUMIFS(Paradas!$F$5:$F$4004,Paradas!$A$5:$A$4004,A536,Paradas!$B$5:$B$4004,B536))</f>
        <v/>
      </c>
      <c r="L536" s="11">
        <f>IF(J536="","",J536-N(K536))</f>
        <v/>
      </c>
      <c r="M536" s="12">
        <f>IF(OR(A536="",B536=""),"",COUNTIFS(Paradas!$A$5:$A$4004,A536,Paradas!$B$5:$B$4004,B536))</f>
        <v/>
      </c>
      <c r="N536" s="11">
        <f>IF(OR(H536="",I536=""),"",I536-H536)</f>
        <v/>
      </c>
      <c r="O536" s="6" t="n"/>
    </row>
    <row r="537">
      <c r="A537" s="13" t="n"/>
      <c r="B537" s="6" t="n"/>
      <c r="C537" s="6" t="n"/>
      <c r="D537" s="6" t="n"/>
      <c r="E537" s="14" t="n"/>
      <c r="F537" s="14" t="n"/>
      <c r="G537" s="14" t="n"/>
      <c r="H537" s="15" t="n"/>
      <c r="I537" s="15" t="n"/>
      <c r="J537" s="11">
        <f>IF(OR(E537="",F537=""),"",ROUND((MOD(F537-E537,1)-N(G537))*24,2))</f>
        <v/>
      </c>
      <c r="K537" s="11">
        <f>IF(OR(A537="",B537=""),"",SUMIFS(Paradas!$F$5:$F$4004,Paradas!$A$5:$A$4004,A537,Paradas!$B$5:$B$4004,B537))</f>
        <v/>
      </c>
      <c r="L537" s="11">
        <f>IF(J537="","",J537-N(K537))</f>
        <v/>
      </c>
      <c r="M537" s="12">
        <f>IF(OR(A537="",B537=""),"",COUNTIFS(Paradas!$A$5:$A$4004,A537,Paradas!$B$5:$B$4004,B537))</f>
        <v/>
      </c>
      <c r="N537" s="11">
        <f>IF(OR(H537="",I537=""),"",I537-H537)</f>
        <v/>
      </c>
      <c r="O537" s="6" t="n"/>
    </row>
    <row r="538">
      <c r="A538" s="13" t="n"/>
      <c r="B538" s="6" t="n"/>
      <c r="C538" s="6" t="n"/>
      <c r="D538" s="6" t="n"/>
      <c r="E538" s="14" t="n"/>
      <c r="F538" s="14" t="n"/>
      <c r="G538" s="14" t="n"/>
      <c r="H538" s="15" t="n"/>
      <c r="I538" s="15" t="n"/>
      <c r="J538" s="11">
        <f>IF(OR(E538="",F538=""),"",ROUND((MOD(F538-E538,1)-N(G538))*24,2))</f>
        <v/>
      </c>
      <c r="K538" s="11">
        <f>IF(OR(A538="",B538=""),"",SUMIFS(Paradas!$F$5:$F$4004,Paradas!$A$5:$A$4004,A538,Paradas!$B$5:$B$4004,B538))</f>
        <v/>
      </c>
      <c r="L538" s="11">
        <f>IF(J538="","",J538-N(K538))</f>
        <v/>
      </c>
      <c r="M538" s="12">
        <f>IF(OR(A538="",B538=""),"",COUNTIFS(Paradas!$A$5:$A$4004,A538,Paradas!$B$5:$B$4004,B538))</f>
        <v/>
      </c>
      <c r="N538" s="11">
        <f>IF(OR(H538="",I538=""),"",I538-H538)</f>
        <v/>
      </c>
      <c r="O538" s="6" t="n"/>
    </row>
    <row r="539">
      <c r="A539" s="13" t="n"/>
      <c r="B539" s="6" t="n"/>
      <c r="C539" s="6" t="n"/>
      <c r="D539" s="6" t="n"/>
      <c r="E539" s="14" t="n"/>
      <c r="F539" s="14" t="n"/>
      <c r="G539" s="14" t="n"/>
      <c r="H539" s="15" t="n"/>
      <c r="I539" s="15" t="n"/>
      <c r="J539" s="11">
        <f>IF(OR(E539="",F539=""),"",ROUND((MOD(F539-E539,1)-N(G539))*24,2))</f>
        <v/>
      </c>
      <c r="K539" s="11">
        <f>IF(OR(A539="",B539=""),"",SUMIFS(Paradas!$F$5:$F$4004,Paradas!$A$5:$A$4004,A539,Paradas!$B$5:$B$4004,B539))</f>
        <v/>
      </c>
      <c r="L539" s="11">
        <f>IF(J539="","",J539-N(K539))</f>
        <v/>
      </c>
      <c r="M539" s="12">
        <f>IF(OR(A539="",B539=""),"",COUNTIFS(Paradas!$A$5:$A$4004,A539,Paradas!$B$5:$B$4004,B539))</f>
        <v/>
      </c>
      <c r="N539" s="11">
        <f>IF(OR(H539="",I539=""),"",I539-H539)</f>
        <v/>
      </c>
      <c r="O539" s="6" t="n"/>
    </row>
    <row r="540">
      <c r="A540" s="13" t="n"/>
      <c r="B540" s="6" t="n"/>
      <c r="C540" s="6" t="n"/>
      <c r="D540" s="6" t="n"/>
      <c r="E540" s="14" t="n"/>
      <c r="F540" s="14" t="n"/>
      <c r="G540" s="14" t="n"/>
      <c r="H540" s="15" t="n"/>
      <c r="I540" s="15" t="n"/>
      <c r="J540" s="11">
        <f>IF(OR(E540="",F540=""),"",ROUND((MOD(F540-E540,1)-N(G540))*24,2))</f>
        <v/>
      </c>
      <c r="K540" s="11">
        <f>IF(OR(A540="",B540=""),"",SUMIFS(Paradas!$F$5:$F$4004,Paradas!$A$5:$A$4004,A540,Paradas!$B$5:$B$4004,B540))</f>
        <v/>
      </c>
      <c r="L540" s="11">
        <f>IF(J540="","",J540-N(K540))</f>
        <v/>
      </c>
      <c r="M540" s="12">
        <f>IF(OR(A540="",B540=""),"",COUNTIFS(Paradas!$A$5:$A$4004,A540,Paradas!$B$5:$B$4004,B540))</f>
        <v/>
      </c>
      <c r="N540" s="11">
        <f>IF(OR(H540="",I540=""),"",I540-H540)</f>
        <v/>
      </c>
      <c r="O540" s="6" t="n"/>
    </row>
    <row r="541">
      <c r="A541" s="13" t="n"/>
      <c r="B541" s="6" t="n"/>
      <c r="C541" s="6" t="n"/>
      <c r="D541" s="6" t="n"/>
      <c r="E541" s="14" t="n"/>
      <c r="F541" s="14" t="n"/>
      <c r="G541" s="14" t="n"/>
      <c r="H541" s="15" t="n"/>
      <c r="I541" s="15" t="n"/>
      <c r="J541" s="11">
        <f>IF(OR(E541="",F541=""),"",ROUND((MOD(F541-E541,1)-N(G541))*24,2))</f>
        <v/>
      </c>
      <c r="K541" s="11">
        <f>IF(OR(A541="",B541=""),"",SUMIFS(Paradas!$F$5:$F$4004,Paradas!$A$5:$A$4004,A541,Paradas!$B$5:$B$4004,B541))</f>
        <v/>
      </c>
      <c r="L541" s="11">
        <f>IF(J541="","",J541-N(K541))</f>
        <v/>
      </c>
      <c r="M541" s="12">
        <f>IF(OR(A541="",B541=""),"",COUNTIFS(Paradas!$A$5:$A$4004,A541,Paradas!$B$5:$B$4004,B541))</f>
        <v/>
      </c>
      <c r="N541" s="11">
        <f>IF(OR(H541="",I541=""),"",I541-H541)</f>
        <v/>
      </c>
      <c r="O541" s="6" t="n"/>
    </row>
    <row r="542">
      <c r="A542" s="13" t="n"/>
      <c r="B542" s="6" t="n"/>
      <c r="C542" s="6" t="n"/>
      <c r="D542" s="6" t="n"/>
      <c r="E542" s="14" t="n"/>
      <c r="F542" s="14" t="n"/>
      <c r="G542" s="14" t="n"/>
      <c r="H542" s="15" t="n"/>
      <c r="I542" s="15" t="n"/>
      <c r="J542" s="11">
        <f>IF(OR(E542="",F542=""),"",ROUND((MOD(F542-E542,1)-N(G542))*24,2))</f>
        <v/>
      </c>
      <c r="K542" s="11">
        <f>IF(OR(A542="",B542=""),"",SUMIFS(Paradas!$F$5:$F$4004,Paradas!$A$5:$A$4004,A542,Paradas!$B$5:$B$4004,B542))</f>
        <v/>
      </c>
      <c r="L542" s="11">
        <f>IF(J542="","",J542-N(K542))</f>
        <v/>
      </c>
      <c r="M542" s="12">
        <f>IF(OR(A542="",B542=""),"",COUNTIFS(Paradas!$A$5:$A$4004,A542,Paradas!$B$5:$B$4004,B542))</f>
        <v/>
      </c>
      <c r="N542" s="11">
        <f>IF(OR(H542="",I542=""),"",I542-H542)</f>
        <v/>
      </c>
      <c r="O542" s="6" t="n"/>
    </row>
    <row r="543">
      <c r="A543" s="13" t="n"/>
      <c r="B543" s="6" t="n"/>
      <c r="C543" s="6" t="n"/>
      <c r="D543" s="6" t="n"/>
      <c r="E543" s="14" t="n"/>
      <c r="F543" s="14" t="n"/>
      <c r="G543" s="14" t="n"/>
      <c r="H543" s="15" t="n"/>
      <c r="I543" s="15" t="n"/>
      <c r="J543" s="11">
        <f>IF(OR(E543="",F543=""),"",ROUND((MOD(F543-E543,1)-N(G543))*24,2))</f>
        <v/>
      </c>
      <c r="K543" s="11">
        <f>IF(OR(A543="",B543=""),"",SUMIFS(Paradas!$F$5:$F$4004,Paradas!$A$5:$A$4004,A543,Paradas!$B$5:$B$4004,B543))</f>
        <v/>
      </c>
      <c r="L543" s="11">
        <f>IF(J543="","",J543-N(K543))</f>
        <v/>
      </c>
      <c r="M543" s="12">
        <f>IF(OR(A543="",B543=""),"",COUNTIFS(Paradas!$A$5:$A$4004,A543,Paradas!$B$5:$B$4004,B543))</f>
        <v/>
      </c>
      <c r="N543" s="11">
        <f>IF(OR(H543="",I543=""),"",I543-H543)</f>
        <v/>
      </c>
      <c r="O543" s="6" t="n"/>
    </row>
    <row r="544">
      <c r="A544" s="13" t="n"/>
      <c r="B544" s="6" t="n"/>
      <c r="C544" s="6" t="n"/>
      <c r="D544" s="6" t="n"/>
      <c r="E544" s="14" t="n"/>
      <c r="F544" s="14" t="n"/>
      <c r="G544" s="14" t="n"/>
      <c r="H544" s="15" t="n"/>
      <c r="I544" s="15" t="n"/>
      <c r="J544" s="11">
        <f>IF(OR(E544="",F544=""),"",ROUND((MOD(F544-E544,1)-N(G544))*24,2))</f>
        <v/>
      </c>
      <c r="K544" s="11">
        <f>IF(OR(A544="",B544=""),"",SUMIFS(Paradas!$F$5:$F$4004,Paradas!$A$5:$A$4004,A544,Paradas!$B$5:$B$4004,B544))</f>
        <v/>
      </c>
      <c r="L544" s="11">
        <f>IF(J544="","",J544-N(K544))</f>
        <v/>
      </c>
      <c r="M544" s="12">
        <f>IF(OR(A544="",B544=""),"",COUNTIFS(Paradas!$A$5:$A$4004,A544,Paradas!$B$5:$B$4004,B544))</f>
        <v/>
      </c>
      <c r="N544" s="11">
        <f>IF(OR(H544="",I544=""),"",I544-H544)</f>
        <v/>
      </c>
      <c r="O544" s="6" t="n"/>
    </row>
    <row r="545">
      <c r="A545" s="13" t="n"/>
      <c r="B545" s="6" t="n"/>
      <c r="C545" s="6" t="n"/>
      <c r="D545" s="6" t="n"/>
      <c r="E545" s="14" t="n"/>
      <c r="F545" s="14" t="n"/>
      <c r="G545" s="14" t="n"/>
      <c r="H545" s="15" t="n"/>
      <c r="I545" s="15" t="n"/>
      <c r="J545" s="11">
        <f>IF(OR(E545="",F545=""),"",ROUND((MOD(F545-E545,1)-N(G545))*24,2))</f>
        <v/>
      </c>
      <c r="K545" s="11">
        <f>IF(OR(A545="",B545=""),"",SUMIFS(Paradas!$F$5:$F$4004,Paradas!$A$5:$A$4004,A545,Paradas!$B$5:$B$4004,B545))</f>
        <v/>
      </c>
      <c r="L545" s="11">
        <f>IF(J545="","",J545-N(K545))</f>
        <v/>
      </c>
      <c r="M545" s="12">
        <f>IF(OR(A545="",B545=""),"",COUNTIFS(Paradas!$A$5:$A$4004,A545,Paradas!$B$5:$B$4004,B545))</f>
        <v/>
      </c>
      <c r="N545" s="11">
        <f>IF(OR(H545="",I545=""),"",I545-H545)</f>
        <v/>
      </c>
      <c r="O545" s="6" t="n"/>
    </row>
    <row r="546">
      <c r="A546" s="13" t="n"/>
      <c r="B546" s="6" t="n"/>
      <c r="C546" s="6" t="n"/>
      <c r="D546" s="6" t="n"/>
      <c r="E546" s="14" t="n"/>
      <c r="F546" s="14" t="n"/>
      <c r="G546" s="14" t="n"/>
      <c r="H546" s="15" t="n"/>
      <c r="I546" s="15" t="n"/>
      <c r="J546" s="11">
        <f>IF(OR(E546="",F546=""),"",ROUND((MOD(F546-E546,1)-N(G546))*24,2))</f>
        <v/>
      </c>
      <c r="K546" s="11">
        <f>IF(OR(A546="",B546=""),"",SUMIFS(Paradas!$F$5:$F$4004,Paradas!$A$5:$A$4004,A546,Paradas!$B$5:$B$4004,B546))</f>
        <v/>
      </c>
      <c r="L546" s="11">
        <f>IF(J546="","",J546-N(K546))</f>
        <v/>
      </c>
      <c r="M546" s="12">
        <f>IF(OR(A546="",B546=""),"",COUNTIFS(Paradas!$A$5:$A$4004,A546,Paradas!$B$5:$B$4004,B546))</f>
        <v/>
      </c>
      <c r="N546" s="11">
        <f>IF(OR(H546="",I546=""),"",I546-H546)</f>
        <v/>
      </c>
      <c r="O546" s="6" t="n"/>
    </row>
    <row r="547">
      <c r="A547" s="13" t="n"/>
      <c r="B547" s="6" t="n"/>
      <c r="C547" s="6" t="n"/>
      <c r="D547" s="6" t="n"/>
      <c r="E547" s="14" t="n"/>
      <c r="F547" s="14" t="n"/>
      <c r="G547" s="14" t="n"/>
      <c r="H547" s="15" t="n"/>
      <c r="I547" s="15" t="n"/>
      <c r="J547" s="11">
        <f>IF(OR(E547="",F547=""),"",ROUND((MOD(F547-E547,1)-N(G547))*24,2))</f>
        <v/>
      </c>
      <c r="K547" s="11">
        <f>IF(OR(A547="",B547=""),"",SUMIFS(Paradas!$F$5:$F$4004,Paradas!$A$5:$A$4004,A547,Paradas!$B$5:$B$4004,B547))</f>
        <v/>
      </c>
      <c r="L547" s="11">
        <f>IF(J547="","",J547-N(K547))</f>
        <v/>
      </c>
      <c r="M547" s="12">
        <f>IF(OR(A547="",B547=""),"",COUNTIFS(Paradas!$A$5:$A$4004,A547,Paradas!$B$5:$B$4004,B547))</f>
        <v/>
      </c>
      <c r="N547" s="11">
        <f>IF(OR(H547="",I547=""),"",I547-H547)</f>
        <v/>
      </c>
      <c r="O547" s="6" t="n"/>
    </row>
    <row r="548">
      <c r="A548" s="13" t="n"/>
      <c r="B548" s="6" t="n"/>
      <c r="C548" s="6" t="n"/>
      <c r="D548" s="6" t="n"/>
      <c r="E548" s="14" t="n"/>
      <c r="F548" s="14" t="n"/>
      <c r="G548" s="14" t="n"/>
      <c r="H548" s="15" t="n"/>
      <c r="I548" s="15" t="n"/>
      <c r="J548" s="11">
        <f>IF(OR(E548="",F548=""),"",ROUND((MOD(F548-E548,1)-N(G548))*24,2))</f>
        <v/>
      </c>
      <c r="K548" s="11">
        <f>IF(OR(A548="",B548=""),"",SUMIFS(Paradas!$F$5:$F$4004,Paradas!$A$5:$A$4004,A548,Paradas!$B$5:$B$4004,B548))</f>
        <v/>
      </c>
      <c r="L548" s="11">
        <f>IF(J548="","",J548-N(K548))</f>
        <v/>
      </c>
      <c r="M548" s="12">
        <f>IF(OR(A548="",B548=""),"",COUNTIFS(Paradas!$A$5:$A$4004,A548,Paradas!$B$5:$B$4004,B548))</f>
        <v/>
      </c>
      <c r="N548" s="11">
        <f>IF(OR(H548="",I548=""),"",I548-H548)</f>
        <v/>
      </c>
      <c r="O548" s="6" t="n"/>
    </row>
    <row r="549">
      <c r="A549" s="13" t="n"/>
      <c r="B549" s="6" t="n"/>
      <c r="C549" s="6" t="n"/>
      <c r="D549" s="6" t="n"/>
      <c r="E549" s="14" t="n"/>
      <c r="F549" s="14" t="n"/>
      <c r="G549" s="14" t="n"/>
      <c r="H549" s="15" t="n"/>
      <c r="I549" s="15" t="n"/>
      <c r="J549" s="11">
        <f>IF(OR(E549="",F549=""),"",ROUND((MOD(F549-E549,1)-N(G549))*24,2))</f>
        <v/>
      </c>
      <c r="K549" s="11">
        <f>IF(OR(A549="",B549=""),"",SUMIFS(Paradas!$F$5:$F$4004,Paradas!$A$5:$A$4004,A549,Paradas!$B$5:$B$4004,B549))</f>
        <v/>
      </c>
      <c r="L549" s="11">
        <f>IF(J549="","",J549-N(K549))</f>
        <v/>
      </c>
      <c r="M549" s="12">
        <f>IF(OR(A549="",B549=""),"",COUNTIFS(Paradas!$A$5:$A$4004,A549,Paradas!$B$5:$B$4004,B549))</f>
        <v/>
      </c>
      <c r="N549" s="11">
        <f>IF(OR(H549="",I549=""),"",I549-H549)</f>
        <v/>
      </c>
      <c r="O549" s="6" t="n"/>
    </row>
    <row r="550">
      <c r="A550" s="13" t="n"/>
      <c r="B550" s="6" t="n"/>
      <c r="C550" s="6" t="n"/>
      <c r="D550" s="6" t="n"/>
      <c r="E550" s="14" t="n"/>
      <c r="F550" s="14" t="n"/>
      <c r="G550" s="14" t="n"/>
      <c r="H550" s="15" t="n"/>
      <c r="I550" s="15" t="n"/>
      <c r="J550" s="11">
        <f>IF(OR(E550="",F550=""),"",ROUND((MOD(F550-E550,1)-N(G550))*24,2))</f>
        <v/>
      </c>
      <c r="K550" s="11">
        <f>IF(OR(A550="",B550=""),"",SUMIFS(Paradas!$F$5:$F$4004,Paradas!$A$5:$A$4004,A550,Paradas!$B$5:$B$4004,B550))</f>
        <v/>
      </c>
      <c r="L550" s="11">
        <f>IF(J550="","",J550-N(K550))</f>
        <v/>
      </c>
      <c r="M550" s="12">
        <f>IF(OR(A550="",B550=""),"",COUNTIFS(Paradas!$A$5:$A$4004,A550,Paradas!$B$5:$B$4004,B550))</f>
        <v/>
      </c>
      <c r="N550" s="11">
        <f>IF(OR(H550="",I550=""),"",I550-H550)</f>
        <v/>
      </c>
      <c r="O550" s="6" t="n"/>
    </row>
    <row r="551">
      <c r="A551" s="13" t="n"/>
      <c r="B551" s="6" t="n"/>
      <c r="C551" s="6" t="n"/>
      <c r="D551" s="6" t="n"/>
      <c r="E551" s="14" t="n"/>
      <c r="F551" s="14" t="n"/>
      <c r="G551" s="14" t="n"/>
      <c r="H551" s="15" t="n"/>
      <c r="I551" s="15" t="n"/>
      <c r="J551" s="11">
        <f>IF(OR(E551="",F551=""),"",ROUND((MOD(F551-E551,1)-N(G551))*24,2))</f>
        <v/>
      </c>
      <c r="K551" s="11">
        <f>IF(OR(A551="",B551=""),"",SUMIFS(Paradas!$F$5:$F$4004,Paradas!$A$5:$A$4004,A551,Paradas!$B$5:$B$4004,B551))</f>
        <v/>
      </c>
      <c r="L551" s="11">
        <f>IF(J551="","",J551-N(K551))</f>
        <v/>
      </c>
      <c r="M551" s="12">
        <f>IF(OR(A551="",B551=""),"",COUNTIFS(Paradas!$A$5:$A$4004,A551,Paradas!$B$5:$B$4004,B551))</f>
        <v/>
      </c>
      <c r="N551" s="11">
        <f>IF(OR(H551="",I551=""),"",I551-H551)</f>
        <v/>
      </c>
      <c r="O551" s="6" t="n"/>
    </row>
    <row r="552">
      <c r="A552" s="13" t="n"/>
      <c r="B552" s="6" t="n"/>
      <c r="C552" s="6" t="n"/>
      <c r="D552" s="6" t="n"/>
      <c r="E552" s="14" t="n"/>
      <c r="F552" s="14" t="n"/>
      <c r="G552" s="14" t="n"/>
      <c r="H552" s="15" t="n"/>
      <c r="I552" s="15" t="n"/>
      <c r="J552" s="11">
        <f>IF(OR(E552="",F552=""),"",ROUND((MOD(F552-E552,1)-N(G552))*24,2))</f>
        <v/>
      </c>
      <c r="K552" s="11">
        <f>IF(OR(A552="",B552=""),"",SUMIFS(Paradas!$F$5:$F$4004,Paradas!$A$5:$A$4004,A552,Paradas!$B$5:$B$4004,B552))</f>
        <v/>
      </c>
      <c r="L552" s="11">
        <f>IF(J552="","",J552-N(K552))</f>
        <v/>
      </c>
      <c r="M552" s="12">
        <f>IF(OR(A552="",B552=""),"",COUNTIFS(Paradas!$A$5:$A$4004,A552,Paradas!$B$5:$B$4004,B552))</f>
        <v/>
      </c>
      <c r="N552" s="11">
        <f>IF(OR(H552="",I552=""),"",I552-H552)</f>
        <v/>
      </c>
      <c r="O552" s="6" t="n"/>
    </row>
    <row r="553">
      <c r="A553" s="13" t="n"/>
      <c r="B553" s="6" t="n"/>
      <c r="C553" s="6" t="n"/>
      <c r="D553" s="6" t="n"/>
      <c r="E553" s="14" t="n"/>
      <c r="F553" s="14" t="n"/>
      <c r="G553" s="14" t="n"/>
      <c r="H553" s="15" t="n"/>
      <c r="I553" s="15" t="n"/>
      <c r="J553" s="11">
        <f>IF(OR(E553="",F553=""),"",ROUND((MOD(F553-E553,1)-N(G553))*24,2))</f>
        <v/>
      </c>
      <c r="K553" s="11">
        <f>IF(OR(A553="",B553=""),"",SUMIFS(Paradas!$F$5:$F$4004,Paradas!$A$5:$A$4004,A553,Paradas!$B$5:$B$4004,B553))</f>
        <v/>
      </c>
      <c r="L553" s="11">
        <f>IF(J553="","",J553-N(K553))</f>
        <v/>
      </c>
      <c r="M553" s="12">
        <f>IF(OR(A553="",B553=""),"",COUNTIFS(Paradas!$A$5:$A$4004,A553,Paradas!$B$5:$B$4004,B553))</f>
        <v/>
      </c>
      <c r="N553" s="11">
        <f>IF(OR(H553="",I553=""),"",I553-H553)</f>
        <v/>
      </c>
      <c r="O553" s="6" t="n"/>
    </row>
    <row r="554">
      <c r="A554" s="13" t="n"/>
      <c r="B554" s="6" t="n"/>
      <c r="C554" s="6" t="n"/>
      <c r="D554" s="6" t="n"/>
      <c r="E554" s="14" t="n"/>
      <c r="F554" s="14" t="n"/>
      <c r="G554" s="14" t="n"/>
      <c r="H554" s="15" t="n"/>
      <c r="I554" s="15" t="n"/>
      <c r="J554" s="11">
        <f>IF(OR(E554="",F554=""),"",ROUND((MOD(F554-E554,1)-N(G554))*24,2))</f>
        <v/>
      </c>
      <c r="K554" s="11">
        <f>IF(OR(A554="",B554=""),"",SUMIFS(Paradas!$F$5:$F$4004,Paradas!$A$5:$A$4004,A554,Paradas!$B$5:$B$4004,B554))</f>
        <v/>
      </c>
      <c r="L554" s="11">
        <f>IF(J554="","",J554-N(K554))</f>
        <v/>
      </c>
      <c r="M554" s="12">
        <f>IF(OR(A554="",B554=""),"",COUNTIFS(Paradas!$A$5:$A$4004,A554,Paradas!$B$5:$B$4004,B554))</f>
        <v/>
      </c>
      <c r="N554" s="11">
        <f>IF(OR(H554="",I554=""),"",I554-H554)</f>
        <v/>
      </c>
      <c r="O554" s="6" t="n"/>
    </row>
    <row r="555">
      <c r="A555" s="13" t="n"/>
      <c r="B555" s="6" t="n"/>
      <c r="C555" s="6" t="n"/>
      <c r="D555" s="6" t="n"/>
      <c r="E555" s="14" t="n"/>
      <c r="F555" s="14" t="n"/>
      <c r="G555" s="14" t="n"/>
      <c r="H555" s="15" t="n"/>
      <c r="I555" s="15" t="n"/>
      <c r="J555" s="11">
        <f>IF(OR(E555="",F555=""),"",ROUND((MOD(F555-E555,1)-N(G555))*24,2))</f>
        <v/>
      </c>
      <c r="K555" s="11">
        <f>IF(OR(A555="",B555=""),"",SUMIFS(Paradas!$F$5:$F$4004,Paradas!$A$5:$A$4004,A555,Paradas!$B$5:$B$4004,B555))</f>
        <v/>
      </c>
      <c r="L555" s="11">
        <f>IF(J555="","",J555-N(K555))</f>
        <v/>
      </c>
      <c r="M555" s="12">
        <f>IF(OR(A555="",B555=""),"",COUNTIFS(Paradas!$A$5:$A$4004,A555,Paradas!$B$5:$B$4004,B555))</f>
        <v/>
      </c>
      <c r="N555" s="11">
        <f>IF(OR(H555="",I555=""),"",I555-H555)</f>
        <v/>
      </c>
      <c r="O555" s="6" t="n"/>
    </row>
    <row r="556">
      <c r="A556" s="13" t="n"/>
      <c r="B556" s="6" t="n"/>
      <c r="C556" s="6" t="n"/>
      <c r="D556" s="6" t="n"/>
      <c r="E556" s="14" t="n"/>
      <c r="F556" s="14" t="n"/>
      <c r="G556" s="14" t="n"/>
      <c r="H556" s="15" t="n"/>
      <c r="I556" s="15" t="n"/>
      <c r="J556" s="11">
        <f>IF(OR(E556="",F556=""),"",ROUND((MOD(F556-E556,1)-N(G556))*24,2))</f>
        <v/>
      </c>
      <c r="K556" s="11">
        <f>IF(OR(A556="",B556=""),"",SUMIFS(Paradas!$F$5:$F$4004,Paradas!$A$5:$A$4004,A556,Paradas!$B$5:$B$4004,B556))</f>
        <v/>
      </c>
      <c r="L556" s="11">
        <f>IF(J556="","",J556-N(K556))</f>
        <v/>
      </c>
      <c r="M556" s="12">
        <f>IF(OR(A556="",B556=""),"",COUNTIFS(Paradas!$A$5:$A$4004,A556,Paradas!$B$5:$B$4004,B556))</f>
        <v/>
      </c>
      <c r="N556" s="11">
        <f>IF(OR(H556="",I556=""),"",I556-H556)</f>
        <v/>
      </c>
      <c r="O556" s="6" t="n"/>
    </row>
    <row r="557">
      <c r="A557" s="13" t="n"/>
      <c r="B557" s="6" t="n"/>
      <c r="C557" s="6" t="n"/>
      <c r="D557" s="6" t="n"/>
      <c r="E557" s="14" t="n"/>
      <c r="F557" s="14" t="n"/>
      <c r="G557" s="14" t="n"/>
      <c r="H557" s="15" t="n"/>
      <c r="I557" s="15" t="n"/>
      <c r="J557" s="11">
        <f>IF(OR(E557="",F557=""),"",ROUND((MOD(F557-E557,1)-N(G557))*24,2))</f>
        <v/>
      </c>
      <c r="K557" s="11">
        <f>IF(OR(A557="",B557=""),"",SUMIFS(Paradas!$F$5:$F$4004,Paradas!$A$5:$A$4004,A557,Paradas!$B$5:$B$4004,B557))</f>
        <v/>
      </c>
      <c r="L557" s="11">
        <f>IF(J557="","",J557-N(K557))</f>
        <v/>
      </c>
      <c r="M557" s="12">
        <f>IF(OR(A557="",B557=""),"",COUNTIFS(Paradas!$A$5:$A$4004,A557,Paradas!$B$5:$B$4004,B557))</f>
        <v/>
      </c>
      <c r="N557" s="11">
        <f>IF(OR(H557="",I557=""),"",I557-H557)</f>
        <v/>
      </c>
      <c r="O557" s="6" t="n"/>
    </row>
    <row r="558">
      <c r="A558" s="13" t="n"/>
      <c r="B558" s="6" t="n"/>
      <c r="C558" s="6" t="n"/>
      <c r="D558" s="6" t="n"/>
      <c r="E558" s="14" t="n"/>
      <c r="F558" s="14" t="n"/>
      <c r="G558" s="14" t="n"/>
      <c r="H558" s="15" t="n"/>
      <c r="I558" s="15" t="n"/>
      <c r="J558" s="11">
        <f>IF(OR(E558="",F558=""),"",ROUND((MOD(F558-E558,1)-N(G558))*24,2))</f>
        <v/>
      </c>
      <c r="K558" s="11">
        <f>IF(OR(A558="",B558=""),"",SUMIFS(Paradas!$F$5:$F$4004,Paradas!$A$5:$A$4004,A558,Paradas!$B$5:$B$4004,B558))</f>
        <v/>
      </c>
      <c r="L558" s="11">
        <f>IF(J558="","",J558-N(K558))</f>
        <v/>
      </c>
      <c r="M558" s="12">
        <f>IF(OR(A558="",B558=""),"",COUNTIFS(Paradas!$A$5:$A$4004,A558,Paradas!$B$5:$B$4004,B558))</f>
        <v/>
      </c>
      <c r="N558" s="11">
        <f>IF(OR(H558="",I558=""),"",I558-H558)</f>
        <v/>
      </c>
      <c r="O558" s="6" t="n"/>
    </row>
    <row r="559">
      <c r="A559" s="13" t="n"/>
      <c r="B559" s="6" t="n"/>
      <c r="C559" s="6" t="n"/>
      <c r="D559" s="6" t="n"/>
      <c r="E559" s="14" t="n"/>
      <c r="F559" s="14" t="n"/>
      <c r="G559" s="14" t="n"/>
      <c r="H559" s="15" t="n"/>
      <c r="I559" s="15" t="n"/>
      <c r="J559" s="11">
        <f>IF(OR(E559="",F559=""),"",ROUND((MOD(F559-E559,1)-N(G559))*24,2))</f>
        <v/>
      </c>
      <c r="K559" s="11">
        <f>IF(OR(A559="",B559=""),"",SUMIFS(Paradas!$F$5:$F$4004,Paradas!$A$5:$A$4004,A559,Paradas!$B$5:$B$4004,B559))</f>
        <v/>
      </c>
      <c r="L559" s="11">
        <f>IF(J559="","",J559-N(K559))</f>
        <v/>
      </c>
      <c r="M559" s="12">
        <f>IF(OR(A559="",B559=""),"",COUNTIFS(Paradas!$A$5:$A$4004,A559,Paradas!$B$5:$B$4004,B559))</f>
        <v/>
      </c>
      <c r="N559" s="11">
        <f>IF(OR(H559="",I559=""),"",I559-H559)</f>
        <v/>
      </c>
      <c r="O559" s="6" t="n"/>
    </row>
    <row r="560">
      <c r="A560" s="13" t="n"/>
      <c r="B560" s="6" t="n"/>
      <c r="C560" s="6" t="n"/>
      <c r="D560" s="6" t="n"/>
      <c r="E560" s="14" t="n"/>
      <c r="F560" s="14" t="n"/>
      <c r="G560" s="14" t="n"/>
      <c r="H560" s="15" t="n"/>
      <c r="I560" s="15" t="n"/>
      <c r="J560" s="11">
        <f>IF(OR(E560="",F560=""),"",ROUND((MOD(F560-E560,1)-N(G560))*24,2))</f>
        <v/>
      </c>
      <c r="K560" s="11">
        <f>IF(OR(A560="",B560=""),"",SUMIFS(Paradas!$F$5:$F$4004,Paradas!$A$5:$A$4004,A560,Paradas!$B$5:$B$4004,B560))</f>
        <v/>
      </c>
      <c r="L560" s="11">
        <f>IF(J560="","",J560-N(K560))</f>
        <v/>
      </c>
      <c r="M560" s="12">
        <f>IF(OR(A560="",B560=""),"",COUNTIFS(Paradas!$A$5:$A$4004,A560,Paradas!$B$5:$B$4004,B560))</f>
        <v/>
      </c>
      <c r="N560" s="11">
        <f>IF(OR(H560="",I560=""),"",I560-H560)</f>
        <v/>
      </c>
      <c r="O560" s="6" t="n"/>
    </row>
    <row r="561">
      <c r="A561" s="13" t="n"/>
      <c r="B561" s="6" t="n"/>
      <c r="C561" s="6" t="n"/>
      <c r="D561" s="6" t="n"/>
      <c r="E561" s="14" t="n"/>
      <c r="F561" s="14" t="n"/>
      <c r="G561" s="14" t="n"/>
      <c r="H561" s="15" t="n"/>
      <c r="I561" s="15" t="n"/>
      <c r="J561" s="11">
        <f>IF(OR(E561="",F561=""),"",ROUND((MOD(F561-E561,1)-N(G561))*24,2))</f>
        <v/>
      </c>
      <c r="K561" s="11">
        <f>IF(OR(A561="",B561=""),"",SUMIFS(Paradas!$F$5:$F$4004,Paradas!$A$5:$A$4004,A561,Paradas!$B$5:$B$4004,B561))</f>
        <v/>
      </c>
      <c r="L561" s="11">
        <f>IF(J561="","",J561-N(K561))</f>
        <v/>
      </c>
      <c r="M561" s="12">
        <f>IF(OR(A561="",B561=""),"",COUNTIFS(Paradas!$A$5:$A$4004,A561,Paradas!$B$5:$B$4004,B561))</f>
        <v/>
      </c>
      <c r="N561" s="11">
        <f>IF(OR(H561="",I561=""),"",I561-H561)</f>
        <v/>
      </c>
      <c r="O561" s="6" t="n"/>
    </row>
    <row r="562">
      <c r="A562" s="13" t="n"/>
      <c r="B562" s="6" t="n"/>
      <c r="C562" s="6" t="n"/>
      <c r="D562" s="6" t="n"/>
      <c r="E562" s="14" t="n"/>
      <c r="F562" s="14" t="n"/>
      <c r="G562" s="14" t="n"/>
      <c r="H562" s="15" t="n"/>
      <c r="I562" s="15" t="n"/>
      <c r="J562" s="11">
        <f>IF(OR(E562="",F562=""),"",ROUND((MOD(F562-E562,1)-N(G562))*24,2))</f>
        <v/>
      </c>
      <c r="K562" s="11">
        <f>IF(OR(A562="",B562=""),"",SUMIFS(Paradas!$F$5:$F$4004,Paradas!$A$5:$A$4004,A562,Paradas!$B$5:$B$4004,B562))</f>
        <v/>
      </c>
      <c r="L562" s="11">
        <f>IF(J562="","",J562-N(K562))</f>
        <v/>
      </c>
      <c r="M562" s="12">
        <f>IF(OR(A562="",B562=""),"",COUNTIFS(Paradas!$A$5:$A$4004,A562,Paradas!$B$5:$B$4004,B562))</f>
        <v/>
      </c>
      <c r="N562" s="11">
        <f>IF(OR(H562="",I562=""),"",I562-H562)</f>
        <v/>
      </c>
      <c r="O562" s="6" t="n"/>
    </row>
    <row r="563">
      <c r="A563" s="13" t="n"/>
      <c r="B563" s="6" t="n"/>
      <c r="C563" s="6" t="n"/>
      <c r="D563" s="6" t="n"/>
      <c r="E563" s="14" t="n"/>
      <c r="F563" s="14" t="n"/>
      <c r="G563" s="14" t="n"/>
      <c r="H563" s="15" t="n"/>
      <c r="I563" s="15" t="n"/>
      <c r="J563" s="11">
        <f>IF(OR(E563="",F563=""),"",ROUND((MOD(F563-E563,1)-N(G563))*24,2))</f>
        <v/>
      </c>
      <c r="K563" s="11">
        <f>IF(OR(A563="",B563=""),"",SUMIFS(Paradas!$F$5:$F$4004,Paradas!$A$5:$A$4004,A563,Paradas!$B$5:$B$4004,B563))</f>
        <v/>
      </c>
      <c r="L563" s="11">
        <f>IF(J563="","",J563-N(K563))</f>
        <v/>
      </c>
      <c r="M563" s="12">
        <f>IF(OR(A563="",B563=""),"",COUNTIFS(Paradas!$A$5:$A$4004,A563,Paradas!$B$5:$B$4004,B563))</f>
        <v/>
      </c>
      <c r="N563" s="11">
        <f>IF(OR(H563="",I563=""),"",I563-H563)</f>
        <v/>
      </c>
      <c r="O563" s="6" t="n"/>
    </row>
    <row r="564">
      <c r="A564" s="13" t="n"/>
      <c r="B564" s="6" t="n"/>
      <c r="C564" s="6" t="n"/>
      <c r="D564" s="6" t="n"/>
      <c r="E564" s="14" t="n"/>
      <c r="F564" s="14" t="n"/>
      <c r="G564" s="14" t="n"/>
      <c r="H564" s="15" t="n"/>
      <c r="I564" s="15" t="n"/>
      <c r="J564" s="11">
        <f>IF(OR(E564="",F564=""),"",ROUND((MOD(F564-E564,1)-N(G564))*24,2))</f>
        <v/>
      </c>
      <c r="K564" s="11">
        <f>IF(OR(A564="",B564=""),"",SUMIFS(Paradas!$F$5:$F$4004,Paradas!$A$5:$A$4004,A564,Paradas!$B$5:$B$4004,B564))</f>
        <v/>
      </c>
      <c r="L564" s="11">
        <f>IF(J564="","",J564-N(K564))</f>
        <v/>
      </c>
      <c r="M564" s="12">
        <f>IF(OR(A564="",B564=""),"",COUNTIFS(Paradas!$A$5:$A$4004,A564,Paradas!$B$5:$B$4004,B564))</f>
        <v/>
      </c>
      <c r="N564" s="11">
        <f>IF(OR(H564="",I564=""),"",I564-H564)</f>
        <v/>
      </c>
      <c r="O564" s="6" t="n"/>
    </row>
    <row r="565">
      <c r="A565" s="13" t="n"/>
      <c r="B565" s="6" t="n"/>
      <c r="C565" s="6" t="n"/>
      <c r="D565" s="6" t="n"/>
      <c r="E565" s="14" t="n"/>
      <c r="F565" s="14" t="n"/>
      <c r="G565" s="14" t="n"/>
      <c r="H565" s="15" t="n"/>
      <c r="I565" s="15" t="n"/>
      <c r="J565" s="11">
        <f>IF(OR(E565="",F565=""),"",ROUND((MOD(F565-E565,1)-N(G565))*24,2))</f>
        <v/>
      </c>
      <c r="K565" s="11">
        <f>IF(OR(A565="",B565=""),"",SUMIFS(Paradas!$F$5:$F$4004,Paradas!$A$5:$A$4004,A565,Paradas!$B$5:$B$4004,B565))</f>
        <v/>
      </c>
      <c r="L565" s="11">
        <f>IF(J565="","",J565-N(K565))</f>
        <v/>
      </c>
      <c r="M565" s="12">
        <f>IF(OR(A565="",B565=""),"",COUNTIFS(Paradas!$A$5:$A$4004,A565,Paradas!$B$5:$B$4004,B565))</f>
        <v/>
      </c>
      <c r="N565" s="11">
        <f>IF(OR(H565="",I565=""),"",I565-H565)</f>
        <v/>
      </c>
      <c r="O565" s="6" t="n"/>
    </row>
    <row r="566">
      <c r="A566" s="13" t="n"/>
      <c r="B566" s="6" t="n"/>
      <c r="C566" s="6" t="n"/>
      <c r="D566" s="6" t="n"/>
      <c r="E566" s="14" t="n"/>
      <c r="F566" s="14" t="n"/>
      <c r="G566" s="14" t="n"/>
      <c r="H566" s="15" t="n"/>
      <c r="I566" s="15" t="n"/>
      <c r="J566" s="11">
        <f>IF(OR(E566="",F566=""),"",ROUND((MOD(F566-E566,1)-N(G566))*24,2))</f>
        <v/>
      </c>
      <c r="K566" s="11">
        <f>IF(OR(A566="",B566=""),"",SUMIFS(Paradas!$F$5:$F$4004,Paradas!$A$5:$A$4004,A566,Paradas!$B$5:$B$4004,B566))</f>
        <v/>
      </c>
      <c r="L566" s="11">
        <f>IF(J566="","",J566-N(K566))</f>
        <v/>
      </c>
      <c r="M566" s="12">
        <f>IF(OR(A566="",B566=""),"",COUNTIFS(Paradas!$A$5:$A$4004,A566,Paradas!$B$5:$B$4004,B566))</f>
        <v/>
      </c>
      <c r="N566" s="11">
        <f>IF(OR(H566="",I566=""),"",I566-H566)</f>
        <v/>
      </c>
      <c r="O566" s="6" t="n"/>
    </row>
    <row r="567">
      <c r="A567" s="13" t="n"/>
      <c r="B567" s="6" t="n"/>
      <c r="C567" s="6" t="n"/>
      <c r="D567" s="6" t="n"/>
      <c r="E567" s="14" t="n"/>
      <c r="F567" s="14" t="n"/>
      <c r="G567" s="14" t="n"/>
      <c r="H567" s="15" t="n"/>
      <c r="I567" s="15" t="n"/>
      <c r="J567" s="11">
        <f>IF(OR(E567="",F567=""),"",ROUND((MOD(F567-E567,1)-N(G567))*24,2))</f>
        <v/>
      </c>
      <c r="K567" s="11">
        <f>IF(OR(A567="",B567=""),"",SUMIFS(Paradas!$F$5:$F$4004,Paradas!$A$5:$A$4004,A567,Paradas!$B$5:$B$4004,B567))</f>
        <v/>
      </c>
      <c r="L567" s="11">
        <f>IF(J567="","",J567-N(K567))</f>
        <v/>
      </c>
      <c r="M567" s="12">
        <f>IF(OR(A567="",B567=""),"",COUNTIFS(Paradas!$A$5:$A$4004,A567,Paradas!$B$5:$B$4004,B567))</f>
        <v/>
      </c>
      <c r="N567" s="11">
        <f>IF(OR(H567="",I567=""),"",I567-H567)</f>
        <v/>
      </c>
      <c r="O567" s="6" t="n"/>
    </row>
    <row r="568">
      <c r="A568" s="13" t="n"/>
      <c r="B568" s="6" t="n"/>
      <c r="C568" s="6" t="n"/>
      <c r="D568" s="6" t="n"/>
      <c r="E568" s="14" t="n"/>
      <c r="F568" s="14" t="n"/>
      <c r="G568" s="14" t="n"/>
      <c r="H568" s="15" t="n"/>
      <c r="I568" s="15" t="n"/>
      <c r="J568" s="11">
        <f>IF(OR(E568="",F568=""),"",ROUND((MOD(F568-E568,1)-N(G568))*24,2))</f>
        <v/>
      </c>
      <c r="K568" s="11">
        <f>IF(OR(A568="",B568=""),"",SUMIFS(Paradas!$F$5:$F$4004,Paradas!$A$5:$A$4004,A568,Paradas!$B$5:$B$4004,B568))</f>
        <v/>
      </c>
      <c r="L568" s="11">
        <f>IF(J568="","",J568-N(K568))</f>
        <v/>
      </c>
      <c r="M568" s="12">
        <f>IF(OR(A568="",B568=""),"",COUNTIFS(Paradas!$A$5:$A$4004,A568,Paradas!$B$5:$B$4004,B568))</f>
        <v/>
      </c>
      <c r="N568" s="11">
        <f>IF(OR(H568="",I568=""),"",I568-H568)</f>
        <v/>
      </c>
      <c r="O568" s="6" t="n"/>
    </row>
    <row r="569">
      <c r="A569" s="13" t="n"/>
      <c r="B569" s="6" t="n"/>
      <c r="C569" s="6" t="n"/>
      <c r="D569" s="6" t="n"/>
      <c r="E569" s="14" t="n"/>
      <c r="F569" s="14" t="n"/>
      <c r="G569" s="14" t="n"/>
      <c r="H569" s="15" t="n"/>
      <c r="I569" s="15" t="n"/>
      <c r="J569" s="11">
        <f>IF(OR(E569="",F569=""),"",ROUND((MOD(F569-E569,1)-N(G569))*24,2))</f>
        <v/>
      </c>
      <c r="K569" s="11">
        <f>IF(OR(A569="",B569=""),"",SUMIFS(Paradas!$F$5:$F$4004,Paradas!$A$5:$A$4004,A569,Paradas!$B$5:$B$4004,B569))</f>
        <v/>
      </c>
      <c r="L569" s="11">
        <f>IF(J569="","",J569-N(K569))</f>
        <v/>
      </c>
      <c r="M569" s="12">
        <f>IF(OR(A569="",B569=""),"",COUNTIFS(Paradas!$A$5:$A$4004,A569,Paradas!$B$5:$B$4004,B569))</f>
        <v/>
      </c>
      <c r="N569" s="11">
        <f>IF(OR(H569="",I569=""),"",I569-H569)</f>
        <v/>
      </c>
      <c r="O569" s="6" t="n"/>
    </row>
    <row r="570">
      <c r="A570" s="13" t="n"/>
      <c r="B570" s="6" t="n"/>
      <c r="C570" s="6" t="n"/>
      <c r="D570" s="6" t="n"/>
      <c r="E570" s="14" t="n"/>
      <c r="F570" s="14" t="n"/>
      <c r="G570" s="14" t="n"/>
      <c r="H570" s="15" t="n"/>
      <c r="I570" s="15" t="n"/>
      <c r="J570" s="11">
        <f>IF(OR(E570="",F570=""),"",ROUND((MOD(F570-E570,1)-N(G570))*24,2))</f>
        <v/>
      </c>
      <c r="K570" s="11">
        <f>IF(OR(A570="",B570=""),"",SUMIFS(Paradas!$F$5:$F$4004,Paradas!$A$5:$A$4004,A570,Paradas!$B$5:$B$4004,B570))</f>
        <v/>
      </c>
      <c r="L570" s="11">
        <f>IF(J570="","",J570-N(K570))</f>
        <v/>
      </c>
      <c r="M570" s="12">
        <f>IF(OR(A570="",B570=""),"",COUNTIFS(Paradas!$A$5:$A$4004,A570,Paradas!$B$5:$B$4004,B570))</f>
        <v/>
      </c>
      <c r="N570" s="11">
        <f>IF(OR(H570="",I570=""),"",I570-H570)</f>
        <v/>
      </c>
      <c r="O570" s="6" t="n"/>
    </row>
    <row r="571">
      <c r="A571" s="13" t="n"/>
      <c r="B571" s="6" t="n"/>
      <c r="C571" s="6" t="n"/>
      <c r="D571" s="6" t="n"/>
      <c r="E571" s="14" t="n"/>
      <c r="F571" s="14" t="n"/>
      <c r="G571" s="14" t="n"/>
      <c r="H571" s="15" t="n"/>
      <c r="I571" s="15" t="n"/>
      <c r="J571" s="11">
        <f>IF(OR(E571="",F571=""),"",ROUND((MOD(F571-E571,1)-N(G571))*24,2))</f>
        <v/>
      </c>
      <c r="K571" s="11">
        <f>IF(OR(A571="",B571=""),"",SUMIFS(Paradas!$F$5:$F$4004,Paradas!$A$5:$A$4004,A571,Paradas!$B$5:$B$4004,B571))</f>
        <v/>
      </c>
      <c r="L571" s="11">
        <f>IF(J571="","",J571-N(K571))</f>
        <v/>
      </c>
      <c r="M571" s="12">
        <f>IF(OR(A571="",B571=""),"",COUNTIFS(Paradas!$A$5:$A$4004,A571,Paradas!$B$5:$B$4004,B571))</f>
        <v/>
      </c>
      <c r="N571" s="11">
        <f>IF(OR(H571="",I571=""),"",I571-H571)</f>
        <v/>
      </c>
      <c r="O571" s="6" t="n"/>
    </row>
    <row r="572">
      <c r="A572" s="13" t="n"/>
      <c r="B572" s="6" t="n"/>
      <c r="C572" s="6" t="n"/>
      <c r="D572" s="6" t="n"/>
      <c r="E572" s="14" t="n"/>
      <c r="F572" s="14" t="n"/>
      <c r="G572" s="14" t="n"/>
      <c r="H572" s="15" t="n"/>
      <c r="I572" s="15" t="n"/>
      <c r="J572" s="11">
        <f>IF(OR(E572="",F572=""),"",ROUND((MOD(F572-E572,1)-N(G572))*24,2))</f>
        <v/>
      </c>
      <c r="K572" s="11">
        <f>IF(OR(A572="",B572=""),"",SUMIFS(Paradas!$F$5:$F$4004,Paradas!$A$5:$A$4004,A572,Paradas!$B$5:$B$4004,B572))</f>
        <v/>
      </c>
      <c r="L572" s="11">
        <f>IF(J572="","",J572-N(K572))</f>
        <v/>
      </c>
      <c r="M572" s="12">
        <f>IF(OR(A572="",B572=""),"",COUNTIFS(Paradas!$A$5:$A$4004,A572,Paradas!$B$5:$B$4004,B572))</f>
        <v/>
      </c>
      <c r="N572" s="11">
        <f>IF(OR(H572="",I572=""),"",I572-H572)</f>
        <v/>
      </c>
      <c r="O572" s="6" t="n"/>
    </row>
    <row r="573">
      <c r="A573" s="13" t="n"/>
      <c r="B573" s="6" t="n"/>
      <c r="C573" s="6" t="n"/>
      <c r="D573" s="6" t="n"/>
      <c r="E573" s="14" t="n"/>
      <c r="F573" s="14" t="n"/>
      <c r="G573" s="14" t="n"/>
      <c r="H573" s="15" t="n"/>
      <c r="I573" s="15" t="n"/>
      <c r="J573" s="11">
        <f>IF(OR(E573="",F573=""),"",ROUND((MOD(F573-E573,1)-N(G573))*24,2))</f>
        <v/>
      </c>
      <c r="K573" s="11">
        <f>IF(OR(A573="",B573=""),"",SUMIFS(Paradas!$F$5:$F$4004,Paradas!$A$5:$A$4004,A573,Paradas!$B$5:$B$4004,B573))</f>
        <v/>
      </c>
      <c r="L573" s="11">
        <f>IF(J573="","",J573-N(K573))</f>
        <v/>
      </c>
      <c r="M573" s="12">
        <f>IF(OR(A573="",B573=""),"",COUNTIFS(Paradas!$A$5:$A$4004,A573,Paradas!$B$5:$B$4004,B573))</f>
        <v/>
      </c>
      <c r="N573" s="11">
        <f>IF(OR(H573="",I573=""),"",I573-H573)</f>
        <v/>
      </c>
      <c r="O573" s="6" t="n"/>
    </row>
    <row r="574">
      <c r="A574" s="13" t="n"/>
      <c r="B574" s="6" t="n"/>
      <c r="C574" s="6" t="n"/>
      <c r="D574" s="6" t="n"/>
      <c r="E574" s="14" t="n"/>
      <c r="F574" s="14" t="n"/>
      <c r="G574" s="14" t="n"/>
      <c r="H574" s="15" t="n"/>
      <c r="I574" s="15" t="n"/>
      <c r="J574" s="11">
        <f>IF(OR(E574="",F574=""),"",ROUND((MOD(F574-E574,1)-N(G574))*24,2))</f>
        <v/>
      </c>
      <c r="K574" s="11">
        <f>IF(OR(A574="",B574=""),"",SUMIFS(Paradas!$F$5:$F$4004,Paradas!$A$5:$A$4004,A574,Paradas!$B$5:$B$4004,B574))</f>
        <v/>
      </c>
      <c r="L574" s="11">
        <f>IF(J574="","",J574-N(K574))</f>
        <v/>
      </c>
      <c r="M574" s="12">
        <f>IF(OR(A574="",B574=""),"",COUNTIFS(Paradas!$A$5:$A$4004,A574,Paradas!$B$5:$B$4004,B574))</f>
        <v/>
      </c>
      <c r="N574" s="11">
        <f>IF(OR(H574="",I574=""),"",I574-H574)</f>
        <v/>
      </c>
      <c r="O574" s="6" t="n"/>
    </row>
    <row r="575">
      <c r="A575" s="13" t="n"/>
      <c r="B575" s="6" t="n"/>
      <c r="C575" s="6" t="n"/>
      <c r="D575" s="6" t="n"/>
      <c r="E575" s="14" t="n"/>
      <c r="F575" s="14" t="n"/>
      <c r="G575" s="14" t="n"/>
      <c r="H575" s="15" t="n"/>
      <c r="I575" s="15" t="n"/>
      <c r="J575" s="11">
        <f>IF(OR(E575="",F575=""),"",ROUND((MOD(F575-E575,1)-N(G575))*24,2))</f>
        <v/>
      </c>
      <c r="K575" s="11">
        <f>IF(OR(A575="",B575=""),"",SUMIFS(Paradas!$F$5:$F$4004,Paradas!$A$5:$A$4004,A575,Paradas!$B$5:$B$4004,B575))</f>
        <v/>
      </c>
      <c r="L575" s="11">
        <f>IF(J575="","",J575-N(K575))</f>
        <v/>
      </c>
      <c r="M575" s="12">
        <f>IF(OR(A575="",B575=""),"",COUNTIFS(Paradas!$A$5:$A$4004,A575,Paradas!$B$5:$B$4004,B575))</f>
        <v/>
      </c>
      <c r="N575" s="11">
        <f>IF(OR(H575="",I575=""),"",I575-H575)</f>
        <v/>
      </c>
      <c r="O575" s="6" t="n"/>
    </row>
    <row r="576">
      <c r="A576" s="13" t="n"/>
      <c r="B576" s="6" t="n"/>
      <c r="C576" s="6" t="n"/>
      <c r="D576" s="6" t="n"/>
      <c r="E576" s="14" t="n"/>
      <c r="F576" s="14" t="n"/>
      <c r="G576" s="14" t="n"/>
      <c r="H576" s="15" t="n"/>
      <c r="I576" s="15" t="n"/>
      <c r="J576" s="11">
        <f>IF(OR(E576="",F576=""),"",ROUND((MOD(F576-E576,1)-N(G576))*24,2))</f>
        <v/>
      </c>
      <c r="K576" s="11">
        <f>IF(OR(A576="",B576=""),"",SUMIFS(Paradas!$F$5:$F$4004,Paradas!$A$5:$A$4004,A576,Paradas!$B$5:$B$4004,B576))</f>
        <v/>
      </c>
      <c r="L576" s="11">
        <f>IF(J576="","",J576-N(K576))</f>
        <v/>
      </c>
      <c r="M576" s="12">
        <f>IF(OR(A576="",B576=""),"",COUNTIFS(Paradas!$A$5:$A$4004,A576,Paradas!$B$5:$B$4004,B576))</f>
        <v/>
      </c>
      <c r="N576" s="11">
        <f>IF(OR(H576="",I576=""),"",I576-H576)</f>
        <v/>
      </c>
      <c r="O576" s="6" t="n"/>
    </row>
    <row r="577">
      <c r="A577" s="13" t="n"/>
      <c r="B577" s="6" t="n"/>
      <c r="C577" s="6" t="n"/>
      <c r="D577" s="6" t="n"/>
      <c r="E577" s="14" t="n"/>
      <c r="F577" s="14" t="n"/>
      <c r="G577" s="14" t="n"/>
      <c r="H577" s="15" t="n"/>
      <c r="I577" s="15" t="n"/>
      <c r="J577" s="11">
        <f>IF(OR(E577="",F577=""),"",ROUND((MOD(F577-E577,1)-N(G577))*24,2))</f>
        <v/>
      </c>
      <c r="K577" s="11">
        <f>IF(OR(A577="",B577=""),"",SUMIFS(Paradas!$F$5:$F$4004,Paradas!$A$5:$A$4004,A577,Paradas!$B$5:$B$4004,B577))</f>
        <v/>
      </c>
      <c r="L577" s="11">
        <f>IF(J577="","",J577-N(K577))</f>
        <v/>
      </c>
      <c r="M577" s="12">
        <f>IF(OR(A577="",B577=""),"",COUNTIFS(Paradas!$A$5:$A$4004,A577,Paradas!$B$5:$B$4004,B577))</f>
        <v/>
      </c>
      <c r="N577" s="11">
        <f>IF(OR(H577="",I577=""),"",I577-H577)</f>
        <v/>
      </c>
      <c r="O577" s="6" t="n"/>
    </row>
    <row r="578">
      <c r="A578" s="13" t="n"/>
      <c r="B578" s="6" t="n"/>
      <c r="C578" s="6" t="n"/>
      <c r="D578" s="6" t="n"/>
      <c r="E578" s="14" t="n"/>
      <c r="F578" s="14" t="n"/>
      <c r="G578" s="14" t="n"/>
      <c r="H578" s="15" t="n"/>
      <c r="I578" s="15" t="n"/>
      <c r="J578" s="11">
        <f>IF(OR(E578="",F578=""),"",ROUND((MOD(F578-E578,1)-N(G578))*24,2))</f>
        <v/>
      </c>
      <c r="K578" s="11">
        <f>IF(OR(A578="",B578=""),"",SUMIFS(Paradas!$F$5:$F$4004,Paradas!$A$5:$A$4004,A578,Paradas!$B$5:$B$4004,B578))</f>
        <v/>
      </c>
      <c r="L578" s="11">
        <f>IF(J578="","",J578-N(K578))</f>
        <v/>
      </c>
      <c r="M578" s="12">
        <f>IF(OR(A578="",B578=""),"",COUNTIFS(Paradas!$A$5:$A$4004,A578,Paradas!$B$5:$B$4004,B578))</f>
        <v/>
      </c>
      <c r="N578" s="11">
        <f>IF(OR(H578="",I578=""),"",I578-H578)</f>
        <v/>
      </c>
      <c r="O578" s="6" t="n"/>
    </row>
    <row r="579">
      <c r="A579" s="13" t="n"/>
      <c r="B579" s="6" t="n"/>
      <c r="C579" s="6" t="n"/>
      <c r="D579" s="6" t="n"/>
      <c r="E579" s="14" t="n"/>
      <c r="F579" s="14" t="n"/>
      <c r="G579" s="14" t="n"/>
      <c r="H579" s="15" t="n"/>
      <c r="I579" s="15" t="n"/>
      <c r="J579" s="11">
        <f>IF(OR(E579="",F579=""),"",ROUND((MOD(F579-E579,1)-N(G579))*24,2))</f>
        <v/>
      </c>
      <c r="K579" s="11">
        <f>IF(OR(A579="",B579=""),"",SUMIFS(Paradas!$F$5:$F$4004,Paradas!$A$5:$A$4004,A579,Paradas!$B$5:$B$4004,B579))</f>
        <v/>
      </c>
      <c r="L579" s="11">
        <f>IF(J579="","",J579-N(K579))</f>
        <v/>
      </c>
      <c r="M579" s="12">
        <f>IF(OR(A579="",B579=""),"",COUNTIFS(Paradas!$A$5:$A$4004,A579,Paradas!$B$5:$B$4004,B579))</f>
        <v/>
      </c>
      <c r="N579" s="11">
        <f>IF(OR(H579="",I579=""),"",I579-H579)</f>
        <v/>
      </c>
      <c r="O579" s="6" t="n"/>
    </row>
    <row r="580">
      <c r="A580" s="13" t="n"/>
      <c r="B580" s="6" t="n"/>
      <c r="C580" s="6" t="n"/>
      <c r="D580" s="6" t="n"/>
      <c r="E580" s="14" t="n"/>
      <c r="F580" s="14" t="n"/>
      <c r="G580" s="14" t="n"/>
      <c r="H580" s="15" t="n"/>
      <c r="I580" s="15" t="n"/>
      <c r="J580" s="11">
        <f>IF(OR(E580="",F580=""),"",ROUND((MOD(F580-E580,1)-N(G580))*24,2))</f>
        <v/>
      </c>
      <c r="K580" s="11">
        <f>IF(OR(A580="",B580=""),"",SUMIFS(Paradas!$F$5:$F$4004,Paradas!$A$5:$A$4004,A580,Paradas!$B$5:$B$4004,B580))</f>
        <v/>
      </c>
      <c r="L580" s="11">
        <f>IF(J580="","",J580-N(K580))</f>
        <v/>
      </c>
      <c r="M580" s="12">
        <f>IF(OR(A580="",B580=""),"",COUNTIFS(Paradas!$A$5:$A$4004,A580,Paradas!$B$5:$B$4004,B580))</f>
        <v/>
      </c>
      <c r="N580" s="11">
        <f>IF(OR(H580="",I580=""),"",I580-H580)</f>
        <v/>
      </c>
      <c r="O580" s="6" t="n"/>
    </row>
    <row r="581">
      <c r="A581" s="13" t="n"/>
      <c r="B581" s="6" t="n"/>
      <c r="C581" s="6" t="n"/>
      <c r="D581" s="6" t="n"/>
      <c r="E581" s="14" t="n"/>
      <c r="F581" s="14" t="n"/>
      <c r="G581" s="14" t="n"/>
      <c r="H581" s="15" t="n"/>
      <c r="I581" s="15" t="n"/>
      <c r="J581" s="11">
        <f>IF(OR(E581="",F581=""),"",ROUND((MOD(F581-E581,1)-N(G581))*24,2))</f>
        <v/>
      </c>
      <c r="K581" s="11">
        <f>IF(OR(A581="",B581=""),"",SUMIFS(Paradas!$F$5:$F$4004,Paradas!$A$5:$A$4004,A581,Paradas!$B$5:$B$4004,B581))</f>
        <v/>
      </c>
      <c r="L581" s="11">
        <f>IF(J581="","",J581-N(K581))</f>
        <v/>
      </c>
      <c r="M581" s="12">
        <f>IF(OR(A581="",B581=""),"",COUNTIFS(Paradas!$A$5:$A$4004,A581,Paradas!$B$5:$B$4004,B581))</f>
        <v/>
      </c>
      <c r="N581" s="11">
        <f>IF(OR(H581="",I581=""),"",I581-H581)</f>
        <v/>
      </c>
      <c r="O581" s="6" t="n"/>
    </row>
    <row r="582">
      <c r="A582" s="13" t="n"/>
      <c r="B582" s="6" t="n"/>
      <c r="C582" s="6" t="n"/>
      <c r="D582" s="6" t="n"/>
      <c r="E582" s="14" t="n"/>
      <c r="F582" s="14" t="n"/>
      <c r="G582" s="14" t="n"/>
      <c r="H582" s="15" t="n"/>
      <c r="I582" s="15" t="n"/>
      <c r="J582" s="11">
        <f>IF(OR(E582="",F582=""),"",ROUND((MOD(F582-E582,1)-N(G582))*24,2))</f>
        <v/>
      </c>
      <c r="K582" s="11">
        <f>IF(OR(A582="",B582=""),"",SUMIFS(Paradas!$F$5:$F$4004,Paradas!$A$5:$A$4004,A582,Paradas!$B$5:$B$4004,B582))</f>
        <v/>
      </c>
      <c r="L582" s="11">
        <f>IF(J582="","",J582-N(K582))</f>
        <v/>
      </c>
      <c r="M582" s="12">
        <f>IF(OR(A582="",B582=""),"",COUNTIFS(Paradas!$A$5:$A$4004,A582,Paradas!$B$5:$B$4004,B582))</f>
        <v/>
      </c>
      <c r="N582" s="11">
        <f>IF(OR(H582="",I582=""),"",I582-H582)</f>
        <v/>
      </c>
      <c r="O582" s="6" t="n"/>
    </row>
    <row r="583">
      <c r="A583" s="13" t="n"/>
      <c r="B583" s="6" t="n"/>
      <c r="C583" s="6" t="n"/>
      <c r="D583" s="6" t="n"/>
      <c r="E583" s="14" t="n"/>
      <c r="F583" s="14" t="n"/>
      <c r="G583" s="14" t="n"/>
      <c r="H583" s="15" t="n"/>
      <c r="I583" s="15" t="n"/>
      <c r="J583" s="11">
        <f>IF(OR(E583="",F583=""),"",ROUND((MOD(F583-E583,1)-N(G583))*24,2))</f>
        <v/>
      </c>
      <c r="K583" s="11">
        <f>IF(OR(A583="",B583=""),"",SUMIFS(Paradas!$F$5:$F$4004,Paradas!$A$5:$A$4004,A583,Paradas!$B$5:$B$4004,B583))</f>
        <v/>
      </c>
      <c r="L583" s="11">
        <f>IF(J583="","",J583-N(K583))</f>
        <v/>
      </c>
      <c r="M583" s="12">
        <f>IF(OR(A583="",B583=""),"",COUNTIFS(Paradas!$A$5:$A$4004,A583,Paradas!$B$5:$B$4004,B583))</f>
        <v/>
      </c>
      <c r="N583" s="11">
        <f>IF(OR(H583="",I583=""),"",I583-H583)</f>
        <v/>
      </c>
      <c r="O583" s="6" t="n"/>
    </row>
    <row r="584">
      <c r="A584" s="13" t="n"/>
      <c r="B584" s="6" t="n"/>
      <c r="C584" s="6" t="n"/>
      <c r="D584" s="6" t="n"/>
      <c r="E584" s="14" t="n"/>
      <c r="F584" s="14" t="n"/>
      <c r="G584" s="14" t="n"/>
      <c r="H584" s="15" t="n"/>
      <c r="I584" s="15" t="n"/>
      <c r="J584" s="11">
        <f>IF(OR(E584="",F584=""),"",ROUND((MOD(F584-E584,1)-N(G584))*24,2))</f>
        <v/>
      </c>
      <c r="K584" s="11">
        <f>IF(OR(A584="",B584=""),"",SUMIFS(Paradas!$F$5:$F$4004,Paradas!$A$5:$A$4004,A584,Paradas!$B$5:$B$4004,B584))</f>
        <v/>
      </c>
      <c r="L584" s="11">
        <f>IF(J584="","",J584-N(K584))</f>
        <v/>
      </c>
      <c r="M584" s="12">
        <f>IF(OR(A584="",B584=""),"",COUNTIFS(Paradas!$A$5:$A$4004,A584,Paradas!$B$5:$B$4004,B584))</f>
        <v/>
      </c>
      <c r="N584" s="11">
        <f>IF(OR(H584="",I584=""),"",I584-H584)</f>
        <v/>
      </c>
      <c r="O584" s="6" t="n"/>
    </row>
    <row r="585">
      <c r="A585" s="13" t="n"/>
      <c r="B585" s="6" t="n"/>
      <c r="C585" s="6" t="n"/>
      <c r="D585" s="6" t="n"/>
      <c r="E585" s="14" t="n"/>
      <c r="F585" s="14" t="n"/>
      <c r="G585" s="14" t="n"/>
      <c r="H585" s="15" t="n"/>
      <c r="I585" s="15" t="n"/>
      <c r="J585" s="11">
        <f>IF(OR(E585="",F585=""),"",ROUND((MOD(F585-E585,1)-N(G585))*24,2))</f>
        <v/>
      </c>
      <c r="K585" s="11">
        <f>IF(OR(A585="",B585=""),"",SUMIFS(Paradas!$F$5:$F$4004,Paradas!$A$5:$A$4004,A585,Paradas!$B$5:$B$4004,B585))</f>
        <v/>
      </c>
      <c r="L585" s="11">
        <f>IF(J585="","",J585-N(K585))</f>
        <v/>
      </c>
      <c r="M585" s="12">
        <f>IF(OR(A585="",B585=""),"",COUNTIFS(Paradas!$A$5:$A$4004,A585,Paradas!$B$5:$B$4004,B585))</f>
        <v/>
      </c>
      <c r="N585" s="11">
        <f>IF(OR(H585="",I585=""),"",I585-H585)</f>
        <v/>
      </c>
      <c r="O585" s="6" t="n"/>
    </row>
    <row r="586">
      <c r="A586" s="13" t="n"/>
      <c r="B586" s="6" t="n"/>
      <c r="C586" s="6" t="n"/>
      <c r="D586" s="6" t="n"/>
      <c r="E586" s="14" t="n"/>
      <c r="F586" s="14" t="n"/>
      <c r="G586" s="14" t="n"/>
      <c r="H586" s="15" t="n"/>
      <c r="I586" s="15" t="n"/>
      <c r="J586" s="11">
        <f>IF(OR(E586="",F586=""),"",ROUND((MOD(F586-E586,1)-N(G586))*24,2))</f>
        <v/>
      </c>
      <c r="K586" s="11">
        <f>IF(OR(A586="",B586=""),"",SUMIFS(Paradas!$F$5:$F$4004,Paradas!$A$5:$A$4004,A586,Paradas!$B$5:$B$4004,B586))</f>
        <v/>
      </c>
      <c r="L586" s="11">
        <f>IF(J586="","",J586-N(K586))</f>
        <v/>
      </c>
      <c r="M586" s="12">
        <f>IF(OR(A586="",B586=""),"",COUNTIFS(Paradas!$A$5:$A$4004,A586,Paradas!$B$5:$B$4004,B586))</f>
        <v/>
      </c>
      <c r="N586" s="11">
        <f>IF(OR(H586="",I586=""),"",I586-H586)</f>
        <v/>
      </c>
      <c r="O586" s="6" t="n"/>
    </row>
    <row r="587">
      <c r="A587" s="13" t="n"/>
      <c r="B587" s="6" t="n"/>
      <c r="C587" s="6" t="n"/>
      <c r="D587" s="6" t="n"/>
      <c r="E587" s="14" t="n"/>
      <c r="F587" s="14" t="n"/>
      <c r="G587" s="14" t="n"/>
      <c r="H587" s="15" t="n"/>
      <c r="I587" s="15" t="n"/>
      <c r="J587" s="11">
        <f>IF(OR(E587="",F587=""),"",ROUND((MOD(F587-E587,1)-N(G587))*24,2))</f>
        <v/>
      </c>
      <c r="K587" s="11">
        <f>IF(OR(A587="",B587=""),"",SUMIFS(Paradas!$F$5:$F$4004,Paradas!$A$5:$A$4004,A587,Paradas!$B$5:$B$4004,B587))</f>
        <v/>
      </c>
      <c r="L587" s="11">
        <f>IF(J587="","",J587-N(K587))</f>
        <v/>
      </c>
      <c r="M587" s="12">
        <f>IF(OR(A587="",B587=""),"",COUNTIFS(Paradas!$A$5:$A$4004,A587,Paradas!$B$5:$B$4004,B587))</f>
        <v/>
      </c>
      <c r="N587" s="11">
        <f>IF(OR(H587="",I587=""),"",I587-H587)</f>
        <v/>
      </c>
      <c r="O587" s="6" t="n"/>
    </row>
    <row r="588">
      <c r="A588" s="13" t="n"/>
      <c r="B588" s="6" t="n"/>
      <c r="C588" s="6" t="n"/>
      <c r="D588" s="6" t="n"/>
      <c r="E588" s="14" t="n"/>
      <c r="F588" s="14" t="n"/>
      <c r="G588" s="14" t="n"/>
      <c r="H588" s="15" t="n"/>
      <c r="I588" s="15" t="n"/>
      <c r="J588" s="11">
        <f>IF(OR(E588="",F588=""),"",ROUND((MOD(F588-E588,1)-N(G588))*24,2))</f>
        <v/>
      </c>
      <c r="K588" s="11">
        <f>IF(OR(A588="",B588=""),"",SUMIFS(Paradas!$F$5:$F$4004,Paradas!$A$5:$A$4004,A588,Paradas!$B$5:$B$4004,B588))</f>
        <v/>
      </c>
      <c r="L588" s="11">
        <f>IF(J588="","",J588-N(K588))</f>
        <v/>
      </c>
      <c r="M588" s="12">
        <f>IF(OR(A588="",B588=""),"",COUNTIFS(Paradas!$A$5:$A$4004,A588,Paradas!$B$5:$B$4004,B588))</f>
        <v/>
      </c>
      <c r="N588" s="11">
        <f>IF(OR(H588="",I588=""),"",I588-H588)</f>
        <v/>
      </c>
      <c r="O588" s="6" t="n"/>
    </row>
    <row r="589">
      <c r="A589" s="13" t="n"/>
      <c r="B589" s="6" t="n"/>
      <c r="C589" s="6" t="n"/>
      <c r="D589" s="6" t="n"/>
      <c r="E589" s="14" t="n"/>
      <c r="F589" s="14" t="n"/>
      <c r="G589" s="14" t="n"/>
      <c r="H589" s="15" t="n"/>
      <c r="I589" s="15" t="n"/>
      <c r="J589" s="11">
        <f>IF(OR(E589="",F589=""),"",ROUND((MOD(F589-E589,1)-N(G589))*24,2))</f>
        <v/>
      </c>
      <c r="K589" s="11">
        <f>IF(OR(A589="",B589=""),"",SUMIFS(Paradas!$F$5:$F$4004,Paradas!$A$5:$A$4004,A589,Paradas!$B$5:$B$4004,B589))</f>
        <v/>
      </c>
      <c r="L589" s="11">
        <f>IF(J589="","",J589-N(K589))</f>
        <v/>
      </c>
      <c r="M589" s="12">
        <f>IF(OR(A589="",B589=""),"",COUNTIFS(Paradas!$A$5:$A$4004,A589,Paradas!$B$5:$B$4004,B589))</f>
        <v/>
      </c>
      <c r="N589" s="11">
        <f>IF(OR(H589="",I589=""),"",I589-H589)</f>
        <v/>
      </c>
      <c r="O589" s="6" t="n"/>
    </row>
    <row r="590">
      <c r="A590" s="13" t="n"/>
      <c r="B590" s="6" t="n"/>
      <c r="C590" s="6" t="n"/>
      <c r="D590" s="6" t="n"/>
      <c r="E590" s="14" t="n"/>
      <c r="F590" s="14" t="n"/>
      <c r="G590" s="14" t="n"/>
      <c r="H590" s="15" t="n"/>
      <c r="I590" s="15" t="n"/>
      <c r="J590" s="11">
        <f>IF(OR(E590="",F590=""),"",ROUND((MOD(F590-E590,1)-N(G590))*24,2))</f>
        <v/>
      </c>
      <c r="K590" s="11">
        <f>IF(OR(A590="",B590=""),"",SUMIFS(Paradas!$F$5:$F$4004,Paradas!$A$5:$A$4004,A590,Paradas!$B$5:$B$4004,B590))</f>
        <v/>
      </c>
      <c r="L590" s="11">
        <f>IF(J590="","",J590-N(K590))</f>
        <v/>
      </c>
      <c r="M590" s="12">
        <f>IF(OR(A590="",B590=""),"",COUNTIFS(Paradas!$A$5:$A$4004,A590,Paradas!$B$5:$B$4004,B590))</f>
        <v/>
      </c>
      <c r="N590" s="11">
        <f>IF(OR(H590="",I590=""),"",I590-H590)</f>
        <v/>
      </c>
      <c r="O590" s="6" t="n"/>
    </row>
    <row r="591">
      <c r="A591" s="13" t="n"/>
      <c r="B591" s="6" t="n"/>
      <c r="C591" s="6" t="n"/>
      <c r="D591" s="6" t="n"/>
      <c r="E591" s="14" t="n"/>
      <c r="F591" s="14" t="n"/>
      <c r="G591" s="14" t="n"/>
      <c r="H591" s="15" t="n"/>
      <c r="I591" s="15" t="n"/>
      <c r="J591" s="11">
        <f>IF(OR(E591="",F591=""),"",ROUND((MOD(F591-E591,1)-N(G591))*24,2))</f>
        <v/>
      </c>
      <c r="K591" s="11">
        <f>IF(OR(A591="",B591=""),"",SUMIFS(Paradas!$F$5:$F$4004,Paradas!$A$5:$A$4004,A591,Paradas!$B$5:$B$4004,B591))</f>
        <v/>
      </c>
      <c r="L591" s="11">
        <f>IF(J591="","",J591-N(K591))</f>
        <v/>
      </c>
      <c r="M591" s="12">
        <f>IF(OR(A591="",B591=""),"",COUNTIFS(Paradas!$A$5:$A$4004,A591,Paradas!$B$5:$B$4004,B591))</f>
        <v/>
      </c>
      <c r="N591" s="11">
        <f>IF(OR(H591="",I591=""),"",I591-H591)</f>
        <v/>
      </c>
      <c r="O591" s="6" t="n"/>
    </row>
    <row r="592">
      <c r="A592" s="13" t="n"/>
      <c r="B592" s="6" t="n"/>
      <c r="C592" s="6" t="n"/>
      <c r="D592" s="6" t="n"/>
      <c r="E592" s="14" t="n"/>
      <c r="F592" s="14" t="n"/>
      <c r="G592" s="14" t="n"/>
      <c r="H592" s="15" t="n"/>
      <c r="I592" s="15" t="n"/>
      <c r="J592" s="11">
        <f>IF(OR(E592="",F592=""),"",ROUND((MOD(F592-E592,1)-N(G592))*24,2))</f>
        <v/>
      </c>
      <c r="K592" s="11">
        <f>IF(OR(A592="",B592=""),"",SUMIFS(Paradas!$F$5:$F$4004,Paradas!$A$5:$A$4004,A592,Paradas!$B$5:$B$4004,B592))</f>
        <v/>
      </c>
      <c r="L592" s="11">
        <f>IF(J592="","",J592-N(K592))</f>
        <v/>
      </c>
      <c r="M592" s="12">
        <f>IF(OR(A592="",B592=""),"",COUNTIFS(Paradas!$A$5:$A$4004,A592,Paradas!$B$5:$B$4004,B592))</f>
        <v/>
      </c>
      <c r="N592" s="11">
        <f>IF(OR(H592="",I592=""),"",I592-H592)</f>
        <v/>
      </c>
      <c r="O592" s="6" t="n"/>
    </row>
    <row r="593">
      <c r="A593" s="13" t="n"/>
      <c r="B593" s="6" t="n"/>
      <c r="C593" s="6" t="n"/>
      <c r="D593" s="6" t="n"/>
      <c r="E593" s="14" t="n"/>
      <c r="F593" s="14" t="n"/>
      <c r="G593" s="14" t="n"/>
      <c r="H593" s="15" t="n"/>
      <c r="I593" s="15" t="n"/>
      <c r="J593" s="11">
        <f>IF(OR(E593="",F593=""),"",ROUND((MOD(F593-E593,1)-N(G593))*24,2))</f>
        <v/>
      </c>
      <c r="K593" s="11">
        <f>IF(OR(A593="",B593=""),"",SUMIFS(Paradas!$F$5:$F$4004,Paradas!$A$5:$A$4004,A593,Paradas!$B$5:$B$4004,B593))</f>
        <v/>
      </c>
      <c r="L593" s="11">
        <f>IF(J593="","",J593-N(K593))</f>
        <v/>
      </c>
      <c r="M593" s="12">
        <f>IF(OR(A593="",B593=""),"",COUNTIFS(Paradas!$A$5:$A$4004,A593,Paradas!$B$5:$B$4004,B593))</f>
        <v/>
      </c>
      <c r="N593" s="11">
        <f>IF(OR(H593="",I593=""),"",I593-H593)</f>
        <v/>
      </c>
      <c r="O593" s="6" t="n"/>
    </row>
    <row r="594">
      <c r="A594" s="13" t="n"/>
      <c r="B594" s="6" t="n"/>
      <c r="C594" s="6" t="n"/>
      <c r="D594" s="6" t="n"/>
      <c r="E594" s="14" t="n"/>
      <c r="F594" s="14" t="n"/>
      <c r="G594" s="14" t="n"/>
      <c r="H594" s="15" t="n"/>
      <c r="I594" s="15" t="n"/>
      <c r="J594" s="11">
        <f>IF(OR(E594="",F594=""),"",ROUND((MOD(F594-E594,1)-N(G594))*24,2))</f>
        <v/>
      </c>
      <c r="K594" s="11">
        <f>IF(OR(A594="",B594=""),"",SUMIFS(Paradas!$F$5:$F$4004,Paradas!$A$5:$A$4004,A594,Paradas!$B$5:$B$4004,B594))</f>
        <v/>
      </c>
      <c r="L594" s="11">
        <f>IF(J594="","",J594-N(K594))</f>
        <v/>
      </c>
      <c r="M594" s="12">
        <f>IF(OR(A594="",B594=""),"",COUNTIFS(Paradas!$A$5:$A$4004,A594,Paradas!$B$5:$B$4004,B594))</f>
        <v/>
      </c>
      <c r="N594" s="11">
        <f>IF(OR(H594="",I594=""),"",I594-H594)</f>
        <v/>
      </c>
      <c r="O594" s="6" t="n"/>
    </row>
    <row r="595">
      <c r="A595" s="13" t="n"/>
      <c r="B595" s="6" t="n"/>
      <c r="C595" s="6" t="n"/>
      <c r="D595" s="6" t="n"/>
      <c r="E595" s="14" t="n"/>
      <c r="F595" s="14" t="n"/>
      <c r="G595" s="14" t="n"/>
      <c r="H595" s="15" t="n"/>
      <c r="I595" s="15" t="n"/>
      <c r="J595" s="11">
        <f>IF(OR(E595="",F595=""),"",ROUND((MOD(F595-E595,1)-N(G595))*24,2))</f>
        <v/>
      </c>
      <c r="K595" s="11">
        <f>IF(OR(A595="",B595=""),"",SUMIFS(Paradas!$F$5:$F$4004,Paradas!$A$5:$A$4004,A595,Paradas!$B$5:$B$4004,B595))</f>
        <v/>
      </c>
      <c r="L595" s="11">
        <f>IF(J595="","",J595-N(K595))</f>
        <v/>
      </c>
      <c r="M595" s="12">
        <f>IF(OR(A595="",B595=""),"",COUNTIFS(Paradas!$A$5:$A$4004,A595,Paradas!$B$5:$B$4004,B595))</f>
        <v/>
      </c>
      <c r="N595" s="11">
        <f>IF(OR(H595="",I595=""),"",I595-H595)</f>
        <v/>
      </c>
      <c r="O595" s="6" t="n"/>
    </row>
    <row r="596">
      <c r="A596" s="13" t="n"/>
      <c r="B596" s="6" t="n"/>
      <c r="C596" s="6" t="n"/>
      <c r="D596" s="6" t="n"/>
      <c r="E596" s="14" t="n"/>
      <c r="F596" s="14" t="n"/>
      <c r="G596" s="14" t="n"/>
      <c r="H596" s="15" t="n"/>
      <c r="I596" s="15" t="n"/>
      <c r="J596" s="11">
        <f>IF(OR(E596="",F596=""),"",ROUND((MOD(F596-E596,1)-N(G596))*24,2))</f>
        <v/>
      </c>
      <c r="K596" s="11">
        <f>IF(OR(A596="",B596=""),"",SUMIFS(Paradas!$F$5:$F$4004,Paradas!$A$5:$A$4004,A596,Paradas!$B$5:$B$4004,B596))</f>
        <v/>
      </c>
      <c r="L596" s="11">
        <f>IF(J596="","",J596-N(K596))</f>
        <v/>
      </c>
      <c r="M596" s="12">
        <f>IF(OR(A596="",B596=""),"",COUNTIFS(Paradas!$A$5:$A$4004,A596,Paradas!$B$5:$B$4004,B596))</f>
        <v/>
      </c>
      <c r="N596" s="11">
        <f>IF(OR(H596="",I596=""),"",I596-H596)</f>
        <v/>
      </c>
      <c r="O596" s="6" t="n"/>
    </row>
    <row r="597">
      <c r="A597" s="13" t="n"/>
      <c r="B597" s="6" t="n"/>
      <c r="C597" s="6" t="n"/>
      <c r="D597" s="6" t="n"/>
      <c r="E597" s="14" t="n"/>
      <c r="F597" s="14" t="n"/>
      <c r="G597" s="14" t="n"/>
      <c r="H597" s="15" t="n"/>
      <c r="I597" s="15" t="n"/>
      <c r="J597" s="11">
        <f>IF(OR(E597="",F597=""),"",ROUND((MOD(F597-E597,1)-N(G597))*24,2))</f>
        <v/>
      </c>
      <c r="K597" s="11">
        <f>IF(OR(A597="",B597=""),"",SUMIFS(Paradas!$F$5:$F$4004,Paradas!$A$5:$A$4004,A597,Paradas!$B$5:$B$4004,B597))</f>
        <v/>
      </c>
      <c r="L597" s="11">
        <f>IF(J597="","",J597-N(K597))</f>
        <v/>
      </c>
      <c r="M597" s="12">
        <f>IF(OR(A597="",B597=""),"",COUNTIFS(Paradas!$A$5:$A$4004,A597,Paradas!$B$5:$B$4004,B597))</f>
        <v/>
      </c>
      <c r="N597" s="11">
        <f>IF(OR(H597="",I597=""),"",I597-H597)</f>
        <v/>
      </c>
      <c r="O597" s="6" t="n"/>
    </row>
    <row r="598">
      <c r="A598" s="13" t="n"/>
      <c r="B598" s="6" t="n"/>
      <c r="C598" s="6" t="n"/>
      <c r="D598" s="6" t="n"/>
      <c r="E598" s="14" t="n"/>
      <c r="F598" s="14" t="n"/>
      <c r="G598" s="14" t="n"/>
      <c r="H598" s="15" t="n"/>
      <c r="I598" s="15" t="n"/>
      <c r="J598" s="11">
        <f>IF(OR(E598="",F598=""),"",ROUND((MOD(F598-E598,1)-N(G598))*24,2))</f>
        <v/>
      </c>
      <c r="K598" s="11">
        <f>IF(OR(A598="",B598=""),"",SUMIFS(Paradas!$F$5:$F$4004,Paradas!$A$5:$A$4004,A598,Paradas!$B$5:$B$4004,B598))</f>
        <v/>
      </c>
      <c r="L598" s="11">
        <f>IF(J598="","",J598-N(K598))</f>
        <v/>
      </c>
      <c r="M598" s="12">
        <f>IF(OR(A598="",B598=""),"",COUNTIFS(Paradas!$A$5:$A$4004,A598,Paradas!$B$5:$B$4004,B598))</f>
        <v/>
      </c>
      <c r="N598" s="11">
        <f>IF(OR(H598="",I598=""),"",I598-H598)</f>
        <v/>
      </c>
      <c r="O598" s="6" t="n"/>
    </row>
    <row r="599">
      <c r="A599" s="13" t="n"/>
      <c r="B599" s="6" t="n"/>
      <c r="C599" s="6" t="n"/>
      <c r="D599" s="6" t="n"/>
      <c r="E599" s="14" t="n"/>
      <c r="F599" s="14" t="n"/>
      <c r="G599" s="14" t="n"/>
      <c r="H599" s="15" t="n"/>
      <c r="I599" s="15" t="n"/>
      <c r="J599" s="11">
        <f>IF(OR(E599="",F599=""),"",ROUND((MOD(F599-E599,1)-N(G599))*24,2))</f>
        <v/>
      </c>
      <c r="K599" s="11">
        <f>IF(OR(A599="",B599=""),"",SUMIFS(Paradas!$F$5:$F$4004,Paradas!$A$5:$A$4004,A599,Paradas!$B$5:$B$4004,B599))</f>
        <v/>
      </c>
      <c r="L599" s="11">
        <f>IF(J599="","",J599-N(K599))</f>
        <v/>
      </c>
      <c r="M599" s="12">
        <f>IF(OR(A599="",B599=""),"",COUNTIFS(Paradas!$A$5:$A$4004,A599,Paradas!$B$5:$B$4004,B599))</f>
        <v/>
      </c>
      <c r="N599" s="11">
        <f>IF(OR(H599="",I599=""),"",I599-H599)</f>
        <v/>
      </c>
      <c r="O599" s="6" t="n"/>
    </row>
    <row r="600">
      <c r="A600" s="13" t="n"/>
      <c r="B600" s="6" t="n"/>
      <c r="C600" s="6" t="n"/>
      <c r="D600" s="6" t="n"/>
      <c r="E600" s="14" t="n"/>
      <c r="F600" s="14" t="n"/>
      <c r="G600" s="14" t="n"/>
      <c r="H600" s="15" t="n"/>
      <c r="I600" s="15" t="n"/>
      <c r="J600" s="11">
        <f>IF(OR(E600="",F600=""),"",ROUND((MOD(F600-E600,1)-N(G600))*24,2))</f>
        <v/>
      </c>
      <c r="K600" s="11">
        <f>IF(OR(A600="",B600=""),"",SUMIFS(Paradas!$F$5:$F$4004,Paradas!$A$5:$A$4004,A600,Paradas!$B$5:$B$4004,B600))</f>
        <v/>
      </c>
      <c r="L600" s="11">
        <f>IF(J600="","",J600-N(K600))</f>
        <v/>
      </c>
      <c r="M600" s="12">
        <f>IF(OR(A600="",B600=""),"",COUNTIFS(Paradas!$A$5:$A$4004,A600,Paradas!$B$5:$B$4004,B600))</f>
        <v/>
      </c>
      <c r="N600" s="11">
        <f>IF(OR(H600="",I600=""),"",I600-H600)</f>
        <v/>
      </c>
      <c r="O600" s="6" t="n"/>
    </row>
    <row r="601">
      <c r="A601" s="13" t="n"/>
      <c r="B601" s="6" t="n"/>
      <c r="C601" s="6" t="n"/>
      <c r="D601" s="6" t="n"/>
      <c r="E601" s="14" t="n"/>
      <c r="F601" s="14" t="n"/>
      <c r="G601" s="14" t="n"/>
      <c r="H601" s="15" t="n"/>
      <c r="I601" s="15" t="n"/>
      <c r="J601" s="11">
        <f>IF(OR(E601="",F601=""),"",ROUND((MOD(F601-E601,1)-N(G601))*24,2))</f>
        <v/>
      </c>
      <c r="K601" s="11">
        <f>IF(OR(A601="",B601=""),"",SUMIFS(Paradas!$F$5:$F$4004,Paradas!$A$5:$A$4004,A601,Paradas!$B$5:$B$4004,B601))</f>
        <v/>
      </c>
      <c r="L601" s="11">
        <f>IF(J601="","",J601-N(K601))</f>
        <v/>
      </c>
      <c r="M601" s="12">
        <f>IF(OR(A601="",B601=""),"",COUNTIFS(Paradas!$A$5:$A$4004,A601,Paradas!$B$5:$B$4004,B601))</f>
        <v/>
      </c>
      <c r="N601" s="11">
        <f>IF(OR(H601="",I601=""),"",I601-H601)</f>
        <v/>
      </c>
      <c r="O601" s="6" t="n"/>
    </row>
    <row r="602">
      <c r="A602" s="13" t="n"/>
      <c r="B602" s="6" t="n"/>
      <c r="C602" s="6" t="n"/>
      <c r="D602" s="6" t="n"/>
      <c r="E602" s="14" t="n"/>
      <c r="F602" s="14" t="n"/>
      <c r="G602" s="14" t="n"/>
      <c r="H602" s="15" t="n"/>
      <c r="I602" s="15" t="n"/>
      <c r="J602" s="11">
        <f>IF(OR(E602="",F602=""),"",ROUND((MOD(F602-E602,1)-N(G602))*24,2))</f>
        <v/>
      </c>
      <c r="K602" s="11">
        <f>IF(OR(A602="",B602=""),"",SUMIFS(Paradas!$F$5:$F$4004,Paradas!$A$5:$A$4004,A602,Paradas!$B$5:$B$4004,B602))</f>
        <v/>
      </c>
      <c r="L602" s="11">
        <f>IF(J602="","",J602-N(K602))</f>
        <v/>
      </c>
      <c r="M602" s="12">
        <f>IF(OR(A602="",B602=""),"",COUNTIFS(Paradas!$A$5:$A$4004,A602,Paradas!$B$5:$B$4004,B602))</f>
        <v/>
      </c>
      <c r="N602" s="11">
        <f>IF(OR(H602="",I602=""),"",I602-H602)</f>
        <v/>
      </c>
      <c r="O602" s="6" t="n"/>
    </row>
    <row r="603">
      <c r="A603" s="13" t="n"/>
      <c r="B603" s="6" t="n"/>
      <c r="C603" s="6" t="n"/>
      <c r="D603" s="6" t="n"/>
      <c r="E603" s="14" t="n"/>
      <c r="F603" s="14" t="n"/>
      <c r="G603" s="14" t="n"/>
      <c r="H603" s="15" t="n"/>
      <c r="I603" s="15" t="n"/>
      <c r="J603" s="11">
        <f>IF(OR(E603="",F603=""),"",ROUND((MOD(F603-E603,1)-N(G603))*24,2))</f>
        <v/>
      </c>
      <c r="K603" s="11">
        <f>IF(OR(A603="",B603=""),"",SUMIFS(Paradas!$F$5:$F$4004,Paradas!$A$5:$A$4004,A603,Paradas!$B$5:$B$4004,B603))</f>
        <v/>
      </c>
      <c r="L603" s="11">
        <f>IF(J603="","",J603-N(K603))</f>
        <v/>
      </c>
      <c r="M603" s="12">
        <f>IF(OR(A603="",B603=""),"",COUNTIFS(Paradas!$A$5:$A$4004,A603,Paradas!$B$5:$B$4004,B603))</f>
        <v/>
      </c>
      <c r="N603" s="11">
        <f>IF(OR(H603="",I603=""),"",I603-H603)</f>
        <v/>
      </c>
      <c r="O603" s="6" t="n"/>
    </row>
    <row r="604">
      <c r="A604" s="13" t="n"/>
      <c r="B604" s="6" t="n"/>
      <c r="C604" s="6" t="n"/>
      <c r="D604" s="6" t="n"/>
      <c r="E604" s="14" t="n"/>
      <c r="F604" s="14" t="n"/>
      <c r="G604" s="14" t="n"/>
      <c r="H604" s="15" t="n"/>
      <c r="I604" s="15" t="n"/>
      <c r="J604" s="11">
        <f>IF(OR(E604="",F604=""),"",ROUND((MOD(F604-E604,1)-N(G604))*24,2))</f>
        <v/>
      </c>
      <c r="K604" s="11">
        <f>IF(OR(A604="",B604=""),"",SUMIFS(Paradas!$F$5:$F$4004,Paradas!$A$5:$A$4004,A604,Paradas!$B$5:$B$4004,B604))</f>
        <v/>
      </c>
      <c r="L604" s="11">
        <f>IF(J604="","",J604-N(K604))</f>
        <v/>
      </c>
      <c r="M604" s="12">
        <f>IF(OR(A604="",B604=""),"",COUNTIFS(Paradas!$A$5:$A$4004,A604,Paradas!$B$5:$B$4004,B604))</f>
        <v/>
      </c>
      <c r="N604" s="11">
        <f>IF(OR(H604="",I604=""),"",I604-H604)</f>
        <v/>
      </c>
      <c r="O604" s="6" t="n"/>
    </row>
    <row r="605">
      <c r="A605" s="13" t="n"/>
      <c r="B605" s="6" t="n"/>
      <c r="C605" s="6" t="n"/>
      <c r="D605" s="6" t="n"/>
      <c r="E605" s="14" t="n"/>
      <c r="F605" s="14" t="n"/>
      <c r="G605" s="14" t="n"/>
      <c r="H605" s="15" t="n"/>
      <c r="I605" s="15" t="n"/>
      <c r="J605" s="11">
        <f>IF(OR(E605="",F605=""),"",ROUND((MOD(F605-E605,1)-N(G605))*24,2))</f>
        <v/>
      </c>
      <c r="K605" s="11">
        <f>IF(OR(A605="",B605=""),"",SUMIFS(Paradas!$F$5:$F$4004,Paradas!$A$5:$A$4004,A605,Paradas!$B$5:$B$4004,B605))</f>
        <v/>
      </c>
      <c r="L605" s="11">
        <f>IF(J605="","",J605-N(K605))</f>
        <v/>
      </c>
      <c r="M605" s="12">
        <f>IF(OR(A605="",B605=""),"",COUNTIFS(Paradas!$A$5:$A$4004,A605,Paradas!$B$5:$B$4004,B605))</f>
        <v/>
      </c>
      <c r="N605" s="11">
        <f>IF(OR(H605="",I605=""),"",I605-H605)</f>
        <v/>
      </c>
      <c r="O605" s="6" t="n"/>
    </row>
    <row r="606">
      <c r="A606" s="13" t="n"/>
      <c r="B606" s="6" t="n"/>
      <c r="C606" s="6" t="n"/>
      <c r="D606" s="6" t="n"/>
      <c r="E606" s="14" t="n"/>
      <c r="F606" s="14" t="n"/>
      <c r="G606" s="14" t="n"/>
      <c r="H606" s="15" t="n"/>
      <c r="I606" s="15" t="n"/>
      <c r="J606" s="11">
        <f>IF(OR(E606="",F606=""),"",ROUND((MOD(F606-E606,1)-N(G606))*24,2))</f>
        <v/>
      </c>
      <c r="K606" s="11">
        <f>IF(OR(A606="",B606=""),"",SUMIFS(Paradas!$F$5:$F$4004,Paradas!$A$5:$A$4004,A606,Paradas!$B$5:$B$4004,B606))</f>
        <v/>
      </c>
      <c r="L606" s="11">
        <f>IF(J606="","",J606-N(K606))</f>
        <v/>
      </c>
      <c r="M606" s="12">
        <f>IF(OR(A606="",B606=""),"",COUNTIFS(Paradas!$A$5:$A$4004,A606,Paradas!$B$5:$B$4004,B606))</f>
        <v/>
      </c>
      <c r="N606" s="11">
        <f>IF(OR(H606="",I606=""),"",I606-H606)</f>
        <v/>
      </c>
      <c r="O606" s="6" t="n"/>
    </row>
    <row r="607">
      <c r="A607" s="13" t="n"/>
      <c r="B607" s="6" t="n"/>
      <c r="C607" s="6" t="n"/>
      <c r="D607" s="6" t="n"/>
      <c r="E607" s="14" t="n"/>
      <c r="F607" s="14" t="n"/>
      <c r="G607" s="14" t="n"/>
      <c r="H607" s="15" t="n"/>
      <c r="I607" s="15" t="n"/>
      <c r="J607" s="11">
        <f>IF(OR(E607="",F607=""),"",ROUND((MOD(F607-E607,1)-N(G607))*24,2))</f>
        <v/>
      </c>
      <c r="K607" s="11">
        <f>IF(OR(A607="",B607=""),"",SUMIFS(Paradas!$F$5:$F$4004,Paradas!$A$5:$A$4004,A607,Paradas!$B$5:$B$4004,B607))</f>
        <v/>
      </c>
      <c r="L607" s="11">
        <f>IF(J607="","",J607-N(K607))</f>
        <v/>
      </c>
      <c r="M607" s="12">
        <f>IF(OR(A607="",B607=""),"",COUNTIFS(Paradas!$A$5:$A$4004,A607,Paradas!$B$5:$B$4004,B607))</f>
        <v/>
      </c>
      <c r="N607" s="11">
        <f>IF(OR(H607="",I607=""),"",I607-H607)</f>
        <v/>
      </c>
      <c r="O607" s="6" t="n"/>
    </row>
    <row r="608">
      <c r="A608" s="13" t="n"/>
      <c r="B608" s="6" t="n"/>
      <c r="C608" s="6" t="n"/>
      <c r="D608" s="6" t="n"/>
      <c r="E608" s="14" t="n"/>
      <c r="F608" s="14" t="n"/>
      <c r="G608" s="14" t="n"/>
      <c r="H608" s="15" t="n"/>
      <c r="I608" s="15" t="n"/>
      <c r="J608" s="11">
        <f>IF(OR(E608="",F608=""),"",ROUND((MOD(F608-E608,1)-N(G608))*24,2))</f>
        <v/>
      </c>
      <c r="K608" s="11">
        <f>IF(OR(A608="",B608=""),"",SUMIFS(Paradas!$F$5:$F$4004,Paradas!$A$5:$A$4004,A608,Paradas!$B$5:$B$4004,B608))</f>
        <v/>
      </c>
      <c r="L608" s="11">
        <f>IF(J608="","",J608-N(K608))</f>
        <v/>
      </c>
      <c r="M608" s="12">
        <f>IF(OR(A608="",B608=""),"",COUNTIFS(Paradas!$A$5:$A$4004,A608,Paradas!$B$5:$B$4004,B608))</f>
        <v/>
      </c>
      <c r="N608" s="11">
        <f>IF(OR(H608="",I608=""),"",I608-H608)</f>
        <v/>
      </c>
      <c r="O608" s="6" t="n"/>
    </row>
    <row r="609">
      <c r="A609" s="13" t="n"/>
      <c r="B609" s="6" t="n"/>
      <c r="C609" s="6" t="n"/>
      <c r="D609" s="6" t="n"/>
      <c r="E609" s="14" t="n"/>
      <c r="F609" s="14" t="n"/>
      <c r="G609" s="14" t="n"/>
      <c r="H609" s="15" t="n"/>
      <c r="I609" s="15" t="n"/>
      <c r="J609" s="11">
        <f>IF(OR(E609="",F609=""),"",ROUND((MOD(F609-E609,1)-N(G609))*24,2))</f>
        <v/>
      </c>
      <c r="K609" s="11">
        <f>IF(OR(A609="",B609=""),"",SUMIFS(Paradas!$F$5:$F$4004,Paradas!$A$5:$A$4004,A609,Paradas!$B$5:$B$4004,B609))</f>
        <v/>
      </c>
      <c r="L609" s="11">
        <f>IF(J609="","",J609-N(K609))</f>
        <v/>
      </c>
      <c r="M609" s="12">
        <f>IF(OR(A609="",B609=""),"",COUNTIFS(Paradas!$A$5:$A$4004,A609,Paradas!$B$5:$B$4004,B609))</f>
        <v/>
      </c>
      <c r="N609" s="11">
        <f>IF(OR(H609="",I609=""),"",I609-H609)</f>
        <v/>
      </c>
      <c r="O609" s="6" t="n"/>
    </row>
    <row r="610">
      <c r="A610" s="13" t="n"/>
      <c r="B610" s="6" t="n"/>
      <c r="C610" s="6" t="n"/>
      <c r="D610" s="6" t="n"/>
      <c r="E610" s="14" t="n"/>
      <c r="F610" s="14" t="n"/>
      <c r="G610" s="14" t="n"/>
      <c r="H610" s="15" t="n"/>
      <c r="I610" s="15" t="n"/>
      <c r="J610" s="11">
        <f>IF(OR(E610="",F610=""),"",ROUND((MOD(F610-E610,1)-N(G610))*24,2))</f>
        <v/>
      </c>
      <c r="K610" s="11">
        <f>IF(OR(A610="",B610=""),"",SUMIFS(Paradas!$F$5:$F$4004,Paradas!$A$5:$A$4004,A610,Paradas!$B$5:$B$4004,B610))</f>
        <v/>
      </c>
      <c r="L610" s="11">
        <f>IF(J610="","",J610-N(K610))</f>
        <v/>
      </c>
      <c r="M610" s="12">
        <f>IF(OR(A610="",B610=""),"",COUNTIFS(Paradas!$A$5:$A$4004,A610,Paradas!$B$5:$B$4004,B610))</f>
        <v/>
      </c>
      <c r="N610" s="11">
        <f>IF(OR(H610="",I610=""),"",I610-H610)</f>
        <v/>
      </c>
      <c r="O610" s="6" t="n"/>
    </row>
    <row r="611">
      <c r="A611" s="13" t="n"/>
      <c r="B611" s="6" t="n"/>
      <c r="C611" s="6" t="n"/>
      <c r="D611" s="6" t="n"/>
      <c r="E611" s="14" t="n"/>
      <c r="F611" s="14" t="n"/>
      <c r="G611" s="14" t="n"/>
      <c r="H611" s="15" t="n"/>
      <c r="I611" s="15" t="n"/>
      <c r="J611" s="11">
        <f>IF(OR(E611="",F611=""),"",ROUND((MOD(F611-E611,1)-N(G611))*24,2))</f>
        <v/>
      </c>
      <c r="K611" s="11">
        <f>IF(OR(A611="",B611=""),"",SUMIFS(Paradas!$F$5:$F$4004,Paradas!$A$5:$A$4004,A611,Paradas!$B$5:$B$4004,B611))</f>
        <v/>
      </c>
      <c r="L611" s="11">
        <f>IF(J611="","",J611-N(K611))</f>
        <v/>
      </c>
      <c r="M611" s="12">
        <f>IF(OR(A611="",B611=""),"",COUNTIFS(Paradas!$A$5:$A$4004,A611,Paradas!$B$5:$B$4004,B611))</f>
        <v/>
      </c>
      <c r="N611" s="11">
        <f>IF(OR(H611="",I611=""),"",I611-H611)</f>
        <v/>
      </c>
      <c r="O611" s="6" t="n"/>
    </row>
    <row r="612">
      <c r="A612" s="13" t="n"/>
      <c r="B612" s="6" t="n"/>
      <c r="C612" s="6" t="n"/>
      <c r="D612" s="6" t="n"/>
      <c r="E612" s="14" t="n"/>
      <c r="F612" s="14" t="n"/>
      <c r="G612" s="14" t="n"/>
      <c r="H612" s="15" t="n"/>
      <c r="I612" s="15" t="n"/>
      <c r="J612" s="11">
        <f>IF(OR(E612="",F612=""),"",ROUND((MOD(F612-E612,1)-N(G612))*24,2))</f>
        <v/>
      </c>
      <c r="K612" s="11">
        <f>IF(OR(A612="",B612=""),"",SUMIFS(Paradas!$F$5:$F$4004,Paradas!$A$5:$A$4004,A612,Paradas!$B$5:$B$4004,B612))</f>
        <v/>
      </c>
      <c r="L612" s="11">
        <f>IF(J612="","",J612-N(K612))</f>
        <v/>
      </c>
      <c r="M612" s="12">
        <f>IF(OR(A612="",B612=""),"",COUNTIFS(Paradas!$A$5:$A$4004,A612,Paradas!$B$5:$B$4004,B612))</f>
        <v/>
      </c>
      <c r="N612" s="11">
        <f>IF(OR(H612="",I612=""),"",I612-H612)</f>
        <v/>
      </c>
      <c r="O612" s="6" t="n"/>
    </row>
    <row r="613">
      <c r="A613" s="13" t="n"/>
      <c r="B613" s="6" t="n"/>
      <c r="C613" s="6" t="n"/>
      <c r="D613" s="6" t="n"/>
      <c r="E613" s="14" t="n"/>
      <c r="F613" s="14" t="n"/>
      <c r="G613" s="14" t="n"/>
      <c r="H613" s="15" t="n"/>
      <c r="I613" s="15" t="n"/>
      <c r="J613" s="11">
        <f>IF(OR(E613="",F613=""),"",ROUND((MOD(F613-E613,1)-N(G613))*24,2))</f>
        <v/>
      </c>
      <c r="K613" s="11">
        <f>IF(OR(A613="",B613=""),"",SUMIFS(Paradas!$F$5:$F$4004,Paradas!$A$5:$A$4004,A613,Paradas!$B$5:$B$4004,B613))</f>
        <v/>
      </c>
      <c r="L613" s="11">
        <f>IF(J613="","",J613-N(K613))</f>
        <v/>
      </c>
      <c r="M613" s="12">
        <f>IF(OR(A613="",B613=""),"",COUNTIFS(Paradas!$A$5:$A$4004,A613,Paradas!$B$5:$B$4004,B613))</f>
        <v/>
      </c>
      <c r="N613" s="11">
        <f>IF(OR(H613="",I613=""),"",I613-H613)</f>
        <v/>
      </c>
      <c r="O613" s="6" t="n"/>
    </row>
    <row r="614">
      <c r="A614" s="13" t="n"/>
      <c r="B614" s="6" t="n"/>
      <c r="C614" s="6" t="n"/>
      <c r="D614" s="6" t="n"/>
      <c r="E614" s="14" t="n"/>
      <c r="F614" s="14" t="n"/>
      <c r="G614" s="14" t="n"/>
      <c r="H614" s="15" t="n"/>
      <c r="I614" s="15" t="n"/>
      <c r="J614" s="11">
        <f>IF(OR(E614="",F614=""),"",ROUND((MOD(F614-E614,1)-N(G614))*24,2))</f>
        <v/>
      </c>
      <c r="K614" s="11">
        <f>IF(OR(A614="",B614=""),"",SUMIFS(Paradas!$F$5:$F$4004,Paradas!$A$5:$A$4004,A614,Paradas!$B$5:$B$4004,B614))</f>
        <v/>
      </c>
      <c r="L614" s="11">
        <f>IF(J614="","",J614-N(K614))</f>
        <v/>
      </c>
      <c r="M614" s="12">
        <f>IF(OR(A614="",B614=""),"",COUNTIFS(Paradas!$A$5:$A$4004,A614,Paradas!$B$5:$B$4004,B614))</f>
        <v/>
      </c>
      <c r="N614" s="11">
        <f>IF(OR(H614="",I614=""),"",I614-H614)</f>
        <v/>
      </c>
      <c r="O614" s="6" t="n"/>
    </row>
    <row r="615">
      <c r="A615" s="13" t="n"/>
      <c r="B615" s="6" t="n"/>
      <c r="C615" s="6" t="n"/>
      <c r="D615" s="6" t="n"/>
      <c r="E615" s="14" t="n"/>
      <c r="F615" s="14" t="n"/>
      <c r="G615" s="14" t="n"/>
      <c r="H615" s="15" t="n"/>
      <c r="I615" s="15" t="n"/>
      <c r="J615" s="11">
        <f>IF(OR(E615="",F615=""),"",ROUND((MOD(F615-E615,1)-N(G615))*24,2))</f>
        <v/>
      </c>
      <c r="K615" s="11">
        <f>IF(OR(A615="",B615=""),"",SUMIFS(Paradas!$F$5:$F$4004,Paradas!$A$5:$A$4004,A615,Paradas!$B$5:$B$4004,B615))</f>
        <v/>
      </c>
      <c r="L615" s="11">
        <f>IF(J615="","",J615-N(K615))</f>
        <v/>
      </c>
      <c r="M615" s="12">
        <f>IF(OR(A615="",B615=""),"",COUNTIFS(Paradas!$A$5:$A$4004,A615,Paradas!$B$5:$B$4004,B615))</f>
        <v/>
      </c>
      <c r="N615" s="11">
        <f>IF(OR(H615="",I615=""),"",I615-H615)</f>
        <v/>
      </c>
      <c r="O615" s="6" t="n"/>
    </row>
    <row r="616">
      <c r="A616" s="13" t="n"/>
      <c r="B616" s="6" t="n"/>
      <c r="C616" s="6" t="n"/>
      <c r="D616" s="6" t="n"/>
      <c r="E616" s="14" t="n"/>
      <c r="F616" s="14" t="n"/>
      <c r="G616" s="14" t="n"/>
      <c r="H616" s="15" t="n"/>
      <c r="I616" s="15" t="n"/>
      <c r="J616" s="11">
        <f>IF(OR(E616="",F616=""),"",ROUND((MOD(F616-E616,1)-N(G616))*24,2))</f>
        <v/>
      </c>
      <c r="K616" s="11">
        <f>IF(OR(A616="",B616=""),"",SUMIFS(Paradas!$F$5:$F$4004,Paradas!$A$5:$A$4004,A616,Paradas!$B$5:$B$4004,B616))</f>
        <v/>
      </c>
      <c r="L616" s="11">
        <f>IF(J616="","",J616-N(K616))</f>
        <v/>
      </c>
      <c r="M616" s="12">
        <f>IF(OR(A616="",B616=""),"",COUNTIFS(Paradas!$A$5:$A$4004,A616,Paradas!$B$5:$B$4004,B616))</f>
        <v/>
      </c>
      <c r="N616" s="11">
        <f>IF(OR(H616="",I616=""),"",I616-H616)</f>
        <v/>
      </c>
      <c r="O616" s="6" t="n"/>
    </row>
    <row r="617">
      <c r="A617" s="13" t="n"/>
      <c r="B617" s="6" t="n"/>
      <c r="C617" s="6" t="n"/>
      <c r="D617" s="6" t="n"/>
      <c r="E617" s="14" t="n"/>
      <c r="F617" s="14" t="n"/>
      <c r="G617" s="14" t="n"/>
      <c r="H617" s="15" t="n"/>
      <c r="I617" s="15" t="n"/>
      <c r="J617" s="11">
        <f>IF(OR(E617="",F617=""),"",ROUND((MOD(F617-E617,1)-N(G617))*24,2))</f>
        <v/>
      </c>
      <c r="K617" s="11">
        <f>IF(OR(A617="",B617=""),"",SUMIFS(Paradas!$F$5:$F$4004,Paradas!$A$5:$A$4004,A617,Paradas!$B$5:$B$4004,B617))</f>
        <v/>
      </c>
      <c r="L617" s="11">
        <f>IF(J617="","",J617-N(K617))</f>
        <v/>
      </c>
      <c r="M617" s="12">
        <f>IF(OR(A617="",B617=""),"",COUNTIFS(Paradas!$A$5:$A$4004,A617,Paradas!$B$5:$B$4004,B617))</f>
        <v/>
      </c>
      <c r="N617" s="11">
        <f>IF(OR(H617="",I617=""),"",I617-H617)</f>
        <v/>
      </c>
      <c r="O617" s="6" t="n"/>
    </row>
    <row r="618">
      <c r="A618" s="13" t="n"/>
      <c r="B618" s="6" t="n"/>
      <c r="C618" s="6" t="n"/>
      <c r="D618" s="6" t="n"/>
      <c r="E618" s="14" t="n"/>
      <c r="F618" s="14" t="n"/>
      <c r="G618" s="14" t="n"/>
      <c r="H618" s="15" t="n"/>
      <c r="I618" s="15" t="n"/>
      <c r="J618" s="11">
        <f>IF(OR(E618="",F618=""),"",ROUND((MOD(F618-E618,1)-N(G618))*24,2))</f>
        <v/>
      </c>
      <c r="K618" s="11">
        <f>IF(OR(A618="",B618=""),"",SUMIFS(Paradas!$F$5:$F$4004,Paradas!$A$5:$A$4004,A618,Paradas!$B$5:$B$4004,B618))</f>
        <v/>
      </c>
      <c r="L618" s="11">
        <f>IF(J618="","",J618-N(K618))</f>
        <v/>
      </c>
      <c r="M618" s="12">
        <f>IF(OR(A618="",B618=""),"",COUNTIFS(Paradas!$A$5:$A$4004,A618,Paradas!$B$5:$B$4004,B618))</f>
        <v/>
      </c>
      <c r="N618" s="11">
        <f>IF(OR(H618="",I618=""),"",I618-H618)</f>
        <v/>
      </c>
      <c r="O618" s="6" t="n"/>
    </row>
    <row r="619">
      <c r="A619" s="13" t="n"/>
      <c r="B619" s="6" t="n"/>
      <c r="C619" s="6" t="n"/>
      <c r="D619" s="6" t="n"/>
      <c r="E619" s="14" t="n"/>
      <c r="F619" s="14" t="n"/>
      <c r="G619" s="14" t="n"/>
      <c r="H619" s="15" t="n"/>
      <c r="I619" s="15" t="n"/>
      <c r="J619" s="11">
        <f>IF(OR(E619="",F619=""),"",ROUND((MOD(F619-E619,1)-N(G619))*24,2))</f>
        <v/>
      </c>
      <c r="K619" s="11">
        <f>IF(OR(A619="",B619=""),"",SUMIFS(Paradas!$F$5:$F$4004,Paradas!$A$5:$A$4004,A619,Paradas!$B$5:$B$4004,B619))</f>
        <v/>
      </c>
      <c r="L619" s="11">
        <f>IF(J619="","",J619-N(K619))</f>
        <v/>
      </c>
      <c r="M619" s="12">
        <f>IF(OR(A619="",B619=""),"",COUNTIFS(Paradas!$A$5:$A$4004,A619,Paradas!$B$5:$B$4004,B619))</f>
        <v/>
      </c>
      <c r="N619" s="11">
        <f>IF(OR(H619="",I619=""),"",I619-H619)</f>
        <v/>
      </c>
      <c r="O619" s="6" t="n"/>
    </row>
    <row r="620">
      <c r="A620" s="13" t="n"/>
      <c r="B620" s="6" t="n"/>
      <c r="C620" s="6" t="n"/>
      <c r="D620" s="6" t="n"/>
      <c r="E620" s="14" t="n"/>
      <c r="F620" s="14" t="n"/>
      <c r="G620" s="14" t="n"/>
      <c r="H620" s="15" t="n"/>
      <c r="I620" s="15" t="n"/>
      <c r="J620" s="11">
        <f>IF(OR(E620="",F620=""),"",ROUND((MOD(F620-E620,1)-N(G620))*24,2))</f>
        <v/>
      </c>
      <c r="K620" s="11">
        <f>IF(OR(A620="",B620=""),"",SUMIFS(Paradas!$F$5:$F$4004,Paradas!$A$5:$A$4004,A620,Paradas!$B$5:$B$4004,B620))</f>
        <v/>
      </c>
      <c r="L620" s="11">
        <f>IF(J620="","",J620-N(K620))</f>
        <v/>
      </c>
      <c r="M620" s="12">
        <f>IF(OR(A620="",B620=""),"",COUNTIFS(Paradas!$A$5:$A$4004,A620,Paradas!$B$5:$B$4004,B620))</f>
        <v/>
      </c>
      <c r="N620" s="11">
        <f>IF(OR(H620="",I620=""),"",I620-H620)</f>
        <v/>
      </c>
      <c r="O620" s="6" t="n"/>
    </row>
    <row r="621">
      <c r="A621" s="13" t="n"/>
      <c r="B621" s="6" t="n"/>
      <c r="C621" s="6" t="n"/>
      <c r="D621" s="6" t="n"/>
      <c r="E621" s="14" t="n"/>
      <c r="F621" s="14" t="n"/>
      <c r="G621" s="14" t="n"/>
      <c r="H621" s="15" t="n"/>
      <c r="I621" s="15" t="n"/>
      <c r="J621" s="11">
        <f>IF(OR(E621="",F621=""),"",ROUND((MOD(F621-E621,1)-N(G621))*24,2))</f>
        <v/>
      </c>
      <c r="K621" s="11">
        <f>IF(OR(A621="",B621=""),"",SUMIFS(Paradas!$F$5:$F$4004,Paradas!$A$5:$A$4004,A621,Paradas!$B$5:$B$4004,B621))</f>
        <v/>
      </c>
      <c r="L621" s="11">
        <f>IF(J621="","",J621-N(K621))</f>
        <v/>
      </c>
      <c r="M621" s="12">
        <f>IF(OR(A621="",B621=""),"",COUNTIFS(Paradas!$A$5:$A$4004,A621,Paradas!$B$5:$B$4004,B621))</f>
        <v/>
      </c>
      <c r="N621" s="11">
        <f>IF(OR(H621="",I621=""),"",I621-H621)</f>
        <v/>
      </c>
      <c r="O621" s="6" t="n"/>
    </row>
    <row r="622">
      <c r="A622" s="13" t="n"/>
      <c r="B622" s="6" t="n"/>
      <c r="C622" s="6" t="n"/>
      <c r="D622" s="6" t="n"/>
      <c r="E622" s="14" t="n"/>
      <c r="F622" s="14" t="n"/>
      <c r="G622" s="14" t="n"/>
      <c r="H622" s="15" t="n"/>
      <c r="I622" s="15" t="n"/>
      <c r="J622" s="11">
        <f>IF(OR(E622="",F622=""),"",ROUND((MOD(F622-E622,1)-N(G622))*24,2))</f>
        <v/>
      </c>
      <c r="K622" s="11">
        <f>IF(OR(A622="",B622=""),"",SUMIFS(Paradas!$F$5:$F$4004,Paradas!$A$5:$A$4004,A622,Paradas!$B$5:$B$4004,B622))</f>
        <v/>
      </c>
      <c r="L622" s="11">
        <f>IF(J622="","",J622-N(K622))</f>
        <v/>
      </c>
      <c r="M622" s="12">
        <f>IF(OR(A622="",B622=""),"",COUNTIFS(Paradas!$A$5:$A$4004,A622,Paradas!$B$5:$B$4004,B622))</f>
        <v/>
      </c>
      <c r="N622" s="11">
        <f>IF(OR(H622="",I622=""),"",I622-H622)</f>
        <v/>
      </c>
      <c r="O622" s="6" t="n"/>
    </row>
    <row r="623">
      <c r="A623" s="13" t="n"/>
      <c r="B623" s="6" t="n"/>
      <c r="C623" s="6" t="n"/>
      <c r="D623" s="6" t="n"/>
      <c r="E623" s="14" t="n"/>
      <c r="F623" s="14" t="n"/>
      <c r="G623" s="14" t="n"/>
      <c r="H623" s="15" t="n"/>
      <c r="I623" s="15" t="n"/>
      <c r="J623" s="11">
        <f>IF(OR(E623="",F623=""),"",ROUND((MOD(F623-E623,1)-N(G623))*24,2))</f>
        <v/>
      </c>
      <c r="K623" s="11">
        <f>IF(OR(A623="",B623=""),"",SUMIFS(Paradas!$F$5:$F$4004,Paradas!$A$5:$A$4004,A623,Paradas!$B$5:$B$4004,B623))</f>
        <v/>
      </c>
      <c r="L623" s="11">
        <f>IF(J623="","",J623-N(K623))</f>
        <v/>
      </c>
      <c r="M623" s="12">
        <f>IF(OR(A623="",B623=""),"",COUNTIFS(Paradas!$A$5:$A$4004,A623,Paradas!$B$5:$B$4004,B623))</f>
        <v/>
      </c>
      <c r="N623" s="11">
        <f>IF(OR(H623="",I623=""),"",I623-H623)</f>
        <v/>
      </c>
      <c r="O623" s="6" t="n"/>
    </row>
    <row r="624">
      <c r="A624" s="13" t="n"/>
      <c r="B624" s="6" t="n"/>
      <c r="C624" s="6" t="n"/>
      <c r="D624" s="6" t="n"/>
      <c r="E624" s="14" t="n"/>
      <c r="F624" s="14" t="n"/>
      <c r="G624" s="14" t="n"/>
      <c r="H624" s="15" t="n"/>
      <c r="I624" s="15" t="n"/>
      <c r="J624" s="11">
        <f>IF(OR(E624="",F624=""),"",ROUND((MOD(F624-E624,1)-N(G624))*24,2))</f>
        <v/>
      </c>
      <c r="K624" s="11">
        <f>IF(OR(A624="",B624=""),"",SUMIFS(Paradas!$F$5:$F$4004,Paradas!$A$5:$A$4004,A624,Paradas!$B$5:$B$4004,B624))</f>
        <v/>
      </c>
      <c r="L624" s="11">
        <f>IF(J624="","",J624-N(K624))</f>
        <v/>
      </c>
      <c r="M624" s="12">
        <f>IF(OR(A624="",B624=""),"",COUNTIFS(Paradas!$A$5:$A$4004,A624,Paradas!$B$5:$B$4004,B624))</f>
        <v/>
      </c>
      <c r="N624" s="11">
        <f>IF(OR(H624="",I624=""),"",I624-H624)</f>
        <v/>
      </c>
      <c r="O624" s="6" t="n"/>
    </row>
    <row r="625">
      <c r="A625" s="13" t="n"/>
      <c r="B625" s="6" t="n"/>
      <c r="C625" s="6" t="n"/>
      <c r="D625" s="6" t="n"/>
      <c r="E625" s="14" t="n"/>
      <c r="F625" s="14" t="n"/>
      <c r="G625" s="14" t="n"/>
      <c r="H625" s="15" t="n"/>
      <c r="I625" s="15" t="n"/>
      <c r="J625" s="11">
        <f>IF(OR(E625="",F625=""),"",ROUND((MOD(F625-E625,1)-N(G625))*24,2))</f>
        <v/>
      </c>
      <c r="K625" s="11">
        <f>IF(OR(A625="",B625=""),"",SUMIFS(Paradas!$F$5:$F$4004,Paradas!$A$5:$A$4004,A625,Paradas!$B$5:$B$4004,B625))</f>
        <v/>
      </c>
      <c r="L625" s="11">
        <f>IF(J625="","",J625-N(K625))</f>
        <v/>
      </c>
      <c r="M625" s="12">
        <f>IF(OR(A625="",B625=""),"",COUNTIFS(Paradas!$A$5:$A$4004,A625,Paradas!$B$5:$B$4004,B625))</f>
        <v/>
      </c>
      <c r="N625" s="11">
        <f>IF(OR(H625="",I625=""),"",I625-H625)</f>
        <v/>
      </c>
      <c r="O625" s="6" t="n"/>
    </row>
    <row r="626">
      <c r="A626" s="13" t="n"/>
      <c r="B626" s="6" t="n"/>
      <c r="C626" s="6" t="n"/>
      <c r="D626" s="6" t="n"/>
      <c r="E626" s="14" t="n"/>
      <c r="F626" s="14" t="n"/>
      <c r="G626" s="14" t="n"/>
      <c r="H626" s="15" t="n"/>
      <c r="I626" s="15" t="n"/>
      <c r="J626" s="11">
        <f>IF(OR(E626="",F626=""),"",ROUND((MOD(F626-E626,1)-N(G626))*24,2))</f>
        <v/>
      </c>
      <c r="K626" s="11">
        <f>IF(OR(A626="",B626=""),"",SUMIFS(Paradas!$F$5:$F$4004,Paradas!$A$5:$A$4004,A626,Paradas!$B$5:$B$4004,B626))</f>
        <v/>
      </c>
      <c r="L626" s="11">
        <f>IF(J626="","",J626-N(K626))</f>
        <v/>
      </c>
      <c r="M626" s="12">
        <f>IF(OR(A626="",B626=""),"",COUNTIFS(Paradas!$A$5:$A$4004,A626,Paradas!$B$5:$B$4004,B626))</f>
        <v/>
      </c>
      <c r="N626" s="11">
        <f>IF(OR(H626="",I626=""),"",I626-H626)</f>
        <v/>
      </c>
      <c r="O626" s="6" t="n"/>
    </row>
    <row r="627">
      <c r="A627" s="13" t="n"/>
      <c r="B627" s="6" t="n"/>
      <c r="C627" s="6" t="n"/>
      <c r="D627" s="6" t="n"/>
      <c r="E627" s="14" t="n"/>
      <c r="F627" s="14" t="n"/>
      <c r="G627" s="14" t="n"/>
      <c r="H627" s="15" t="n"/>
      <c r="I627" s="15" t="n"/>
      <c r="J627" s="11">
        <f>IF(OR(E627="",F627=""),"",ROUND((MOD(F627-E627,1)-N(G627))*24,2))</f>
        <v/>
      </c>
      <c r="K627" s="11">
        <f>IF(OR(A627="",B627=""),"",SUMIFS(Paradas!$F$5:$F$4004,Paradas!$A$5:$A$4004,A627,Paradas!$B$5:$B$4004,B627))</f>
        <v/>
      </c>
      <c r="L627" s="11">
        <f>IF(J627="","",J627-N(K627))</f>
        <v/>
      </c>
      <c r="M627" s="12">
        <f>IF(OR(A627="",B627=""),"",COUNTIFS(Paradas!$A$5:$A$4004,A627,Paradas!$B$5:$B$4004,B627))</f>
        <v/>
      </c>
      <c r="N627" s="11">
        <f>IF(OR(H627="",I627=""),"",I627-H627)</f>
        <v/>
      </c>
      <c r="O627" s="6" t="n"/>
    </row>
    <row r="628">
      <c r="A628" s="13" t="n"/>
      <c r="B628" s="6" t="n"/>
      <c r="C628" s="6" t="n"/>
      <c r="D628" s="6" t="n"/>
      <c r="E628" s="14" t="n"/>
      <c r="F628" s="14" t="n"/>
      <c r="G628" s="14" t="n"/>
      <c r="H628" s="15" t="n"/>
      <c r="I628" s="15" t="n"/>
      <c r="J628" s="11">
        <f>IF(OR(E628="",F628=""),"",ROUND((MOD(F628-E628,1)-N(G628))*24,2))</f>
        <v/>
      </c>
      <c r="K628" s="11">
        <f>IF(OR(A628="",B628=""),"",SUMIFS(Paradas!$F$5:$F$4004,Paradas!$A$5:$A$4004,A628,Paradas!$B$5:$B$4004,B628))</f>
        <v/>
      </c>
      <c r="L628" s="11">
        <f>IF(J628="","",J628-N(K628))</f>
        <v/>
      </c>
      <c r="M628" s="12">
        <f>IF(OR(A628="",B628=""),"",COUNTIFS(Paradas!$A$5:$A$4004,A628,Paradas!$B$5:$B$4004,B628))</f>
        <v/>
      </c>
      <c r="N628" s="11">
        <f>IF(OR(H628="",I628=""),"",I628-H628)</f>
        <v/>
      </c>
      <c r="O628" s="6" t="n"/>
    </row>
    <row r="629">
      <c r="A629" s="13" t="n"/>
      <c r="B629" s="6" t="n"/>
      <c r="C629" s="6" t="n"/>
      <c r="D629" s="6" t="n"/>
      <c r="E629" s="14" t="n"/>
      <c r="F629" s="14" t="n"/>
      <c r="G629" s="14" t="n"/>
      <c r="H629" s="15" t="n"/>
      <c r="I629" s="15" t="n"/>
      <c r="J629" s="11">
        <f>IF(OR(E629="",F629=""),"",ROUND((MOD(F629-E629,1)-N(G629))*24,2))</f>
        <v/>
      </c>
      <c r="K629" s="11">
        <f>IF(OR(A629="",B629=""),"",SUMIFS(Paradas!$F$5:$F$4004,Paradas!$A$5:$A$4004,A629,Paradas!$B$5:$B$4004,B629))</f>
        <v/>
      </c>
      <c r="L629" s="11">
        <f>IF(J629="","",J629-N(K629))</f>
        <v/>
      </c>
      <c r="M629" s="12">
        <f>IF(OR(A629="",B629=""),"",COUNTIFS(Paradas!$A$5:$A$4004,A629,Paradas!$B$5:$B$4004,B629))</f>
        <v/>
      </c>
      <c r="N629" s="11">
        <f>IF(OR(H629="",I629=""),"",I629-H629)</f>
        <v/>
      </c>
      <c r="O629" s="6" t="n"/>
    </row>
    <row r="630">
      <c r="A630" s="13" t="n"/>
      <c r="B630" s="6" t="n"/>
      <c r="C630" s="6" t="n"/>
      <c r="D630" s="6" t="n"/>
      <c r="E630" s="14" t="n"/>
      <c r="F630" s="14" t="n"/>
      <c r="G630" s="14" t="n"/>
      <c r="H630" s="15" t="n"/>
      <c r="I630" s="15" t="n"/>
      <c r="J630" s="11">
        <f>IF(OR(E630="",F630=""),"",ROUND((MOD(F630-E630,1)-N(G630))*24,2))</f>
        <v/>
      </c>
      <c r="K630" s="11">
        <f>IF(OR(A630="",B630=""),"",SUMIFS(Paradas!$F$5:$F$4004,Paradas!$A$5:$A$4004,A630,Paradas!$B$5:$B$4004,B630))</f>
        <v/>
      </c>
      <c r="L630" s="11">
        <f>IF(J630="","",J630-N(K630))</f>
        <v/>
      </c>
      <c r="M630" s="12">
        <f>IF(OR(A630="",B630=""),"",COUNTIFS(Paradas!$A$5:$A$4004,A630,Paradas!$B$5:$B$4004,B630))</f>
        <v/>
      </c>
      <c r="N630" s="11">
        <f>IF(OR(H630="",I630=""),"",I630-H630)</f>
        <v/>
      </c>
      <c r="O630" s="6" t="n"/>
    </row>
    <row r="631">
      <c r="A631" s="13" t="n"/>
      <c r="B631" s="6" t="n"/>
      <c r="C631" s="6" t="n"/>
      <c r="D631" s="6" t="n"/>
      <c r="E631" s="14" t="n"/>
      <c r="F631" s="14" t="n"/>
      <c r="G631" s="14" t="n"/>
      <c r="H631" s="15" t="n"/>
      <c r="I631" s="15" t="n"/>
      <c r="J631" s="11">
        <f>IF(OR(E631="",F631=""),"",ROUND((MOD(F631-E631,1)-N(G631))*24,2))</f>
        <v/>
      </c>
      <c r="K631" s="11">
        <f>IF(OR(A631="",B631=""),"",SUMIFS(Paradas!$F$5:$F$4004,Paradas!$A$5:$A$4004,A631,Paradas!$B$5:$B$4004,B631))</f>
        <v/>
      </c>
      <c r="L631" s="11">
        <f>IF(J631="","",J631-N(K631))</f>
        <v/>
      </c>
      <c r="M631" s="12">
        <f>IF(OR(A631="",B631=""),"",COUNTIFS(Paradas!$A$5:$A$4004,A631,Paradas!$B$5:$B$4004,B631))</f>
        <v/>
      </c>
      <c r="N631" s="11">
        <f>IF(OR(H631="",I631=""),"",I631-H631)</f>
        <v/>
      </c>
      <c r="O631" s="6" t="n"/>
    </row>
    <row r="632">
      <c r="A632" s="13" t="n"/>
      <c r="B632" s="6" t="n"/>
      <c r="C632" s="6" t="n"/>
      <c r="D632" s="6" t="n"/>
      <c r="E632" s="14" t="n"/>
      <c r="F632" s="14" t="n"/>
      <c r="G632" s="14" t="n"/>
      <c r="H632" s="15" t="n"/>
      <c r="I632" s="15" t="n"/>
      <c r="J632" s="11">
        <f>IF(OR(E632="",F632=""),"",ROUND((MOD(F632-E632,1)-N(G632))*24,2))</f>
        <v/>
      </c>
      <c r="K632" s="11">
        <f>IF(OR(A632="",B632=""),"",SUMIFS(Paradas!$F$5:$F$4004,Paradas!$A$5:$A$4004,A632,Paradas!$B$5:$B$4004,B632))</f>
        <v/>
      </c>
      <c r="L632" s="11">
        <f>IF(J632="","",J632-N(K632))</f>
        <v/>
      </c>
      <c r="M632" s="12">
        <f>IF(OR(A632="",B632=""),"",COUNTIFS(Paradas!$A$5:$A$4004,A632,Paradas!$B$5:$B$4004,B632))</f>
        <v/>
      </c>
      <c r="N632" s="11">
        <f>IF(OR(H632="",I632=""),"",I632-H632)</f>
        <v/>
      </c>
      <c r="O632" s="6" t="n"/>
    </row>
    <row r="633">
      <c r="A633" s="13" t="n"/>
      <c r="B633" s="6" t="n"/>
      <c r="C633" s="6" t="n"/>
      <c r="D633" s="6" t="n"/>
      <c r="E633" s="14" t="n"/>
      <c r="F633" s="14" t="n"/>
      <c r="G633" s="14" t="n"/>
      <c r="H633" s="15" t="n"/>
      <c r="I633" s="15" t="n"/>
      <c r="J633" s="11">
        <f>IF(OR(E633="",F633=""),"",ROUND((MOD(F633-E633,1)-N(G633))*24,2))</f>
        <v/>
      </c>
      <c r="K633" s="11">
        <f>IF(OR(A633="",B633=""),"",SUMIFS(Paradas!$F$5:$F$4004,Paradas!$A$5:$A$4004,A633,Paradas!$B$5:$B$4004,B633))</f>
        <v/>
      </c>
      <c r="L633" s="11">
        <f>IF(J633="","",J633-N(K633))</f>
        <v/>
      </c>
      <c r="M633" s="12">
        <f>IF(OR(A633="",B633=""),"",COUNTIFS(Paradas!$A$5:$A$4004,A633,Paradas!$B$5:$B$4004,B633))</f>
        <v/>
      </c>
      <c r="N633" s="11">
        <f>IF(OR(H633="",I633=""),"",I633-H633)</f>
        <v/>
      </c>
      <c r="O633" s="6" t="n"/>
    </row>
    <row r="634">
      <c r="A634" s="13" t="n"/>
      <c r="B634" s="6" t="n"/>
      <c r="C634" s="6" t="n"/>
      <c r="D634" s="6" t="n"/>
      <c r="E634" s="14" t="n"/>
      <c r="F634" s="14" t="n"/>
      <c r="G634" s="14" t="n"/>
      <c r="H634" s="15" t="n"/>
      <c r="I634" s="15" t="n"/>
      <c r="J634" s="11">
        <f>IF(OR(E634="",F634=""),"",ROUND((MOD(F634-E634,1)-N(G634))*24,2))</f>
        <v/>
      </c>
      <c r="K634" s="11">
        <f>IF(OR(A634="",B634=""),"",SUMIFS(Paradas!$F$5:$F$4004,Paradas!$A$5:$A$4004,A634,Paradas!$B$5:$B$4004,B634))</f>
        <v/>
      </c>
      <c r="L634" s="11">
        <f>IF(J634="","",J634-N(K634))</f>
        <v/>
      </c>
      <c r="M634" s="12">
        <f>IF(OR(A634="",B634=""),"",COUNTIFS(Paradas!$A$5:$A$4004,A634,Paradas!$B$5:$B$4004,B634))</f>
        <v/>
      </c>
      <c r="N634" s="11">
        <f>IF(OR(H634="",I634=""),"",I634-H634)</f>
        <v/>
      </c>
      <c r="O634" s="6" t="n"/>
    </row>
    <row r="635">
      <c r="A635" s="13" t="n"/>
      <c r="B635" s="6" t="n"/>
      <c r="C635" s="6" t="n"/>
      <c r="D635" s="6" t="n"/>
      <c r="E635" s="14" t="n"/>
      <c r="F635" s="14" t="n"/>
      <c r="G635" s="14" t="n"/>
      <c r="H635" s="15" t="n"/>
      <c r="I635" s="15" t="n"/>
      <c r="J635" s="11">
        <f>IF(OR(E635="",F635=""),"",ROUND((MOD(F635-E635,1)-N(G635))*24,2))</f>
        <v/>
      </c>
      <c r="K635" s="11">
        <f>IF(OR(A635="",B635=""),"",SUMIFS(Paradas!$F$5:$F$4004,Paradas!$A$5:$A$4004,A635,Paradas!$B$5:$B$4004,B635))</f>
        <v/>
      </c>
      <c r="L635" s="11">
        <f>IF(J635="","",J635-N(K635))</f>
        <v/>
      </c>
      <c r="M635" s="12">
        <f>IF(OR(A635="",B635=""),"",COUNTIFS(Paradas!$A$5:$A$4004,A635,Paradas!$B$5:$B$4004,B635))</f>
        <v/>
      </c>
      <c r="N635" s="11">
        <f>IF(OR(H635="",I635=""),"",I635-H635)</f>
        <v/>
      </c>
      <c r="O635" s="6" t="n"/>
    </row>
    <row r="636">
      <c r="A636" s="13" t="n"/>
      <c r="B636" s="6" t="n"/>
      <c r="C636" s="6" t="n"/>
      <c r="D636" s="6" t="n"/>
      <c r="E636" s="14" t="n"/>
      <c r="F636" s="14" t="n"/>
      <c r="G636" s="14" t="n"/>
      <c r="H636" s="15" t="n"/>
      <c r="I636" s="15" t="n"/>
      <c r="J636" s="11">
        <f>IF(OR(E636="",F636=""),"",ROUND((MOD(F636-E636,1)-N(G636))*24,2))</f>
        <v/>
      </c>
      <c r="K636" s="11">
        <f>IF(OR(A636="",B636=""),"",SUMIFS(Paradas!$F$5:$F$4004,Paradas!$A$5:$A$4004,A636,Paradas!$B$5:$B$4004,B636))</f>
        <v/>
      </c>
      <c r="L636" s="11">
        <f>IF(J636="","",J636-N(K636))</f>
        <v/>
      </c>
      <c r="M636" s="12">
        <f>IF(OR(A636="",B636=""),"",COUNTIFS(Paradas!$A$5:$A$4004,A636,Paradas!$B$5:$B$4004,B636))</f>
        <v/>
      </c>
      <c r="N636" s="11">
        <f>IF(OR(H636="",I636=""),"",I636-H636)</f>
        <v/>
      </c>
      <c r="O636" s="6" t="n"/>
    </row>
    <row r="637">
      <c r="A637" s="13" t="n"/>
      <c r="B637" s="6" t="n"/>
      <c r="C637" s="6" t="n"/>
      <c r="D637" s="6" t="n"/>
      <c r="E637" s="14" t="n"/>
      <c r="F637" s="14" t="n"/>
      <c r="G637" s="14" t="n"/>
      <c r="H637" s="15" t="n"/>
      <c r="I637" s="15" t="n"/>
      <c r="J637" s="11">
        <f>IF(OR(E637="",F637=""),"",ROUND((MOD(F637-E637,1)-N(G637))*24,2))</f>
        <v/>
      </c>
      <c r="K637" s="11">
        <f>IF(OR(A637="",B637=""),"",SUMIFS(Paradas!$F$5:$F$4004,Paradas!$A$5:$A$4004,A637,Paradas!$B$5:$B$4004,B637))</f>
        <v/>
      </c>
      <c r="L637" s="11">
        <f>IF(J637="","",J637-N(K637))</f>
        <v/>
      </c>
      <c r="M637" s="12">
        <f>IF(OR(A637="",B637=""),"",COUNTIFS(Paradas!$A$5:$A$4004,A637,Paradas!$B$5:$B$4004,B637))</f>
        <v/>
      </c>
      <c r="N637" s="11">
        <f>IF(OR(H637="",I637=""),"",I637-H637)</f>
        <v/>
      </c>
      <c r="O637" s="6" t="n"/>
    </row>
    <row r="638">
      <c r="A638" s="13" t="n"/>
      <c r="B638" s="6" t="n"/>
      <c r="C638" s="6" t="n"/>
      <c r="D638" s="6" t="n"/>
      <c r="E638" s="14" t="n"/>
      <c r="F638" s="14" t="n"/>
      <c r="G638" s="14" t="n"/>
      <c r="H638" s="15" t="n"/>
      <c r="I638" s="15" t="n"/>
      <c r="J638" s="11">
        <f>IF(OR(E638="",F638=""),"",ROUND((MOD(F638-E638,1)-N(G638))*24,2))</f>
        <v/>
      </c>
      <c r="K638" s="11">
        <f>IF(OR(A638="",B638=""),"",SUMIFS(Paradas!$F$5:$F$4004,Paradas!$A$5:$A$4004,A638,Paradas!$B$5:$B$4004,B638))</f>
        <v/>
      </c>
      <c r="L638" s="11">
        <f>IF(J638="","",J638-N(K638))</f>
        <v/>
      </c>
      <c r="M638" s="12">
        <f>IF(OR(A638="",B638=""),"",COUNTIFS(Paradas!$A$5:$A$4004,A638,Paradas!$B$5:$B$4004,B638))</f>
        <v/>
      </c>
      <c r="N638" s="11">
        <f>IF(OR(H638="",I638=""),"",I638-H638)</f>
        <v/>
      </c>
      <c r="O638" s="6" t="n"/>
    </row>
    <row r="639">
      <c r="A639" s="13" t="n"/>
      <c r="B639" s="6" t="n"/>
      <c r="C639" s="6" t="n"/>
      <c r="D639" s="6" t="n"/>
      <c r="E639" s="14" t="n"/>
      <c r="F639" s="14" t="n"/>
      <c r="G639" s="14" t="n"/>
      <c r="H639" s="15" t="n"/>
      <c r="I639" s="15" t="n"/>
      <c r="J639" s="11">
        <f>IF(OR(E639="",F639=""),"",ROUND((MOD(F639-E639,1)-N(G639))*24,2))</f>
        <v/>
      </c>
      <c r="K639" s="11">
        <f>IF(OR(A639="",B639=""),"",SUMIFS(Paradas!$F$5:$F$4004,Paradas!$A$5:$A$4004,A639,Paradas!$B$5:$B$4004,B639))</f>
        <v/>
      </c>
      <c r="L639" s="11">
        <f>IF(J639="","",J639-N(K639))</f>
        <v/>
      </c>
      <c r="M639" s="12">
        <f>IF(OR(A639="",B639=""),"",COUNTIFS(Paradas!$A$5:$A$4004,A639,Paradas!$B$5:$B$4004,B639))</f>
        <v/>
      </c>
      <c r="N639" s="11">
        <f>IF(OR(H639="",I639=""),"",I639-H639)</f>
        <v/>
      </c>
      <c r="O639" s="6" t="n"/>
    </row>
    <row r="640">
      <c r="A640" s="13" t="n"/>
      <c r="B640" s="6" t="n"/>
      <c r="C640" s="6" t="n"/>
      <c r="D640" s="6" t="n"/>
      <c r="E640" s="14" t="n"/>
      <c r="F640" s="14" t="n"/>
      <c r="G640" s="14" t="n"/>
      <c r="H640" s="15" t="n"/>
      <c r="I640" s="15" t="n"/>
      <c r="J640" s="11">
        <f>IF(OR(E640="",F640=""),"",ROUND((MOD(F640-E640,1)-N(G640))*24,2))</f>
        <v/>
      </c>
      <c r="K640" s="11">
        <f>IF(OR(A640="",B640=""),"",SUMIFS(Paradas!$F$5:$F$4004,Paradas!$A$5:$A$4004,A640,Paradas!$B$5:$B$4004,B640))</f>
        <v/>
      </c>
      <c r="L640" s="11">
        <f>IF(J640="","",J640-N(K640))</f>
        <v/>
      </c>
      <c r="M640" s="12">
        <f>IF(OR(A640="",B640=""),"",COUNTIFS(Paradas!$A$5:$A$4004,A640,Paradas!$B$5:$B$4004,B640))</f>
        <v/>
      </c>
      <c r="N640" s="11">
        <f>IF(OR(H640="",I640=""),"",I640-H640)</f>
        <v/>
      </c>
      <c r="O640" s="6" t="n"/>
    </row>
    <row r="641">
      <c r="A641" s="13" t="n"/>
      <c r="B641" s="6" t="n"/>
      <c r="C641" s="6" t="n"/>
      <c r="D641" s="6" t="n"/>
      <c r="E641" s="14" t="n"/>
      <c r="F641" s="14" t="n"/>
      <c r="G641" s="14" t="n"/>
      <c r="H641" s="15" t="n"/>
      <c r="I641" s="15" t="n"/>
      <c r="J641" s="11">
        <f>IF(OR(E641="",F641=""),"",ROUND((MOD(F641-E641,1)-N(G641))*24,2))</f>
        <v/>
      </c>
      <c r="K641" s="11">
        <f>IF(OR(A641="",B641=""),"",SUMIFS(Paradas!$F$5:$F$4004,Paradas!$A$5:$A$4004,A641,Paradas!$B$5:$B$4004,B641))</f>
        <v/>
      </c>
      <c r="L641" s="11">
        <f>IF(J641="","",J641-N(K641))</f>
        <v/>
      </c>
      <c r="M641" s="12">
        <f>IF(OR(A641="",B641=""),"",COUNTIFS(Paradas!$A$5:$A$4004,A641,Paradas!$B$5:$B$4004,B641))</f>
        <v/>
      </c>
      <c r="N641" s="11">
        <f>IF(OR(H641="",I641=""),"",I641-H641)</f>
        <v/>
      </c>
      <c r="O641" s="6" t="n"/>
    </row>
    <row r="642">
      <c r="A642" s="13" t="n"/>
      <c r="B642" s="6" t="n"/>
      <c r="C642" s="6" t="n"/>
      <c r="D642" s="6" t="n"/>
      <c r="E642" s="14" t="n"/>
      <c r="F642" s="14" t="n"/>
      <c r="G642" s="14" t="n"/>
      <c r="H642" s="15" t="n"/>
      <c r="I642" s="15" t="n"/>
      <c r="J642" s="11">
        <f>IF(OR(E642="",F642=""),"",ROUND((MOD(F642-E642,1)-N(G642))*24,2))</f>
        <v/>
      </c>
      <c r="K642" s="11">
        <f>IF(OR(A642="",B642=""),"",SUMIFS(Paradas!$F$5:$F$4004,Paradas!$A$5:$A$4004,A642,Paradas!$B$5:$B$4004,B642))</f>
        <v/>
      </c>
      <c r="L642" s="11">
        <f>IF(J642="","",J642-N(K642))</f>
        <v/>
      </c>
      <c r="M642" s="12">
        <f>IF(OR(A642="",B642=""),"",COUNTIFS(Paradas!$A$5:$A$4004,A642,Paradas!$B$5:$B$4004,B642))</f>
        <v/>
      </c>
      <c r="N642" s="11">
        <f>IF(OR(H642="",I642=""),"",I642-H642)</f>
        <v/>
      </c>
      <c r="O642" s="6" t="n"/>
    </row>
    <row r="643">
      <c r="A643" s="13" t="n"/>
      <c r="B643" s="6" t="n"/>
      <c r="C643" s="6" t="n"/>
      <c r="D643" s="6" t="n"/>
      <c r="E643" s="14" t="n"/>
      <c r="F643" s="14" t="n"/>
      <c r="G643" s="14" t="n"/>
      <c r="H643" s="15" t="n"/>
      <c r="I643" s="15" t="n"/>
      <c r="J643" s="11">
        <f>IF(OR(E643="",F643=""),"",ROUND((MOD(F643-E643,1)-N(G643))*24,2))</f>
        <v/>
      </c>
      <c r="K643" s="11">
        <f>IF(OR(A643="",B643=""),"",SUMIFS(Paradas!$F$5:$F$4004,Paradas!$A$5:$A$4004,A643,Paradas!$B$5:$B$4004,B643))</f>
        <v/>
      </c>
      <c r="L643" s="11">
        <f>IF(J643="","",J643-N(K643))</f>
        <v/>
      </c>
      <c r="M643" s="12">
        <f>IF(OR(A643="",B643=""),"",COUNTIFS(Paradas!$A$5:$A$4004,A643,Paradas!$B$5:$B$4004,B643))</f>
        <v/>
      </c>
      <c r="N643" s="11">
        <f>IF(OR(H643="",I643=""),"",I643-H643)</f>
        <v/>
      </c>
      <c r="O643" s="6" t="n"/>
    </row>
    <row r="644">
      <c r="A644" s="13" t="n"/>
      <c r="B644" s="6" t="n"/>
      <c r="C644" s="6" t="n"/>
      <c r="D644" s="6" t="n"/>
      <c r="E644" s="14" t="n"/>
      <c r="F644" s="14" t="n"/>
      <c r="G644" s="14" t="n"/>
      <c r="H644" s="15" t="n"/>
      <c r="I644" s="15" t="n"/>
      <c r="J644" s="11">
        <f>IF(OR(E644="",F644=""),"",ROUND((MOD(F644-E644,1)-N(G644))*24,2))</f>
        <v/>
      </c>
      <c r="K644" s="11">
        <f>IF(OR(A644="",B644=""),"",SUMIFS(Paradas!$F$5:$F$4004,Paradas!$A$5:$A$4004,A644,Paradas!$B$5:$B$4004,B644))</f>
        <v/>
      </c>
      <c r="L644" s="11">
        <f>IF(J644="","",J644-N(K644))</f>
        <v/>
      </c>
      <c r="M644" s="12">
        <f>IF(OR(A644="",B644=""),"",COUNTIFS(Paradas!$A$5:$A$4004,A644,Paradas!$B$5:$B$4004,B644))</f>
        <v/>
      </c>
      <c r="N644" s="11">
        <f>IF(OR(H644="",I644=""),"",I644-H644)</f>
        <v/>
      </c>
      <c r="O644" s="6" t="n"/>
    </row>
    <row r="645">
      <c r="A645" s="13" t="n"/>
      <c r="B645" s="6" t="n"/>
      <c r="C645" s="6" t="n"/>
      <c r="D645" s="6" t="n"/>
      <c r="E645" s="14" t="n"/>
      <c r="F645" s="14" t="n"/>
      <c r="G645" s="14" t="n"/>
      <c r="H645" s="15" t="n"/>
      <c r="I645" s="15" t="n"/>
      <c r="J645" s="11">
        <f>IF(OR(E645="",F645=""),"",ROUND((MOD(F645-E645,1)-N(G645))*24,2))</f>
        <v/>
      </c>
      <c r="K645" s="11">
        <f>IF(OR(A645="",B645=""),"",SUMIFS(Paradas!$F$5:$F$4004,Paradas!$A$5:$A$4004,A645,Paradas!$B$5:$B$4004,B645))</f>
        <v/>
      </c>
      <c r="L645" s="11">
        <f>IF(J645="","",J645-N(K645))</f>
        <v/>
      </c>
      <c r="M645" s="12">
        <f>IF(OR(A645="",B645=""),"",COUNTIFS(Paradas!$A$5:$A$4004,A645,Paradas!$B$5:$B$4004,B645))</f>
        <v/>
      </c>
      <c r="N645" s="11">
        <f>IF(OR(H645="",I645=""),"",I645-H645)</f>
        <v/>
      </c>
      <c r="O645" s="6" t="n"/>
    </row>
    <row r="646">
      <c r="A646" s="13" t="n"/>
      <c r="B646" s="6" t="n"/>
      <c r="C646" s="6" t="n"/>
      <c r="D646" s="6" t="n"/>
      <c r="E646" s="14" t="n"/>
      <c r="F646" s="14" t="n"/>
      <c r="G646" s="14" t="n"/>
      <c r="H646" s="15" t="n"/>
      <c r="I646" s="15" t="n"/>
      <c r="J646" s="11">
        <f>IF(OR(E646="",F646=""),"",ROUND((MOD(F646-E646,1)-N(G646))*24,2))</f>
        <v/>
      </c>
      <c r="K646" s="11">
        <f>IF(OR(A646="",B646=""),"",SUMIFS(Paradas!$F$5:$F$4004,Paradas!$A$5:$A$4004,A646,Paradas!$B$5:$B$4004,B646))</f>
        <v/>
      </c>
      <c r="L646" s="11">
        <f>IF(J646="","",J646-N(K646))</f>
        <v/>
      </c>
      <c r="M646" s="12">
        <f>IF(OR(A646="",B646=""),"",COUNTIFS(Paradas!$A$5:$A$4004,A646,Paradas!$B$5:$B$4004,B646))</f>
        <v/>
      </c>
      <c r="N646" s="11">
        <f>IF(OR(H646="",I646=""),"",I646-H646)</f>
        <v/>
      </c>
      <c r="O646" s="6" t="n"/>
    </row>
    <row r="647">
      <c r="A647" s="13" t="n"/>
      <c r="B647" s="6" t="n"/>
      <c r="C647" s="6" t="n"/>
      <c r="D647" s="6" t="n"/>
      <c r="E647" s="14" t="n"/>
      <c r="F647" s="14" t="n"/>
      <c r="G647" s="14" t="n"/>
      <c r="H647" s="15" t="n"/>
      <c r="I647" s="15" t="n"/>
      <c r="J647" s="11">
        <f>IF(OR(E647="",F647=""),"",ROUND((MOD(F647-E647,1)-N(G647))*24,2))</f>
        <v/>
      </c>
      <c r="K647" s="11">
        <f>IF(OR(A647="",B647=""),"",SUMIFS(Paradas!$F$5:$F$4004,Paradas!$A$5:$A$4004,A647,Paradas!$B$5:$B$4004,B647))</f>
        <v/>
      </c>
      <c r="L647" s="11">
        <f>IF(J647="","",J647-N(K647))</f>
        <v/>
      </c>
      <c r="M647" s="12">
        <f>IF(OR(A647="",B647=""),"",COUNTIFS(Paradas!$A$5:$A$4004,A647,Paradas!$B$5:$B$4004,B647))</f>
        <v/>
      </c>
      <c r="N647" s="11">
        <f>IF(OR(H647="",I647=""),"",I647-H647)</f>
        <v/>
      </c>
      <c r="O647" s="6" t="n"/>
    </row>
    <row r="648">
      <c r="A648" s="13" t="n"/>
      <c r="B648" s="6" t="n"/>
      <c r="C648" s="6" t="n"/>
      <c r="D648" s="6" t="n"/>
      <c r="E648" s="14" t="n"/>
      <c r="F648" s="14" t="n"/>
      <c r="G648" s="14" t="n"/>
      <c r="H648" s="15" t="n"/>
      <c r="I648" s="15" t="n"/>
      <c r="J648" s="11">
        <f>IF(OR(E648="",F648=""),"",ROUND((MOD(F648-E648,1)-N(G648))*24,2))</f>
        <v/>
      </c>
      <c r="K648" s="11">
        <f>IF(OR(A648="",B648=""),"",SUMIFS(Paradas!$F$5:$F$4004,Paradas!$A$5:$A$4004,A648,Paradas!$B$5:$B$4004,B648))</f>
        <v/>
      </c>
      <c r="L648" s="11">
        <f>IF(J648="","",J648-N(K648))</f>
        <v/>
      </c>
      <c r="M648" s="12">
        <f>IF(OR(A648="",B648=""),"",COUNTIFS(Paradas!$A$5:$A$4004,A648,Paradas!$B$5:$B$4004,B648))</f>
        <v/>
      </c>
      <c r="N648" s="11">
        <f>IF(OR(H648="",I648=""),"",I648-H648)</f>
        <v/>
      </c>
      <c r="O648" s="6" t="n"/>
    </row>
    <row r="649">
      <c r="A649" s="13" t="n"/>
      <c r="B649" s="6" t="n"/>
      <c r="C649" s="6" t="n"/>
      <c r="D649" s="6" t="n"/>
      <c r="E649" s="14" t="n"/>
      <c r="F649" s="14" t="n"/>
      <c r="G649" s="14" t="n"/>
      <c r="H649" s="15" t="n"/>
      <c r="I649" s="15" t="n"/>
      <c r="J649" s="11">
        <f>IF(OR(E649="",F649=""),"",ROUND((MOD(F649-E649,1)-N(G649))*24,2))</f>
        <v/>
      </c>
      <c r="K649" s="11">
        <f>IF(OR(A649="",B649=""),"",SUMIFS(Paradas!$F$5:$F$4004,Paradas!$A$5:$A$4004,A649,Paradas!$B$5:$B$4004,B649))</f>
        <v/>
      </c>
      <c r="L649" s="11">
        <f>IF(J649="","",J649-N(K649))</f>
        <v/>
      </c>
      <c r="M649" s="12">
        <f>IF(OR(A649="",B649=""),"",COUNTIFS(Paradas!$A$5:$A$4004,A649,Paradas!$B$5:$B$4004,B649))</f>
        <v/>
      </c>
      <c r="N649" s="11">
        <f>IF(OR(H649="",I649=""),"",I649-H649)</f>
        <v/>
      </c>
      <c r="O649" s="6" t="n"/>
    </row>
    <row r="650">
      <c r="A650" s="13" t="n"/>
      <c r="B650" s="6" t="n"/>
      <c r="C650" s="6" t="n"/>
      <c r="D650" s="6" t="n"/>
      <c r="E650" s="14" t="n"/>
      <c r="F650" s="14" t="n"/>
      <c r="G650" s="14" t="n"/>
      <c r="H650" s="15" t="n"/>
      <c r="I650" s="15" t="n"/>
      <c r="J650" s="11">
        <f>IF(OR(E650="",F650=""),"",ROUND((MOD(F650-E650,1)-N(G650))*24,2))</f>
        <v/>
      </c>
      <c r="K650" s="11">
        <f>IF(OR(A650="",B650=""),"",SUMIFS(Paradas!$F$5:$F$4004,Paradas!$A$5:$A$4004,A650,Paradas!$B$5:$B$4004,B650))</f>
        <v/>
      </c>
      <c r="L650" s="11">
        <f>IF(J650="","",J650-N(K650))</f>
        <v/>
      </c>
      <c r="M650" s="12">
        <f>IF(OR(A650="",B650=""),"",COUNTIFS(Paradas!$A$5:$A$4004,A650,Paradas!$B$5:$B$4004,B650))</f>
        <v/>
      </c>
      <c r="N650" s="11">
        <f>IF(OR(H650="",I650=""),"",I650-H650)</f>
        <v/>
      </c>
      <c r="O650" s="6" t="n"/>
    </row>
    <row r="651">
      <c r="A651" s="13" t="n"/>
      <c r="B651" s="6" t="n"/>
      <c r="C651" s="6" t="n"/>
      <c r="D651" s="6" t="n"/>
      <c r="E651" s="14" t="n"/>
      <c r="F651" s="14" t="n"/>
      <c r="G651" s="14" t="n"/>
      <c r="H651" s="15" t="n"/>
      <c r="I651" s="15" t="n"/>
      <c r="J651" s="11">
        <f>IF(OR(E651="",F651=""),"",ROUND((MOD(F651-E651,1)-N(G651))*24,2))</f>
        <v/>
      </c>
      <c r="K651" s="11">
        <f>IF(OR(A651="",B651=""),"",SUMIFS(Paradas!$F$5:$F$4004,Paradas!$A$5:$A$4004,A651,Paradas!$B$5:$B$4004,B651))</f>
        <v/>
      </c>
      <c r="L651" s="11">
        <f>IF(J651="","",J651-N(K651))</f>
        <v/>
      </c>
      <c r="M651" s="12">
        <f>IF(OR(A651="",B651=""),"",COUNTIFS(Paradas!$A$5:$A$4004,A651,Paradas!$B$5:$B$4004,B651))</f>
        <v/>
      </c>
      <c r="N651" s="11">
        <f>IF(OR(H651="",I651=""),"",I651-H651)</f>
        <v/>
      </c>
      <c r="O651" s="6" t="n"/>
    </row>
    <row r="652">
      <c r="A652" s="13" t="n"/>
      <c r="B652" s="6" t="n"/>
      <c r="C652" s="6" t="n"/>
      <c r="D652" s="6" t="n"/>
      <c r="E652" s="14" t="n"/>
      <c r="F652" s="14" t="n"/>
      <c r="G652" s="14" t="n"/>
      <c r="H652" s="15" t="n"/>
      <c r="I652" s="15" t="n"/>
      <c r="J652" s="11">
        <f>IF(OR(E652="",F652=""),"",ROUND((MOD(F652-E652,1)-N(G652))*24,2))</f>
        <v/>
      </c>
      <c r="K652" s="11">
        <f>IF(OR(A652="",B652=""),"",SUMIFS(Paradas!$F$5:$F$4004,Paradas!$A$5:$A$4004,A652,Paradas!$B$5:$B$4004,B652))</f>
        <v/>
      </c>
      <c r="L652" s="11">
        <f>IF(J652="","",J652-N(K652))</f>
        <v/>
      </c>
      <c r="M652" s="12">
        <f>IF(OR(A652="",B652=""),"",COUNTIFS(Paradas!$A$5:$A$4004,A652,Paradas!$B$5:$B$4004,B652))</f>
        <v/>
      </c>
      <c r="N652" s="11">
        <f>IF(OR(H652="",I652=""),"",I652-H652)</f>
        <v/>
      </c>
      <c r="O652" s="6" t="n"/>
    </row>
    <row r="653">
      <c r="A653" s="13" t="n"/>
      <c r="B653" s="6" t="n"/>
      <c r="C653" s="6" t="n"/>
      <c r="D653" s="6" t="n"/>
      <c r="E653" s="14" t="n"/>
      <c r="F653" s="14" t="n"/>
      <c r="G653" s="14" t="n"/>
      <c r="H653" s="15" t="n"/>
      <c r="I653" s="15" t="n"/>
      <c r="J653" s="11">
        <f>IF(OR(E653="",F653=""),"",ROUND((MOD(F653-E653,1)-N(G653))*24,2))</f>
        <v/>
      </c>
      <c r="K653" s="11">
        <f>IF(OR(A653="",B653=""),"",SUMIFS(Paradas!$F$5:$F$4004,Paradas!$A$5:$A$4004,A653,Paradas!$B$5:$B$4004,B653))</f>
        <v/>
      </c>
      <c r="L653" s="11">
        <f>IF(J653="","",J653-N(K653))</f>
        <v/>
      </c>
      <c r="M653" s="12">
        <f>IF(OR(A653="",B653=""),"",COUNTIFS(Paradas!$A$5:$A$4004,A653,Paradas!$B$5:$B$4004,B653))</f>
        <v/>
      </c>
      <c r="N653" s="11">
        <f>IF(OR(H653="",I653=""),"",I653-H653)</f>
        <v/>
      </c>
      <c r="O653" s="6" t="n"/>
    </row>
    <row r="654">
      <c r="A654" s="13" t="n"/>
      <c r="B654" s="6" t="n"/>
      <c r="C654" s="6" t="n"/>
      <c r="D654" s="6" t="n"/>
      <c r="E654" s="14" t="n"/>
      <c r="F654" s="14" t="n"/>
      <c r="G654" s="14" t="n"/>
      <c r="H654" s="15" t="n"/>
      <c r="I654" s="15" t="n"/>
      <c r="J654" s="11">
        <f>IF(OR(E654="",F654=""),"",ROUND((MOD(F654-E654,1)-N(G654))*24,2))</f>
        <v/>
      </c>
      <c r="K654" s="11">
        <f>IF(OR(A654="",B654=""),"",SUMIFS(Paradas!$F$5:$F$4004,Paradas!$A$5:$A$4004,A654,Paradas!$B$5:$B$4004,B654))</f>
        <v/>
      </c>
      <c r="L654" s="11">
        <f>IF(J654="","",J654-N(K654))</f>
        <v/>
      </c>
      <c r="M654" s="12">
        <f>IF(OR(A654="",B654=""),"",COUNTIFS(Paradas!$A$5:$A$4004,A654,Paradas!$B$5:$B$4004,B654))</f>
        <v/>
      </c>
      <c r="N654" s="11">
        <f>IF(OR(H654="",I654=""),"",I654-H654)</f>
        <v/>
      </c>
      <c r="O654" s="6" t="n"/>
    </row>
    <row r="655">
      <c r="A655" s="13" t="n"/>
      <c r="B655" s="6" t="n"/>
      <c r="C655" s="6" t="n"/>
      <c r="D655" s="6" t="n"/>
      <c r="E655" s="14" t="n"/>
      <c r="F655" s="14" t="n"/>
      <c r="G655" s="14" t="n"/>
      <c r="H655" s="15" t="n"/>
      <c r="I655" s="15" t="n"/>
      <c r="J655" s="11">
        <f>IF(OR(E655="",F655=""),"",ROUND((MOD(F655-E655,1)-N(G655))*24,2))</f>
        <v/>
      </c>
      <c r="K655" s="11">
        <f>IF(OR(A655="",B655=""),"",SUMIFS(Paradas!$F$5:$F$4004,Paradas!$A$5:$A$4004,A655,Paradas!$B$5:$B$4004,B655))</f>
        <v/>
      </c>
      <c r="L655" s="11">
        <f>IF(J655="","",J655-N(K655))</f>
        <v/>
      </c>
      <c r="M655" s="12">
        <f>IF(OR(A655="",B655=""),"",COUNTIFS(Paradas!$A$5:$A$4004,A655,Paradas!$B$5:$B$4004,B655))</f>
        <v/>
      </c>
      <c r="N655" s="11">
        <f>IF(OR(H655="",I655=""),"",I655-H655)</f>
        <v/>
      </c>
      <c r="O655" s="6" t="n"/>
    </row>
    <row r="656">
      <c r="A656" s="13" t="n"/>
      <c r="B656" s="6" t="n"/>
      <c r="C656" s="6" t="n"/>
      <c r="D656" s="6" t="n"/>
      <c r="E656" s="14" t="n"/>
      <c r="F656" s="14" t="n"/>
      <c r="G656" s="14" t="n"/>
      <c r="H656" s="15" t="n"/>
      <c r="I656" s="15" t="n"/>
      <c r="J656" s="11">
        <f>IF(OR(E656="",F656=""),"",ROUND((MOD(F656-E656,1)-N(G656))*24,2))</f>
        <v/>
      </c>
      <c r="K656" s="11">
        <f>IF(OR(A656="",B656=""),"",SUMIFS(Paradas!$F$5:$F$4004,Paradas!$A$5:$A$4004,A656,Paradas!$B$5:$B$4004,B656))</f>
        <v/>
      </c>
      <c r="L656" s="11">
        <f>IF(J656="","",J656-N(K656))</f>
        <v/>
      </c>
      <c r="M656" s="12">
        <f>IF(OR(A656="",B656=""),"",COUNTIFS(Paradas!$A$5:$A$4004,A656,Paradas!$B$5:$B$4004,B656))</f>
        <v/>
      </c>
      <c r="N656" s="11">
        <f>IF(OR(H656="",I656=""),"",I656-H656)</f>
        <v/>
      </c>
      <c r="O656" s="6" t="n"/>
    </row>
    <row r="657">
      <c r="A657" s="13" t="n"/>
      <c r="B657" s="6" t="n"/>
      <c r="C657" s="6" t="n"/>
      <c r="D657" s="6" t="n"/>
      <c r="E657" s="14" t="n"/>
      <c r="F657" s="14" t="n"/>
      <c r="G657" s="14" t="n"/>
      <c r="H657" s="15" t="n"/>
      <c r="I657" s="15" t="n"/>
      <c r="J657" s="11">
        <f>IF(OR(E657="",F657=""),"",ROUND((MOD(F657-E657,1)-N(G657))*24,2))</f>
        <v/>
      </c>
      <c r="K657" s="11">
        <f>IF(OR(A657="",B657=""),"",SUMIFS(Paradas!$F$5:$F$4004,Paradas!$A$5:$A$4004,A657,Paradas!$B$5:$B$4004,B657))</f>
        <v/>
      </c>
      <c r="L657" s="11">
        <f>IF(J657="","",J657-N(K657))</f>
        <v/>
      </c>
      <c r="M657" s="12">
        <f>IF(OR(A657="",B657=""),"",COUNTIFS(Paradas!$A$5:$A$4004,A657,Paradas!$B$5:$B$4004,B657))</f>
        <v/>
      </c>
      <c r="N657" s="11">
        <f>IF(OR(H657="",I657=""),"",I657-H657)</f>
        <v/>
      </c>
      <c r="O657" s="6" t="n"/>
    </row>
    <row r="658">
      <c r="A658" s="13" t="n"/>
      <c r="B658" s="6" t="n"/>
      <c r="C658" s="6" t="n"/>
      <c r="D658" s="6" t="n"/>
      <c r="E658" s="14" t="n"/>
      <c r="F658" s="14" t="n"/>
      <c r="G658" s="14" t="n"/>
      <c r="H658" s="15" t="n"/>
      <c r="I658" s="15" t="n"/>
      <c r="J658" s="11">
        <f>IF(OR(E658="",F658=""),"",ROUND((MOD(F658-E658,1)-N(G658))*24,2))</f>
        <v/>
      </c>
      <c r="K658" s="11">
        <f>IF(OR(A658="",B658=""),"",SUMIFS(Paradas!$F$5:$F$4004,Paradas!$A$5:$A$4004,A658,Paradas!$B$5:$B$4004,B658))</f>
        <v/>
      </c>
      <c r="L658" s="11">
        <f>IF(J658="","",J658-N(K658))</f>
        <v/>
      </c>
      <c r="M658" s="12">
        <f>IF(OR(A658="",B658=""),"",COUNTIFS(Paradas!$A$5:$A$4004,A658,Paradas!$B$5:$B$4004,B658))</f>
        <v/>
      </c>
      <c r="N658" s="11">
        <f>IF(OR(H658="",I658=""),"",I658-H658)</f>
        <v/>
      </c>
      <c r="O658" s="6" t="n"/>
    </row>
    <row r="659">
      <c r="A659" s="13" t="n"/>
      <c r="B659" s="6" t="n"/>
      <c r="C659" s="6" t="n"/>
      <c r="D659" s="6" t="n"/>
      <c r="E659" s="14" t="n"/>
      <c r="F659" s="14" t="n"/>
      <c r="G659" s="14" t="n"/>
      <c r="H659" s="15" t="n"/>
      <c r="I659" s="15" t="n"/>
      <c r="J659" s="11">
        <f>IF(OR(E659="",F659=""),"",ROUND((MOD(F659-E659,1)-N(G659))*24,2))</f>
        <v/>
      </c>
      <c r="K659" s="11">
        <f>IF(OR(A659="",B659=""),"",SUMIFS(Paradas!$F$5:$F$4004,Paradas!$A$5:$A$4004,A659,Paradas!$B$5:$B$4004,B659))</f>
        <v/>
      </c>
      <c r="L659" s="11">
        <f>IF(J659="","",J659-N(K659))</f>
        <v/>
      </c>
      <c r="M659" s="12">
        <f>IF(OR(A659="",B659=""),"",COUNTIFS(Paradas!$A$5:$A$4004,A659,Paradas!$B$5:$B$4004,B659))</f>
        <v/>
      </c>
      <c r="N659" s="11">
        <f>IF(OR(H659="",I659=""),"",I659-H659)</f>
        <v/>
      </c>
      <c r="O659" s="6" t="n"/>
    </row>
    <row r="660">
      <c r="A660" s="13" t="n"/>
      <c r="B660" s="6" t="n"/>
      <c r="C660" s="6" t="n"/>
      <c r="D660" s="6" t="n"/>
      <c r="E660" s="14" t="n"/>
      <c r="F660" s="14" t="n"/>
      <c r="G660" s="14" t="n"/>
      <c r="H660" s="15" t="n"/>
      <c r="I660" s="15" t="n"/>
      <c r="J660" s="11">
        <f>IF(OR(E660="",F660=""),"",ROUND((MOD(F660-E660,1)-N(G660))*24,2))</f>
        <v/>
      </c>
      <c r="K660" s="11">
        <f>IF(OR(A660="",B660=""),"",SUMIFS(Paradas!$F$5:$F$4004,Paradas!$A$5:$A$4004,A660,Paradas!$B$5:$B$4004,B660))</f>
        <v/>
      </c>
      <c r="L660" s="11">
        <f>IF(J660="","",J660-N(K660))</f>
        <v/>
      </c>
      <c r="M660" s="12">
        <f>IF(OR(A660="",B660=""),"",COUNTIFS(Paradas!$A$5:$A$4004,A660,Paradas!$B$5:$B$4004,B660))</f>
        <v/>
      </c>
      <c r="N660" s="11">
        <f>IF(OR(H660="",I660=""),"",I660-H660)</f>
        <v/>
      </c>
      <c r="O660" s="6" t="n"/>
    </row>
    <row r="661">
      <c r="A661" s="13" t="n"/>
      <c r="B661" s="6" t="n"/>
      <c r="C661" s="6" t="n"/>
      <c r="D661" s="6" t="n"/>
      <c r="E661" s="14" t="n"/>
      <c r="F661" s="14" t="n"/>
      <c r="G661" s="14" t="n"/>
      <c r="H661" s="15" t="n"/>
      <c r="I661" s="15" t="n"/>
      <c r="J661" s="11">
        <f>IF(OR(E661="",F661=""),"",ROUND((MOD(F661-E661,1)-N(G661))*24,2))</f>
        <v/>
      </c>
      <c r="K661" s="11">
        <f>IF(OR(A661="",B661=""),"",SUMIFS(Paradas!$F$5:$F$4004,Paradas!$A$5:$A$4004,A661,Paradas!$B$5:$B$4004,B661))</f>
        <v/>
      </c>
      <c r="L661" s="11">
        <f>IF(J661="","",J661-N(K661))</f>
        <v/>
      </c>
      <c r="M661" s="12">
        <f>IF(OR(A661="",B661=""),"",COUNTIFS(Paradas!$A$5:$A$4004,A661,Paradas!$B$5:$B$4004,B661))</f>
        <v/>
      </c>
      <c r="N661" s="11">
        <f>IF(OR(H661="",I661=""),"",I661-H661)</f>
        <v/>
      </c>
      <c r="O661" s="6" t="n"/>
    </row>
    <row r="662">
      <c r="A662" s="13" t="n"/>
      <c r="B662" s="6" t="n"/>
      <c r="C662" s="6" t="n"/>
      <c r="D662" s="6" t="n"/>
      <c r="E662" s="14" t="n"/>
      <c r="F662" s="14" t="n"/>
      <c r="G662" s="14" t="n"/>
      <c r="H662" s="15" t="n"/>
      <c r="I662" s="15" t="n"/>
      <c r="J662" s="11">
        <f>IF(OR(E662="",F662=""),"",ROUND((MOD(F662-E662,1)-N(G662))*24,2))</f>
        <v/>
      </c>
      <c r="K662" s="11">
        <f>IF(OR(A662="",B662=""),"",SUMIFS(Paradas!$F$5:$F$4004,Paradas!$A$5:$A$4004,A662,Paradas!$B$5:$B$4004,B662))</f>
        <v/>
      </c>
      <c r="L662" s="11">
        <f>IF(J662="","",J662-N(K662))</f>
        <v/>
      </c>
      <c r="M662" s="12">
        <f>IF(OR(A662="",B662=""),"",COUNTIFS(Paradas!$A$5:$A$4004,A662,Paradas!$B$5:$B$4004,B662))</f>
        <v/>
      </c>
      <c r="N662" s="11">
        <f>IF(OR(H662="",I662=""),"",I662-H662)</f>
        <v/>
      </c>
      <c r="O662" s="6" t="n"/>
    </row>
    <row r="663">
      <c r="A663" s="13" t="n"/>
      <c r="B663" s="6" t="n"/>
      <c r="C663" s="6" t="n"/>
      <c r="D663" s="6" t="n"/>
      <c r="E663" s="14" t="n"/>
      <c r="F663" s="14" t="n"/>
      <c r="G663" s="14" t="n"/>
      <c r="H663" s="15" t="n"/>
      <c r="I663" s="15" t="n"/>
      <c r="J663" s="11">
        <f>IF(OR(E663="",F663=""),"",ROUND((MOD(F663-E663,1)-N(G663))*24,2))</f>
        <v/>
      </c>
      <c r="K663" s="11">
        <f>IF(OR(A663="",B663=""),"",SUMIFS(Paradas!$F$5:$F$4004,Paradas!$A$5:$A$4004,A663,Paradas!$B$5:$B$4004,B663))</f>
        <v/>
      </c>
      <c r="L663" s="11">
        <f>IF(J663="","",J663-N(K663))</f>
        <v/>
      </c>
      <c r="M663" s="12">
        <f>IF(OR(A663="",B663=""),"",COUNTIFS(Paradas!$A$5:$A$4004,A663,Paradas!$B$5:$B$4004,B663))</f>
        <v/>
      </c>
      <c r="N663" s="11">
        <f>IF(OR(H663="",I663=""),"",I663-H663)</f>
        <v/>
      </c>
      <c r="O663" s="6" t="n"/>
    </row>
    <row r="664">
      <c r="A664" s="13" t="n"/>
      <c r="B664" s="6" t="n"/>
      <c r="C664" s="6" t="n"/>
      <c r="D664" s="6" t="n"/>
      <c r="E664" s="14" t="n"/>
      <c r="F664" s="14" t="n"/>
      <c r="G664" s="14" t="n"/>
      <c r="H664" s="15" t="n"/>
      <c r="I664" s="15" t="n"/>
      <c r="J664" s="11">
        <f>IF(OR(E664="",F664=""),"",ROUND((MOD(F664-E664,1)-N(G664))*24,2))</f>
        <v/>
      </c>
      <c r="K664" s="11">
        <f>IF(OR(A664="",B664=""),"",SUMIFS(Paradas!$F$5:$F$4004,Paradas!$A$5:$A$4004,A664,Paradas!$B$5:$B$4004,B664))</f>
        <v/>
      </c>
      <c r="L664" s="11">
        <f>IF(J664="","",J664-N(K664))</f>
        <v/>
      </c>
      <c r="M664" s="12">
        <f>IF(OR(A664="",B664=""),"",COUNTIFS(Paradas!$A$5:$A$4004,A664,Paradas!$B$5:$B$4004,B664))</f>
        <v/>
      </c>
      <c r="N664" s="11">
        <f>IF(OR(H664="",I664=""),"",I664-H664)</f>
        <v/>
      </c>
      <c r="O664" s="6" t="n"/>
    </row>
    <row r="665">
      <c r="A665" s="13" t="n"/>
      <c r="B665" s="6" t="n"/>
      <c r="C665" s="6" t="n"/>
      <c r="D665" s="6" t="n"/>
      <c r="E665" s="14" t="n"/>
      <c r="F665" s="14" t="n"/>
      <c r="G665" s="14" t="n"/>
      <c r="H665" s="15" t="n"/>
      <c r="I665" s="15" t="n"/>
      <c r="J665" s="11">
        <f>IF(OR(E665="",F665=""),"",ROUND((MOD(F665-E665,1)-N(G665))*24,2))</f>
        <v/>
      </c>
      <c r="K665" s="11">
        <f>IF(OR(A665="",B665=""),"",SUMIFS(Paradas!$F$5:$F$4004,Paradas!$A$5:$A$4004,A665,Paradas!$B$5:$B$4004,B665))</f>
        <v/>
      </c>
      <c r="L665" s="11">
        <f>IF(J665="","",J665-N(K665))</f>
        <v/>
      </c>
      <c r="M665" s="12">
        <f>IF(OR(A665="",B665=""),"",COUNTIFS(Paradas!$A$5:$A$4004,A665,Paradas!$B$5:$B$4004,B665))</f>
        <v/>
      </c>
      <c r="N665" s="11">
        <f>IF(OR(H665="",I665=""),"",I665-H665)</f>
        <v/>
      </c>
      <c r="O665" s="6" t="n"/>
    </row>
    <row r="666">
      <c r="A666" s="13" t="n"/>
      <c r="B666" s="6" t="n"/>
      <c r="C666" s="6" t="n"/>
      <c r="D666" s="6" t="n"/>
      <c r="E666" s="14" t="n"/>
      <c r="F666" s="14" t="n"/>
      <c r="G666" s="14" t="n"/>
      <c r="H666" s="15" t="n"/>
      <c r="I666" s="15" t="n"/>
      <c r="J666" s="11">
        <f>IF(OR(E666="",F666=""),"",ROUND((MOD(F666-E666,1)-N(G666))*24,2))</f>
        <v/>
      </c>
      <c r="K666" s="11">
        <f>IF(OR(A666="",B666=""),"",SUMIFS(Paradas!$F$5:$F$4004,Paradas!$A$5:$A$4004,A666,Paradas!$B$5:$B$4004,B666))</f>
        <v/>
      </c>
      <c r="L666" s="11">
        <f>IF(J666="","",J666-N(K666))</f>
        <v/>
      </c>
      <c r="M666" s="12">
        <f>IF(OR(A666="",B666=""),"",COUNTIFS(Paradas!$A$5:$A$4004,A666,Paradas!$B$5:$B$4004,B666))</f>
        <v/>
      </c>
      <c r="N666" s="11">
        <f>IF(OR(H666="",I666=""),"",I666-H666)</f>
        <v/>
      </c>
      <c r="O666" s="6" t="n"/>
    </row>
    <row r="667">
      <c r="A667" s="13" t="n"/>
      <c r="B667" s="6" t="n"/>
      <c r="C667" s="6" t="n"/>
      <c r="D667" s="6" t="n"/>
      <c r="E667" s="14" t="n"/>
      <c r="F667" s="14" t="n"/>
      <c r="G667" s="14" t="n"/>
      <c r="H667" s="15" t="n"/>
      <c r="I667" s="15" t="n"/>
      <c r="J667" s="11">
        <f>IF(OR(E667="",F667=""),"",ROUND((MOD(F667-E667,1)-N(G667))*24,2))</f>
        <v/>
      </c>
      <c r="K667" s="11">
        <f>IF(OR(A667="",B667=""),"",SUMIFS(Paradas!$F$5:$F$4004,Paradas!$A$5:$A$4004,A667,Paradas!$B$5:$B$4004,B667))</f>
        <v/>
      </c>
      <c r="L667" s="11">
        <f>IF(J667="","",J667-N(K667))</f>
        <v/>
      </c>
      <c r="M667" s="12">
        <f>IF(OR(A667="",B667=""),"",COUNTIFS(Paradas!$A$5:$A$4004,A667,Paradas!$B$5:$B$4004,B667))</f>
        <v/>
      </c>
      <c r="N667" s="11">
        <f>IF(OR(H667="",I667=""),"",I667-H667)</f>
        <v/>
      </c>
      <c r="O667" s="6" t="n"/>
    </row>
    <row r="668">
      <c r="A668" s="13" t="n"/>
      <c r="B668" s="6" t="n"/>
      <c r="C668" s="6" t="n"/>
      <c r="D668" s="6" t="n"/>
      <c r="E668" s="14" t="n"/>
      <c r="F668" s="14" t="n"/>
      <c r="G668" s="14" t="n"/>
      <c r="H668" s="15" t="n"/>
      <c r="I668" s="15" t="n"/>
      <c r="J668" s="11">
        <f>IF(OR(E668="",F668=""),"",ROUND((MOD(F668-E668,1)-N(G668))*24,2))</f>
        <v/>
      </c>
      <c r="K668" s="11">
        <f>IF(OR(A668="",B668=""),"",SUMIFS(Paradas!$F$5:$F$4004,Paradas!$A$5:$A$4004,A668,Paradas!$B$5:$B$4004,B668))</f>
        <v/>
      </c>
      <c r="L668" s="11">
        <f>IF(J668="","",J668-N(K668))</f>
        <v/>
      </c>
      <c r="M668" s="12">
        <f>IF(OR(A668="",B668=""),"",COUNTIFS(Paradas!$A$5:$A$4004,A668,Paradas!$B$5:$B$4004,B668))</f>
        <v/>
      </c>
      <c r="N668" s="11">
        <f>IF(OR(H668="",I668=""),"",I668-H668)</f>
        <v/>
      </c>
      <c r="O668" s="6" t="n"/>
    </row>
    <row r="669">
      <c r="A669" s="13" t="n"/>
      <c r="B669" s="6" t="n"/>
      <c r="C669" s="6" t="n"/>
      <c r="D669" s="6" t="n"/>
      <c r="E669" s="14" t="n"/>
      <c r="F669" s="14" t="n"/>
      <c r="G669" s="14" t="n"/>
      <c r="H669" s="15" t="n"/>
      <c r="I669" s="15" t="n"/>
      <c r="J669" s="11">
        <f>IF(OR(E669="",F669=""),"",ROUND((MOD(F669-E669,1)-N(G669))*24,2))</f>
        <v/>
      </c>
      <c r="K669" s="11">
        <f>IF(OR(A669="",B669=""),"",SUMIFS(Paradas!$F$5:$F$4004,Paradas!$A$5:$A$4004,A669,Paradas!$B$5:$B$4004,B669))</f>
        <v/>
      </c>
      <c r="L669" s="11">
        <f>IF(J669="","",J669-N(K669))</f>
        <v/>
      </c>
      <c r="M669" s="12">
        <f>IF(OR(A669="",B669=""),"",COUNTIFS(Paradas!$A$5:$A$4004,A669,Paradas!$B$5:$B$4004,B669))</f>
        <v/>
      </c>
      <c r="N669" s="11">
        <f>IF(OR(H669="",I669=""),"",I669-H669)</f>
        <v/>
      </c>
      <c r="O669" s="6" t="n"/>
    </row>
    <row r="670">
      <c r="A670" s="13" t="n"/>
      <c r="B670" s="6" t="n"/>
      <c r="C670" s="6" t="n"/>
      <c r="D670" s="6" t="n"/>
      <c r="E670" s="14" t="n"/>
      <c r="F670" s="14" t="n"/>
      <c r="G670" s="14" t="n"/>
      <c r="H670" s="15" t="n"/>
      <c r="I670" s="15" t="n"/>
      <c r="J670" s="11">
        <f>IF(OR(E670="",F670=""),"",ROUND((MOD(F670-E670,1)-N(G670))*24,2))</f>
        <v/>
      </c>
      <c r="K670" s="11">
        <f>IF(OR(A670="",B670=""),"",SUMIFS(Paradas!$F$5:$F$4004,Paradas!$A$5:$A$4004,A670,Paradas!$B$5:$B$4004,B670))</f>
        <v/>
      </c>
      <c r="L670" s="11">
        <f>IF(J670="","",J670-N(K670))</f>
        <v/>
      </c>
      <c r="M670" s="12">
        <f>IF(OR(A670="",B670=""),"",COUNTIFS(Paradas!$A$5:$A$4004,A670,Paradas!$B$5:$B$4004,B670))</f>
        <v/>
      </c>
      <c r="N670" s="11">
        <f>IF(OR(H670="",I670=""),"",I670-H670)</f>
        <v/>
      </c>
      <c r="O670" s="6" t="n"/>
    </row>
    <row r="671">
      <c r="A671" s="13" t="n"/>
      <c r="B671" s="6" t="n"/>
      <c r="C671" s="6" t="n"/>
      <c r="D671" s="6" t="n"/>
      <c r="E671" s="14" t="n"/>
      <c r="F671" s="14" t="n"/>
      <c r="G671" s="14" t="n"/>
      <c r="H671" s="15" t="n"/>
      <c r="I671" s="15" t="n"/>
      <c r="J671" s="11">
        <f>IF(OR(E671="",F671=""),"",ROUND((MOD(F671-E671,1)-N(G671))*24,2))</f>
        <v/>
      </c>
      <c r="K671" s="11">
        <f>IF(OR(A671="",B671=""),"",SUMIFS(Paradas!$F$5:$F$4004,Paradas!$A$5:$A$4004,A671,Paradas!$B$5:$B$4004,B671))</f>
        <v/>
      </c>
      <c r="L671" s="11">
        <f>IF(J671="","",J671-N(K671))</f>
        <v/>
      </c>
      <c r="M671" s="12">
        <f>IF(OR(A671="",B671=""),"",COUNTIFS(Paradas!$A$5:$A$4004,A671,Paradas!$B$5:$B$4004,B671))</f>
        <v/>
      </c>
      <c r="N671" s="11">
        <f>IF(OR(H671="",I671=""),"",I671-H671)</f>
        <v/>
      </c>
      <c r="O671" s="6" t="n"/>
    </row>
    <row r="672">
      <c r="A672" s="13" t="n"/>
      <c r="B672" s="6" t="n"/>
      <c r="C672" s="6" t="n"/>
      <c r="D672" s="6" t="n"/>
      <c r="E672" s="14" t="n"/>
      <c r="F672" s="14" t="n"/>
      <c r="G672" s="14" t="n"/>
      <c r="H672" s="15" t="n"/>
      <c r="I672" s="15" t="n"/>
      <c r="J672" s="11">
        <f>IF(OR(E672="",F672=""),"",ROUND((MOD(F672-E672,1)-N(G672))*24,2))</f>
        <v/>
      </c>
      <c r="K672" s="11">
        <f>IF(OR(A672="",B672=""),"",SUMIFS(Paradas!$F$5:$F$4004,Paradas!$A$5:$A$4004,A672,Paradas!$B$5:$B$4004,B672))</f>
        <v/>
      </c>
      <c r="L672" s="11">
        <f>IF(J672="","",J672-N(K672))</f>
        <v/>
      </c>
      <c r="M672" s="12">
        <f>IF(OR(A672="",B672=""),"",COUNTIFS(Paradas!$A$5:$A$4004,A672,Paradas!$B$5:$B$4004,B672))</f>
        <v/>
      </c>
      <c r="N672" s="11">
        <f>IF(OR(H672="",I672=""),"",I672-H672)</f>
        <v/>
      </c>
      <c r="O672" s="6" t="n"/>
    </row>
    <row r="673">
      <c r="A673" s="13" t="n"/>
      <c r="B673" s="6" t="n"/>
      <c r="C673" s="6" t="n"/>
      <c r="D673" s="6" t="n"/>
      <c r="E673" s="14" t="n"/>
      <c r="F673" s="14" t="n"/>
      <c r="G673" s="14" t="n"/>
      <c r="H673" s="15" t="n"/>
      <c r="I673" s="15" t="n"/>
      <c r="J673" s="11">
        <f>IF(OR(E673="",F673=""),"",ROUND((MOD(F673-E673,1)-N(G673))*24,2))</f>
        <v/>
      </c>
      <c r="K673" s="11">
        <f>IF(OR(A673="",B673=""),"",SUMIFS(Paradas!$F$5:$F$4004,Paradas!$A$5:$A$4004,A673,Paradas!$B$5:$B$4004,B673))</f>
        <v/>
      </c>
      <c r="L673" s="11">
        <f>IF(J673="","",J673-N(K673))</f>
        <v/>
      </c>
      <c r="M673" s="12">
        <f>IF(OR(A673="",B673=""),"",COUNTIFS(Paradas!$A$5:$A$4004,A673,Paradas!$B$5:$B$4004,B673))</f>
        <v/>
      </c>
      <c r="N673" s="11">
        <f>IF(OR(H673="",I673=""),"",I673-H673)</f>
        <v/>
      </c>
      <c r="O673" s="6" t="n"/>
    </row>
    <row r="674">
      <c r="A674" s="13" t="n"/>
      <c r="B674" s="6" t="n"/>
      <c r="C674" s="6" t="n"/>
      <c r="D674" s="6" t="n"/>
      <c r="E674" s="14" t="n"/>
      <c r="F674" s="14" t="n"/>
      <c r="G674" s="14" t="n"/>
      <c r="H674" s="15" t="n"/>
      <c r="I674" s="15" t="n"/>
      <c r="J674" s="11">
        <f>IF(OR(E674="",F674=""),"",ROUND((MOD(F674-E674,1)-N(G674))*24,2))</f>
        <v/>
      </c>
      <c r="K674" s="11">
        <f>IF(OR(A674="",B674=""),"",SUMIFS(Paradas!$F$5:$F$4004,Paradas!$A$5:$A$4004,A674,Paradas!$B$5:$B$4004,B674))</f>
        <v/>
      </c>
      <c r="L674" s="11">
        <f>IF(J674="","",J674-N(K674))</f>
        <v/>
      </c>
      <c r="M674" s="12">
        <f>IF(OR(A674="",B674=""),"",COUNTIFS(Paradas!$A$5:$A$4004,A674,Paradas!$B$5:$B$4004,B674))</f>
        <v/>
      </c>
      <c r="N674" s="11">
        <f>IF(OR(H674="",I674=""),"",I674-H674)</f>
        <v/>
      </c>
      <c r="O674" s="6" t="n"/>
    </row>
    <row r="675">
      <c r="A675" s="13" t="n"/>
      <c r="B675" s="6" t="n"/>
      <c r="C675" s="6" t="n"/>
      <c r="D675" s="6" t="n"/>
      <c r="E675" s="14" t="n"/>
      <c r="F675" s="14" t="n"/>
      <c r="G675" s="14" t="n"/>
      <c r="H675" s="15" t="n"/>
      <c r="I675" s="15" t="n"/>
      <c r="J675" s="11">
        <f>IF(OR(E675="",F675=""),"",ROUND((MOD(F675-E675,1)-N(G675))*24,2))</f>
        <v/>
      </c>
      <c r="K675" s="11">
        <f>IF(OR(A675="",B675=""),"",SUMIFS(Paradas!$F$5:$F$4004,Paradas!$A$5:$A$4004,A675,Paradas!$B$5:$B$4004,B675))</f>
        <v/>
      </c>
      <c r="L675" s="11">
        <f>IF(J675="","",J675-N(K675))</f>
        <v/>
      </c>
      <c r="M675" s="12">
        <f>IF(OR(A675="",B675=""),"",COUNTIFS(Paradas!$A$5:$A$4004,A675,Paradas!$B$5:$B$4004,B675))</f>
        <v/>
      </c>
      <c r="N675" s="11">
        <f>IF(OR(H675="",I675=""),"",I675-H675)</f>
        <v/>
      </c>
      <c r="O675" s="6" t="n"/>
    </row>
    <row r="676">
      <c r="A676" s="13" t="n"/>
      <c r="B676" s="6" t="n"/>
      <c r="C676" s="6" t="n"/>
      <c r="D676" s="6" t="n"/>
      <c r="E676" s="14" t="n"/>
      <c r="F676" s="14" t="n"/>
      <c r="G676" s="14" t="n"/>
      <c r="H676" s="15" t="n"/>
      <c r="I676" s="15" t="n"/>
      <c r="J676" s="11">
        <f>IF(OR(E676="",F676=""),"",ROUND((MOD(F676-E676,1)-N(G676))*24,2))</f>
        <v/>
      </c>
      <c r="K676" s="11">
        <f>IF(OR(A676="",B676=""),"",SUMIFS(Paradas!$F$5:$F$4004,Paradas!$A$5:$A$4004,A676,Paradas!$B$5:$B$4004,B676))</f>
        <v/>
      </c>
      <c r="L676" s="11">
        <f>IF(J676="","",J676-N(K676))</f>
        <v/>
      </c>
      <c r="M676" s="12">
        <f>IF(OR(A676="",B676=""),"",COUNTIFS(Paradas!$A$5:$A$4004,A676,Paradas!$B$5:$B$4004,B676))</f>
        <v/>
      </c>
      <c r="N676" s="11">
        <f>IF(OR(H676="",I676=""),"",I676-H676)</f>
        <v/>
      </c>
      <c r="O676" s="6" t="n"/>
    </row>
    <row r="677">
      <c r="A677" s="13" t="n"/>
      <c r="B677" s="6" t="n"/>
      <c r="C677" s="6" t="n"/>
      <c r="D677" s="6" t="n"/>
      <c r="E677" s="14" t="n"/>
      <c r="F677" s="14" t="n"/>
      <c r="G677" s="14" t="n"/>
      <c r="H677" s="15" t="n"/>
      <c r="I677" s="15" t="n"/>
      <c r="J677" s="11">
        <f>IF(OR(E677="",F677=""),"",ROUND((MOD(F677-E677,1)-N(G677))*24,2))</f>
        <v/>
      </c>
      <c r="K677" s="11">
        <f>IF(OR(A677="",B677=""),"",SUMIFS(Paradas!$F$5:$F$4004,Paradas!$A$5:$A$4004,A677,Paradas!$B$5:$B$4004,B677))</f>
        <v/>
      </c>
      <c r="L677" s="11">
        <f>IF(J677="","",J677-N(K677))</f>
        <v/>
      </c>
      <c r="M677" s="12">
        <f>IF(OR(A677="",B677=""),"",COUNTIFS(Paradas!$A$5:$A$4004,A677,Paradas!$B$5:$B$4004,B677))</f>
        <v/>
      </c>
      <c r="N677" s="11">
        <f>IF(OR(H677="",I677=""),"",I677-H677)</f>
        <v/>
      </c>
      <c r="O677" s="6" t="n"/>
    </row>
    <row r="678">
      <c r="A678" s="13" t="n"/>
      <c r="B678" s="6" t="n"/>
      <c r="C678" s="6" t="n"/>
      <c r="D678" s="6" t="n"/>
      <c r="E678" s="14" t="n"/>
      <c r="F678" s="14" t="n"/>
      <c r="G678" s="14" t="n"/>
      <c r="H678" s="15" t="n"/>
      <c r="I678" s="15" t="n"/>
      <c r="J678" s="11">
        <f>IF(OR(E678="",F678=""),"",ROUND((MOD(F678-E678,1)-N(G678))*24,2))</f>
        <v/>
      </c>
      <c r="K678" s="11">
        <f>IF(OR(A678="",B678=""),"",SUMIFS(Paradas!$F$5:$F$4004,Paradas!$A$5:$A$4004,A678,Paradas!$B$5:$B$4004,B678))</f>
        <v/>
      </c>
      <c r="L678" s="11">
        <f>IF(J678="","",J678-N(K678))</f>
        <v/>
      </c>
      <c r="M678" s="12">
        <f>IF(OR(A678="",B678=""),"",COUNTIFS(Paradas!$A$5:$A$4004,A678,Paradas!$B$5:$B$4004,B678))</f>
        <v/>
      </c>
      <c r="N678" s="11">
        <f>IF(OR(H678="",I678=""),"",I678-H678)</f>
        <v/>
      </c>
      <c r="O678" s="6" t="n"/>
    </row>
    <row r="679">
      <c r="A679" s="13" t="n"/>
      <c r="B679" s="6" t="n"/>
      <c r="C679" s="6" t="n"/>
      <c r="D679" s="6" t="n"/>
      <c r="E679" s="14" t="n"/>
      <c r="F679" s="14" t="n"/>
      <c r="G679" s="14" t="n"/>
      <c r="H679" s="15" t="n"/>
      <c r="I679" s="15" t="n"/>
      <c r="J679" s="11">
        <f>IF(OR(E679="",F679=""),"",ROUND((MOD(F679-E679,1)-N(G679))*24,2))</f>
        <v/>
      </c>
      <c r="K679" s="11">
        <f>IF(OR(A679="",B679=""),"",SUMIFS(Paradas!$F$5:$F$4004,Paradas!$A$5:$A$4004,A679,Paradas!$B$5:$B$4004,B679))</f>
        <v/>
      </c>
      <c r="L679" s="11">
        <f>IF(J679="","",J679-N(K679))</f>
        <v/>
      </c>
      <c r="M679" s="12">
        <f>IF(OR(A679="",B679=""),"",COUNTIFS(Paradas!$A$5:$A$4004,A679,Paradas!$B$5:$B$4004,B679))</f>
        <v/>
      </c>
      <c r="N679" s="11">
        <f>IF(OR(H679="",I679=""),"",I679-H679)</f>
        <v/>
      </c>
      <c r="O679" s="6" t="n"/>
    </row>
    <row r="680">
      <c r="A680" s="13" t="n"/>
      <c r="B680" s="6" t="n"/>
      <c r="C680" s="6" t="n"/>
      <c r="D680" s="6" t="n"/>
      <c r="E680" s="14" t="n"/>
      <c r="F680" s="14" t="n"/>
      <c r="G680" s="14" t="n"/>
      <c r="H680" s="15" t="n"/>
      <c r="I680" s="15" t="n"/>
      <c r="J680" s="11">
        <f>IF(OR(E680="",F680=""),"",ROUND((MOD(F680-E680,1)-N(G680))*24,2))</f>
        <v/>
      </c>
      <c r="K680" s="11">
        <f>IF(OR(A680="",B680=""),"",SUMIFS(Paradas!$F$5:$F$4004,Paradas!$A$5:$A$4004,A680,Paradas!$B$5:$B$4004,B680))</f>
        <v/>
      </c>
      <c r="L680" s="11">
        <f>IF(J680="","",J680-N(K680))</f>
        <v/>
      </c>
      <c r="M680" s="12">
        <f>IF(OR(A680="",B680=""),"",COUNTIFS(Paradas!$A$5:$A$4004,A680,Paradas!$B$5:$B$4004,B680))</f>
        <v/>
      </c>
      <c r="N680" s="11">
        <f>IF(OR(H680="",I680=""),"",I680-H680)</f>
        <v/>
      </c>
      <c r="O680" s="6" t="n"/>
    </row>
    <row r="681">
      <c r="A681" s="13" t="n"/>
      <c r="B681" s="6" t="n"/>
      <c r="C681" s="6" t="n"/>
      <c r="D681" s="6" t="n"/>
      <c r="E681" s="14" t="n"/>
      <c r="F681" s="14" t="n"/>
      <c r="G681" s="14" t="n"/>
      <c r="H681" s="15" t="n"/>
      <c r="I681" s="15" t="n"/>
      <c r="J681" s="11">
        <f>IF(OR(E681="",F681=""),"",ROUND((MOD(F681-E681,1)-N(G681))*24,2))</f>
        <v/>
      </c>
      <c r="K681" s="11">
        <f>IF(OR(A681="",B681=""),"",SUMIFS(Paradas!$F$5:$F$4004,Paradas!$A$5:$A$4004,A681,Paradas!$B$5:$B$4004,B681))</f>
        <v/>
      </c>
      <c r="L681" s="11">
        <f>IF(J681="","",J681-N(K681))</f>
        <v/>
      </c>
      <c r="M681" s="12">
        <f>IF(OR(A681="",B681=""),"",COUNTIFS(Paradas!$A$5:$A$4004,A681,Paradas!$B$5:$B$4004,B681))</f>
        <v/>
      </c>
      <c r="N681" s="11">
        <f>IF(OR(H681="",I681=""),"",I681-H681)</f>
        <v/>
      </c>
      <c r="O681" s="6" t="n"/>
    </row>
    <row r="682">
      <c r="A682" s="13" t="n"/>
      <c r="B682" s="6" t="n"/>
      <c r="C682" s="6" t="n"/>
      <c r="D682" s="6" t="n"/>
      <c r="E682" s="14" t="n"/>
      <c r="F682" s="14" t="n"/>
      <c r="G682" s="14" t="n"/>
      <c r="H682" s="15" t="n"/>
      <c r="I682" s="15" t="n"/>
      <c r="J682" s="11">
        <f>IF(OR(E682="",F682=""),"",ROUND((MOD(F682-E682,1)-N(G682))*24,2))</f>
        <v/>
      </c>
      <c r="K682" s="11">
        <f>IF(OR(A682="",B682=""),"",SUMIFS(Paradas!$F$5:$F$4004,Paradas!$A$5:$A$4004,A682,Paradas!$B$5:$B$4004,B682))</f>
        <v/>
      </c>
      <c r="L682" s="11">
        <f>IF(J682="","",J682-N(K682))</f>
        <v/>
      </c>
      <c r="M682" s="12">
        <f>IF(OR(A682="",B682=""),"",COUNTIFS(Paradas!$A$5:$A$4004,A682,Paradas!$B$5:$B$4004,B682))</f>
        <v/>
      </c>
      <c r="N682" s="11">
        <f>IF(OR(H682="",I682=""),"",I682-H682)</f>
        <v/>
      </c>
      <c r="O682" s="6" t="n"/>
    </row>
    <row r="683">
      <c r="A683" s="13" t="n"/>
      <c r="B683" s="6" t="n"/>
      <c r="C683" s="6" t="n"/>
      <c r="D683" s="6" t="n"/>
      <c r="E683" s="14" t="n"/>
      <c r="F683" s="14" t="n"/>
      <c r="G683" s="14" t="n"/>
      <c r="H683" s="15" t="n"/>
      <c r="I683" s="15" t="n"/>
      <c r="J683" s="11">
        <f>IF(OR(E683="",F683=""),"",ROUND((MOD(F683-E683,1)-N(G683))*24,2))</f>
        <v/>
      </c>
      <c r="K683" s="11">
        <f>IF(OR(A683="",B683=""),"",SUMIFS(Paradas!$F$5:$F$4004,Paradas!$A$5:$A$4004,A683,Paradas!$B$5:$B$4004,B683))</f>
        <v/>
      </c>
      <c r="L683" s="11">
        <f>IF(J683="","",J683-N(K683))</f>
        <v/>
      </c>
      <c r="M683" s="12">
        <f>IF(OR(A683="",B683=""),"",COUNTIFS(Paradas!$A$5:$A$4004,A683,Paradas!$B$5:$B$4004,B683))</f>
        <v/>
      </c>
      <c r="N683" s="11">
        <f>IF(OR(H683="",I683=""),"",I683-H683)</f>
        <v/>
      </c>
      <c r="O683" s="6" t="n"/>
    </row>
    <row r="684">
      <c r="A684" s="13" t="n"/>
      <c r="B684" s="6" t="n"/>
      <c r="C684" s="6" t="n"/>
      <c r="D684" s="6" t="n"/>
      <c r="E684" s="14" t="n"/>
      <c r="F684" s="14" t="n"/>
      <c r="G684" s="14" t="n"/>
      <c r="H684" s="15" t="n"/>
      <c r="I684" s="15" t="n"/>
      <c r="J684" s="11">
        <f>IF(OR(E684="",F684=""),"",ROUND((MOD(F684-E684,1)-N(G684))*24,2))</f>
        <v/>
      </c>
      <c r="K684" s="11">
        <f>IF(OR(A684="",B684=""),"",SUMIFS(Paradas!$F$5:$F$4004,Paradas!$A$5:$A$4004,A684,Paradas!$B$5:$B$4004,B684))</f>
        <v/>
      </c>
      <c r="L684" s="11">
        <f>IF(J684="","",J684-N(K684))</f>
        <v/>
      </c>
      <c r="M684" s="12">
        <f>IF(OR(A684="",B684=""),"",COUNTIFS(Paradas!$A$5:$A$4004,A684,Paradas!$B$5:$B$4004,B684))</f>
        <v/>
      </c>
      <c r="N684" s="11">
        <f>IF(OR(H684="",I684=""),"",I684-H684)</f>
        <v/>
      </c>
      <c r="O684" s="6" t="n"/>
    </row>
    <row r="685">
      <c r="A685" s="13" t="n"/>
      <c r="B685" s="6" t="n"/>
      <c r="C685" s="6" t="n"/>
      <c r="D685" s="6" t="n"/>
      <c r="E685" s="14" t="n"/>
      <c r="F685" s="14" t="n"/>
      <c r="G685" s="14" t="n"/>
      <c r="H685" s="15" t="n"/>
      <c r="I685" s="15" t="n"/>
      <c r="J685" s="11">
        <f>IF(OR(E685="",F685=""),"",ROUND((MOD(F685-E685,1)-N(G685))*24,2))</f>
        <v/>
      </c>
      <c r="K685" s="11">
        <f>IF(OR(A685="",B685=""),"",SUMIFS(Paradas!$F$5:$F$4004,Paradas!$A$5:$A$4004,A685,Paradas!$B$5:$B$4004,B685))</f>
        <v/>
      </c>
      <c r="L685" s="11">
        <f>IF(J685="","",J685-N(K685))</f>
        <v/>
      </c>
      <c r="M685" s="12">
        <f>IF(OR(A685="",B685=""),"",COUNTIFS(Paradas!$A$5:$A$4004,A685,Paradas!$B$5:$B$4004,B685))</f>
        <v/>
      </c>
      <c r="N685" s="11">
        <f>IF(OR(H685="",I685=""),"",I685-H685)</f>
        <v/>
      </c>
      <c r="O685" s="6" t="n"/>
    </row>
    <row r="686">
      <c r="A686" s="13" t="n"/>
      <c r="B686" s="6" t="n"/>
      <c r="C686" s="6" t="n"/>
      <c r="D686" s="6" t="n"/>
      <c r="E686" s="14" t="n"/>
      <c r="F686" s="14" t="n"/>
      <c r="G686" s="14" t="n"/>
      <c r="H686" s="15" t="n"/>
      <c r="I686" s="15" t="n"/>
      <c r="J686" s="11">
        <f>IF(OR(E686="",F686=""),"",ROUND((MOD(F686-E686,1)-N(G686))*24,2))</f>
        <v/>
      </c>
      <c r="K686" s="11">
        <f>IF(OR(A686="",B686=""),"",SUMIFS(Paradas!$F$5:$F$4004,Paradas!$A$5:$A$4004,A686,Paradas!$B$5:$B$4004,B686))</f>
        <v/>
      </c>
      <c r="L686" s="11">
        <f>IF(J686="","",J686-N(K686))</f>
        <v/>
      </c>
      <c r="M686" s="12">
        <f>IF(OR(A686="",B686=""),"",COUNTIFS(Paradas!$A$5:$A$4004,A686,Paradas!$B$5:$B$4004,B686))</f>
        <v/>
      </c>
      <c r="N686" s="11">
        <f>IF(OR(H686="",I686=""),"",I686-H686)</f>
        <v/>
      </c>
      <c r="O686" s="6" t="n"/>
    </row>
    <row r="687">
      <c r="A687" s="13" t="n"/>
      <c r="B687" s="6" t="n"/>
      <c r="C687" s="6" t="n"/>
      <c r="D687" s="6" t="n"/>
      <c r="E687" s="14" t="n"/>
      <c r="F687" s="14" t="n"/>
      <c r="G687" s="14" t="n"/>
      <c r="H687" s="15" t="n"/>
      <c r="I687" s="15" t="n"/>
      <c r="J687" s="11">
        <f>IF(OR(E687="",F687=""),"",ROUND((MOD(F687-E687,1)-N(G687))*24,2))</f>
        <v/>
      </c>
      <c r="K687" s="11">
        <f>IF(OR(A687="",B687=""),"",SUMIFS(Paradas!$F$5:$F$4004,Paradas!$A$5:$A$4004,A687,Paradas!$B$5:$B$4004,B687))</f>
        <v/>
      </c>
      <c r="L687" s="11">
        <f>IF(J687="","",J687-N(K687))</f>
        <v/>
      </c>
      <c r="M687" s="12">
        <f>IF(OR(A687="",B687=""),"",COUNTIFS(Paradas!$A$5:$A$4004,A687,Paradas!$B$5:$B$4004,B687))</f>
        <v/>
      </c>
      <c r="N687" s="11">
        <f>IF(OR(H687="",I687=""),"",I687-H687)</f>
        <v/>
      </c>
      <c r="O687" s="6" t="n"/>
    </row>
    <row r="688">
      <c r="A688" s="13" t="n"/>
      <c r="B688" s="6" t="n"/>
      <c r="C688" s="6" t="n"/>
      <c r="D688" s="6" t="n"/>
      <c r="E688" s="14" t="n"/>
      <c r="F688" s="14" t="n"/>
      <c r="G688" s="14" t="n"/>
      <c r="H688" s="15" t="n"/>
      <c r="I688" s="15" t="n"/>
      <c r="J688" s="11">
        <f>IF(OR(E688="",F688=""),"",ROUND((MOD(F688-E688,1)-N(G688))*24,2))</f>
        <v/>
      </c>
      <c r="K688" s="11">
        <f>IF(OR(A688="",B688=""),"",SUMIFS(Paradas!$F$5:$F$4004,Paradas!$A$5:$A$4004,A688,Paradas!$B$5:$B$4004,B688))</f>
        <v/>
      </c>
      <c r="L688" s="11">
        <f>IF(J688="","",J688-N(K688))</f>
        <v/>
      </c>
      <c r="M688" s="12">
        <f>IF(OR(A688="",B688=""),"",COUNTIFS(Paradas!$A$5:$A$4004,A688,Paradas!$B$5:$B$4004,B688))</f>
        <v/>
      </c>
      <c r="N688" s="11">
        <f>IF(OR(H688="",I688=""),"",I688-H688)</f>
        <v/>
      </c>
      <c r="O688" s="6" t="n"/>
    </row>
    <row r="689">
      <c r="A689" s="13" t="n"/>
      <c r="B689" s="6" t="n"/>
      <c r="C689" s="6" t="n"/>
      <c r="D689" s="6" t="n"/>
      <c r="E689" s="14" t="n"/>
      <c r="F689" s="14" t="n"/>
      <c r="G689" s="14" t="n"/>
      <c r="H689" s="15" t="n"/>
      <c r="I689" s="15" t="n"/>
      <c r="J689" s="11">
        <f>IF(OR(E689="",F689=""),"",ROUND((MOD(F689-E689,1)-N(G689))*24,2))</f>
        <v/>
      </c>
      <c r="K689" s="11">
        <f>IF(OR(A689="",B689=""),"",SUMIFS(Paradas!$F$5:$F$4004,Paradas!$A$5:$A$4004,A689,Paradas!$B$5:$B$4004,B689))</f>
        <v/>
      </c>
      <c r="L689" s="11">
        <f>IF(J689="","",J689-N(K689))</f>
        <v/>
      </c>
      <c r="M689" s="12">
        <f>IF(OR(A689="",B689=""),"",COUNTIFS(Paradas!$A$5:$A$4004,A689,Paradas!$B$5:$B$4004,B689))</f>
        <v/>
      </c>
      <c r="N689" s="11">
        <f>IF(OR(H689="",I689=""),"",I689-H689)</f>
        <v/>
      </c>
      <c r="O689" s="6" t="n"/>
    </row>
    <row r="690">
      <c r="A690" s="13" t="n"/>
      <c r="B690" s="6" t="n"/>
      <c r="C690" s="6" t="n"/>
      <c r="D690" s="6" t="n"/>
      <c r="E690" s="14" t="n"/>
      <c r="F690" s="14" t="n"/>
      <c r="G690" s="14" t="n"/>
      <c r="H690" s="15" t="n"/>
      <c r="I690" s="15" t="n"/>
      <c r="J690" s="11">
        <f>IF(OR(E690="",F690=""),"",ROUND((MOD(F690-E690,1)-N(G690))*24,2))</f>
        <v/>
      </c>
      <c r="K690" s="11">
        <f>IF(OR(A690="",B690=""),"",SUMIFS(Paradas!$F$5:$F$4004,Paradas!$A$5:$A$4004,A690,Paradas!$B$5:$B$4004,B690))</f>
        <v/>
      </c>
      <c r="L690" s="11">
        <f>IF(J690="","",J690-N(K690))</f>
        <v/>
      </c>
      <c r="M690" s="12">
        <f>IF(OR(A690="",B690=""),"",COUNTIFS(Paradas!$A$5:$A$4004,A690,Paradas!$B$5:$B$4004,B690))</f>
        <v/>
      </c>
      <c r="N690" s="11">
        <f>IF(OR(H690="",I690=""),"",I690-H690)</f>
        <v/>
      </c>
      <c r="O690" s="6" t="n"/>
    </row>
    <row r="691">
      <c r="A691" s="13" t="n"/>
      <c r="B691" s="6" t="n"/>
      <c r="C691" s="6" t="n"/>
      <c r="D691" s="6" t="n"/>
      <c r="E691" s="14" t="n"/>
      <c r="F691" s="14" t="n"/>
      <c r="G691" s="14" t="n"/>
      <c r="H691" s="15" t="n"/>
      <c r="I691" s="15" t="n"/>
      <c r="J691" s="11">
        <f>IF(OR(E691="",F691=""),"",ROUND((MOD(F691-E691,1)-N(G691))*24,2))</f>
        <v/>
      </c>
      <c r="K691" s="11">
        <f>IF(OR(A691="",B691=""),"",SUMIFS(Paradas!$F$5:$F$4004,Paradas!$A$5:$A$4004,A691,Paradas!$B$5:$B$4004,B691))</f>
        <v/>
      </c>
      <c r="L691" s="11">
        <f>IF(J691="","",J691-N(K691))</f>
        <v/>
      </c>
      <c r="M691" s="12">
        <f>IF(OR(A691="",B691=""),"",COUNTIFS(Paradas!$A$5:$A$4004,A691,Paradas!$B$5:$B$4004,B691))</f>
        <v/>
      </c>
      <c r="N691" s="11">
        <f>IF(OR(H691="",I691=""),"",I691-H691)</f>
        <v/>
      </c>
      <c r="O691" s="6" t="n"/>
    </row>
    <row r="692">
      <c r="A692" s="13" t="n"/>
      <c r="B692" s="6" t="n"/>
      <c r="C692" s="6" t="n"/>
      <c r="D692" s="6" t="n"/>
      <c r="E692" s="14" t="n"/>
      <c r="F692" s="14" t="n"/>
      <c r="G692" s="14" t="n"/>
      <c r="H692" s="15" t="n"/>
      <c r="I692" s="15" t="n"/>
      <c r="J692" s="11">
        <f>IF(OR(E692="",F692=""),"",ROUND((MOD(F692-E692,1)-N(G692))*24,2))</f>
        <v/>
      </c>
      <c r="K692" s="11">
        <f>IF(OR(A692="",B692=""),"",SUMIFS(Paradas!$F$5:$F$4004,Paradas!$A$5:$A$4004,A692,Paradas!$B$5:$B$4004,B692))</f>
        <v/>
      </c>
      <c r="L692" s="11">
        <f>IF(J692="","",J692-N(K692))</f>
        <v/>
      </c>
      <c r="M692" s="12">
        <f>IF(OR(A692="",B692=""),"",COUNTIFS(Paradas!$A$5:$A$4004,A692,Paradas!$B$5:$B$4004,B692))</f>
        <v/>
      </c>
      <c r="N692" s="11">
        <f>IF(OR(H692="",I692=""),"",I692-H692)</f>
        <v/>
      </c>
      <c r="O692" s="6" t="n"/>
    </row>
    <row r="693">
      <c r="A693" s="13" t="n"/>
      <c r="B693" s="6" t="n"/>
      <c r="C693" s="6" t="n"/>
      <c r="D693" s="6" t="n"/>
      <c r="E693" s="14" t="n"/>
      <c r="F693" s="14" t="n"/>
      <c r="G693" s="14" t="n"/>
      <c r="H693" s="15" t="n"/>
      <c r="I693" s="15" t="n"/>
      <c r="J693" s="11">
        <f>IF(OR(E693="",F693=""),"",ROUND((MOD(F693-E693,1)-N(G693))*24,2))</f>
        <v/>
      </c>
      <c r="K693" s="11">
        <f>IF(OR(A693="",B693=""),"",SUMIFS(Paradas!$F$5:$F$4004,Paradas!$A$5:$A$4004,A693,Paradas!$B$5:$B$4004,B693))</f>
        <v/>
      </c>
      <c r="L693" s="11">
        <f>IF(J693="","",J693-N(K693))</f>
        <v/>
      </c>
      <c r="M693" s="12">
        <f>IF(OR(A693="",B693=""),"",COUNTIFS(Paradas!$A$5:$A$4004,A693,Paradas!$B$5:$B$4004,B693))</f>
        <v/>
      </c>
      <c r="N693" s="11">
        <f>IF(OR(H693="",I693=""),"",I693-H693)</f>
        <v/>
      </c>
      <c r="O693" s="6" t="n"/>
    </row>
    <row r="694">
      <c r="A694" s="13" t="n"/>
      <c r="B694" s="6" t="n"/>
      <c r="C694" s="6" t="n"/>
      <c r="D694" s="6" t="n"/>
      <c r="E694" s="14" t="n"/>
      <c r="F694" s="14" t="n"/>
      <c r="G694" s="14" t="n"/>
      <c r="H694" s="15" t="n"/>
      <c r="I694" s="15" t="n"/>
      <c r="J694" s="11">
        <f>IF(OR(E694="",F694=""),"",ROUND((MOD(F694-E694,1)-N(G694))*24,2))</f>
        <v/>
      </c>
      <c r="K694" s="11">
        <f>IF(OR(A694="",B694=""),"",SUMIFS(Paradas!$F$5:$F$4004,Paradas!$A$5:$A$4004,A694,Paradas!$B$5:$B$4004,B694))</f>
        <v/>
      </c>
      <c r="L694" s="11">
        <f>IF(J694="","",J694-N(K694))</f>
        <v/>
      </c>
      <c r="M694" s="12">
        <f>IF(OR(A694="",B694=""),"",COUNTIFS(Paradas!$A$5:$A$4004,A694,Paradas!$B$5:$B$4004,B694))</f>
        <v/>
      </c>
      <c r="N694" s="11">
        <f>IF(OR(H694="",I694=""),"",I694-H694)</f>
        <v/>
      </c>
      <c r="O694" s="6" t="n"/>
    </row>
    <row r="695">
      <c r="A695" s="13" t="n"/>
      <c r="B695" s="6" t="n"/>
      <c r="C695" s="6" t="n"/>
      <c r="D695" s="6" t="n"/>
      <c r="E695" s="14" t="n"/>
      <c r="F695" s="14" t="n"/>
      <c r="G695" s="14" t="n"/>
      <c r="H695" s="15" t="n"/>
      <c r="I695" s="15" t="n"/>
      <c r="J695" s="11">
        <f>IF(OR(E695="",F695=""),"",ROUND((MOD(F695-E695,1)-N(G695))*24,2))</f>
        <v/>
      </c>
      <c r="K695" s="11">
        <f>IF(OR(A695="",B695=""),"",SUMIFS(Paradas!$F$5:$F$4004,Paradas!$A$5:$A$4004,A695,Paradas!$B$5:$B$4004,B695))</f>
        <v/>
      </c>
      <c r="L695" s="11">
        <f>IF(J695="","",J695-N(K695))</f>
        <v/>
      </c>
      <c r="M695" s="12">
        <f>IF(OR(A695="",B695=""),"",COUNTIFS(Paradas!$A$5:$A$4004,A695,Paradas!$B$5:$B$4004,B695))</f>
        <v/>
      </c>
      <c r="N695" s="11">
        <f>IF(OR(H695="",I695=""),"",I695-H695)</f>
        <v/>
      </c>
      <c r="O695" s="6" t="n"/>
    </row>
    <row r="696">
      <c r="A696" s="13" t="n"/>
      <c r="B696" s="6" t="n"/>
      <c r="C696" s="6" t="n"/>
      <c r="D696" s="6" t="n"/>
      <c r="E696" s="14" t="n"/>
      <c r="F696" s="14" t="n"/>
      <c r="G696" s="14" t="n"/>
      <c r="H696" s="15" t="n"/>
      <c r="I696" s="15" t="n"/>
      <c r="J696" s="11">
        <f>IF(OR(E696="",F696=""),"",ROUND((MOD(F696-E696,1)-N(G696))*24,2))</f>
        <v/>
      </c>
      <c r="K696" s="11">
        <f>IF(OR(A696="",B696=""),"",SUMIFS(Paradas!$F$5:$F$4004,Paradas!$A$5:$A$4004,A696,Paradas!$B$5:$B$4004,B696))</f>
        <v/>
      </c>
      <c r="L696" s="11">
        <f>IF(J696="","",J696-N(K696))</f>
        <v/>
      </c>
      <c r="M696" s="12">
        <f>IF(OR(A696="",B696=""),"",COUNTIFS(Paradas!$A$5:$A$4004,A696,Paradas!$B$5:$B$4004,B696))</f>
        <v/>
      </c>
      <c r="N696" s="11">
        <f>IF(OR(H696="",I696=""),"",I696-H696)</f>
        <v/>
      </c>
      <c r="O696" s="6" t="n"/>
    </row>
    <row r="697">
      <c r="A697" s="13" t="n"/>
      <c r="B697" s="6" t="n"/>
      <c r="C697" s="6" t="n"/>
      <c r="D697" s="6" t="n"/>
      <c r="E697" s="14" t="n"/>
      <c r="F697" s="14" t="n"/>
      <c r="G697" s="14" t="n"/>
      <c r="H697" s="15" t="n"/>
      <c r="I697" s="15" t="n"/>
      <c r="J697" s="11">
        <f>IF(OR(E697="",F697=""),"",ROUND((MOD(F697-E697,1)-N(G697))*24,2))</f>
        <v/>
      </c>
      <c r="K697" s="11">
        <f>IF(OR(A697="",B697=""),"",SUMIFS(Paradas!$F$5:$F$4004,Paradas!$A$5:$A$4004,A697,Paradas!$B$5:$B$4004,B697))</f>
        <v/>
      </c>
      <c r="L697" s="11">
        <f>IF(J697="","",J697-N(K697))</f>
        <v/>
      </c>
      <c r="M697" s="12">
        <f>IF(OR(A697="",B697=""),"",COUNTIFS(Paradas!$A$5:$A$4004,A697,Paradas!$B$5:$B$4004,B697))</f>
        <v/>
      </c>
      <c r="N697" s="11">
        <f>IF(OR(H697="",I697=""),"",I697-H697)</f>
        <v/>
      </c>
      <c r="O697" s="6" t="n"/>
    </row>
    <row r="698">
      <c r="A698" s="13" t="n"/>
      <c r="B698" s="6" t="n"/>
      <c r="C698" s="6" t="n"/>
      <c r="D698" s="6" t="n"/>
      <c r="E698" s="14" t="n"/>
      <c r="F698" s="14" t="n"/>
      <c r="G698" s="14" t="n"/>
      <c r="H698" s="15" t="n"/>
      <c r="I698" s="15" t="n"/>
      <c r="J698" s="11">
        <f>IF(OR(E698="",F698=""),"",ROUND((MOD(F698-E698,1)-N(G698))*24,2))</f>
        <v/>
      </c>
      <c r="K698" s="11">
        <f>IF(OR(A698="",B698=""),"",SUMIFS(Paradas!$F$5:$F$4004,Paradas!$A$5:$A$4004,A698,Paradas!$B$5:$B$4004,B698))</f>
        <v/>
      </c>
      <c r="L698" s="11">
        <f>IF(J698="","",J698-N(K698))</f>
        <v/>
      </c>
      <c r="M698" s="12">
        <f>IF(OR(A698="",B698=""),"",COUNTIFS(Paradas!$A$5:$A$4004,A698,Paradas!$B$5:$B$4004,B698))</f>
        <v/>
      </c>
      <c r="N698" s="11">
        <f>IF(OR(H698="",I698=""),"",I698-H698)</f>
        <v/>
      </c>
      <c r="O698" s="6" t="n"/>
    </row>
    <row r="699">
      <c r="A699" s="13" t="n"/>
      <c r="B699" s="6" t="n"/>
      <c r="C699" s="6" t="n"/>
      <c r="D699" s="6" t="n"/>
      <c r="E699" s="14" t="n"/>
      <c r="F699" s="14" t="n"/>
      <c r="G699" s="14" t="n"/>
      <c r="H699" s="15" t="n"/>
      <c r="I699" s="15" t="n"/>
      <c r="J699" s="11">
        <f>IF(OR(E699="",F699=""),"",ROUND((MOD(F699-E699,1)-N(G699))*24,2))</f>
        <v/>
      </c>
      <c r="K699" s="11">
        <f>IF(OR(A699="",B699=""),"",SUMIFS(Paradas!$F$5:$F$4004,Paradas!$A$5:$A$4004,A699,Paradas!$B$5:$B$4004,B699))</f>
        <v/>
      </c>
      <c r="L699" s="11">
        <f>IF(J699="","",J699-N(K699))</f>
        <v/>
      </c>
      <c r="M699" s="12">
        <f>IF(OR(A699="",B699=""),"",COUNTIFS(Paradas!$A$5:$A$4004,A699,Paradas!$B$5:$B$4004,B699))</f>
        <v/>
      </c>
      <c r="N699" s="11">
        <f>IF(OR(H699="",I699=""),"",I699-H699)</f>
        <v/>
      </c>
      <c r="O699" s="6" t="n"/>
    </row>
    <row r="700">
      <c r="A700" s="13" t="n"/>
      <c r="B700" s="6" t="n"/>
      <c r="C700" s="6" t="n"/>
      <c r="D700" s="6" t="n"/>
      <c r="E700" s="14" t="n"/>
      <c r="F700" s="14" t="n"/>
      <c r="G700" s="14" t="n"/>
      <c r="H700" s="15" t="n"/>
      <c r="I700" s="15" t="n"/>
      <c r="J700" s="11">
        <f>IF(OR(E700="",F700=""),"",ROUND((MOD(F700-E700,1)-N(G700))*24,2))</f>
        <v/>
      </c>
      <c r="K700" s="11">
        <f>IF(OR(A700="",B700=""),"",SUMIFS(Paradas!$F$5:$F$4004,Paradas!$A$5:$A$4004,A700,Paradas!$B$5:$B$4004,B700))</f>
        <v/>
      </c>
      <c r="L700" s="11">
        <f>IF(J700="","",J700-N(K700))</f>
        <v/>
      </c>
      <c r="M700" s="12">
        <f>IF(OR(A700="",B700=""),"",COUNTIFS(Paradas!$A$5:$A$4004,A700,Paradas!$B$5:$B$4004,B700))</f>
        <v/>
      </c>
      <c r="N700" s="11">
        <f>IF(OR(H700="",I700=""),"",I700-H700)</f>
        <v/>
      </c>
      <c r="O700" s="6" t="n"/>
    </row>
    <row r="701">
      <c r="A701" s="13" t="n"/>
      <c r="B701" s="6" t="n"/>
      <c r="C701" s="6" t="n"/>
      <c r="D701" s="6" t="n"/>
      <c r="E701" s="14" t="n"/>
      <c r="F701" s="14" t="n"/>
      <c r="G701" s="14" t="n"/>
      <c r="H701" s="15" t="n"/>
      <c r="I701" s="15" t="n"/>
      <c r="J701" s="11">
        <f>IF(OR(E701="",F701=""),"",ROUND((MOD(F701-E701,1)-N(G701))*24,2))</f>
        <v/>
      </c>
      <c r="K701" s="11">
        <f>IF(OR(A701="",B701=""),"",SUMIFS(Paradas!$F$5:$F$4004,Paradas!$A$5:$A$4004,A701,Paradas!$B$5:$B$4004,B701))</f>
        <v/>
      </c>
      <c r="L701" s="11">
        <f>IF(J701="","",J701-N(K701))</f>
        <v/>
      </c>
      <c r="M701" s="12">
        <f>IF(OR(A701="",B701=""),"",COUNTIFS(Paradas!$A$5:$A$4004,A701,Paradas!$B$5:$B$4004,B701))</f>
        <v/>
      </c>
      <c r="N701" s="11">
        <f>IF(OR(H701="",I701=""),"",I701-H701)</f>
        <v/>
      </c>
      <c r="O701" s="6" t="n"/>
    </row>
    <row r="702">
      <c r="A702" s="13" t="n"/>
      <c r="B702" s="6" t="n"/>
      <c r="C702" s="6" t="n"/>
      <c r="D702" s="6" t="n"/>
      <c r="E702" s="14" t="n"/>
      <c r="F702" s="14" t="n"/>
      <c r="G702" s="14" t="n"/>
      <c r="H702" s="15" t="n"/>
      <c r="I702" s="15" t="n"/>
      <c r="J702" s="11">
        <f>IF(OR(E702="",F702=""),"",ROUND((MOD(F702-E702,1)-N(G702))*24,2))</f>
        <v/>
      </c>
      <c r="K702" s="11">
        <f>IF(OR(A702="",B702=""),"",SUMIFS(Paradas!$F$5:$F$4004,Paradas!$A$5:$A$4004,A702,Paradas!$B$5:$B$4004,B702))</f>
        <v/>
      </c>
      <c r="L702" s="11">
        <f>IF(J702="","",J702-N(K702))</f>
        <v/>
      </c>
      <c r="M702" s="12">
        <f>IF(OR(A702="",B702=""),"",COUNTIFS(Paradas!$A$5:$A$4004,A702,Paradas!$B$5:$B$4004,B702))</f>
        <v/>
      </c>
      <c r="N702" s="11">
        <f>IF(OR(H702="",I702=""),"",I702-H702)</f>
        <v/>
      </c>
      <c r="O702" s="6" t="n"/>
    </row>
    <row r="703">
      <c r="A703" s="13" t="n"/>
      <c r="B703" s="6" t="n"/>
      <c r="C703" s="6" t="n"/>
      <c r="D703" s="6" t="n"/>
      <c r="E703" s="14" t="n"/>
      <c r="F703" s="14" t="n"/>
      <c r="G703" s="14" t="n"/>
      <c r="H703" s="15" t="n"/>
      <c r="I703" s="15" t="n"/>
      <c r="J703" s="11">
        <f>IF(OR(E703="",F703=""),"",ROUND((MOD(F703-E703,1)-N(G703))*24,2))</f>
        <v/>
      </c>
      <c r="K703" s="11">
        <f>IF(OR(A703="",B703=""),"",SUMIFS(Paradas!$F$5:$F$4004,Paradas!$A$5:$A$4004,A703,Paradas!$B$5:$B$4004,B703))</f>
        <v/>
      </c>
      <c r="L703" s="11">
        <f>IF(J703="","",J703-N(K703))</f>
        <v/>
      </c>
      <c r="M703" s="12">
        <f>IF(OR(A703="",B703=""),"",COUNTIFS(Paradas!$A$5:$A$4004,A703,Paradas!$B$5:$B$4004,B703))</f>
        <v/>
      </c>
      <c r="N703" s="11">
        <f>IF(OR(H703="",I703=""),"",I703-H703)</f>
        <v/>
      </c>
      <c r="O703" s="6" t="n"/>
    </row>
    <row r="704">
      <c r="A704" s="13" t="n"/>
      <c r="B704" s="6" t="n"/>
      <c r="C704" s="6" t="n"/>
      <c r="D704" s="6" t="n"/>
      <c r="E704" s="14" t="n"/>
      <c r="F704" s="14" t="n"/>
      <c r="G704" s="14" t="n"/>
      <c r="H704" s="15" t="n"/>
      <c r="I704" s="15" t="n"/>
      <c r="J704" s="11">
        <f>IF(OR(E704="",F704=""),"",ROUND((MOD(F704-E704,1)-N(G704))*24,2))</f>
        <v/>
      </c>
      <c r="K704" s="11">
        <f>IF(OR(A704="",B704=""),"",SUMIFS(Paradas!$F$5:$F$4004,Paradas!$A$5:$A$4004,A704,Paradas!$B$5:$B$4004,B704))</f>
        <v/>
      </c>
      <c r="L704" s="11">
        <f>IF(J704="","",J704-N(K704))</f>
        <v/>
      </c>
      <c r="M704" s="12">
        <f>IF(OR(A704="",B704=""),"",COUNTIFS(Paradas!$A$5:$A$4004,A704,Paradas!$B$5:$B$4004,B704))</f>
        <v/>
      </c>
      <c r="N704" s="11">
        <f>IF(OR(H704="",I704=""),"",I704-H704)</f>
        <v/>
      </c>
      <c r="O704" s="6" t="n"/>
    </row>
    <row r="705">
      <c r="A705" s="13" t="n"/>
      <c r="B705" s="6" t="n"/>
      <c r="C705" s="6" t="n"/>
      <c r="D705" s="6" t="n"/>
      <c r="E705" s="14" t="n"/>
      <c r="F705" s="14" t="n"/>
      <c r="G705" s="14" t="n"/>
      <c r="H705" s="15" t="n"/>
      <c r="I705" s="15" t="n"/>
      <c r="J705" s="11">
        <f>IF(OR(E705="",F705=""),"",ROUND((MOD(F705-E705,1)-N(G705))*24,2))</f>
        <v/>
      </c>
      <c r="K705" s="11">
        <f>IF(OR(A705="",B705=""),"",SUMIFS(Paradas!$F$5:$F$4004,Paradas!$A$5:$A$4004,A705,Paradas!$B$5:$B$4004,B705))</f>
        <v/>
      </c>
      <c r="L705" s="11">
        <f>IF(J705="","",J705-N(K705))</f>
        <v/>
      </c>
      <c r="M705" s="12">
        <f>IF(OR(A705="",B705=""),"",COUNTIFS(Paradas!$A$5:$A$4004,A705,Paradas!$B$5:$B$4004,B705))</f>
        <v/>
      </c>
      <c r="N705" s="11">
        <f>IF(OR(H705="",I705=""),"",I705-H705)</f>
        <v/>
      </c>
      <c r="O705" s="6" t="n"/>
    </row>
    <row r="706">
      <c r="A706" s="13" t="n"/>
      <c r="B706" s="6" t="n"/>
      <c r="C706" s="6" t="n"/>
      <c r="D706" s="6" t="n"/>
      <c r="E706" s="14" t="n"/>
      <c r="F706" s="14" t="n"/>
      <c r="G706" s="14" t="n"/>
      <c r="H706" s="15" t="n"/>
      <c r="I706" s="15" t="n"/>
      <c r="J706" s="11">
        <f>IF(OR(E706="",F706=""),"",ROUND((MOD(F706-E706,1)-N(G706))*24,2))</f>
        <v/>
      </c>
      <c r="K706" s="11">
        <f>IF(OR(A706="",B706=""),"",SUMIFS(Paradas!$F$5:$F$4004,Paradas!$A$5:$A$4004,A706,Paradas!$B$5:$B$4004,B706))</f>
        <v/>
      </c>
      <c r="L706" s="11">
        <f>IF(J706="","",J706-N(K706))</f>
        <v/>
      </c>
      <c r="M706" s="12">
        <f>IF(OR(A706="",B706=""),"",COUNTIFS(Paradas!$A$5:$A$4004,A706,Paradas!$B$5:$B$4004,B706))</f>
        <v/>
      </c>
      <c r="N706" s="11">
        <f>IF(OR(H706="",I706=""),"",I706-H706)</f>
        <v/>
      </c>
      <c r="O706" s="6" t="n"/>
    </row>
    <row r="707">
      <c r="A707" s="13" t="n"/>
      <c r="B707" s="6" t="n"/>
      <c r="C707" s="6" t="n"/>
      <c r="D707" s="6" t="n"/>
      <c r="E707" s="14" t="n"/>
      <c r="F707" s="14" t="n"/>
      <c r="G707" s="14" t="n"/>
      <c r="H707" s="15" t="n"/>
      <c r="I707" s="15" t="n"/>
      <c r="J707" s="11">
        <f>IF(OR(E707="",F707=""),"",ROUND((MOD(F707-E707,1)-N(G707))*24,2))</f>
        <v/>
      </c>
      <c r="K707" s="11">
        <f>IF(OR(A707="",B707=""),"",SUMIFS(Paradas!$F$5:$F$4004,Paradas!$A$5:$A$4004,A707,Paradas!$B$5:$B$4004,B707))</f>
        <v/>
      </c>
      <c r="L707" s="11">
        <f>IF(J707="","",J707-N(K707))</f>
        <v/>
      </c>
      <c r="M707" s="12">
        <f>IF(OR(A707="",B707=""),"",COUNTIFS(Paradas!$A$5:$A$4004,A707,Paradas!$B$5:$B$4004,B707))</f>
        <v/>
      </c>
      <c r="N707" s="11">
        <f>IF(OR(H707="",I707=""),"",I707-H707)</f>
        <v/>
      </c>
      <c r="O707" s="6" t="n"/>
    </row>
    <row r="708">
      <c r="A708" s="13" t="n"/>
      <c r="B708" s="6" t="n"/>
      <c r="C708" s="6" t="n"/>
      <c r="D708" s="6" t="n"/>
      <c r="E708" s="14" t="n"/>
      <c r="F708" s="14" t="n"/>
      <c r="G708" s="14" t="n"/>
      <c r="H708" s="15" t="n"/>
      <c r="I708" s="15" t="n"/>
      <c r="J708" s="11">
        <f>IF(OR(E708="",F708=""),"",ROUND((MOD(F708-E708,1)-N(G708))*24,2))</f>
        <v/>
      </c>
      <c r="K708" s="11">
        <f>IF(OR(A708="",B708=""),"",SUMIFS(Paradas!$F$5:$F$4004,Paradas!$A$5:$A$4004,A708,Paradas!$B$5:$B$4004,B708))</f>
        <v/>
      </c>
      <c r="L708" s="11">
        <f>IF(J708="","",J708-N(K708))</f>
        <v/>
      </c>
      <c r="M708" s="12">
        <f>IF(OR(A708="",B708=""),"",COUNTIFS(Paradas!$A$5:$A$4004,A708,Paradas!$B$5:$B$4004,B708))</f>
        <v/>
      </c>
      <c r="N708" s="11">
        <f>IF(OR(H708="",I708=""),"",I708-H708)</f>
        <v/>
      </c>
      <c r="O708" s="6" t="n"/>
    </row>
    <row r="709">
      <c r="A709" s="13" t="n"/>
      <c r="B709" s="6" t="n"/>
      <c r="C709" s="6" t="n"/>
      <c r="D709" s="6" t="n"/>
      <c r="E709" s="14" t="n"/>
      <c r="F709" s="14" t="n"/>
      <c r="G709" s="14" t="n"/>
      <c r="H709" s="15" t="n"/>
      <c r="I709" s="15" t="n"/>
      <c r="J709" s="11">
        <f>IF(OR(E709="",F709=""),"",ROUND((MOD(F709-E709,1)-N(G709))*24,2))</f>
        <v/>
      </c>
      <c r="K709" s="11">
        <f>IF(OR(A709="",B709=""),"",SUMIFS(Paradas!$F$5:$F$4004,Paradas!$A$5:$A$4004,A709,Paradas!$B$5:$B$4004,B709))</f>
        <v/>
      </c>
      <c r="L709" s="11">
        <f>IF(J709="","",J709-N(K709))</f>
        <v/>
      </c>
      <c r="M709" s="12">
        <f>IF(OR(A709="",B709=""),"",COUNTIFS(Paradas!$A$5:$A$4004,A709,Paradas!$B$5:$B$4004,B709))</f>
        <v/>
      </c>
      <c r="N709" s="11">
        <f>IF(OR(H709="",I709=""),"",I709-H709)</f>
        <v/>
      </c>
      <c r="O709" s="6" t="n"/>
    </row>
    <row r="710">
      <c r="A710" s="13" t="n"/>
      <c r="B710" s="6" t="n"/>
      <c r="C710" s="6" t="n"/>
      <c r="D710" s="6" t="n"/>
      <c r="E710" s="14" t="n"/>
      <c r="F710" s="14" t="n"/>
      <c r="G710" s="14" t="n"/>
      <c r="H710" s="15" t="n"/>
      <c r="I710" s="15" t="n"/>
      <c r="J710" s="11">
        <f>IF(OR(E710="",F710=""),"",ROUND((MOD(F710-E710,1)-N(G710))*24,2))</f>
        <v/>
      </c>
      <c r="K710" s="11">
        <f>IF(OR(A710="",B710=""),"",SUMIFS(Paradas!$F$5:$F$4004,Paradas!$A$5:$A$4004,A710,Paradas!$B$5:$B$4004,B710))</f>
        <v/>
      </c>
      <c r="L710" s="11">
        <f>IF(J710="","",J710-N(K710))</f>
        <v/>
      </c>
      <c r="M710" s="12">
        <f>IF(OR(A710="",B710=""),"",COUNTIFS(Paradas!$A$5:$A$4004,A710,Paradas!$B$5:$B$4004,B710))</f>
        <v/>
      </c>
      <c r="N710" s="11">
        <f>IF(OR(H710="",I710=""),"",I710-H710)</f>
        <v/>
      </c>
      <c r="O710" s="6" t="n"/>
    </row>
    <row r="711">
      <c r="A711" s="13" t="n"/>
      <c r="B711" s="6" t="n"/>
      <c r="C711" s="6" t="n"/>
      <c r="D711" s="6" t="n"/>
      <c r="E711" s="14" t="n"/>
      <c r="F711" s="14" t="n"/>
      <c r="G711" s="14" t="n"/>
      <c r="H711" s="15" t="n"/>
      <c r="I711" s="15" t="n"/>
      <c r="J711" s="11">
        <f>IF(OR(E711="",F711=""),"",ROUND((MOD(F711-E711,1)-N(G711))*24,2))</f>
        <v/>
      </c>
      <c r="K711" s="11">
        <f>IF(OR(A711="",B711=""),"",SUMIFS(Paradas!$F$5:$F$4004,Paradas!$A$5:$A$4004,A711,Paradas!$B$5:$B$4004,B711))</f>
        <v/>
      </c>
      <c r="L711" s="11">
        <f>IF(J711="","",J711-N(K711))</f>
        <v/>
      </c>
      <c r="M711" s="12">
        <f>IF(OR(A711="",B711=""),"",COUNTIFS(Paradas!$A$5:$A$4004,A711,Paradas!$B$5:$B$4004,B711))</f>
        <v/>
      </c>
      <c r="N711" s="11">
        <f>IF(OR(H711="",I711=""),"",I711-H711)</f>
        <v/>
      </c>
      <c r="O711" s="6" t="n"/>
    </row>
    <row r="712">
      <c r="A712" s="13" t="n"/>
      <c r="B712" s="6" t="n"/>
      <c r="C712" s="6" t="n"/>
      <c r="D712" s="6" t="n"/>
      <c r="E712" s="14" t="n"/>
      <c r="F712" s="14" t="n"/>
      <c r="G712" s="14" t="n"/>
      <c r="H712" s="15" t="n"/>
      <c r="I712" s="15" t="n"/>
      <c r="J712" s="11">
        <f>IF(OR(E712="",F712=""),"",ROUND((MOD(F712-E712,1)-N(G712))*24,2))</f>
        <v/>
      </c>
      <c r="K712" s="11">
        <f>IF(OR(A712="",B712=""),"",SUMIFS(Paradas!$F$5:$F$4004,Paradas!$A$5:$A$4004,A712,Paradas!$B$5:$B$4004,B712))</f>
        <v/>
      </c>
      <c r="L712" s="11">
        <f>IF(J712="","",J712-N(K712))</f>
        <v/>
      </c>
      <c r="M712" s="12">
        <f>IF(OR(A712="",B712=""),"",COUNTIFS(Paradas!$A$5:$A$4004,A712,Paradas!$B$5:$B$4004,B712))</f>
        <v/>
      </c>
      <c r="N712" s="11">
        <f>IF(OR(H712="",I712=""),"",I712-H712)</f>
        <v/>
      </c>
      <c r="O712" s="6" t="n"/>
    </row>
    <row r="713">
      <c r="A713" s="13" t="n"/>
      <c r="B713" s="6" t="n"/>
      <c r="C713" s="6" t="n"/>
      <c r="D713" s="6" t="n"/>
      <c r="E713" s="14" t="n"/>
      <c r="F713" s="14" t="n"/>
      <c r="G713" s="14" t="n"/>
      <c r="H713" s="15" t="n"/>
      <c r="I713" s="15" t="n"/>
      <c r="J713" s="11">
        <f>IF(OR(E713="",F713=""),"",ROUND((MOD(F713-E713,1)-N(G713))*24,2))</f>
        <v/>
      </c>
      <c r="K713" s="11">
        <f>IF(OR(A713="",B713=""),"",SUMIFS(Paradas!$F$5:$F$4004,Paradas!$A$5:$A$4004,A713,Paradas!$B$5:$B$4004,B713))</f>
        <v/>
      </c>
      <c r="L713" s="11">
        <f>IF(J713="","",J713-N(K713))</f>
        <v/>
      </c>
      <c r="M713" s="12">
        <f>IF(OR(A713="",B713=""),"",COUNTIFS(Paradas!$A$5:$A$4004,A713,Paradas!$B$5:$B$4004,B713))</f>
        <v/>
      </c>
      <c r="N713" s="11">
        <f>IF(OR(H713="",I713=""),"",I713-H713)</f>
        <v/>
      </c>
      <c r="O713" s="6" t="n"/>
    </row>
    <row r="714">
      <c r="A714" s="13" t="n"/>
      <c r="B714" s="6" t="n"/>
      <c r="C714" s="6" t="n"/>
      <c r="D714" s="6" t="n"/>
      <c r="E714" s="14" t="n"/>
      <c r="F714" s="14" t="n"/>
      <c r="G714" s="14" t="n"/>
      <c r="H714" s="15" t="n"/>
      <c r="I714" s="15" t="n"/>
      <c r="J714" s="11">
        <f>IF(OR(E714="",F714=""),"",ROUND((MOD(F714-E714,1)-N(G714))*24,2))</f>
        <v/>
      </c>
      <c r="K714" s="11">
        <f>IF(OR(A714="",B714=""),"",SUMIFS(Paradas!$F$5:$F$4004,Paradas!$A$5:$A$4004,A714,Paradas!$B$5:$B$4004,B714))</f>
        <v/>
      </c>
      <c r="L714" s="11">
        <f>IF(J714="","",J714-N(K714))</f>
        <v/>
      </c>
      <c r="M714" s="12">
        <f>IF(OR(A714="",B714=""),"",COUNTIFS(Paradas!$A$5:$A$4004,A714,Paradas!$B$5:$B$4004,B714))</f>
        <v/>
      </c>
      <c r="N714" s="11">
        <f>IF(OR(H714="",I714=""),"",I714-H714)</f>
        <v/>
      </c>
      <c r="O714" s="6" t="n"/>
    </row>
    <row r="715">
      <c r="A715" s="13" t="n"/>
      <c r="B715" s="6" t="n"/>
      <c r="C715" s="6" t="n"/>
      <c r="D715" s="6" t="n"/>
      <c r="E715" s="14" t="n"/>
      <c r="F715" s="14" t="n"/>
      <c r="G715" s="14" t="n"/>
      <c r="H715" s="15" t="n"/>
      <c r="I715" s="15" t="n"/>
      <c r="J715" s="11">
        <f>IF(OR(E715="",F715=""),"",ROUND((MOD(F715-E715,1)-N(G715))*24,2))</f>
        <v/>
      </c>
      <c r="K715" s="11">
        <f>IF(OR(A715="",B715=""),"",SUMIFS(Paradas!$F$5:$F$4004,Paradas!$A$5:$A$4004,A715,Paradas!$B$5:$B$4004,B715))</f>
        <v/>
      </c>
      <c r="L715" s="11">
        <f>IF(J715="","",J715-N(K715))</f>
        <v/>
      </c>
      <c r="M715" s="12">
        <f>IF(OR(A715="",B715=""),"",COUNTIFS(Paradas!$A$5:$A$4004,A715,Paradas!$B$5:$B$4004,B715))</f>
        <v/>
      </c>
      <c r="N715" s="11">
        <f>IF(OR(H715="",I715=""),"",I715-H715)</f>
        <v/>
      </c>
      <c r="O715" s="6" t="n"/>
    </row>
    <row r="716">
      <c r="A716" s="13" t="n"/>
      <c r="B716" s="6" t="n"/>
      <c r="C716" s="6" t="n"/>
      <c r="D716" s="6" t="n"/>
      <c r="E716" s="14" t="n"/>
      <c r="F716" s="14" t="n"/>
      <c r="G716" s="14" t="n"/>
      <c r="H716" s="15" t="n"/>
      <c r="I716" s="15" t="n"/>
      <c r="J716" s="11">
        <f>IF(OR(E716="",F716=""),"",ROUND((MOD(F716-E716,1)-N(G716))*24,2))</f>
        <v/>
      </c>
      <c r="K716" s="11">
        <f>IF(OR(A716="",B716=""),"",SUMIFS(Paradas!$F$5:$F$4004,Paradas!$A$5:$A$4004,A716,Paradas!$B$5:$B$4004,B716))</f>
        <v/>
      </c>
      <c r="L716" s="11">
        <f>IF(J716="","",J716-N(K716))</f>
        <v/>
      </c>
      <c r="M716" s="12">
        <f>IF(OR(A716="",B716=""),"",COUNTIFS(Paradas!$A$5:$A$4004,A716,Paradas!$B$5:$B$4004,B716))</f>
        <v/>
      </c>
      <c r="N716" s="11">
        <f>IF(OR(H716="",I716=""),"",I716-H716)</f>
        <v/>
      </c>
      <c r="O716" s="6" t="n"/>
    </row>
    <row r="717">
      <c r="A717" s="13" t="n"/>
      <c r="B717" s="6" t="n"/>
      <c r="C717" s="6" t="n"/>
      <c r="D717" s="6" t="n"/>
      <c r="E717" s="14" t="n"/>
      <c r="F717" s="14" t="n"/>
      <c r="G717" s="14" t="n"/>
      <c r="H717" s="15" t="n"/>
      <c r="I717" s="15" t="n"/>
      <c r="J717" s="11">
        <f>IF(OR(E717="",F717=""),"",ROUND((MOD(F717-E717,1)-N(G717))*24,2))</f>
        <v/>
      </c>
      <c r="K717" s="11">
        <f>IF(OR(A717="",B717=""),"",SUMIFS(Paradas!$F$5:$F$4004,Paradas!$A$5:$A$4004,A717,Paradas!$B$5:$B$4004,B717))</f>
        <v/>
      </c>
      <c r="L717" s="11">
        <f>IF(J717="","",J717-N(K717))</f>
        <v/>
      </c>
      <c r="M717" s="12">
        <f>IF(OR(A717="",B717=""),"",COUNTIFS(Paradas!$A$5:$A$4004,A717,Paradas!$B$5:$B$4004,B717))</f>
        <v/>
      </c>
      <c r="N717" s="11">
        <f>IF(OR(H717="",I717=""),"",I717-H717)</f>
        <v/>
      </c>
      <c r="O717" s="6" t="n"/>
    </row>
    <row r="718">
      <c r="A718" s="13" t="n"/>
      <c r="B718" s="6" t="n"/>
      <c r="C718" s="6" t="n"/>
      <c r="D718" s="6" t="n"/>
      <c r="E718" s="14" t="n"/>
      <c r="F718" s="14" t="n"/>
      <c r="G718" s="14" t="n"/>
      <c r="H718" s="15" t="n"/>
      <c r="I718" s="15" t="n"/>
      <c r="J718" s="11">
        <f>IF(OR(E718="",F718=""),"",ROUND((MOD(F718-E718,1)-N(G718))*24,2))</f>
        <v/>
      </c>
      <c r="K718" s="11">
        <f>IF(OR(A718="",B718=""),"",SUMIFS(Paradas!$F$5:$F$4004,Paradas!$A$5:$A$4004,A718,Paradas!$B$5:$B$4004,B718))</f>
        <v/>
      </c>
      <c r="L718" s="11">
        <f>IF(J718="","",J718-N(K718))</f>
        <v/>
      </c>
      <c r="M718" s="12">
        <f>IF(OR(A718="",B718=""),"",COUNTIFS(Paradas!$A$5:$A$4004,A718,Paradas!$B$5:$B$4004,B718))</f>
        <v/>
      </c>
      <c r="N718" s="11">
        <f>IF(OR(H718="",I718=""),"",I718-H718)</f>
        <v/>
      </c>
      <c r="O718" s="6" t="n"/>
    </row>
    <row r="719">
      <c r="A719" s="13" t="n"/>
      <c r="B719" s="6" t="n"/>
      <c r="C719" s="6" t="n"/>
      <c r="D719" s="6" t="n"/>
      <c r="E719" s="14" t="n"/>
      <c r="F719" s="14" t="n"/>
      <c r="G719" s="14" t="n"/>
      <c r="H719" s="15" t="n"/>
      <c r="I719" s="15" t="n"/>
      <c r="J719" s="11">
        <f>IF(OR(E719="",F719=""),"",ROUND((MOD(F719-E719,1)-N(G719))*24,2))</f>
        <v/>
      </c>
      <c r="K719" s="11">
        <f>IF(OR(A719="",B719=""),"",SUMIFS(Paradas!$F$5:$F$4004,Paradas!$A$5:$A$4004,A719,Paradas!$B$5:$B$4004,B719))</f>
        <v/>
      </c>
      <c r="L719" s="11">
        <f>IF(J719="","",J719-N(K719))</f>
        <v/>
      </c>
      <c r="M719" s="12">
        <f>IF(OR(A719="",B719=""),"",COUNTIFS(Paradas!$A$5:$A$4004,A719,Paradas!$B$5:$B$4004,B719))</f>
        <v/>
      </c>
      <c r="N719" s="11">
        <f>IF(OR(H719="",I719=""),"",I719-H719)</f>
        <v/>
      </c>
      <c r="O719" s="6" t="n"/>
    </row>
    <row r="720">
      <c r="A720" s="13" t="n"/>
      <c r="B720" s="6" t="n"/>
      <c r="C720" s="6" t="n"/>
      <c r="D720" s="6" t="n"/>
      <c r="E720" s="14" t="n"/>
      <c r="F720" s="14" t="n"/>
      <c r="G720" s="14" t="n"/>
      <c r="H720" s="15" t="n"/>
      <c r="I720" s="15" t="n"/>
      <c r="J720" s="11">
        <f>IF(OR(E720="",F720=""),"",ROUND((MOD(F720-E720,1)-N(G720))*24,2))</f>
        <v/>
      </c>
      <c r="K720" s="11">
        <f>IF(OR(A720="",B720=""),"",SUMIFS(Paradas!$F$5:$F$4004,Paradas!$A$5:$A$4004,A720,Paradas!$B$5:$B$4004,B720))</f>
        <v/>
      </c>
      <c r="L720" s="11">
        <f>IF(J720="","",J720-N(K720))</f>
        <v/>
      </c>
      <c r="M720" s="12">
        <f>IF(OR(A720="",B720=""),"",COUNTIFS(Paradas!$A$5:$A$4004,A720,Paradas!$B$5:$B$4004,B720))</f>
        <v/>
      </c>
      <c r="N720" s="11">
        <f>IF(OR(H720="",I720=""),"",I720-H720)</f>
        <v/>
      </c>
      <c r="O720" s="6" t="n"/>
    </row>
    <row r="721">
      <c r="A721" s="13" t="n"/>
      <c r="B721" s="6" t="n"/>
      <c r="C721" s="6" t="n"/>
      <c r="D721" s="6" t="n"/>
      <c r="E721" s="14" t="n"/>
      <c r="F721" s="14" t="n"/>
      <c r="G721" s="14" t="n"/>
      <c r="H721" s="15" t="n"/>
      <c r="I721" s="15" t="n"/>
      <c r="J721" s="11">
        <f>IF(OR(E721="",F721=""),"",ROUND((MOD(F721-E721,1)-N(G721))*24,2))</f>
        <v/>
      </c>
      <c r="K721" s="11">
        <f>IF(OR(A721="",B721=""),"",SUMIFS(Paradas!$F$5:$F$4004,Paradas!$A$5:$A$4004,A721,Paradas!$B$5:$B$4004,B721))</f>
        <v/>
      </c>
      <c r="L721" s="11">
        <f>IF(J721="","",J721-N(K721))</f>
        <v/>
      </c>
      <c r="M721" s="12">
        <f>IF(OR(A721="",B721=""),"",COUNTIFS(Paradas!$A$5:$A$4004,A721,Paradas!$B$5:$B$4004,B721))</f>
        <v/>
      </c>
      <c r="N721" s="11">
        <f>IF(OR(H721="",I721=""),"",I721-H721)</f>
        <v/>
      </c>
      <c r="O721" s="6" t="n"/>
    </row>
    <row r="722">
      <c r="A722" s="13" t="n"/>
      <c r="B722" s="6" t="n"/>
      <c r="C722" s="6" t="n"/>
      <c r="D722" s="6" t="n"/>
      <c r="E722" s="14" t="n"/>
      <c r="F722" s="14" t="n"/>
      <c r="G722" s="14" t="n"/>
      <c r="H722" s="15" t="n"/>
      <c r="I722" s="15" t="n"/>
      <c r="J722" s="11">
        <f>IF(OR(E722="",F722=""),"",ROUND((MOD(F722-E722,1)-N(G722))*24,2))</f>
        <v/>
      </c>
      <c r="K722" s="11">
        <f>IF(OR(A722="",B722=""),"",SUMIFS(Paradas!$F$5:$F$4004,Paradas!$A$5:$A$4004,A722,Paradas!$B$5:$B$4004,B722))</f>
        <v/>
      </c>
      <c r="L722" s="11">
        <f>IF(J722="","",J722-N(K722))</f>
        <v/>
      </c>
      <c r="M722" s="12">
        <f>IF(OR(A722="",B722=""),"",COUNTIFS(Paradas!$A$5:$A$4004,A722,Paradas!$B$5:$B$4004,B722))</f>
        <v/>
      </c>
      <c r="N722" s="11">
        <f>IF(OR(H722="",I722=""),"",I722-H722)</f>
        <v/>
      </c>
      <c r="O722" s="6" t="n"/>
    </row>
    <row r="723">
      <c r="A723" s="13" t="n"/>
      <c r="B723" s="6" t="n"/>
      <c r="C723" s="6" t="n"/>
      <c r="D723" s="6" t="n"/>
      <c r="E723" s="14" t="n"/>
      <c r="F723" s="14" t="n"/>
      <c r="G723" s="14" t="n"/>
      <c r="H723" s="15" t="n"/>
      <c r="I723" s="15" t="n"/>
      <c r="J723" s="11">
        <f>IF(OR(E723="",F723=""),"",ROUND((MOD(F723-E723,1)-N(G723))*24,2))</f>
        <v/>
      </c>
      <c r="K723" s="11">
        <f>IF(OR(A723="",B723=""),"",SUMIFS(Paradas!$F$5:$F$4004,Paradas!$A$5:$A$4004,A723,Paradas!$B$5:$B$4004,B723))</f>
        <v/>
      </c>
      <c r="L723" s="11">
        <f>IF(J723="","",J723-N(K723))</f>
        <v/>
      </c>
      <c r="M723" s="12">
        <f>IF(OR(A723="",B723=""),"",COUNTIFS(Paradas!$A$5:$A$4004,A723,Paradas!$B$5:$B$4004,B723))</f>
        <v/>
      </c>
      <c r="N723" s="11">
        <f>IF(OR(H723="",I723=""),"",I723-H723)</f>
        <v/>
      </c>
      <c r="O723" s="6" t="n"/>
    </row>
    <row r="724">
      <c r="A724" s="13" t="n"/>
      <c r="B724" s="6" t="n"/>
      <c r="C724" s="6" t="n"/>
      <c r="D724" s="6" t="n"/>
      <c r="E724" s="14" t="n"/>
      <c r="F724" s="14" t="n"/>
      <c r="G724" s="14" t="n"/>
      <c r="H724" s="15" t="n"/>
      <c r="I724" s="15" t="n"/>
      <c r="J724" s="11">
        <f>IF(OR(E724="",F724=""),"",ROUND((MOD(F724-E724,1)-N(G724))*24,2))</f>
        <v/>
      </c>
      <c r="K724" s="11">
        <f>IF(OR(A724="",B724=""),"",SUMIFS(Paradas!$F$5:$F$4004,Paradas!$A$5:$A$4004,A724,Paradas!$B$5:$B$4004,B724))</f>
        <v/>
      </c>
      <c r="L724" s="11">
        <f>IF(J724="","",J724-N(K724))</f>
        <v/>
      </c>
      <c r="M724" s="12">
        <f>IF(OR(A724="",B724=""),"",COUNTIFS(Paradas!$A$5:$A$4004,A724,Paradas!$B$5:$B$4004,B724))</f>
        <v/>
      </c>
      <c r="N724" s="11">
        <f>IF(OR(H724="",I724=""),"",I724-H724)</f>
        <v/>
      </c>
      <c r="O724" s="6" t="n"/>
    </row>
    <row r="725">
      <c r="A725" s="13" t="n"/>
      <c r="B725" s="6" t="n"/>
      <c r="C725" s="6" t="n"/>
      <c r="D725" s="6" t="n"/>
      <c r="E725" s="14" t="n"/>
      <c r="F725" s="14" t="n"/>
      <c r="G725" s="14" t="n"/>
      <c r="H725" s="15" t="n"/>
      <c r="I725" s="15" t="n"/>
      <c r="J725" s="11">
        <f>IF(OR(E725="",F725=""),"",ROUND((MOD(F725-E725,1)-N(G725))*24,2))</f>
        <v/>
      </c>
      <c r="K725" s="11">
        <f>IF(OR(A725="",B725=""),"",SUMIFS(Paradas!$F$5:$F$4004,Paradas!$A$5:$A$4004,A725,Paradas!$B$5:$B$4004,B725))</f>
        <v/>
      </c>
      <c r="L725" s="11">
        <f>IF(J725="","",J725-N(K725))</f>
        <v/>
      </c>
      <c r="M725" s="12">
        <f>IF(OR(A725="",B725=""),"",COUNTIFS(Paradas!$A$5:$A$4004,A725,Paradas!$B$5:$B$4004,B725))</f>
        <v/>
      </c>
      <c r="N725" s="11">
        <f>IF(OR(H725="",I725=""),"",I725-H725)</f>
        <v/>
      </c>
      <c r="O725" s="6" t="n"/>
    </row>
    <row r="726">
      <c r="A726" s="13" t="n"/>
      <c r="B726" s="6" t="n"/>
      <c r="C726" s="6" t="n"/>
      <c r="D726" s="6" t="n"/>
      <c r="E726" s="14" t="n"/>
      <c r="F726" s="14" t="n"/>
      <c r="G726" s="14" t="n"/>
      <c r="H726" s="15" t="n"/>
      <c r="I726" s="15" t="n"/>
      <c r="J726" s="11">
        <f>IF(OR(E726="",F726=""),"",ROUND((MOD(F726-E726,1)-N(G726))*24,2))</f>
        <v/>
      </c>
      <c r="K726" s="11">
        <f>IF(OR(A726="",B726=""),"",SUMIFS(Paradas!$F$5:$F$4004,Paradas!$A$5:$A$4004,A726,Paradas!$B$5:$B$4004,B726))</f>
        <v/>
      </c>
      <c r="L726" s="11">
        <f>IF(J726="","",J726-N(K726))</f>
        <v/>
      </c>
      <c r="M726" s="12">
        <f>IF(OR(A726="",B726=""),"",COUNTIFS(Paradas!$A$5:$A$4004,A726,Paradas!$B$5:$B$4004,B726))</f>
        <v/>
      </c>
      <c r="N726" s="11">
        <f>IF(OR(H726="",I726=""),"",I726-H726)</f>
        <v/>
      </c>
      <c r="O726" s="6" t="n"/>
    </row>
    <row r="727">
      <c r="A727" s="13" t="n"/>
      <c r="B727" s="6" t="n"/>
      <c r="C727" s="6" t="n"/>
      <c r="D727" s="6" t="n"/>
      <c r="E727" s="14" t="n"/>
      <c r="F727" s="14" t="n"/>
      <c r="G727" s="14" t="n"/>
      <c r="H727" s="15" t="n"/>
      <c r="I727" s="15" t="n"/>
      <c r="J727" s="11">
        <f>IF(OR(E727="",F727=""),"",ROUND((MOD(F727-E727,1)-N(G727))*24,2))</f>
        <v/>
      </c>
      <c r="K727" s="11">
        <f>IF(OR(A727="",B727=""),"",SUMIFS(Paradas!$F$5:$F$4004,Paradas!$A$5:$A$4004,A727,Paradas!$B$5:$B$4004,B727))</f>
        <v/>
      </c>
      <c r="L727" s="11">
        <f>IF(J727="","",J727-N(K727))</f>
        <v/>
      </c>
      <c r="M727" s="12">
        <f>IF(OR(A727="",B727=""),"",COUNTIFS(Paradas!$A$5:$A$4004,A727,Paradas!$B$5:$B$4004,B727))</f>
        <v/>
      </c>
      <c r="N727" s="11">
        <f>IF(OR(H727="",I727=""),"",I727-H727)</f>
        <v/>
      </c>
      <c r="O727" s="6" t="n"/>
    </row>
    <row r="728">
      <c r="A728" s="13" t="n"/>
      <c r="B728" s="6" t="n"/>
      <c r="C728" s="6" t="n"/>
      <c r="D728" s="6" t="n"/>
      <c r="E728" s="14" t="n"/>
      <c r="F728" s="14" t="n"/>
      <c r="G728" s="14" t="n"/>
      <c r="H728" s="15" t="n"/>
      <c r="I728" s="15" t="n"/>
      <c r="J728" s="11">
        <f>IF(OR(E728="",F728=""),"",ROUND((MOD(F728-E728,1)-N(G728))*24,2))</f>
        <v/>
      </c>
      <c r="K728" s="11">
        <f>IF(OR(A728="",B728=""),"",SUMIFS(Paradas!$F$5:$F$4004,Paradas!$A$5:$A$4004,A728,Paradas!$B$5:$B$4004,B728))</f>
        <v/>
      </c>
      <c r="L728" s="11">
        <f>IF(J728="","",J728-N(K728))</f>
        <v/>
      </c>
      <c r="M728" s="12">
        <f>IF(OR(A728="",B728=""),"",COUNTIFS(Paradas!$A$5:$A$4004,A728,Paradas!$B$5:$B$4004,B728))</f>
        <v/>
      </c>
      <c r="N728" s="11">
        <f>IF(OR(H728="",I728=""),"",I728-H728)</f>
        <v/>
      </c>
      <c r="O728" s="6" t="n"/>
    </row>
    <row r="729">
      <c r="A729" s="13" t="n"/>
      <c r="B729" s="6" t="n"/>
      <c r="C729" s="6" t="n"/>
      <c r="D729" s="6" t="n"/>
      <c r="E729" s="14" t="n"/>
      <c r="F729" s="14" t="n"/>
      <c r="G729" s="14" t="n"/>
      <c r="H729" s="15" t="n"/>
      <c r="I729" s="15" t="n"/>
      <c r="J729" s="11">
        <f>IF(OR(E729="",F729=""),"",ROUND((MOD(F729-E729,1)-N(G729))*24,2))</f>
        <v/>
      </c>
      <c r="K729" s="11">
        <f>IF(OR(A729="",B729=""),"",SUMIFS(Paradas!$F$5:$F$4004,Paradas!$A$5:$A$4004,A729,Paradas!$B$5:$B$4004,B729))</f>
        <v/>
      </c>
      <c r="L729" s="11">
        <f>IF(J729="","",J729-N(K729))</f>
        <v/>
      </c>
      <c r="M729" s="12">
        <f>IF(OR(A729="",B729=""),"",COUNTIFS(Paradas!$A$5:$A$4004,A729,Paradas!$B$5:$B$4004,B729))</f>
        <v/>
      </c>
      <c r="N729" s="11">
        <f>IF(OR(H729="",I729=""),"",I729-H729)</f>
        <v/>
      </c>
      <c r="O729" s="6" t="n"/>
    </row>
    <row r="730">
      <c r="A730" s="13" t="n"/>
      <c r="B730" s="6" t="n"/>
      <c r="C730" s="6" t="n"/>
      <c r="D730" s="6" t="n"/>
      <c r="E730" s="14" t="n"/>
      <c r="F730" s="14" t="n"/>
      <c r="G730" s="14" t="n"/>
      <c r="H730" s="15" t="n"/>
      <c r="I730" s="15" t="n"/>
      <c r="J730" s="11">
        <f>IF(OR(E730="",F730=""),"",ROUND((MOD(F730-E730,1)-N(G730))*24,2))</f>
        <v/>
      </c>
      <c r="K730" s="11">
        <f>IF(OR(A730="",B730=""),"",SUMIFS(Paradas!$F$5:$F$4004,Paradas!$A$5:$A$4004,A730,Paradas!$B$5:$B$4004,B730))</f>
        <v/>
      </c>
      <c r="L730" s="11">
        <f>IF(J730="","",J730-N(K730))</f>
        <v/>
      </c>
      <c r="M730" s="12">
        <f>IF(OR(A730="",B730=""),"",COUNTIFS(Paradas!$A$5:$A$4004,A730,Paradas!$B$5:$B$4004,B730))</f>
        <v/>
      </c>
      <c r="N730" s="11">
        <f>IF(OR(H730="",I730=""),"",I730-H730)</f>
        <v/>
      </c>
      <c r="O730" s="6" t="n"/>
    </row>
    <row r="731">
      <c r="A731" s="13" t="n"/>
      <c r="B731" s="6" t="n"/>
      <c r="C731" s="6" t="n"/>
      <c r="D731" s="6" t="n"/>
      <c r="E731" s="14" t="n"/>
      <c r="F731" s="14" t="n"/>
      <c r="G731" s="14" t="n"/>
      <c r="H731" s="15" t="n"/>
      <c r="I731" s="15" t="n"/>
      <c r="J731" s="11">
        <f>IF(OR(E731="",F731=""),"",ROUND((MOD(F731-E731,1)-N(G731))*24,2))</f>
        <v/>
      </c>
      <c r="K731" s="11">
        <f>IF(OR(A731="",B731=""),"",SUMIFS(Paradas!$F$5:$F$4004,Paradas!$A$5:$A$4004,A731,Paradas!$B$5:$B$4004,B731))</f>
        <v/>
      </c>
      <c r="L731" s="11">
        <f>IF(J731="","",J731-N(K731))</f>
        <v/>
      </c>
      <c r="M731" s="12">
        <f>IF(OR(A731="",B731=""),"",COUNTIFS(Paradas!$A$5:$A$4004,A731,Paradas!$B$5:$B$4004,B731))</f>
        <v/>
      </c>
      <c r="N731" s="11">
        <f>IF(OR(H731="",I731=""),"",I731-H731)</f>
        <v/>
      </c>
      <c r="O731" s="6" t="n"/>
    </row>
    <row r="732">
      <c r="A732" s="13" t="n"/>
      <c r="B732" s="6" t="n"/>
      <c r="C732" s="6" t="n"/>
      <c r="D732" s="6" t="n"/>
      <c r="E732" s="14" t="n"/>
      <c r="F732" s="14" t="n"/>
      <c r="G732" s="14" t="n"/>
      <c r="H732" s="15" t="n"/>
      <c r="I732" s="15" t="n"/>
      <c r="J732" s="11">
        <f>IF(OR(E732="",F732=""),"",ROUND((MOD(F732-E732,1)-N(G732))*24,2))</f>
        <v/>
      </c>
      <c r="K732" s="11">
        <f>IF(OR(A732="",B732=""),"",SUMIFS(Paradas!$F$5:$F$4004,Paradas!$A$5:$A$4004,A732,Paradas!$B$5:$B$4004,B732))</f>
        <v/>
      </c>
      <c r="L732" s="11">
        <f>IF(J732="","",J732-N(K732))</f>
        <v/>
      </c>
      <c r="M732" s="12">
        <f>IF(OR(A732="",B732=""),"",COUNTIFS(Paradas!$A$5:$A$4004,A732,Paradas!$B$5:$B$4004,B732))</f>
        <v/>
      </c>
      <c r="N732" s="11">
        <f>IF(OR(H732="",I732=""),"",I732-H732)</f>
        <v/>
      </c>
      <c r="O732" s="6" t="n"/>
    </row>
    <row r="733">
      <c r="A733" s="13" t="n"/>
      <c r="B733" s="6" t="n"/>
      <c r="C733" s="6" t="n"/>
      <c r="D733" s="6" t="n"/>
      <c r="E733" s="14" t="n"/>
      <c r="F733" s="14" t="n"/>
      <c r="G733" s="14" t="n"/>
      <c r="H733" s="15" t="n"/>
      <c r="I733" s="15" t="n"/>
      <c r="J733" s="11">
        <f>IF(OR(E733="",F733=""),"",ROUND((MOD(F733-E733,1)-N(G733))*24,2))</f>
        <v/>
      </c>
      <c r="K733" s="11">
        <f>IF(OR(A733="",B733=""),"",SUMIFS(Paradas!$F$5:$F$4004,Paradas!$A$5:$A$4004,A733,Paradas!$B$5:$B$4004,B733))</f>
        <v/>
      </c>
      <c r="L733" s="11">
        <f>IF(J733="","",J733-N(K733))</f>
        <v/>
      </c>
      <c r="M733" s="12">
        <f>IF(OR(A733="",B733=""),"",COUNTIFS(Paradas!$A$5:$A$4004,A733,Paradas!$B$5:$B$4004,B733))</f>
        <v/>
      </c>
      <c r="N733" s="11">
        <f>IF(OR(H733="",I733=""),"",I733-H733)</f>
        <v/>
      </c>
      <c r="O733" s="6" t="n"/>
    </row>
    <row r="734">
      <c r="A734" s="13" t="n"/>
      <c r="B734" s="6" t="n"/>
      <c r="C734" s="6" t="n"/>
      <c r="D734" s="6" t="n"/>
      <c r="E734" s="14" t="n"/>
      <c r="F734" s="14" t="n"/>
      <c r="G734" s="14" t="n"/>
      <c r="H734" s="15" t="n"/>
      <c r="I734" s="15" t="n"/>
      <c r="J734" s="11">
        <f>IF(OR(E734="",F734=""),"",ROUND((MOD(F734-E734,1)-N(G734))*24,2))</f>
        <v/>
      </c>
      <c r="K734" s="11">
        <f>IF(OR(A734="",B734=""),"",SUMIFS(Paradas!$F$5:$F$4004,Paradas!$A$5:$A$4004,A734,Paradas!$B$5:$B$4004,B734))</f>
        <v/>
      </c>
      <c r="L734" s="11">
        <f>IF(J734="","",J734-N(K734))</f>
        <v/>
      </c>
      <c r="M734" s="12">
        <f>IF(OR(A734="",B734=""),"",COUNTIFS(Paradas!$A$5:$A$4004,A734,Paradas!$B$5:$B$4004,B734))</f>
        <v/>
      </c>
      <c r="N734" s="11">
        <f>IF(OR(H734="",I734=""),"",I734-H734)</f>
        <v/>
      </c>
      <c r="O734" s="6" t="n"/>
    </row>
    <row r="735">
      <c r="A735" s="13" t="n"/>
      <c r="B735" s="6" t="n"/>
      <c r="C735" s="6" t="n"/>
      <c r="D735" s="6" t="n"/>
      <c r="E735" s="14" t="n"/>
      <c r="F735" s="14" t="n"/>
      <c r="G735" s="14" t="n"/>
      <c r="H735" s="15" t="n"/>
      <c r="I735" s="15" t="n"/>
      <c r="J735" s="11">
        <f>IF(OR(E735="",F735=""),"",ROUND((MOD(F735-E735,1)-N(G735))*24,2))</f>
        <v/>
      </c>
      <c r="K735" s="11">
        <f>IF(OR(A735="",B735=""),"",SUMIFS(Paradas!$F$5:$F$4004,Paradas!$A$5:$A$4004,A735,Paradas!$B$5:$B$4004,B735))</f>
        <v/>
      </c>
      <c r="L735" s="11">
        <f>IF(J735="","",J735-N(K735))</f>
        <v/>
      </c>
      <c r="M735" s="12">
        <f>IF(OR(A735="",B735=""),"",COUNTIFS(Paradas!$A$5:$A$4004,A735,Paradas!$B$5:$B$4004,B735))</f>
        <v/>
      </c>
      <c r="N735" s="11">
        <f>IF(OR(H735="",I735=""),"",I735-H735)</f>
        <v/>
      </c>
      <c r="O735" s="6" t="n"/>
    </row>
    <row r="736">
      <c r="A736" s="13" t="n"/>
      <c r="B736" s="6" t="n"/>
      <c r="C736" s="6" t="n"/>
      <c r="D736" s="6" t="n"/>
      <c r="E736" s="14" t="n"/>
      <c r="F736" s="14" t="n"/>
      <c r="G736" s="14" t="n"/>
      <c r="H736" s="15" t="n"/>
      <c r="I736" s="15" t="n"/>
      <c r="J736" s="11">
        <f>IF(OR(E736="",F736=""),"",ROUND((MOD(F736-E736,1)-N(G736))*24,2))</f>
        <v/>
      </c>
      <c r="K736" s="11">
        <f>IF(OR(A736="",B736=""),"",SUMIFS(Paradas!$F$5:$F$4004,Paradas!$A$5:$A$4004,A736,Paradas!$B$5:$B$4004,B736))</f>
        <v/>
      </c>
      <c r="L736" s="11">
        <f>IF(J736="","",J736-N(K736))</f>
        <v/>
      </c>
      <c r="M736" s="12">
        <f>IF(OR(A736="",B736=""),"",COUNTIFS(Paradas!$A$5:$A$4004,A736,Paradas!$B$5:$B$4004,B736))</f>
        <v/>
      </c>
      <c r="N736" s="11">
        <f>IF(OR(H736="",I736=""),"",I736-H736)</f>
        <v/>
      </c>
      <c r="O736" s="6" t="n"/>
    </row>
    <row r="737">
      <c r="A737" s="13" t="n"/>
      <c r="B737" s="6" t="n"/>
      <c r="C737" s="6" t="n"/>
      <c r="D737" s="6" t="n"/>
      <c r="E737" s="14" t="n"/>
      <c r="F737" s="14" t="n"/>
      <c r="G737" s="14" t="n"/>
      <c r="H737" s="15" t="n"/>
      <c r="I737" s="15" t="n"/>
      <c r="J737" s="11">
        <f>IF(OR(E737="",F737=""),"",ROUND((MOD(F737-E737,1)-N(G737))*24,2))</f>
        <v/>
      </c>
      <c r="K737" s="11">
        <f>IF(OR(A737="",B737=""),"",SUMIFS(Paradas!$F$5:$F$4004,Paradas!$A$5:$A$4004,A737,Paradas!$B$5:$B$4004,B737))</f>
        <v/>
      </c>
      <c r="L737" s="11">
        <f>IF(J737="","",J737-N(K737))</f>
        <v/>
      </c>
      <c r="M737" s="12">
        <f>IF(OR(A737="",B737=""),"",COUNTIFS(Paradas!$A$5:$A$4004,A737,Paradas!$B$5:$B$4004,B737))</f>
        <v/>
      </c>
      <c r="N737" s="11">
        <f>IF(OR(H737="",I737=""),"",I737-H737)</f>
        <v/>
      </c>
      <c r="O737" s="6" t="n"/>
    </row>
    <row r="738">
      <c r="A738" s="13" t="n"/>
      <c r="B738" s="6" t="n"/>
      <c r="C738" s="6" t="n"/>
      <c r="D738" s="6" t="n"/>
      <c r="E738" s="14" t="n"/>
      <c r="F738" s="14" t="n"/>
      <c r="G738" s="14" t="n"/>
      <c r="H738" s="15" t="n"/>
      <c r="I738" s="15" t="n"/>
      <c r="J738" s="11">
        <f>IF(OR(E738="",F738=""),"",ROUND((MOD(F738-E738,1)-N(G738))*24,2))</f>
        <v/>
      </c>
      <c r="K738" s="11">
        <f>IF(OR(A738="",B738=""),"",SUMIFS(Paradas!$F$5:$F$4004,Paradas!$A$5:$A$4004,A738,Paradas!$B$5:$B$4004,B738))</f>
        <v/>
      </c>
      <c r="L738" s="11">
        <f>IF(J738="","",J738-N(K738))</f>
        <v/>
      </c>
      <c r="M738" s="12">
        <f>IF(OR(A738="",B738=""),"",COUNTIFS(Paradas!$A$5:$A$4004,A738,Paradas!$B$5:$B$4004,B738))</f>
        <v/>
      </c>
      <c r="N738" s="11">
        <f>IF(OR(H738="",I738=""),"",I738-H738)</f>
        <v/>
      </c>
      <c r="O738" s="6" t="n"/>
    </row>
    <row r="739">
      <c r="A739" s="13" t="n"/>
      <c r="B739" s="6" t="n"/>
      <c r="C739" s="6" t="n"/>
      <c r="D739" s="6" t="n"/>
      <c r="E739" s="14" t="n"/>
      <c r="F739" s="14" t="n"/>
      <c r="G739" s="14" t="n"/>
      <c r="H739" s="15" t="n"/>
      <c r="I739" s="15" t="n"/>
      <c r="J739" s="11">
        <f>IF(OR(E739="",F739=""),"",ROUND((MOD(F739-E739,1)-N(G739))*24,2))</f>
        <v/>
      </c>
      <c r="K739" s="11">
        <f>IF(OR(A739="",B739=""),"",SUMIFS(Paradas!$F$5:$F$4004,Paradas!$A$5:$A$4004,A739,Paradas!$B$5:$B$4004,B739))</f>
        <v/>
      </c>
      <c r="L739" s="11">
        <f>IF(J739="","",J739-N(K739))</f>
        <v/>
      </c>
      <c r="M739" s="12">
        <f>IF(OR(A739="",B739=""),"",COUNTIFS(Paradas!$A$5:$A$4004,A739,Paradas!$B$5:$B$4004,B739))</f>
        <v/>
      </c>
      <c r="N739" s="11">
        <f>IF(OR(H739="",I739=""),"",I739-H739)</f>
        <v/>
      </c>
      <c r="O739" s="6" t="n"/>
    </row>
    <row r="740">
      <c r="A740" s="13" t="n"/>
      <c r="B740" s="6" t="n"/>
      <c r="C740" s="6" t="n"/>
      <c r="D740" s="6" t="n"/>
      <c r="E740" s="14" t="n"/>
      <c r="F740" s="14" t="n"/>
      <c r="G740" s="14" t="n"/>
      <c r="H740" s="15" t="n"/>
      <c r="I740" s="15" t="n"/>
      <c r="J740" s="11">
        <f>IF(OR(E740="",F740=""),"",ROUND((MOD(F740-E740,1)-N(G740))*24,2))</f>
        <v/>
      </c>
      <c r="K740" s="11">
        <f>IF(OR(A740="",B740=""),"",SUMIFS(Paradas!$F$5:$F$4004,Paradas!$A$5:$A$4004,A740,Paradas!$B$5:$B$4004,B740))</f>
        <v/>
      </c>
      <c r="L740" s="11">
        <f>IF(J740="","",J740-N(K740))</f>
        <v/>
      </c>
      <c r="M740" s="12">
        <f>IF(OR(A740="",B740=""),"",COUNTIFS(Paradas!$A$5:$A$4004,A740,Paradas!$B$5:$B$4004,B740))</f>
        <v/>
      </c>
      <c r="N740" s="11">
        <f>IF(OR(H740="",I740=""),"",I740-H740)</f>
        <v/>
      </c>
      <c r="O740" s="6" t="n"/>
    </row>
    <row r="741">
      <c r="A741" s="13" t="n"/>
      <c r="B741" s="6" t="n"/>
      <c r="C741" s="6" t="n"/>
      <c r="D741" s="6" t="n"/>
      <c r="E741" s="14" t="n"/>
      <c r="F741" s="14" t="n"/>
      <c r="G741" s="14" t="n"/>
      <c r="H741" s="15" t="n"/>
      <c r="I741" s="15" t="n"/>
      <c r="J741" s="11">
        <f>IF(OR(E741="",F741=""),"",ROUND((MOD(F741-E741,1)-N(G741))*24,2))</f>
        <v/>
      </c>
      <c r="K741" s="11">
        <f>IF(OR(A741="",B741=""),"",SUMIFS(Paradas!$F$5:$F$4004,Paradas!$A$5:$A$4004,A741,Paradas!$B$5:$B$4004,B741))</f>
        <v/>
      </c>
      <c r="L741" s="11">
        <f>IF(J741="","",J741-N(K741))</f>
        <v/>
      </c>
      <c r="M741" s="12">
        <f>IF(OR(A741="",B741=""),"",COUNTIFS(Paradas!$A$5:$A$4004,A741,Paradas!$B$5:$B$4004,B741))</f>
        <v/>
      </c>
      <c r="N741" s="11">
        <f>IF(OR(H741="",I741=""),"",I741-H741)</f>
        <v/>
      </c>
      <c r="O741" s="6" t="n"/>
    </row>
    <row r="742">
      <c r="A742" s="13" t="n"/>
      <c r="B742" s="6" t="n"/>
      <c r="C742" s="6" t="n"/>
      <c r="D742" s="6" t="n"/>
      <c r="E742" s="14" t="n"/>
      <c r="F742" s="14" t="n"/>
      <c r="G742" s="14" t="n"/>
      <c r="H742" s="15" t="n"/>
      <c r="I742" s="15" t="n"/>
      <c r="J742" s="11">
        <f>IF(OR(E742="",F742=""),"",ROUND((MOD(F742-E742,1)-N(G742))*24,2))</f>
        <v/>
      </c>
      <c r="K742" s="11">
        <f>IF(OR(A742="",B742=""),"",SUMIFS(Paradas!$F$5:$F$4004,Paradas!$A$5:$A$4004,A742,Paradas!$B$5:$B$4004,B742))</f>
        <v/>
      </c>
      <c r="L742" s="11">
        <f>IF(J742="","",J742-N(K742))</f>
        <v/>
      </c>
      <c r="M742" s="12">
        <f>IF(OR(A742="",B742=""),"",COUNTIFS(Paradas!$A$5:$A$4004,A742,Paradas!$B$5:$B$4004,B742))</f>
        <v/>
      </c>
      <c r="N742" s="11">
        <f>IF(OR(H742="",I742=""),"",I742-H742)</f>
        <v/>
      </c>
      <c r="O742" s="6" t="n"/>
    </row>
    <row r="743">
      <c r="A743" s="13" t="n"/>
      <c r="B743" s="6" t="n"/>
      <c r="C743" s="6" t="n"/>
      <c r="D743" s="6" t="n"/>
      <c r="E743" s="14" t="n"/>
      <c r="F743" s="14" t="n"/>
      <c r="G743" s="14" t="n"/>
      <c r="H743" s="15" t="n"/>
      <c r="I743" s="15" t="n"/>
      <c r="J743" s="11">
        <f>IF(OR(E743="",F743=""),"",ROUND((MOD(F743-E743,1)-N(G743))*24,2))</f>
        <v/>
      </c>
      <c r="K743" s="11">
        <f>IF(OR(A743="",B743=""),"",SUMIFS(Paradas!$F$5:$F$4004,Paradas!$A$5:$A$4004,A743,Paradas!$B$5:$B$4004,B743))</f>
        <v/>
      </c>
      <c r="L743" s="11">
        <f>IF(J743="","",J743-N(K743))</f>
        <v/>
      </c>
      <c r="M743" s="12">
        <f>IF(OR(A743="",B743=""),"",COUNTIFS(Paradas!$A$5:$A$4004,A743,Paradas!$B$5:$B$4004,B743))</f>
        <v/>
      </c>
      <c r="N743" s="11">
        <f>IF(OR(H743="",I743=""),"",I743-H743)</f>
        <v/>
      </c>
      <c r="O743" s="6" t="n"/>
    </row>
    <row r="744">
      <c r="A744" s="13" t="n"/>
      <c r="B744" s="6" t="n"/>
      <c r="C744" s="6" t="n"/>
      <c r="D744" s="6" t="n"/>
      <c r="E744" s="14" t="n"/>
      <c r="F744" s="14" t="n"/>
      <c r="G744" s="14" t="n"/>
      <c r="H744" s="15" t="n"/>
      <c r="I744" s="15" t="n"/>
      <c r="J744" s="11">
        <f>IF(OR(E744="",F744=""),"",ROUND((MOD(F744-E744,1)-N(G744))*24,2))</f>
        <v/>
      </c>
      <c r="K744" s="11">
        <f>IF(OR(A744="",B744=""),"",SUMIFS(Paradas!$F$5:$F$4004,Paradas!$A$5:$A$4004,A744,Paradas!$B$5:$B$4004,B744))</f>
        <v/>
      </c>
      <c r="L744" s="11">
        <f>IF(J744="","",J744-N(K744))</f>
        <v/>
      </c>
      <c r="M744" s="12">
        <f>IF(OR(A744="",B744=""),"",COUNTIFS(Paradas!$A$5:$A$4004,A744,Paradas!$B$5:$B$4004,B744))</f>
        <v/>
      </c>
      <c r="N744" s="11">
        <f>IF(OR(H744="",I744=""),"",I744-H744)</f>
        <v/>
      </c>
      <c r="O744" s="6" t="n"/>
    </row>
    <row r="745">
      <c r="A745" s="13" t="n"/>
      <c r="B745" s="6" t="n"/>
      <c r="C745" s="6" t="n"/>
      <c r="D745" s="6" t="n"/>
      <c r="E745" s="14" t="n"/>
      <c r="F745" s="14" t="n"/>
      <c r="G745" s="14" t="n"/>
      <c r="H745" s="15" t="n"/>
      <c r="I745" s="15" t="n"/>
      <c r="J745" s="11">
        <f>IF(OR(E745="",F745=""),"",ROUND((MOD(F745-E745,1)-N(G745))*24,2))</f>
        <v/>
      </c>
      <c r="K745" s="11">
        <f>IF(OR(A745="",B745=""),"",SUMIFS(Paradas!$F$5:$F$4004,Paradas!$A$5:$A$4004,A745,Paradas!$B$5:$B$4004,B745))</f>
        <v/>
      </c>
      <c r="L745" s="11">
        <f>IF(J745="","",J745-N(K745))</f>
        <v/>
      </c>
      <c r="M745" s="12">
        <f>IF(OR(A745="",B745=""),"",COUNTIFS(Paradas!$A$5:$A$4004,A745,Paradas!$B$5:$B$4004,B745))</f>
        <v/>
      </c>
      <c r="N745" s="11">
        <f>IF(OR(H745="",I745=""),"",I745-H745)</f>
        <v/>
      </c>
      <c r="O745" s="6" t="n"/>
    </row>
    <row r="746">
      <c r="A746" s="13" t="n"/>
      <c r="B746" s="6" t="n"/>
      <c r="C746" s="6" t="n"/>
      <c r="D746" s="6" t="n"/>
      <c r="E746" s="14" t="n"/>
      <c r="F746" s="14" t="n"/>
      <c r="G746" s="14" t="n"/>
      <c r="H746" s="15" t="n"/>
      <c r="I746" s="15" t="n"/>
      <c r="J746" s="11">
        <f>IF(OR(E746="",F746=""),"",ROUND((MOD(F746-E746,1)-N(G746))*24,2))</f>
        <v/>
      </c>
      <c r="K746" s="11">
        <f>IF(OR(A746="",B746=""),"",SUMIFS(Paradas!$F$5:$F$4004,Paradas!$A$5:$A$4004,A746,Paradas!$B$5:$B$4004,B746))</f>
        <v/>
      </c>
      <c r="L746" s="11">
        <f>IF(J746="","",J746-N(K746))</f>
        <v/>
      </c>
      <c r="M746" s="12">
        <f>IF(OR(A746="",B746=""),"",COUNTIFS(Paradas!$A$5:$A$4004,A746,Paradas!$B$5:$B$4004,B746))</f>
        <v/>
      </c>
      <c r="N746" s="11">
        <f>IF(OR(H746="",I746=""),"",I746-H746)</f>
        <v/>
      </c>
      <c r="O746" s="6" t="n"/>
    </row>
    <row r="747">
      <c r="A747" s="13" t="n"/>
      <c r="B747" s="6" t="n"/>
      <c r="C747" s="6" t="n"/>
      <c r="D747" s="6" t="n"/>
      <c r="E747" s="14" t="n"/>
      <c r="F747" s="14" t="n"/>
      <c r="G747" s="14" t="n"/>
      <c r="H747" s="15" t="n"/>
      <c r="I747" s="15" t="n"/>
      <c r="J747" s="11">
        <f>IF(OR(E747="",F747=""),"",ROUND((MOD(F747-E747,1)-N(G747))*24,2))</f>
        <v/>
      </c>
      <c r="K747" s="11">
        <f>IF(OR(A747="",B747=""),"",SUMIFS(Paradas!$F$5:$F$4004,Paradas!$A$5:$A$4004,A747,Paradas!$B$5:$B$4004,B747))</f>
        <v/>
      </c>
      <c r="L747" s="11">
        <f>IF(J747="","",J747-N(K747))</f>
        <v/>
      </c>
      <c r="M747" s="12">
        <f>IF(OR(A747="",B747=""),"",COUNTIFS(Paradas!$A$5:$A$4004,A747,Paradas!$B$5:$B$4004,B747))</f>
        <v/>
      </c>
      <c r="N747" s="11">
        <f>IF(OR(H747="",I747=""),"",I747-H747)</f>
        <v/>
      </c>
      <c r="O747" s="6" t="n"/>
    </row>
    <row r="748">
      <c r="A748" s="13" t="n"/>
      <c r="B748" s="6" t="n"/>
      <c r="C748" s="6" t="n"/>
      <c r="D748" s="6" t="n"/>
      <c r="E748" s="14" t="n"/>
      <c r="F748" s="14" t="n"/>
      <c r="G748" s="14" t="n"/>
      <c r="H748" s="15" t="n"/>
      <c r="I748" s="15" t="n"/>
      <c r="J748" s="11">
        <f>IF(OR(E748="",F748=""),"",ROUND((MOD(F748-E748,1)-N(G748))*24,2))</f>
        <v/>
      </c>
      <c r="K748" s="11">
        <f>IF(OR(A748="",B748=""),"",SUMIFS(Paradas!$F$5:$F$4004,Paradas!$A$5:$A$4004,A748,Paradas!$B$5:$B$4004,B748))</f>
        <v/>
      </c>
      <c r="L748" s="11">
        <f>IF(J748="","",J748-N(K748))</f>
        <v/>
      </c>
      <c r="M748" s="12">
        <f>IF(OR(A748="",B748=""),"",COUNTIFS(Paradas!$A$5:$A$4004,A748,Paradas!$B$5:$B$4004,B748))</f>
        <v/>
      </c>
      <c r="N748" s="11">
        <f>IF(OR(H748="",I748=""),"",I748-H748)</f>
        <v/>
      </c>
      <c r="O748" s="6" t="n"/>
    </row>
    <row r="749">
      <c r="A749" s="13" t="n"/>
      <c r="B749" s="6" t="n"/>
      <c r="C749" s="6" t="n"/>
      <c r="D749" s="6" t="n"/>
      <c r="E749" s="14" t="n"/>
      <c r="F749" s="14" t="n"/>
      <c r="G749" s="14" t="n"/>
      <c r="H749" s="15" t="n"/>
      <c r="I749" s="15" t="n"/>
      <c r="J749" s="11">
        <f>IF(OR(E749="",F749=""),"",ROUND((MOD(F749-E749,1)-N(G749))*24,2))</f>
        <v/>
      </c>
      <c r="K749" s="11">
        <f>IF(OR(A749="",B749=""),"",SUMIFS(Paradas!$F$5:$F$4004,Paradas!$A$5:$A$4004,A749,Paradas!$B$5:$B$4004,B749))</f>
        <v/>
      </c>
      <c r="L749" s="11">
        <f>IF(J749="","",J749-N(K749))</f>
        <v/>
      </c>
      <c r="M749" s="12">
        <f>IF(OR(A749="",B749=""),"",COUNTIFS(Paradas!$A$5:$A$4004,A749,Paradas!$B$5:$B$4004,B749))</f>
        <v/>
      </c>
      <c r="N749" s="11">
        <f>IF(OR(H749="",I749=""),"",I749-H749)</f>
        <v/>
      </c>
      <c r="O749" s="6" t="n"/>
    </row>
    <row r="750">
      <c r="A750" s="13" t="n"/>
      <c r="B750" s="6" t="n"/>
      <c r="C750" s="6" t="n"/>
      <c r="D750" s="6" t="n"/>
      <c r="E750" s="14" t="n"/>
      <c r="F750" s="14" t="n"/>
      <c r="G750" s="14" t="n"/>
      <c r="H750" s="15" t="n"/>
      <c r="I750" s="15" t="n"/>
      <c r="J750" s="11">
        <f>IF(OR(E750="",F750=""),"",ROUND((MOD(F750-E750,1)-N(G750))*24,2))</f>
        <v/>
      </c>
      <c r="K750" s="11">
        <f>IF(OR(A750="",B750=""),"",SUMIFS(Paradas!$F$5:$F$4004,Paradas!$A$5:$A$4004,A750,Paradas!$B$5:$B$4004,B750))</f>
        <v/>
      </c>
      <c r="L750" s="11">
        <f>IF(J750="","",J750-N(K750))</f>
        <v/>
      </c>
      <c r="M750" s="12">
        <f>IF(OR(A750="",B750=""),"",COUNTIFS(Paradas!$A$5:$A$4004,A750,Paradas!$B$5:$B$4004,B750))</f>
        <v/>
      </c>
      <c r="N750" s="11">
        <f>IF(OR(H750="",I750=""),"",I750-H750)</f>
        <v/>
      </c>
      <c r="O750" s="6" t="n"/>
    </row>
    <row r="751">
      <c r="A751" s="13" t="n"/>
      <c r="B751" s="6" t="n"/>
      <c r="C751" s="6" t="n"/>
      <c r="D751" s="6" t="n"/>
      <c r="E751" s="14" t="n"/>
      <c r="F751" s="14" t="n"/>
      <c r="G751" s="14" t="n"/>
      <c r="H751" s="15" t="n"/>
      <c r="I751" s="15" t="n"/>
      <c r="J751" s="11">
        <f>IF(OR(E751="",F751=""),"",ROUND((MOD(F751-E751,1)-N(G751))*24,2))</f>
        <v/>
      </c>
      <c r="K751" s="11">
        <f>IF(OR(A751="",B751=""),"",SUMIFS(Paradas!$F$5:$F$4004,Paradas!$A$5:$A$4004,A751,Paradas!$B$5:$B$4004,B751))</f>
        <v/>
      </c>
      <c r="L751" s="11">
        <f>IF(J751="","",J751-N(K751))</f>
        <v/>
      </c>
      <c r="M751" s="12">
        <f>IF(OR(A751="",B751=""),"",COUNTIFS(Paradas!$A$5:$A$4004,A751,Paradas!$B$5:$B$4004,B751))</f>
        <v/>
      </c>
      <c r="N751" s="11">
        <f>IF(OR(H751="",I751=""),"",I751-H751)</f>
        <v/>
      </c>
      <c r="O751" s="6" t="n"/>
    </row>
    <row r="752">
      <c r="A752" s="13" t="n"/>
      <c r="B752" s="6" t="n"/>
      <c r="C752" s="6" t="n"/>
      <c r="D752" s="6" t="n"/>
      <c r="E752" s="14" t="n"/>
      <c r="F752" s="14" t="n"/>
      <c r="G752" s="14" t="n"/>
      <c r="H752" s="15" t="n"/>
      <c r="I752" s="15" t="n"/>
      <c r="J752" s="11">
        <f>IF(OR(E752="",F752=""),"",ROUND((MOD(F752-E752,1)-N(G752))*24,2))</f>
        <v/>
      </c>
      <c r="K752" s="11">
        <f>IF(OR(A752="",B752=""),"",SUMIFS(Paradas!$F$5:$F$4004,Paradas!$A$5:$A$4004,A752,Paradas!$B$5:$B$4004,B752))</f>
        <v/>
      </c>
      <c r="L752" s="11">
        <f>IF(J752="","",J752-N(K752))</f>
        <v/>
      </c>
      <c r="M752" s="12">
        <f>IF(OR(A752="",B752=""),"",COUNTIFS(Paradas!$A$5:$A$4004,A752,Paradas!$B$5:$B$4004,B752))</f>
        <v/>
      </c>
      <c r="N752" s="11">
        <f>IF(OR(H752="",I752=""),"",I752-H752)</f>
        <v/>
      </c>
      <c r="O752" s="6" t="n"/>
    </row>
    <row r="753">
      <c r="A753" s="13" t="n"/>
      <c r="B753" s="6" t="n"/>
      <c r="C753" s="6" t="n"/>
      <c r="D753" s="6" t="n"/>
      <c r="E753" s="14" t="n"/>
      <c r="F753" s="14" t="n"/>
      <c r="G753" s="14" t="n"/>
      <c r="H753" s="15" t="n"/>
      <c r="I753" s="15" t="n"/>
      <c r="J753" s="11">
        <f>IF(OR(E753="",F753=""),"",ROUND((MOD(F753-E753,1)-N(G753))*24,2))</f>
        <v/>
      </c>
      <c r="K753" s="11">
        <f>IF(OR(A753="",B753=""),"",SUMIFS(Paradas!$F$5:$F$4004,Paradas!$A$5:$A$4004,A753,Paradas!$B$5:$B$4004,B753))</f>
        <v/>
      </c>
      <c r="L753" s="11">
        <f>IF(J753="","",J753-N(K753))</f>
        <v/>
      </c>
      <c r="M753" s="12">
        <f>IF(OR(A753="",B753=""),"",COUNTIFS(Paradas!$A$5:$A$4004,A753,Paradas!$B$5:$B$4004,B753))</f>
        <v/>
      </c>
      <c r="N753" s="11">
        <f>IF(OR(H753="",I753=""),"",I753-H753)</f>
        <v/>
      </c>
      <c r="O753" s="6" t="n"/>
    </row>
    <row r="754">
      <c r="A754" s="13" t="n"/>
      <c r="B754" s="6" t="n"/>
      <c r="C754" s="6" t="n"/>
      <c r="D754" s="6" t="n"/>
      <c r="E754" s="14" t="n"/>
      <c r="F754" s="14" t="n"/>
      <c r="G754" s="14" t="n"/>
      <c r="H754" s="15" t="n"/>
      <c r="I754" s="15" t="n"/>
      <c r="J754" s="11">
        <f>IF(OR(E754="",F754=""),"",ROUND((MOD(F754-E754,1)-N(G754))*24,2))</f>
        <v/>
      </c>
      <c r="K754" s="11">
        <f>IF(OR(A754="",B754=""),"",SUMIFS(Paradas!$F$5:$F$4004,Paradas!$A$5:$A$4004,A754,Paradas!$B$5:$B$4004,B754))</f>
        <v/>
      </c>
      <c r="L754" s="11">
        <f>IF(J754="","",J754-N(K754))</f>
        <v/>
      </c>
      <c r="M754" s="12">
        <f>IF(OR(A754="",B754=""),"",COUNTIFS(Paradas!$A$5:$A$4004,A754,Paradas!$B$5:$B$4004,B754))</f>
        <v/>
      </c>
      <c r="N754" s="11">
        <f>IF(OR(H754="",I754=""),"",I754-H754)</f>
        <v/>
      </c>
      <c r="O754" s="6" t="n"/>
    </row>
    <row r="755">
      <c r="A755" s="13" t="n"/>
      <c r="B755" s="6" t="n"/>
      <c r="C755" s="6" t="n"/>
      <c r="D755" s="6" t="n"/>
      <c r="E755" s="14" t="n"/>
      <c r="F755" s="14" t="n"/>
      <c r="G755" s="14" t="n"/>
      <c r="H755" s="15" t="n"/>
      <c r="I755" s="15" t="n"/>
      <c r="J755" s="11">
        <f>IF(OR(E755="",F755=""),"",ROUND((MOD(F755-E755,1)-N(G755))*24,2))</f>
        <v/>
      </c>
      <c r="K755" s="11">
        <f>IF(OR(A755="",B755=""),"",SUMIFS(Paradas!$F$5:$F$4004,Paradas!$A$5:$A$4004,A755,Paradas!$B$5:$B$4004,B755))</f>
        <v/>
      </c>
      <c r="L755" s="11">
        <f>IF(J755="","",J755-N(K755))</f>
        <v/>
      </c>
      <c r="M755" s="12">
        <f>IF(OR(A755="",B755=""),"",COUNTIFS(Paradas!$A$5:$A$4004,A755,Paradas!$B$5:$B$4004,B755))</f>
        <v/>
      </c>
      <c r="N755" s="11">
        <f>IF(OR(H755="",I755=""),"",I755-H755)</f>
        <v/>
      </c>
      <c r="O755" s="6" t="n"/>
    </row>
    <row r="756">
      <c r="A756" s="13" t="n"/>
      <c r="B756" s="6" t="n"/>
      <c r="C756" s="6" t="n"/>
      <c r="D756" s="6" t="n"/>
      <c r="E756" s="14" t="n"/>
      <c r="F756" s="14" t="n"/>
      <c r="G756" s="14" t="n"/>
      <c r="H756" s="15" t="n"/>
      <c r="I756" s="15" t="n"/>
      <c r="J756" s="11">
        <f>IF(OR(E756="",F756=""),"",ROUND((MOD(F756-E756,1)-N(G756))*24,2))</f>
        <v/>
      </c>
      <c r="K756" s="11">
        <f>IF(OR(A756="",B756=""),"",SUMIFS(Paradas!$F$5:$F$4004,Paradas!$A$5:$A$4004,A756,Paradas!$B$5:$B$4004,B756))</f>
        <v/>
      </c>
      <c r="L756" s="11">
        <f>IF(J756="","",J756-N(K756))</f>
        <v/>
      </c>
      <c r="M756" s="12">
        <f>IF(OR(A756="",B756=""),"",COUNTIFS(Paradas!$A$5:$A$4004,A756,Paradas!$B$5:$B$4004,B756))</f>
        <v/>
      </c>
      <c r="N756" s="11">
        <f>IF(OR(H756="",I756=""),"",I756-H756)</f>
        <v/>
      </c>
      <c r="O756" s="6" t="n"/>
    </row>
    <row r="757">
      <c r="A757" s="13" t="n"/>
      <c r="B757" s="6" t="n"/>
      <c r="C757" s="6" t="n"/>
      <c r="D757" s="6" t="n"/>
      <c r="E757" s="14" t="n"/>
      <c r="F757" s="14" t="n"/>
      <c r="G757" s="14" t="n"/>
      <c r="H757" s="15" t="n"/>
      <c r="I757" s="15" t="n"/>
      <c r="J757" s="11">
        <f>IF(OR(E757="",F757=""),"",ROUND((MOD(F757-E757,1)-N(G757))*24,2))</f>
        <v/>
      </c>
      <c r="K757" s="11">
        <f>IF(OR(A757="",B757=""),"",SUMIFS(Paradas!$F$5:$F$4004,Paradas!$A$5:$A$4004,A757,Paradas!$B$5:$B$4004,B757))</f>
        <v/>
      </c>
      <c r="L757" s="11">
        <f>IF(J757="","",J757-N(K757))</f>
        <v/>
      </c>
      <c r="M757" s="12">
        <f>IF(OR(A757="",B757=""),"",COUNTIFS(Paradas!$A$5:$A$4004,A757,Paradas!$B$5:$B$4004,B757))</f>
        <v/>
      </c>
      <c r="N757" s="11">
        <f>IF(OR(H757="",I757=""),"",I757-H757)</f>
        <v/>
      </c>
      <c r="O757" s="6" t="n"/>
    </row>
    <row r="758">
      <c r="A758" s="13" t="n"/>
      <c r="B758" s="6" t="n"/>
      <c r="C758" s="6" t="n"/>
      <c r="D758" s="6" t="n"/>
      <c r="E758" s="14" t="n"/>
      <c r="F758" s="14" t="n"/>
      <c r="G758" s="14" t="n"/>
      <c r="H758" s="15" t="n"/>
      <c r="I758" s="15" t="n"/>
      <c r="J758" s="11">
        <f>IF(OR(E758="",F758=""),"",ROUND((MOD(F758-E758,1)-N(G758))*24,2))</f>
        <v/>
      </c>
      <c r="K758" s="11">
        <f>IF(OR(A758="",B758=""),"",SUMIFS(Paradas!$F$5:$F$4004,Paradas!$A$5:$A$4004,A758,Paradas!$B$5:$B$4004,B758))</f>
        <v/>
      </c>
      <c r="L758" s="11">
        <f>IF(J758="","",J758-N(K758))</f>
        <v/>
      </c>
      <c r="M758" s="12">
        <f>IF(OR(A758="",B758=""),"",COUNTIFS(Paradas!$A$5:$A$4004,A758,Paradas!$B$5:$B$4004,B758))</f>
        <v/>
      </c>
      <c r="N758" s="11">
        <f>IF(OR(H758="",I758=""),"",I758-H758)</f>
        <v/>
      </c>
      <c r="O758" s="6" t="n"/>
    </row>
    <row r="759">
      <c r="A759" s="13" t="n"/>
      <c r="B759" s="6" t="n"/>
      <c r="C759" s="6" t="n"/>
      <c r="D759" s="6" t="n"/>
      <c r="E759" s="14" t="n"/>
      <c r="F759" s="14" t="n"/>
      <c r="G759" s="14" t="n"/>
      <c r="H759" s="15" t="n"/>
      <c r="I759" s="15" t="n"/>
      <c r="J759" s="11">
        <f>IF(OR(E759="",F759=""),"",ROUND((MOD(F759-E759,1)-N(G759))*24,2))</f>
        <v/>
      </c>
      <c r="K759" s="11">
        <f>IF(OR(A759="",B759=""),"",SUMIFS(Paradas!$F$5:$F$4004,Paradas!$A$5:$A$4004,A759,Paradas!$B$5:$B$4004,B759))</f>
        <v/>
      </c>
      <c r="L759" s="11">
        <f>IF(J759="","",J759-N(K759))</f>
        <v/>
      </c>
      <c r="M759" s="12">
        <f>IF(OR(A759="",B759=""),"",COUNTIFS(Paradas!$A$5:$A$4004,A759,Paradas!$B$5:$B$4004,B759))</f>
        <v/>
      </c>
      <c r="N759" s="11">
        <f>IF(OR(H759="",I759=""),"",I759-H759)</f>
        <v/>
      </c>
      <c r="O759" s="6" t="n"/>
    </row>
    <row r="760">
      <c r="A760" s="13" t="n"/>
      <c r="B760" s="6" t="n"/>
      <c r="C760" s="6" t="n"/>
      <c r="D760" s="6" t="n"/>
      <c r="E760" s="14" t="n"/>
      <c r="F760" s="14" t="n"/>
      <c r="G760" s="14" t="n"/>
      <c r="H760" s="15" t="n"/>
      <c r="I760" s="15" t="n"/>
      <c r="J760" s="11">
        <f>IF(OR(E760="",F760=""),"",ROUND((MOD(F760-E760,1)-N(G760))*24,2))</f>
        <v/>
      </c>
      <c r="K760" s="11">
        <f>IF(OR(A760="",B760=""),"",SUMIFS(Paradas!$F$5:$F$4004,Paradas!$A$5:$A$4004,A760,Paradas!$B$5:$B$4004,B760))</f>
        <v/>
      </c>
      <c r="L760" s="11">
        <f>IF(J760="","",J760-N(K760))</f>
        <v/>
      </c>
      <c r="M760" s="12">
        <f>IF(OR(A760="",B760=""),"",COUNTIFS(Paradas!$A$5:$A$4004,A760,Paradas!$B$5:$B$4004,B760))</f>
        <v/>
      </c>
      <c r="N760" s="11">
        <f>IF(OR(H760="",I760=""),"",I760-H760)</f>
        <v/>
      </c>
      <c r="O760" s="6" t="n"/>
    </row>
    <row r="761">
      <c r="A761" s="13" t="n"/>
      <c r="B761" s="6" t="n"/>
      <c r="C761" s="6" t="n"/>
      <c r="D761" s="6" t="n"/>
      <c r="E761" s="14" t="n"/>
      <c r="F761" s="14" t="n"/>
      <c r="G761" s="14" t="n"/>
      <c r="H761" s="15" t="n"/>
      <c r="I761" s="15" t="n"/>
      <c r="J761" s="11">
        <f>IF(OR(E761="",F761=""),"",ROUND((MOD(F761-E761,1)-N(G761))*24,2))</f>
        <v/>
      </c>
      <c r="K761" s="11">
        <f>IF(OR(A761="",B761=""),"",SUMIFS(Paradas!$F$5:$F$4004,Paradas!$A$5:$A$4004,A761,Paradas!$B$5:$B$4004,B761))</f>
        <v/>
      </c>
      <c r="L761" s="11">
        <f>IF(J761="","",J761-N(K761))</f>
        <v/>
      </c>
      <c r="M761" s="12">
        <f>IF(OR(A761="",B761=""),"",COUNTIFS(Paradas!$A$5:$A$4004,A761,Paradas!$B$5:$B$4004,B761))</f>
        <v/>
      </c>
      <c r="N761" s="11">
        <f>IF(OR(H761="",I761=""),"",I761-H761)</f>
        <v/>
      </c>
      <c r="O761" s="6" t="n"/>
    </row>
    <row r="762">
      <c r="A762" s="13" t="n"/>
      <c r="B762" s="6" t="n"/>
      <c r="C762" s="6" t="n"/>
      <c r="D762" s="6" t="n"/>
      <c r="E762" s="14" t="n"/>
      <c r="F762" s="14" t="n"/>
      <c r="G762" s="14" t="n"/>
      <c r="H762" s="15" t="n"/>
      <c r="I762" s="15" t="n"/>
      <c r="J762" s="11">
        <f>IF(OR(E762="",F762=""),"",ROUND((MOD(F762-E762,1)-N(G762))*24,2))</f>
        <v/>
      </c>
      <c r="K762" s="11">
        <f>IF(OR(A762="",B762=""),"",SUMIFS(Paradas!$F$5:$F$4004,Paradas!$A$5:$A$4004,A762,Paradas!$B$5:$B$4004,B762))</f>
        <v/>
      </c>
      <c r="L762" s="11">
        <f>IF(J762="","",J762-N(K762))</f>
        <v/>
      </c>
      <c r="M762" s="12">
        <f>IF(OR(A762="",B762=""),"",COUNTIFS(Paradas!$A$5:$A$4004,A762,Paradas!$B$5:$B$4004,B762))</f>
        <v/>
      </c>
      <c r="N762" s="11">
        <f>IF(OR(H762="",I762=""),"",I762-H762)</f>
        <v/>
      </c>
      <c r="O762" s="6" t="n"/>
    </row>
    <row r="763">
      <c r="A763" s="13" t="n"/>
      <c r="B763" s="6" t="n"/>
      <c r="C763" s="6" t="n"/>
      <c r="D763" s="6" t="n"/>
      <c r="E763" s="14" t="n"/>
      <c r="F763" s="14" t="n"/>
      <c r="G763" s="14" t="n"/>
      <c r="H763" s="15" t="n"/>
      <c r="I763" s="15" t="n"/>
      <c r="J763" s="11">
        <f>IF(OR(E763="",F763=""),"",ROUND((MOD(F763-E763,1)-N(G763))*24,2))</f>
        <v/>
      </c>
      <c r="K763" s="11">
        <f>IF(OR(A763="",B763=""),"",SUMIFS(Paradas!$F$5:$F$4004,Paradas!$A$5:$A$4004,A763,Paradas!$B$5:$B$4004,B763))</f>
        <v/>
      </c>
      <c r="L763" s="11">
        <f>IF(J763="","",J763-N(K763))</f>
        <v/>
      </c>
      <c r="M763" s="12">
        <f>IF(OR(A763="",B763=""),"",COUNTIFS(Paradas!$A$5:$A$4004,A763,Paradas!$B$5:$B$4004,B763))</f>
        <v/>
      </c>
      <c r="N763" s="11">
        <f>IF(OR(H763="",I763=""),"",I763-H763)</f>
        <v/>
      </c>
      <c r="O763" s="6" t="n"/>
    </row>
    <row r="764">
      <c r="A764" s="13" t="n"/>
      <c r="B764" s="6" t="n"/>
      <c r="C764" s="6" t="n"/>
      <c r="D764" s="6" t="n"/>
      <c r="E764" s="14" t="n"/>
      <c r="F764" s="14" t="n"/>
      <c r="G764" s="14" t="n"/>
      <c r="H764" s="15" t="n"/>
      <c r="I764" s="15" t="n"/>
      <c r="J764" s="11">
        <f>IF(OR(E764="",F764=""),"",ROUND((MOD(F764-E764,1)-N(G764))*24,2))</f>
        <v/>
      </c>
      <c r="K764" s="11">
        <f>IF(OR(A764="",B764=""),"",SUMIFS(Paradas!$F$5:$F$4004,Paradas!$A$5:$A$4004,A764,Paradas!$B$5:$B$4004,B764))</f>
        <v/>
      </c>
      <c r="L764" s="11">
        <f>IF(J764="","",J764-N(K764))</f>
        <v/>
      </c>
      <c r="M764" s="12">
        <f>IF(OR(A764="",B764=""),"",COUNTIFS(Paradas!$A$5:$A$4004,A764,Paradas!$B$5:$B$4004,B764))</f>
        <v/>
      </c>
      <c r="N764" s="11">
        <f>IF(OR(H764="",I764=""),"",I764-H764)</f>
        <v/>
      </c>
      <c r="O764" s="6" t="n"/>
    </row>
    <row r="765">
      <c r="A765" s="13" t="n"/>
      <c r="B765" s="6" t="n"/>
      <c r="C765" s="6" t="n"/>
      <c r="D765" s="6" t="n"/>
      <c r="E765" s="14" t="n"/>
      <c r="F765" s="14" t="n"/>
      <c r="G765" s="14" t="n"/>
      <c r="H765" s="15" t="n"/>
      <c r="I765" s="15" t="n"/>
      <c r="J765" s="11">
        <f>IF(OR(E765="",F765=""),"",ROUND((MOD(F765-E765,1)-N(G765))*24,2))</f>
        <v/>
      </c>
      <c r="K765" s="11">
        <f>IF(OR(A765="",B765=""),"",SUMIFS(Paradas!$F$5:$F$4004,Paradas!$A$5:$A$4004,A765,Paradas!$B$5:$B$4004,B765))</f>
        <v/>
      </c>
      <c r="L765" s="11">
        <f>IF(J765="","",J765-N(K765))</f>
        <v/>
      </c>
      <c r="M765" s="12">
        <f>IF(OR(A765="",B765=""),"",COUNTIFS(Paradas!$A$5:$A$4004,A765,Paradas!$B$5:$B$4004,B765))</f>
        <v/>
      </c>
      <c r="N765" s="11">
        <f>IF(OR(H765="",I765=""),"",I765-H765)</f>
        <v/>
      </c>
      <c r="O765" s="6" t="n"/>
    </row>
    <row r="766">
      <c r="A766" s="13" t="n"/>
      <c r="B766" s="6" t="n"/>
      <c r="C766" s="6" t="n"/>
      <c r="D766" s="6" t="n"/>
      <c r="E766" s="14" t="n"/>
      <c r="F766" s="14" t="n"/>
      <c r="G766" s="14" t="n"/>
      <c r="H766" s="15" t="n"/>
      <c r="I766" s="15" t="n"/>
      <c r="J766" s="11">
        <f>IF(OR(E766="",F766=""),"",ROUND((MOD(F766-E766,1)-N(G766))*24,2))</f>
        <v/>
      </c>
      <c r="K766" s="11">
        <f>IF(OR(A766="",B766=""),"",SUMIFS(Paradas!$F$5:$F$4004,Paradas!$A$5:$A$4004,A766,Paradas!$B$5:$B$4004,B766))</f>
        <v/>
      </c>
      <c r="L766" s="11">
        <f>IF(J766="","",J766-N(K766))</f>
        <v/>
      </c>
      <c r="M766" s="12">
        <f>IF(OR(A766="",B766=""),"",COUNTIFS(Paradas!$A$5:$A$4004,A766,Paradas!$B$5:$B$4004,B766))</f>
        <v/>
      </c>
      <c r="N766" s="11">
        <f>IF(OR(H766="",I766=""),"",I766-H766)</f>
        <v/>
      </c>
      <c r="O766" s="6" t="n"/>
    </row>
    <row r="767">
      <c r="A767" s="13" t="n"/>
      <c r="B767" s="6" t="n"/>
      <c r="C767" s="6" t="n"/>
      <c r="D767" s="6" t="n"/>
      <c r="E767" s="14" t="n"/>
      <c r="F767" s="14" t="n"/>
      <c r="G767" s="14" t="n"/>
      <c r="H767" s="15" t="n"/>
      <c r="I767" s="15" t="n"/>
      <c r="J767" s="11">
        <f>IF(OR(E767="",F767=""),"",ROUND((MOD(F767-E767,1)-N(G767))*24,2))</f>
        <v/>
      </c>
      <c r="K767" s="11">
        <f>IF(OR(A767="",B767=""),"",SUMIFS(Paradas!$F$5:$F$4004,Paradas!$A$5:$A$4004,A767,Paradas!$B$5:$B$4004,B767))</f>
        <v/>
      </c>
      <c r="L767" s="11">
        <f>IF(J767="","",J767-N(K767))</f>
        <v/>
      </c>
      <c r="M767" s="12">
        <f>IF(OR(A767="",B767=""),"",COUNTIFS(Paradas!$A$5:$A$4004,A767,Paradas!$B$5:$B$4004,B767))</f>
        <v/>
      </c>
      <c r="N767" s="11">
        <f>IF(OR(H767="",I767=""),"",I767-H767)</f>
        <v/>
      </c>
      <c r="O767" s="6" t="n"/>
    </row>
    <row r="768">
      <c r="A768" s="13" t="n"/>
      <c r="B768" s="6" t="n"/>
      <c r="C768" s="6" t="n"/>
      <c r="D768" s="6" t="n"/>
      <c r="E768" s="14" t="n"/>
      <c r="F768" s="14" t="n"/>
      <c r="G768" s="14" t="n"/>
      <c r="H768" s="15" t="n"/>
      <c r="I768" s="15" t="n"/>
      <c r="J768" s="11">
        <f>IF(OR(E768="",F768=""),"",ROUND((MOD(F768-E768,1)-N(G768))*24,2))</f>
        <v/>
      </c>
      <c r="K768" s="11">
        <f>IF(OR(A768="",B768=""),"",SUMIFS(Paradas!$F$5:$F$4004,Paradas!$A$5:$A$4004,A768,Paradas!$B$5:$B$4004,B768))</f>
        <v/>
      </c>
      <c r="L768" s="11">
        <f>IF(J768="","",J768-N(K768))</f>
        <v/>
      </c>
      <c r="M768" s="12">
        <f>IF(OR(A768="",B768=""),"",COUNTIFS(Paradas!$A$5:$A$4004,A768,Paradas!$B$5:$B$4004,B768))</f>
        <v/>
      </c>
      <c r="N768" s="11">
        <f>IF(OR(H768="",I768=""),"",I768-H768)</f>
        <v/>
      </c>
      <c r="O768" s="6" t="n"/>
    </row>
    <row r="769">
      <c r="A769" s="13" t="n"/>
      <c r="B769" s="6" t="n"/>
      <c r="C769" s="6" t="n"/>
      <c r="D769" s="6" t="n"/>
      <c r="E769" s="14" t="n"/>
      <c r="F769" s="14" t="n"/>
      <c r="G769" s="14" t="n"/>
      <c r="H769" s="15" t="n"/>
      <c r="I769" s="15" t="n"/>
      <c r="J769" s="11">
        <f>IF(OR(E769="",F769=""),"",ROUND((MOD(F769-E769,1)-N(G769))*24,2))</f>
        <v/>
      </c>
      <c r="K769" s="11">
        <f>IF(OR(A769="",B769=""),"",SUMIFS(Paradas!$F$5:$F$4004,Paradas!$A$5:$A$4004,A769,Paradas!$B$5:$B$4004,B769))</f>
        <v/>
      </c>
      <c r="L769" s="11">
        <f>IF(J769="","",J769-N(K769))</f>
        <v/>
      </c>
      <c r="M769" s="12">
        <f>IF(OR(A769="",B769=""),"",COUNTIFS(Paradas!$A$5:$A$4004,A769,Paradas!$B$5:$B$4004,B769))</f>
        <v/>
      </c>
      <c r="N769" s="11">
        <f>IF(OR(H769="",I769=""),"",I769-H769)</f>
        <v/>
      </c>
      <c r="O769" s="6" t="n"/>
    </row>
    <row r="770">
      <c r="A770" s="13" t="n"/>
      <c r="B770" s="6" t="n"/>
      <c r="C770" s="6" t="n"/>
      <c r="D770" s="6" t="n"/>
      <c r="E770" s="14" t="n"/>
      <c r="F770" s="14" t="n"/>
      <c r="G770" s="14" t="n"/>
      <c r="H770" s="15" t="n"/>
      <c r="I770" s="15" t="n"/>
      <c r="J770" s="11">
        <f>IF(OR(E770="",F770=""),"",ROUND((MOD(F770-E770,1)-N(G770))*24,2))</f>
        <v/>
      </c>
      <c r="K770" s="11">
        <f>IF(OR(A770="",B770=""),"",SUMIFS(Paradas!$F$5:$F$4004,Paradas!$A$5:$A$4004,A770,Paradas!$B$5:$B$4004,B770))</f>
        <v/>
      </c>
      <c r="L770" s="11">
        <f>IF(J770="","",J770-N(K770))</f>
        <v/>
      </c>
      <c r="M770" s="12">
        <f>IF(OR(A770="",B770=""),"",COUNTIFS(Paradas!$A$5:$A$4004,A770,Paradas!$B$5:$B$4004,B770))</f>
        <v/>
      </c>
      <c r="N770" s="11">
        <f>IF(OR(H770="",I770=""),"",I770-H770)</f>
        <v/>
      </c>
      <c r="O770" s="6" t="n"/>
    </row>
    <row r="771">
      <c r="A771" s="13" t="n"/>
      <c r="B771" s="6" t="n"/>
      <c r="C771" s="6" t="n"/>
      <c r="D771" s="6" t="n"/>
      <c r="E771" s="14" t="n"/>
      <c r="F771" s="14" t="n"/>
      <c r="G771" s="14" t="n"/>
      <c r="H771" s="15" t="n"/>
      <c r="I771" s="15" t="n"/>
      <c r="J771" s="11">
        <f>IF(OR(E771="",F771=""),"",ROUND((MOD(F771-E771,1)-N(G771))*24,2))</f>
        <v/>
      </c>
      <c r="K771" s="11">
        <f>IF(OR(A771="",B771=""),"",SUMIFS(Paradas!$F$5:$F$4004,Paradas!$A$5:$A$4004,A771,Paradas!$B$5:$B$4004,B771))</f>
        <v/>
      </c>
      <c r="L771" s="11">
        <f>IF(J771="","",J771-N(K771))</f>
        <v/>
      </c>
      <c r="M771" s="12">
        <f>IF(OR(A771="",B771=""),"",COUNTIFS(Paradas!$A$5:$A$4004,A771,Paradas!$B$5:$B$4004,B771))</f>
        <v/>
      </c>
      <c r="N771" s="11">
        <f>IF(OR(H771="",I771=""),"",I771-H771)</f>
        <v/>
      </c>
      <c r="O771" s="6" t="n"/>
    </row>
    <row r="772">
      <c r="A772" s="13" t="n"/>
      <c r="B772" s="6" t="n"/>
      <c r="C772" s="6" t="n"/>
      <c r="D772" s="6" t="n"/>
      <c r="E772" s="14" t="n"/>
      <c r="F772" s="14" t="n"/>
      <c r="G772" s="14" t="n"/>
      <c r="H772" s="15" t="n"/>
      <c r="I772" s="15" t="n"/>
      <c r="J772" s="11">
        <f>IF(OR(E772="",F772=""),"",ROUND((MOD(F772-E772,1)-N(G772))*24,2))</f>
        <v/>
      </c>
      <c r="K772" s="11">
        <f>IF(OR(A772="",B772=""),"",SUMIFS(Paradas!$F$5:$F$4004,Paradas!$A$5:$A$4004,A772,Paradas!$B$5:$B$4004,B772))</f>
        <v/>
      </c>
      <c r="L772" s="11">
        <f>IF(J772="","",J772-N(K772))</f>
        <v/>
      </c>
      <c r="M772" s="12">
        <f>IF(OR(A772="",B772=""),"",COUNTIFS(Paradas!$A$5:$A$4004,A772,Paradas!$B$5:$B$4004,B772))</f>
        <v/>
      </c>
      <c r="N772" s="11">
        <f>IF(OR(H772="",I772=""),"",I772-H772)</f>
        <v/>
      </c>
      <c r="O772" s="6" t="n"/>
    </row>
    <row r="773">
      <c r="A773" s="13" t="n"/>
      <c r="B773" s="6" t="n"/>
      <c r="C773" s="6" t="n"/>
      <c r="D773" s="6" t="n"/>
      <c r="E773" s="14" t="n"/>
      <c r="F773" s="14" t="n"/>
      <c r="G773" s="14" t="n"/>
      <c r="H773" s="15" t="n"/>
      <c r="I773" s="15" t="n"/>
      <c r="J773" s="11">
        <f>IF(OR(E773="",F773=""),"",ROUND((MOD(F773-E773,1)-N(G773))*24,2))</f>
        <v/>
      </c>
      <c r="K773" s="11">
        <f>IF(OR(A773="",B773=""),"",SUMIFS(Paradas!$F$5:$F$4004,Paradas!$A$5:$A$4004,A773,Paradas!$B$5:$B$4004,B773))</f>
        <v/>
      </c>
      <c r="L773" s="11">
        <f>IF(J773="","",J773-N(K773))</f>
        <v/>
      </c>
      <c r="M773" s="12">
        <f>IF(OR(A773="",B773=""),"",COUNTIFS(Paradas!$A$5:$A$4004,A773,Paradas!$B$5:$B$4004,B773))</f>
        <v/>
      </c>
      <c r="N773" s="11">
        <f>IF(OR(H773="",I773=""),"",I773-H773)</f>
        <v/>
      </c>
      <c r="O773" s="6" t="n"/>
    </row>
    <row r="774">
      <c r="A774" s="13" t="n"/>
      <c r="B774" s="6" t="n"/>
      <c r="C774" s="6" t="n"/>
      <c r="D774" s="6" t="n"/>
      <c r="E774" s="14" t="n"/>
      <c r="F774" s="14" t="n"/>
      <c r="G774" s="14" t="n"/>
      <c r="H774" s="15" t="n"/>
      <c r="I774" s="15" t="n"/>
      <c r="J774" s="11">
        <f>IF(OR(E774="",F774=""),"",ROUND((MOD(F774-E774,1)-N(G774))*24,2))</f>
        <v/>
      </c>
      <c r="K774" s="11">
        <f>IF(OR(A774="",B774=""),"",SUMIFS(Paradas!$F$5:$F$4004,Paradas!$A$5:$A$4004,A774,Paradas!$B$5:$B$4004,B774))</f>
        <v/>
      </c>
      <c r="L774" s="11">
        <f>IF(J774="","",J774-N(K774))</f>
        <v/>
      </c>
      <c r="M774" s="12">
        <f>IF(OR(A774="",B774=""),"",COUNTIFS(Paradas!$A$5:$A$4004,A774,Paradas!$B$5:$B$4004,B774))</f>
        <v/>
      </c>
      <c r="N774" s="11">
        <f>IF(OR(H774="",I774=""),"",I774-H774)</f>
        <v/>
      </c>
      <c r="O774" s="6" t="n"/>
    </row>
    <row r="775">
      <c r="A775" s="13" t="n"/>
      <c r="B775" s="6" t="n"/>
      <c r="C775" s="6" t="n"/>
      <c r="D775" s="6" t="n"/>
      <c r="E775" s="14" t="n"/>
      <c r="F775" s="14" t="n"/>
      <c r="G775" s="14" t="n"/>
      <c r="H775" s="15" t="n"/>
      <c r="I775" s="15" t="n"/>
      <c r="J775" s="11">
        <f>IF(OR(E775="",F775=""),"",ROUND((MOD(F775-E775,1)-N(G775))*24,2))</f>
        <v/>
      </c>
      <c r="K775" s="11">
        <f>IF(OR(A775="",B775=""),"",SUMIFS(Paradas!$F$5:$F$4004,Paradas!$A$5:$A$4004,A775,Paradas!$B$5:$B$4004,B775))</f>
        <v/>
      </c>
      <c r="L775" s="11">
        <f>IF(J775="","",J775-N(K775))</f>
        <v/>
      </c>
      <c r="M775" s="12">
        <f>IF(OR(A775="",B775=""),"",COUNTIFS(Paradas!$A$5:$A$4004,A775,Paradas!$B$5:$B$4004,B775))</f>
        <v/>
      </c>
      <c r="N775" s="11">
        <f>IF(OR(H775="",I775=""),"",I775-H775)</f>
        <v/>
      </c>
      <c r="O775" s="6" t="n"/>
    </row>
    <row r="776">
      <c r="A776" s="13" t="n"/>
      <c r="B776" s="6" t="n"/>
      <c r="C776" s="6" t="n"/>
      <c r="D776" s="6" t="n"/>
      <c r="E776" s="14" t="n"/>
      <c r="F776" s="14" t="n"/>
      <c r="G776" s="14" t="n"/>
      <c r="H776" s="15" t="n"/>
      <c r="I776" s="15" t="n"/>
      <c r="J776" s="11">
        <f>IF(OR(E776="",F776=""),"",ROUND((MOD(F776-E776,1)-N(G776))*24,2))</f>
        <v/>
      </c>
      <c r="K776" s="11">
        <f>IF(OR(A776="",B776=""),"",SUMIFS(Paradas!$F$5:$F$4004,Paradas!$A$5:$A$4004,A776,Paradas!$B$5:$B$4004,B776))</f>
        <v/>
      </c>
      <c r="L776" s="11">
        <f>IF(J776="","",J776-N(K776))</f>
        <v/>
      </c>
      <c r="M776" s="12">
        <f>IF(OR(A776="",B776=""),"",COUNTIFS(Paradas!$A$5:$A$4004,A776,Paradas!$B$5:$B$4004,B776))</f>
        <v/>
      </c>
      <c r="N776" s="11">
        <f>IF(OR(H776="",I776=""),"",I776-H776)</f>
        <v/>
      </c>
      <c r="O776" s="6" t="n"/>
    </row>
    <row r="777">
      <c r="A777" s="13" t="n"/>
      <c r="B777" s="6" t="n"/>
      <c r="C777" s="6" t="n"/>
      <c r="D777" s="6" t="n"/>
      <c r="E777" s="14" t="n"/>
      <c r="F777" s="14" t="n"/>
      <c r="G777" s="14" t="n"/>
      <c r="H777" s="15" t="n"/>
      <c r="I777" s="15" t="n"/>
      <c r="J777" s="11">
        <f>IF(OR(E777="",F777=""),"",ROUND((MOD(F777-E777,1)-N(G777))*24,2))</f>
        <v/>
      </c>
      <c r="K777" s="11">
        <f>IF(OR(A777="",B777=""),"",SUMIFS(Paradas!$F$5:$F$4004,Paradas!$A$5:$A$4004,A777,Paradas!$B$5:$B$4004,B777))</f>
        <v/>
      </c>
      <c r="L777" s="11">
        <f>IF(J777="","",J777-N(K777))</f>
        <v/>
      </c>
      <c r="M777" s="12">
        <f>IF(OR(A777="",B777=""),"",COUNTIFS(Paradas!$A$5:$A$4004,A777,Paradas!$B$5:$B$4004,B777))</f>
        <v/>
      </c>
      <c r="N777" s="11">
        <f>IF(OR(H777="",I777=""),"",I777-H777)</f>
        <v/>
      </c>
      <c r="O777" s="6" t="n"/>
    </row>
    <row r="778">
      <c r="A778" s="13" t="n"/>
      <c r="B778" s="6" t="n"/>
      <c r="C778" s="6" t="n"/>
      <c r="D778" s="6" t="n"/>
      <c r="E778" s="14" t="n"/>
      <c r="F778" s="14" t="n"/>
      <c r="G778" s="14" t="n"/>
      <c r="H778" s="15" t="n"/>
      <c r="I778" s="15" t="n"/>
      <c r="J778" s="11">
        <f>IF(OR(E778="",F778=""),"",ROUND((MOD(F778-E778,1)-N(G778))*24,2))</f>
        <v/>
      </c>
      <c r="K778" s="11">
        <f>IF(OR(A778="",B778=""),"",SUMIFS(Paradas!$F$5:$F$4004,Paradas!$A$5:$A$4004,A778,Paradas!$B$5:$B$4004,B778))</f>
        <v/>
      </c>
      <c r="L778" s="11">
        <f>IF(J778="","",J778-N(K778))</f>
        <v/>
      </c>
      <c r="M778" s="12">
        <f>IF(OR(A778="",B778=""),"",COUNTIFS(Paradas!$A$5:$A$4004,A778,Paradas!$B$5:$B$4004,B778))</f>
        <v/>
      </c>
      <c r="N778" s="11">
        <f>IF(OR(H778="",I778=""),"",I778-H778)</f>
        <v/>
      </c>
      <c r="O778" s="6" t="n"/>
    </row>
    <row r="779">
      <c r="A779" s="13" t="n"/>
      <c r="B779" s="6" t="n"/>
      <c r="C779" s="6" t="n"/>
      <c r="D779" s="6" t="n"/>
      <c r="E779" s="14" t="n"/>
      <c r="F779" s="14" t="n"/>
      <c r="G779" s="14" t="n"/>
      <c r="H779" s="15" t="n"/>
      <c r="I779" s="15" t="n"/>
      <c r="J779" s="11">
        <f>IF(OR(E779="",F779=""),"",ROUND((MOD(F779-E779,1)-N(G779))*24,2))</f>
        <v/>
      </c>
      <c r="K779" s="11">
        <f>IF(OR(A779="",B779=""),"",SUMIFS(Paradas!$F$5:$F$4004,Paradas!$A$5:$A$4004,A779,Paradas!$B$5:$B$4004,B779))</f>
        <v/>
      </c>
      <c r="L779" s="11">
        <f>IF(J779="","",J779-N(K779))</f>
        <v/>
      </c>
      <c r="M779" s="12">
        <f>IF(OR(A779="",B779=""),"",COUNTIFS(Paradas!$A$5:$A$4004,A779,Paradas!$B$5:$B$4004,B779))</f>
        <v/>
      </c>
      <c r="N779" s="11">
        <f>IF(OR(H779="",I779=""),"",I779-H779)</f>
        <v/>
      </c>
      <c r="O779" s="6" t="n"/>
    </row>
    <row r="780">
      <c r="A780" s="13" t="n"/>
      <c r="B780" s="6" t="n"/>
      <c r="C780" s="6" t="n"/>
      <c r="D780" s="6" t="n"/>
      <c r="E780" s="14" t="n"/>
      <c r="F780" s="14" t="n"/>
      <c r="G780" s="14" t="n"/>
      <c r="H780" s="15" t="n"/>
      <c r="I780" s="15" t="n"/>
      <c r="J780" s="11">
        <f>IF(OR(E780="",F780=""),"",ROUND((MOD(F780-E780,1)-N(G780))*24,2))</f>
        <v/>
      </c>
      <c r="K780" s="11">
        <f>IF(OR(A780="",B780=""),"",SUMIFS(Paradas!$F$5:$F$4004,Paradas!$A$5:$A$4004,A780,Paradas!$B$5:$B$4004,B780))</f>
        <v/>
      </c>
      <c r="L780" s="11">
        <f>IF(J780="","",J780-N(K780))</f>
        <v/>
      </c>
      <c r="M780" s="12">
        <f>IF(OR(A780="",B780=""),"",COUNTIFS(Paradas!$A$5:$A$4004,A780,Paradas!$B$5:$B$4004,B780))</f>
        <v/>
      </c>
      <c r="N780" s="11">
        <f>IF(OR(H780="",I780=""),"",I780-H780)</f>
        <v/>
      </c>
      <c r="O780" s="6" t="n"/>
    </row>
    <row r="781">
      <c r="A781" s="13" t="n"/>
      <c r="B781" s="6" t="n"/>
      <c r="C781" s="6" t="n"/>
      <c r="D781" s="6" t="n"/>
      <c r="E781" s="14" t="n"/>
      <c r="F781" s="14" t="n"/>
      <c r="G781" s="14" t="n"/>
      <c r="H781" s="15" t="n"/>
      <c r="I781" s="15" t="n"/>
      <c r="J781" s="11">
        <f>IF(OR(E781="",F781=""),"",ROUND((MOD(F781-E781,1)-N(G781))*24,2))</f>
        <v/>
      </c>
      <c r="K781" s="11">
        <f>IF(OR(A781="",B781=""),"",SUMIFS(Paradas!$F$5:$F$4004,Paradas!$A$5:$A$4004,A781,Paradas!$B$5:$B$4004,B781))</f>
        <v/>
      </c>
      <c r="L781" s="11">
        <f>IF(J781="","",J781-N(K781))</f>
        <v/>
      </c>
      <c r="M781" s="12">
        <f>IF(OR(A781="",B781=""),"",COUNTIFS(Paradas!$A$5:$A$4004,A781,Paradas!$B$5:$B$4004,B781))</f>
        <v/>
      </c>
      <c r="N781" s="11">
        <f>IF(OR(H781="",I781=""),"",I781-H781)</f>
        <v/>
      </c>
      <c r="O781" s="6" t="n"/>
    </row>
    <row r="782">
      <c r="A782" s="13" t="n"/>
      <c r="B782" s="6" t="n"/>
      <c r="C782" s="6" t="n"/>
      <c r="D782" s="6" t="n"/>
      <c r="E782" s="14" t="n"/>
      <c r="F782" s="14" t="n"/>
      <c r="G782" s="14" t="n"/>
      <c r="H782" s="15" t="n"/>
      <c r="I782" s="15" t="n"/>
      <c r="J782" s="11">
        <f>IF(OR(E782="",F782=""),"",ROUND((MOD(F782-E782,1)-N(G782))*24,2))</f>
        <v/>
      </c>
      <c r="K782" s="11">
        <f>IF(OR(A782="",B782=""),"",SUMIFS(Paradas!$F$5:$F$4004,Paradas!$A$5:$A$4004,A782,Paradas!$B$5:$B$4004,B782))</f>
        <v/>
      </c>
      <c r="L782" s="11">
        <f>IF(J782="","",J782-N(K782))</f>
        <v/>
      </c>
      <c r="M782" s="12">
        <f>IF(OR(A782="",B782=""),"",COUNTIFS(Paradas!$A$5:$A$4004,A782,Paradas!$B$5:$B$4004,B782))</f>
        <v/>
      </c>
      <c r="N782" s="11">
        <f>IF(OR(H782="",I782=""),"",I782-H782)</f>
        <v/>
      </c>
      <c r="O782" s="6" t="n"/>
    </row>
    <row r="783">
      <c r="A783" s="13" t="n"/>
      <c r="B783" s="6" t="n"/>
      <c r="C783" s="6" t="n"/>
      <c r="D783" s="6" t="n"/>
      <c r="E783" s="14" t="n"/>
      <c r="F783" s="14" t="n"/>
      <c r="G783" s="14" t="n"/>
      <c r="H783" s="15" t="n"/>
      <c r="I783" s="15" t="n"/>
      <c r="J783" s="11">
        <f>IF(OR(E783="",F783=""),"",ROUND((MOD(F783-E783,1)-N(G783))*24,2))</f>
        <v/>
      </c>
      <c r="K783" s="11">
        <f>IF(OR(A783="",B783=""),"",SUMIFS(Paradas!$F$5:$F$4004,Paradas!$A$5:$A$4004,A783,Paradas!$B$5:$B$4004,B783))</f>
        <v/>
      </c>
      <c r="L783" s="11">
        <f>IF(J783="","",J783-N(K783))</f>
        <v/>
      </c>
      <c r="M783" s="12">
        <f>IF(OR(A783="",B783=""),"",COUNTIFS(Paradas!$A$5:$A$4004,A783,Paradas!$B$5:$B$4004,B783))</f>
        <v/>
      </c>
      <c r="N783" s="11">
        <f>IF(OR(H783="",I783=""),"",I783-H783)</f>
        <v/>
      </c>
      <c r="O783" s="6" t="n"/>
    </row>
    <row r="784">
      <c r="A784" s="13" t="n"/>
      <c r="B784" s="6" t="n"/>
      <c r="C784" s="6" t="n"/>
      <c r="D784" s="6" t="n"/>
      <c r="E784" s="14" t="n"/>
      <c r="F784" s="14" t="n"/>
      <c r="G784" s="14" t="n"/>
      <c r="H784" s="15" t="n"/>
      <c r="I784" s="15" t="n"/>
      <c r="J784" s="11">
        <f>IF(OR(E784="",F784=""),"",ROUND((MOD(F784-E784,1)-N(G784))*24,2))</f>
        <v/>
      </c>
      <c r="K784" s="11">
        <f>IF(OR(A784="",B784=""),"",SUMIFS(Paradas!$F$5:$F$4004,Paradas!$A$5:$A$4004,A784,Paradas!$B$5:$B$4004,B784))</f>
        <v/>
      </c>
      <c r="L784" s="11">
        <f>IF(J784="","",J784-N(K784))</f>
        <v/>
      </c>
      <c r="M784" s="12">
        <f>IF(OR(A784="",B784=""),"",COUNTIFS(Paradas!$A$5:$A$4004,A784,Paradas!$B$5:$B$4004,B784))</f>
        <v/>
      </c>
      <c r="N784" s="11">
        <f>IF(OR(H784="",I784=""),"",I784-H784)</f>
        <v/>
      </c>
      <c r="O784" s="6" t="n"/>
    </row>
    <row r="785">
      <c r="A785" s="13" t="n"/>
      <c r="B785" s="6" t="n"/>
      <c r="C785" s="6" t="n"/>
      <c r="D785" s="6" t="n"/>
      <c r="E785" s="14" t="n"/>
      <c r="F785" s="14" t="n"/>
      <c r="G785" s="14" t="n"/>
      <c r="H785" s="15" t="n"/>
      <c r="I785" s="15" t="n"/>
      <c r="J785" s="11">
        <f>IF(OR(E785="",F785=""),"",ROUND((MOD(F785-E785,1)-N(G785))*24,2))</f>
        <v/>
      </c>
      <c r="K785" s="11">
        <f>IF(OR(A785="",B785=""),"",SUMIFS(Paradas!$F$5:$F$4004,Paradas!$A$5:$A$4004,A785,Paradas!$B$5:$B$4004,B785))</f>
        <v/>
      </c>
      <c r="L785" s="11">
        <f>IF(J785="","",J785-N(K785))</f>
        <v/>
      </c>
      <c r="M785" s="12">
        <f>IF(OR(A785="",B785=""),"",COUNTIFS(Paradas!$A$5:$A$4004,A785,Paradas!$B$5:$B$4004,B785))</f>
        <v/>
      </c>
      <c r="N785" s="11">
        <f>IF(OR(H785="",I785=""),"",I785-H785)</f>
        <v/>
      </c>
      <c r="O785" s="6" t="n"/>
    </row>
    <row r="786">
      <c r="A786" s="13" t="n"/>
      <c r="B786" s="6" t="n"/>
      <c r="C786" s="6" t="n"/>
      <c r="D786" s="6" t="n"/>
      <c r="E786" s="14" t="n"/>
      <c r="F786" s="14" t="n"/>
      <c r="G786" s="14" t="n"/>
      <c r="H786" s="15" t="n"/>
      <c r="I786" s="15" t="n"/>
      <c r="J786" s="11">
        <f>IF(OR(E786="",F786=""),"",ROUND((MOD(F786-E786,1)-N(G786))*24,2))</f>
        <v/>
      </c>
      <c r="K786" s="11">
        <f>IF(OR(A786="",B786=""),"",SUMIFS(Paradas!$F$5:$F$4004,Paradas!$A$5:$A$4004,A786,Paradas!$B$5:$B$4004,B786))</f>
        <v/>
      </c>
      <c r="L786" s="11">
        <f>IF(J786="","",J786-N(K786))</f>
        <v/>
      </c>
      <c r="M786" s="12">
        <f>IF(OR(A786="",B786=""),"",COUNTIFS(Paradas!$A$5:$A$4004,A786,Paradas!$B$5:$B$4004,B786))</f>
        <v/>
      </c>
      <c r="N786" s="11">
        <f>IF(OR(H786="",I786=""),"",I786-H786)</f>
        <v/>
      </c>
      <c r="O786" s="6" t="n"/>
    </row>
    <row r="787">
      <c r="A787" s="13" t="n"/>
      <c r="B787" s="6" t="n"/>
      <c r="C787" s="6" t="n"/>
      <c r="D787" s="6" t="n"/>
      <c r="E787" s="14" t="n"/>
      <c r="F787" s="14" t="n"/>
      <c r="G787" s="14" t="n"/>
      <c r="H787" s="15" t="n"/>
      <c r="I787" s="15" t="n"/>
      <c r="J787" s="11">
        <f>IF(OR(E787="",F787=""),"",ROUND((MOD(F787-E787,1)-N(G787))*24,2))</f>
        <v/>
      </c>
      <c r="K787" s="11">
        <f>IF(OR(A787="",B787=""),"",SUMIFS(Paradas!$F$5:$F$4004,Paradas!$A$5:$A$4004,A787,Paradas!$B$5:$B$4004,B787))</f>
        <v/>
      </c>
      <c r="L787" s="11">
        <f>IF(J787="","",J787-N(K787))</f>
        <v/>
      </c>
      <c r="M787" s="12">
        <f>IF(OR(A787="",B787=""),"",COUNTIFS(Paradas!$A$5:$A$4004,A787,Paradas!$B$5:$B$4004,B787))</f>
        <v/>
      </c>
      <c r="N787" s="11">
        <f>IF(OR(H787="",I787=""),"",I787-H787)</f>
        <v/>
      </c>
      <c r="O787" s="6" t="n"/>
    </row>
    <row r="788">
      <c r="A788" s="13" t="n"/>
      <c r="B788" s="6" t="n"/>
      <c r="C788" s="6" t="n"/>
      <c r="D788" s="6" t="n"/>
      <c r="E788" s="14" t="n"/>
      <c r="F788" s="14" t="n"/>
      <c r="G788" s="14" t="n"/>
      <c r="H788" s="15" t="n"/>
      <c r="I788" s="15" t="n"/>
      <c r="J788" s="11">
        <f>IF(OR(E788="",F788=""),"",ROUND((MOD(F788-E788,1)-N(G788))*24,2))</f>
        <v/>
      </c>
      <c r="K788" s="11">
        <f>IF(OR(A788="",B788=""),"",SUMIFS(Paradas!$F$5:$F$4004,Paradas!$A$5:$A$4004,A788,Paradas!$B$5:$B$4004,B788))</f>
        <v/>
      </c>
      <c r="L788" s="11">
        <f>IF(J788="","",J788-N(K788))</f>
        <v/>
      </c>
      <c r="M788" s="12">
        <f>IF(OR(A788="",B788=""),"",COUNTIFS(Paradas!$A$5:$A$4004,A788,Paradas!$B$5:$B$4004,B788))</f>
        <v/>
      </c>
      <c r="N788" s="11">
        <f>IF(OR(H788="",I788=""),"",I788-H788)</f>
        <v/>
      </c>
      <c r="O788" s="6" t="n"/>
    </row>
    <row r="789">
      <c r="A789" s="13" t="n"/>
      <c r="B789" s="6" t="n"/>
      <c r="C789" s="6" t="n"/>
      <c r="D789" s="6" t="n"/>
      <c r="E789" s="14" t="n"/>
      <c r="F789" s="14" t="n"/>
      <c r="G789" s="14" t="n"/>
      <c r="H789" s="15" t="n"/>
      <c r="I789" s="15" t="n"/>
      <c r="J789" s="11">
        <f>IF(OR(E789="",F789=""),"",ROUND((MOD(F789-E789,1)-N(G789))*24,2))</f>
        <v/>
      </c>
      <c r="K789" s="11">
        <f>IF(OR(A789="",B789=""),"",SUMIFS(Paradas!$F$5:$F$4004,Paradas!$A$5:$A$4004,A789,Paradas!$B$5:$B$4004,B789))</f>
        <v/>
      </c>
      <c r="L789" s="11">
        <f>IF(J789="","",J789-N(K789))</f>
        <v/>
      </c>
      <c r="M789" s="12">
        <f>IF(OR(A789="",B789=""),"",COUNTIFS(Paradas!$A$5:$A$4004,A789,Paradas!$B$5:$B$4004,B789))</f>
        <v/>
      </c>
      <c r="N789" s="11">
        <f>IF(OR(H789="",I789=""),"",I789-H789)</f>
        <v/>
      </c>
      <c r="O789" s="6" t="n"/>
    </row>
    <row r="790">
      <c r="A790" s="13" t="n"/>
      <c r="B790" s="6" t="n"/>
      <c r="C790" s="6" t="n"/>
      <c r="D790" s="6" t="n"/>
      <c r="E790" s="14" t="n"/>
      <c r="F790" s="14" t="n"/>
      <c r="G790" s="14" t="n"/>
      <c r="H790" s="15" t="n"/>
      <c r="I790" s="15" t="n"/>
      <c r="J790" s="11">
        <f>IF(OR(E790="",F790=""),"",ROUND((MOD(F790-E790,1)-N(G790))*24,2))</f>
        <v/>
      </c>
      <c r="K790" s="11">
        <f>IF(OR(A790="",B790=""),"",SUMIFS(Paradas!$F$5:$F$4004,Paradas!$A$5:$A$4004,A790,Paradas!$B$5:$B$4004,B790))</f>
        <v/>
      </c>
      <c r="L790" s="11">
        <f>IF(J790="","",J790-N(K790))</f>
        <v/>
      </c>
      <c r="M790" s="12">
        <f>IF(OR(A790="",B790=""),"",COUNTIFS(Paradas!$A$5:$A$4004,A790,Paradas!$B$5:$B$4004,B790))</f>
        <v/>
      </c>
      <c r="N790" s="11">
        <f>IF(OR(H790="",I790=""),"",I790-H790)</f>
        <v/>
      </c>
      <c r="O790" s="6" t="n"/>
    </row>
    <row r="791">
      <c r="A791" s="13" t="n"/>
      <c r="B791" s="6" t="n"/>
      <c r="C791" s="6" t="n"/>
      <c r="D791" s="6" t="n"/>
      <c r="E791" s="14" t="n"/>
      <c r="F791" s="14" t="n"/>
      <c r="G791" s="14" t="n"/>
      <c r="H791" s="15" t="n"/>
      <c r="I791" s="15" t="n"/>
      <c r="J791" s="11">
        <f>IF(OR(E791="",F791=""),"",ROUND((MOD(F791-E791,1)-N(G791))*24,2))</f>
        <v/>
      </c>
      <c r="K791" s="11">
        <f>IF(OR(A791="",B791=""),"",SUMIFS(Paradas!$F$5:$F$4004,Paradas!$A$5:$A$4004,A791,Paradas!$B$5:$B$4004,B791))</f>
        <v/>
      </c>
      <c r="L791" s="11">
        <f>IF(J791="","",J791-N(K791))</f>
        <v/>
      </c>
      <c r="M791" s="12">
        <f>IF(OR(A791="",B791=""),"",COUNTIFS(Paradas!$A$5:$A$4004,A791,Paradas!$B$5:$B$4004,B791))</f>
        <v/>
      </c>
      <c r="N791" s="11">
        <f>IF(OR(H791="",I791=""),"",I791-H791)</f>
        <v/>
      </c>
      <c r="O791" s="6" t="n"/>
    </row>
    <row r="792">
      <c r="A792" s="13" t="n"/>
      <c r="B792" s="6" t="n"/>
      <c r="C792" s="6" t="n"/>
      <c r="D792" s="6" t="n"/>
      <c r="E792" s="14" t="n"/>
      <c r="F792" s="14" t="n"/>
      <c r="G792" s="14" t="n"/>
      <c r="H792" s="15" t="n"/>
      <c r="I792" s="15" t="n"/>
      <c r="J792" s="11">
        <f>IF(OR(E792="",F792=""),"",ROUND((MOD(F792-E792,1)-N(G792))*24,2))</f>
        <v/>
      </c>
      <c r="K792" s="11">
        <f>IF(OR(A792="",B792=""),"",SUMIFS(Paradas!$F$5:$F$4004,Paradas!$A$5:$A$4004,A792,Paradas!$B$5:$B$4004,B792))</f>
        <v/>
      </c>
      <c r="L792" s="11">
        <f>IF(J792="","",J792-N(K792))</f>
        <v/>
      </c>
      <c r="M792" s="12">
        <f>IF(OR(A792="",B792=""),"",COUNTIFS(Paradas!$A$5:$A$4004,A792,Paradas!$B$5:$B$4004,B792))</f>
        <v/>
      </c>
      <c r="N792" s="11">
        <f>IF(OR(H792="",I792=""),"",I792-H792)</f>
        <v/>
      </c>
      <c r="O792" s="6" t="n"/>
    </row>
    <row r="793">
      <c r="A793" s="13" t="n"/>
      <c r="B793" s="6" t="n"/>
      <c r="C793" s="6" t="n"/>
      <c r="D793" s="6" t="n"/>
      <c r="E793" s="14" t="n"/>
      <c r="F793" s="14" t="n"/>
      <c r="G793" s="14" t="n"/>
      <c r="H793" s="15" t="n"/>
      <c r="I793" s="15" t="n"/>
      <c r="J793" s="11">
        <f>IF(OR(E793="",F793=""),"",ROUND((MOD(F793-E793,1)-N(G793))*24,2))</f>
        <v/>
      </c>
      <c r="K793" s="11">
        <f>IF(OR(A793="",B793=""),"",SUMIFS(Paradas!$F$5:$F$4004,Paradas!$A$5:$A$4004,A793,Paradas!$B$5:$B$4004,B793))</f>
        <v/>
      </c>
      <c r="L793" s="11">
        <f>IF(J793="","",J793-N(K793))</f>
        <v/>
      </c>
      <c r="M793" s="12">
        <f>IF(OR(A793="",B793=""),"",COUNTIFS(Paradas!$A$5:$A$4004,A793,Paradas!$B$5:$B$4004,B793))</f>
        <v/>
      </c>
      <c r="N793" s="11">
        <f>IF(OR(H793="",I793=""),"",I793-H793)</f>
        <v/>
      </c>
      <c r="O793" s="6" t="n"/>
    </row>
    <row r="794">
      <c r="A794" s="13" t="n"/>
      <c r="B794" s="6" t="n"/>
      <c r="C794" s="6" t="n"/>
      <c r="D794" s="6" t="n"/>
      <c r="E794" s="14" t="n"/>
      <c r="F794" s="14" t="n"/>
      <c r="G794" s="14" t="n"/>
      <c r="H794" s="15" t="n"/>
      <c r="I794" s="15" t="n"/>
      <c r="J794" s="11">
        <f>IF(OR(E794="",F794=""),"",ROUND((MOD(F794-E794,1)-N(G794))*24,2))</f>
        <v/>
      </c>
      <c r="K794" s="11">
        <f>IF(OR(A794="",B794=""),"",SUMIFS(Paradas!$F$5:$F$4004,Paradas!$A$5:$A$4004,A794,Paradas!$B$5:$B$4004,B794))</f>
        <v/>
      </c>
      <c r="L794" s="11">
        <f>IF(J794="","",J794-N(K794))</f>
        <v/>
      </c>
      <c r="M794" s="12">
        <f>IF(OR(A794="",B794=""),"",COUNTIFS(Paradas!$A$5:$A$4004,A794,Paradas!$B$5:$B$4004,B794))</f>
        <v/>
      </c>
      <c r="N794" s="11">
        <f>IF(OR(H794="",I794=""),"",I794-H794)</f>
        <v/>
      </c>
      <c r="O794" s="6" t="n"/>
    </row>
    <row r="795">
      <c r="A795" s="13" t="n"/>
      <c r="B795" s="6" t="n"/>
      <c r="C795" s="6" t="n"/>
      <c r="D795" s="6" t="n"/>
      <c r="E795" s="14" t="n"/>
      <c r="F795" s="14" t="n"/>
      <c r="G795" s="14" t="n"/>
      <c r="H795" s="15" t="n"/>
      <c r="I795" s="15" t="n"/>
      <c r="J795" s="11">
        <f>IF(OR(E795="",F795=""),"",ROUND((MOD(F795-E795,1)-N(G795))*24,2))</f>
        <v/>
      </c>
      <c r="K795" s="11">
        <f>IF(OR(A795="",B795=""),"",SUMIFS(Paradas!$F$5:$F$4004,Paradas!$A$5:$A$4004,A795,Paradas!$B$5:$B$4004,B795))</f>
        <v/>
      </c>
      <c r="L795" s="11">
        <f>IF(J795="","",J795-N(K795))</f>
        <v/>
      </c>
      <c r="M795" s="12">
        <f>IF(OR(A795="",B795=""),"",COUNTIFS(Paradas!$A$5:$A$4004,A795,Paradas!$B$5:$B$4004,B795))</f>
        <v/>
      </c>
      <c r="N795" s="11">
        <f>IF(OR(H795="",I795=""),"",I795-H795)</f>
        <v/>
      </c>
      <c r="O795" s="6" t="n"/>
    </row>
    <row r="796">
      <c r="A796" s="13" t="n"/>
      <c r="B796" s="6" t="n"/>
      <c r="C796" s="6" t="n"/>
      <c r="D796" s="6" t="n"/>
      <c r="E796" s="14" t="n"/>
      <c r="F796" s="14" t="n"/>
      <c r="G796" s="14" t="n"/>
      <c r="H796" s="15" t="n"/>
      <c r="I796" s="15" t="n"/>
      <c r="J796" s="11">
        <f>IF(OR(E796="",F796=""),"",ROUND((MOD(F796-E796,1)-N(G796))*24,2))</f>
        <v/>
      </c>
      <c r="K796" s="11">
        <f>IF(OR(A796="",B796=""),"",SUMIFS(Paradas!$F$5:$F$4004,Paradas!$A$5:$A$4004,A796,Paradas!$B$5:$B$4004,B796))</f>
        <v/>
      </c>
      <c r="L796" s="11">
        <f>IF(J796="","",J796-N(K796))</f>
        <v/>
      </c>
      <c r="M796" s="12">
        <f>IF(OR(A796="",B796=""),"",COUNTIFS(Paradas!$A$5:$A$4004,A796,Paradas!$B$5:$B$4004,B796))</f>
        <v/>
      </c>
      <c r="N796" s="11">
        <f>IF(OR(H796="",I796=""),"",I796-H796)</f>
        <v/>
      </c>
      <c r="O796" s="6" t="n"/>
    </row>
    <row r="797">
      <c r="A797" s="13" t="n"/>
      <c r="B797" s="6" t="n"/>
      <c r="C797" s="6" t="n"/>
      <c r="D797" s="6" t="n"/>
      <c r="E797" s="14" t="n"/>
      <c r="F797" s="14" t="n"/>
      <c r="G797" s="14" t="n"/>
      <c r="H797" s="15" t="n"/>
      <c r="I797" s="15" t="n"/>
      <c r="J797" s="11">
        <f>IF(OR(E797="",F797=""),"",ROUND((MOD(F797-E797,1)-N(G797))*24,2))</f>
        <v/>
      </c>
      <c r="K797" s="11">
        <f>IF(OR(A797="",B797=""),"",SUMIFS(Paradas!$F$5:$F$4004,Paradas!$A$5:$A$4004,A797,Paradas!$B$5:$B$4004,B797))</f>
        <v/>
      </c>
      <c r="L797" s="11">
        <f>IF(J797="","",J797-N(K797))</f>
        <v/>
      </c>
      <c r="M797" s="12">
        <f>IF(OR(A797="",B797=""),"",COUNTIFS(Paradas!$A$5:$A$4004,A797,Paradas!$B$5:$B$4004,B797))</f>
        <v/>
      </c>
      <c r="N797" s="11">
        <f>IF(OR(H797="",I797=""),"",I797-H797)</f>
        <v/>
      </c>
      <c r="O797" s="6" t="n"/>
    </row>
    <row r="798">
      <c r="A798" s="13" t="n"/>
      <c r="B798" s="6" t="n"/>
      <c r="C798" s="6" t="n"/>
      <c r="D798" s="6" t="n"/>
      <c r="E798" s="14" t="n"/>
      <c r="F798" s="14" t="n"/>
      <c r="G798" s="14" t="n"/>
      <c r="H798" s="15" t="n"/>
      <c r="I798" s="15" t="n"/>
      <c r="J798" s="11">
        <f>IF(OR(E798="",F798=""),"",ROUND((MOD(F798-E798,1)-N(G798))*24,2))</f>
        <v/>
      </c>
      <c r="K798" s="11">
        <f>IF(OR(A798="",B798=""),"",SUMIFS(Paradas!$F$5:$F$4004,Paradas!$A$5:$A$4004,A798,Paradas!$B$5:$B$4004,B798))</f>
        <v/>
      </c>
      <c r="L798" s="11">
        <f>IF(J798="","",J798-N(K798))</f>
        <v/>
      </c>
      <c r="M798" s="12">
        <f>IF(OR(A798="",B798=""),"",COUNTIFS(Paradas!$A$5:$A$4004,A798,Paradas!$B$5:$B$4004,B798))</f>
        <v/>
      </c>
      <c r="N798" s="11">
        <f>IF(OR(H798="",I798=""),"",I798-H798)</f>
        <v/>
      </c>
      <c r="O798" s="6" t="n"/>
    </row>
    <row r="799">
      <c r="A799" s="13" t="n"/>
      <c r="B799" s="6" t="n"/>
      <c r="C799" s="6" t="n"/>
      <c r="D799" s="6" t="n"/>
      <c r="E799" s="14" t="n"/>
      <c r="F799" s="14" t="n"/>
      <c r="G799" s="14" t="n"/>
      <c r="H799" s="15" t="n"/>
      <c r="I799" s="15" t="n"/>
      <c r="J799" s="11">
        <f>IF(OR(E799="",F799=""),"",ROUND((MOD(F799-E799,1)-N(G799))*24,2))</f>
        <v/>
      </c>
      <c r="K799" s="11">
        <f>IF(OR(A799="",B799=""),"",SUMIFS(Paradas!$F$5:$F$4004,Paradas!$A$5:$A$4004,A799,Paradas!$B$5:$B$4004,B799))</f>
        <v/>
      </c>
      <c r="L799" s="11">
        <f>IF(J799="","",J799-N(K799))</f>
        <v/>
      </c>
      <c r="M799" s="12">
        <f>IF(OR(A799="",B799=""),"",COUNTIFS(Paradas!$A$5:$A$4004,A799,Paradas!$B$5:$B$4004,B799))</f>
        <v/>
      </c>
      <c r="N799" s="11">
        <f>IF(OR(H799="",I799=""),"",I799-H799)</f>
        <v/>
      </c>
      <c r="O799" s="6" t="n"/>
    </row>
    <row r="800">
      <c r="A800" s="13" t="n"/>
      <c r="B800" s="6" t="n"/>
      <c r="C800" s="6" t="n"/>
      <c r="D800" s="6" t="n"/>
      <c r="E800" s="14" t="n"/>
      <c r="F800" s="14" t="n"/>
      <c r="G800" s="14" t="n"/>
      <c r="H800" s="15" t="n"/>
      <c r="I800" s="15" t="n"/>
      <c r="J800" s="11">
        <f>IF(OR(E800="",F800=""),"",ROUND((MOD(F800-E800,1)-N(G800))*24,2))</f>
        <v/>
      </c>
      <c r="K800" s="11">
        <f>IF(OR(A800="",B800=""),"",SUMIFS(Paradas!$F$5:$F$4004,Paradas!$A$5:$A$4004,A800,Paradas!$B$5:$B$4004,B800))</f>
        <v/>
      </c>
      <c r="L800" s="11">
        <f>IF(J800="","",J800-N(K800))</f>
        <v/>
      </c>
      <c r="M800" s="12">
        <f>IF(OR(A800="",B800=""),"",COUNTIFS(Paradas!$A$5:$A$4004,A800,Paradas!$B$5:$B$4004,B800))</f>
        <v/>
      </c>
      <c r="N800" s="11">
        <f>IF(OR(H800="",I800=""),"",I800-H800)</f>
        <v/>
      </c>
      <c r="O800" s="6" t="n"/>
    </row>
    <row r="801">
      <c r="A801" s="13" t="n"/>
      <c r="B801" s="6" t="n"/>
      <c r="C801" s="6" t="n"/>
      <c r="D801" s="6" t="n"/>
      <c r="E801" s="14" t="n"/>
      <c r="F801" s="14" t="n"/>
      <c r="G801" s="14" t="n"/>
      <c r="H801" s="15" t="n"/>
      <c r="I801" s="15" t="n"/>
      <c r="J801" s="11">
        <f>IF(OR(E801="",F801=""),"",ROUND((MOD(F801-E801,1)-N(G801))*24,2))</f>
        <v/>
      </c>
      <c r="K801" s="11">
        <f>IF(OR(A801="",B801=""),"",SUMIFS(Paradas!$F$5:$F$4004,Paradas!$A$5:$A$4004,A801,Paradas!$B$5:$B$4004,B801))</f>
        <v/>
      </c>
      <c r="L801" s="11">
        <f>IF(J801="","",J801-N(K801))</f>
        <v/>
      </c>
      <c r="M801" s="12">
        <f>IF(OR(A801="",B801=""),"",COUNTIFS(Paradas!$A$5:$A$4004,A801,Paradas!$B$5:$B$4004,B801))</f>
        <v/>
      </c>
      <c r="N801" s="11">
        <f>IF(OR(H801="",I801=""),"",I801-H801)</f>
        <v/>
      </c>
      <c r="O801" s="6" t="n"/>
    </row>
    <row r="802">
      <c r="A802" s="13" t="n"/>
      <c r="B802" s="6" t="n"/>
      <c r="C802" s="6" t="n"/>
      <c r="D802" s="6" t="n"/>
      <c r="E802" s="14" t="n"/>
      <c r="F802" s="14" t="n"/>
      <c r="G802" s="14" t="n"/>
      <c r="H802" s="15" t="n"/>
      <c r="I802" s="15" t="n"/>
      <c r="J802" s="11">
        <f>IF(OR(E802="",F802=""),"",ROUND((MOD(F802-E802,1)-N(G802))*24,2))</f>
        <v/>
      </c>
      <c r="K802" s="11">
        <f>IF(OR(A802="",B802=""),"",SUMIFS(Paradas!$F$5:$F$4004,Paradas!$A$5:$A$4004,A802,Paradas!$B$5:$B$4004,B802))</f>
        <v/>
      </c>
      <c r="L802" s="11">
        <f>IF(J802="","",J802-N(K802))</f>
        <v/>
      </c>
      <c r="M802" s="12">
        <f>IF(OR(A802="",B802=""),"",COUNTIFS(Paradas!$A$5:$A$4004,A802,Paradas!$B$5:$B$4004,B802))</f>
        <v/>
      </c>
      <c r="N802" s="11">
        <f>IF(OR(H802="",I802=""),"",I802-H802)</f>
        <v/>
      </c>
      <c r="O802" s="6" t="n"/>
    </row>
    <row r="803">
      <c r="A803" s="13" t="n"/>
      <c r="B803" s="6" t="n"/>
      <c r="C803" s="6" t="n"/>
      <c r="D803" s="6" t="n"/>
      <c r="E803" s="14" t="n"/>
      <c r="F803" s="14" t="n"/>
      <c r="G803" s="14" t="n"/>
      <c r="H803" s="15" t="n"/>
      <c r="I803" s="15" t="n"/>
      <c r="J803" s="11">
        <f>IF(OR(E803="",F803=""),"",ROUND((MOD(F803-E803,1)-N(G803))*24,2))</f>
        <v/>
      </c>
      <c r="K803" s="11">
        <f>IF(OR(A803="",B803=""),"",SUMIFS(Paradas!$F$5:$F$4004,Paradas!$A$5:$A$4004,A803,Paradas!$B$5:$B$4004,B803))</f>
        <v/>
      </c>
      <c r="L803" s="11">
        <f>IF(J803="","",J803-N(K803))</f>
        <v/>
      </c>
      <c r="M803" s="12">
        <f>IF(OR(A803="",B803=""),"",COUNTIFS(Paradas!$A$5:$A$4004,A803,Paradas!$B$5:$B$4004,B803))</f>
        <v/>
      </c>
      <c r="N803" s="11">
        <f>IF(OR(H803="",I803=""),"",I803-H803)</f>
        <v/>
      </c>
      <c r="O803" s="6" t="n"/>
    </row>
    <row r="804">
      <c r="A804" s="13" t="n"/>
      <c r="B804" s="6" t="n"/>
      <c r="C804" s="6" t="n"/>
      <c r="D804" s="6" t="n"/>
      <c r="E804" s="14" t="n"/>
      <c r="F804" s="14" t="n"/>
      <c r="G804" s="14" t="n"/>
      <c r="H804" s="15" t="n"/>
      <c r="I804" s="15" t="n"/>
      <c r="J804" s="11">
        <f>IF(OR(E804="",F804=""),"",ROUND((MOD(F804-E804,1)-N(G804))*24,2))</f>
        <v/>
      </c>
      <c r="K804" s="11">
        <f>IF(OR(A804="",B804=""),"",SUMIFS(Paradas!$F$5:$F$4004,Paradas!$A$5:$A$4004,A804,Paradas!$B$5:$B$4004,B804))</f>
        <v/>
      </c>
      <c r="L804" s="11">
        <f>IF(J804="","",J804-N(K804))</f>
        <v/>
      </c>
      <c r="M804" s="12">
        <f>IF(OR(A804="",B804=""),"",COUNTIFS(Paradas!$A$5:$A$4004,A804,Paradas!$B$5:$B$4004,B804))</f>
        <v/>
      </c>
      <c r="N804" s="11">
        <f>IF(OR(H804="",I804=""),"",I804-H804)</f>
        <v/>
      </c>
      <c r="O804" s="6" t="n"/>
    </row>
    <row r="805">
      <c r="A805" s="13" t="n"/>
      <c r="B805" s="6" t="n"/>
      <c r="C805" s="6" t="n"/>
      <c r="D805" s="6" t="n"/>
      <c r="E805" s="14" t="n"/>
      <c r="F805" s="14" t="n"/>
      <c r="G805" s="14" t="n"/>
      <c r="H805" s="15" t="n"/>
      <c r="I805" s="15" t="n"/>
      <c r="J805" s="11">
        <f>IF(OR(E805="",F805=""),"",ROUND((MOD(F805-E805,1)-N(G805))*24,2))</f>
        <v/>
      </c>
      <c r="K805" s="11">
        <f>IF(OR(A805="",B805=""),"",SUMIFS(Paradas!$F$5:$F$4004,Paradas!$A$5:$A$4004,A805,Paradas!$B$5:$B$4004,B805))</f>
        <v/>
      </c>
      <c r="L805" s="11">
        <f>IF(J805="","",J805-N(K805))</f>
        <v/>
      </c>
      <c r="M805" s="12">
        <f>IF(OR(A805="",B805=""),"",COUNTIFS(Paradas!$A$5:$A$4004,A805,Paradas!$B$5:$B$4004,B805))</f>
        <v/>
      </c>
      <c r="N805" s="11">
        <f>IF(OR(H805="",I805=""),"",I805-H805)</f>
        <v/>
      </c>
      <c r="O805" s="6" t="n"/>
    </row>
    <row r="806">
      <c r="A806" s="13" t="n"/>
      <c r="B806" s="6" t="n"/>
      <c r="C806" s="6" t="n"/>
      <c r="D806" s="6" t="n"/>
      <c r="E806" s="14" t="n"/>
      <c r="F806" s="14" t="n"/>
      <c r="G806" s="14" t="n"/>
      <c r="H806" s="15" t="n"/>
      <c r="I806" s="15" t="n"/>
      <c r="J806" s="11">
        <f>IF(OR(E806="",F806=""),"",ROUND((MOD(F806-E806,1)-N(G806))*24,2))</f>
        <v/>
      </c>
      <c r="K806" s="11">
        <f>IF(OR(A806="",B806=""),"",SUMIFS(Paradas!$F$5:$F$4004,Paradas!$A$5:$A$4004,A806,Paradas!$B$5:$B$4004,B806))</f>
        <v/>
      </c>
      <c r="L806" s="11">
        <f>IF(J806="","",J806-N(K806))</f>
        <v/>
      </c>
      <c r="M806" s="12">
        <f>IF(OR(A806="",B806=""),"",COUNTIFS(Paradas!$A$5:$A$4004,A806,Paradas!$B$5:$B$4004,B806))</f>
        <v/>
      </c>
      <c r="N806" s="11">
        <f>IF(OR(H806="",I806=""),"",I806-H806)</f>
        <v/>
      </c>
      <c r="O806" s="6" t="n"/>
    </row>
    <row r="807">
      <c r="A807" s="13" t="n"/>
      <c r="B807" s="6" t="n"/>
      <c r="C807" s="6" t="n"/>
      <c r="D807" s="6" t="n"/>
      <c r="E807" s="14" t="n"/>
      <c r="F807" s="14" t="n"/>
      <c r="G807" s="14" t="n"/>
      <c r="H807" s="15" t="n"/>
      <c r="I807" s="15" t="n"/>
      <c r="J807" s="11">
        <f>IF(OR(E807="",F807=""),"",ROUND((MOD(F807-E807,1)-N(G807))*24,2))</f>
        <v/>
      </c>
      <c r="K807" s="11">
        <f>IF(OR(A807="",B807=""),"",SUMIFS(Paradas!$F$5:$F$4004,Paradas!$A$5:$A$4004,A807,Paradas!$B$5:$B$4004,B807))</f>
        <v/>
      </c>
      <c r="L807" s="11">
        <f>IF(J807="","",J807-N(K807))</f>
        <v/>
      </c>
      <c r="M807" s="12">
        <f>IF(OR(A807="",B807=""),"",COUNTIFS(Paradas!$A$5:$A$4004,A807,Paradas!$B$5:$B$4004,B807))</f>
        <v/>
      </c>
      <c r="N807" s="11">
        <f>IF(OR(H807="",I807=""),"",I807-H807)</f>
        <v/>
      </c>
      <c r="O807" s="6" t="n"/>
    </row>
    <row r="808">
      <c r="A808" s="13" t="n"/>
      <c r="B808" s="6" t="n"/>
      <c r="C808" s="6" t="n"/>
      <c r="D808" s="6" t="n"/>
      <c r="E808" s="14" t="n"/>
      <c r="F808" s="14" t="n"/>
      <c r="G808" s="14" t="n"/>
      <c r="H808" s="15" t="n"/>
      <c r="I808" s="15" t="n"/>
      <c r="J808" s="11">
        <f>IF(OR(E808="",F808=""),"",ROUND((MOD(F808-E808,1)-N(G808))*24,2))</f>
        <v/>
      </c>
      <c r="K808" s="11">
        <f>IF(OR(A808="",B808=""),"",SUMIFS(Paradas!$F$5:$F$4004,Paradas!$A$5:$A$4004,A808,Paradas!$B$5:$B$4004,B808))</f>
        <v/>
      </c>
      <c r="L808" s="11">
        <f>IF(J808="","",J808-N(K808))</f>
        <v/>
      </c>
      <c r="M808" s="12">
        <f>IF(OR(A808="",B808=""),"",COUNTIFS(Paradas!$A$5:$A$4004,A808,Paradas!$B$5:$B$4004,B808))</f>
        <v/>
      </c>
      <c r="N808" s="11">
        <f>IF(OR(H808="",I808=""),"",I808-H808)</f>
        <v/>
      </c>
      <c r="O808" s="6" t="n"/>
    </row>
    <row r="809">
      <c r="A809" s="13" t="n"/>
      <c r="B809" s="6" t="n"/>
      <c r="C809" s="6" t="n"/>
      <c r="D809" s="6" t="n"/>
      <c r="E809" s="14" t="n"/>
      <c r="F809" s="14" t="n"/>
      <c r="G809" s="14" t="n"/>
      <c r="H809" s="15" t="n"/>
      <c r="I809" s="15" t="n"/>
      <c r="J809" s="11">
        <f>IF(OR(E809="",F809=""),"",ROUND((MOD(F809-E809,1)-N(G809))*24,2))</f>
        <v/>
      </c>
      <c r="K809" s="11">
        <f>IF(OR(A809="",B809=""),"",SUMIFS(Paradas!$F$5:$F$4004,Paradas!$A$5:$A$4004,A809,Paradas!$B$5:$B$4004,B809))</f>
        <v/>
      </c>
      <c r="L809" s="11">
        <f>IF(J809="","",J809-N(K809))</f>
        <v/>
      </c>
      <c r="M809" s="12">
        <f>IF(OR(A809="",B809=""),"",COUNTIFS(Paradas!$A$5:$A$4004,A809,Paradas!$B$5:$B$4004,B809))</f>
        <v/>
      </c>
      <c r="N809" s="11">
        <f>IF(OR(H809="",I809=""),"",I809-H809)</f>
        <v/>
      </c>
      <c r="O809" s="6" t="n"/>
    </row>
    <row r="810">
      <c r="A810" s="13" t="n"/>
      <c r="B810" s="6" t="n"/>
      <c r="C810" s="6" t="n"/>
      <c r="D810" s="6" t="n"/>
      <c r="E810" s="14" t="n"/>
      <c r="F810" s="14" t="n"/>
      <c r="G810" s="14" t="n"/>
      <c r="H810" s="15" t="n"/>
      <c r="I810" s="15" t="n"/>
      <c r="J810" s="11">
        <f>IF(OR(E810="",F810=""),"",ROUND((MOD(F810-E810,1)-N(G810))*24,2))</f>
        <v/>
      </c>
      <c r="K810" s="11">
        <f>IF(OR(A810="",B810=""),"",SUMIFS(Paradas!$F$5:$F$4004,Paradas!$A$5:$A$4004,A810,Paradas!$B$5:$B$4004,B810))</f>
        <v/>
      </c>
      <c r="L810" s="11">
        <f>IF(J810="","",J810-N(K810))</f>
        <v/>
      </c>
      <c r="M810" s="12">
        <f>IF(OR(A810="",B810=""),"",COUNTIFS(Paradas!$A$5:$A$4004,A810,Paradas!$B$5:$B$4004,B810))</f>
        <v/>
      </c>
      <c r="N810" s="11">
        <f>IF(OR(H810="",I810=""),"",I810-H810)</f>
        <v/>
      </c>
      <c r="O810" s="6" t="n"/>
    </row>
    <row r="811">
      <c r="A811" s="13" t="n"/>
      <c r="B811" s="6" t="n"/>
      <c r="C811" s="6" t="n"/>
      <c r="D811" s="6" t="n"/>
      <c r="E811" s="14" t="n"/>
      <c r="F811" s="14" t="n"/>
      <c r="G811" s="14" t="n"/>
      <c r="H811" s="15" t="n"/>
      <c r="I811" s="15" t="n"/>
      <c r="J811" s="11">
        <f>IF(OR(E811="",F811=""),"",ROUND((MOD(F811-E811,1)-N(G811))*24,2))</f>
        <v/>
      </c>
      <c r="K811" s="11">
        <f>IF(OR(A811="",B811=""),"",SUMIFS(Paradas!$F$5:$F$4004,Paradas!$A$5:$A$4004,A811,Paradas!$B$5:$B$4004,B811))</f>
        <v/>
      </c>
      <c r="L811" s="11">
        <f>IF(J811="","",J811-N(K811))</f>
        <v/>
      </c>
      <c r="M811" s="12">
        <f>IF(OR(A811="",B811=""),"",COUNTIFS(Paradas!$A$5:$A$4004,A811,Paradas!$B$5:$B$4004,B811))</f>
        <v/>
      </c>
      <c r="N811" s="11">
        <f>IF(OR(H811="",I811=""),"",I811-H811)</f>
        <v/>
      </c>
      <c r="O811" s="6" t="n"/>
    </row>
    <row r="812">
      <c r="A812" s="13" t="n"/>
      <c r="B812" s="6" t="n"/>
      <c r="C812" s="6" t="n"/>
      <c r="D812" s="6" t="n"/>
      <c r="E812" s="14" t="n"/>
      <c r="F812" s="14" t="n"/>
      <c r="G812" s="14" t="n"/>
      <c r="H812" s="15" t="n"/>
      <c r="I812" s="15" t="n"/>
      <c r="J812" s="11">
        <f>IF(OR(E812="",F812=""),"",ROUND((MOD(F812-E812,1)-N(G812))*24,2))</f>
        <v/>
      </c>
      <c r="K812" s="11">
        <f>IF(OR(A812="",B812=""),"",SUMIFS(Paradas!$F$5:$F$4004,Paradas!$A$5:$A$4004,A812,Paradas!$B$5:$B$4004,B812))</f>
        <v/>
      </c>
      <c r="L812" s="11">
        <f>IF(J812="","",J812-N(K812))</f>
        <v/>
      </c>
      <c r="M812" s="12">
        <f>IF(OR(A812="",B812=""),"",COUNTIFS(Paradas!$A$5:$A$4004,A812,Paradas!$B$5:$B$4004,B812))</f>
        <v/>
      </c>
      <c r="N812" s="11">
        <f>IF(OR(H812="",I812=""),"",I812-H812)</f>
        <v/>
      </c>
      <c r="O812" s="6" t="n"/>
    </row>
    <row r="813">
      <c r="A813" s="13" t="n"/>
      <c r="B813" s="6" t="n"/>
      <c r="C813" s="6" t="n"/>
      <c r="D813" s="6" t="n"/>
      <c r="E813" s="14" t="n"/>
      <c r="F813" s="14" t="n"/>
      <c r="G813" s="14" t="n"/>
      <c r="H813" s="15" t="n"/>
      <c r="I813" s="15" t="n"/>
      <c r="J813" s="11">
        <f>IF(OR(E813="",F813=""),"",ROUND((MOD(F813-E813,1)-N(G813))*24,2))</f>
        <v/>
      </c>
      <c r="K813" s="11">
        <f>IF(OR(A813="",B813=""),"",SUMIFS(Paradas!$F$5:$F$4004,Paradas!$A$5:$A$4004,A813,Paradas!$B$5:$B$4004,B813))</f>
        <v/>
      </c>
      <c r="L813" s="11">
        <f>IF(J813="","",J813-N(K813))</f>
        <v/>
      </c>
      <c r="M813" s="12">
        <f>IF(OR(A813="",B813=""),"",COUNTIFS(Paradas!$A$5:$A$4004,A813,Paradas!$B$5:$B$4004,B813))</f>
        <v/>
      </c>
      <c r="N813" s="11">
        <f>IF(OR(H813="",I813=""),"",I813-H813)</f>
        <v/>
      </c>
      <c r="O813" s="6" t="n"/>
    </row>
    <row r="814">
      <c r="A814" s="13" t="n"/>
      <c r="B814" s="6" t="n"/>
      <c r="C814" s="6" t="n"/>
      <c r="D814" s="6" t="n"/>
      <c r="E814" s="14" t="n"/>
      <c r="F814" s="14" t="n"/>
      <c r="G814" s="14" t="n"/>
      <c r="H814" s="15" t="n"/>
      <c r="I814" s="15" t="n"/>
      <c r="J814" s="11">
        <f>IF(OR(E814="",F814=""),"",ROUND((MOD(F814-E814,1)-N(G814))*24,2))</f>
        <v/>
      </c>
      <c r="K814" s="11">
        <f>IF(OR(A814="",B814=""),"",SUMIFS(Paradas!$F$5:$F$4004,Paradas!$A$5:$A$4004,A814,Paradas!$B$5:$B$4004,B814))</f>
        <v/>
      </c>
      <c r="L814" s="11">
        <f>IF(J814="","",J814-N(K814))</f>
        <v/>
      </c>
      <c r="M814" s="12">
        <f>IF(OR(A814="",B814=""),"",COUNTIFS(Paradas!$A$5:$A$4004,A814,Paradas!$B$5:$B$4004,B814))</f>
        <v/>
      </c>
      <c r="N814" s="11">
        <f>IF(OR(H814="",I814=""),"",I814-H814)</f>
        <v/>
      </c>
      <c r="O814" s="6" t="n"/>
    </row>
    <row r="815">
      <c r="A815" s="13" t="n"/>
      <c r="B815" s="6" t="n"/>
      <c r="C815" s="6" t="n"/>
      <c r="D815" s="6" t="n"/>
      <c r="E815" s="14" t="n"/>
      <c r="F815" s="14" t="n"/>
      <c r="G815" s="14" t="n"/>
      <c r="H815" s="15" t="n"/>
      <c r="I815" s="15" t="n"/>
      <c r="J815" s="11">
        <f>IF(OR(E815="",F815=""),"",ROUND((MOD(F815-E815,1)-N(G815))*24,2))</f>
        <v/>
      </c>
      <c r="K815" s="11">
        <f>IF(OR(A815="",B815=""),"",SUMIFS(Paradas!$F$5:$F$4004,Paradas!$A$5:$A$4004,A815,Paradas!$B$5:$B$4004,B815))</f>
        <v/>
      </c>
      <c r="L815" s="11">
        <f>IF(J815="","",J815-N(K815))</f>
        <v/>
      </c>
      <c r="M815" s="12">
        <f>IF(OR(A815="",B815=""),"",COUNTIFS(Paradas!$A$5:$A$4004,A815,Paradas!$B$5:$B$4004,B815))</f>
        <v/>
      </c>
      <c r="N815" s="11">
        <f>IF(OR(H815="",I815=""),"",I815-H815)</f>
        <v/>
      </c>
      <c r="O815" s="6" t="n"/>
    </row>
    <row r="816">
      <c r="A816" s="13" t="n"/>
      <c r="B816" s="6" t="n"/>
      <c r="C816" s="6" t="n"/>
      <c r="D816" s="6" t="n"/>
      <c r="E816" s="14" t="n"/>
      <c r="F816" s="14" t="n"/>
      <c r="G816" s="14" t="n"/>
      <c r="H816" s="15" t="n"/>
      <c r="I816" s="15" t="n"/>
      <c r="J816" s="11">
        <f>IF(OR(E816="",F816=""),"",ROUND((MOD(F816-E816,1)-N(G816))*24,2))</f>
        <v/>
      </c>
      <c r="K816" s="11">
        <f>IF(OR(A816="",B816=""),"",SUMIFS(Paradas!$F$5:$F$4004,Paradas!$A$5:$A$4004,A816,Paradas!$B$5:$B$4004,B816))</f>
        <v/>
      </c>
      <c r="L816" s="11">
        <f>IF(J816="","",J816-N(K816))</f>
        <v/>
      </c>
      <c r="M816" s="12">
        <f>IF(OR(A816="",B816=""),"",COUNTIFS(Paradas!$A$5:$A$4004,A816,Paradas!$B$5:$B$4004,B816))</f>
        <v/>
      </c>
      <c r="N816" s="11">
        <f>IF(OR(H816="",I816=""),"",I816-H816)</f>
        <v/>
      </c>
      <c r="O816" s="6" t="n"/>
    </row>
    <row r="817">
      <c r="A817" s="13" t="n"/>
      <c r="B817" s="6" t="n"/>
      <c r="C817" s="6" t="n"/>
      <c r="D817" s="6" t="n"/>
      <c r="E817" s="14" t="n"/>
      <c r="F817" s="14" t="n"/>
      <c r="G817" s="14" t="n"/>
      <c r="H817" s="15" t="n"/>
      <c r="I817" s="15" t="n"/>
      <c r="J817" s="11">
        <f>IF(OR(E817="",F817=""),"",ROUND((MOD(F817-E817,1)-N(G817))*24,2))</f>
        <v/>
      </c>
      <c r="K817" s="11">
        <f>IF(OR(A817="",B817=""),"",SUMIFS(Paradas!$F$5:$F$4004,Paradas!$A$5:$A$4004,A817,Paradas!$B$5:$B$4004,B817))</f>
        <v/>
      </c>
      <c r="L817" s="11">
        <f>IF(J817="","",J817-N(K817))</f>
        <v/>
      </c>
      <c r="M817" s="12">
        <f>IF(OR(A817="",B817=""),"",COUNTIFS(Paradas!$A$5:$A$4004,A817,Paradas!$B$5:$B$4004,B817))</f>
        <v/>
      </c>
      <c r="N817" s="11">
        <f>IF(OR(H817="",I817=""),"",I817-H817)</f>
        <v/>
      </c>
      <c r="O817" s="6" t="n"/>
    </row>
    <row r="818">
      <c r="A818" s="13" t="n"/>
      <c r="B818" s="6" t="n"/>
      <c r="C818" s="6" t="n"/>
      <c r="D818" s="6" t="n"/>
      <c r="E818" s="14" t="n"/>
      <c r="F818" s="14" t="n"/>
      <c r="G818" s="14" t="n"/>
      <c r="H818" s="15" t="n"/>
      <c r="I818" s="15" t="n"/>
      <c r="J818" s="11">
        <f>IF(OR(E818="",F818=""),"",ROUND((MOD(F818-E818,1)-N(G818))*24,2))</f>
        <v/>
      </c>
      <c r="K818" s="11">
        <f>IF(OR(A818="",B818=""),"",SUMIFS(Paradas!$F$5:$F$4004,Paradas!$A$5:$A$4004,A818,Paradas!$B$5:$B$4004,B818))</f>
        <v/>
      </c>
      <c r="L818" s="11">
        <f>IF(J818="","",J818-N(K818))</f>
        <v/>
      </c>
      <c r="M818" s="12">
        <f>IF(OR(A818="",B818=""),"",COUNTIFS(Paradas!$A$5:$A$4004,A818,Paradas!$B$5:$B$4004,B818))</f>
        <v/>
      </c>
      <c r="N818" s="11">
        <f>IF(OR(H818="",I818=""),"",I818-H818)</f>
        <v/>
      </c>
      <c r="O818" s="6" t="n"/>
    </row>
    <row r="819">
      <c r="A819" s="13" t="n"/>
      <c r="B819" s="6" t="n"/>
      <c r="C819" s="6" t="n"/>
      <c r="D819" s="6" t="n"/>
      <c r="E819" s="14" t="n"/>
      <c r="F819" s="14" t="n"/>
      <c r="G819" s="14" t="n"/>
      <c r="H819" s="15" t="n"/>
      <c r="I819" s="15" t="n"/>
      <c r="J819" s="11">
        <f>IF(OR(E819="",F819=""),"",ROUND((MOD(F819-E819,1)-N(G819))*24,2))</f>
        <v/>
      </c>
      <c r="K819" s="11">
        <f>IF(OR(A819="",B819=""),"",SUMIFS(Paradas!$F$5:$F$4004,Paradas!$A$5:$A$4004,A819,Paradas!$B$5:$B$4004,B819))</f>
        <v/>
      </c>
      <c r="L819" s="11">
        <f>IF(J819="","",J819-N(K819))</f>
        <v/>
      </c>
      <c r="M819" s="12">
        <f>IF(OR(A819="",B819=""),"",COUNTIFS(Paradas!$A$5:$A$4004,A819,Paradas!$B$5:$B$4004,B819))</f>
        <v/>
      </c>
      <c r="N819" s="11">
        <f>IF(OR(H819="",I819=""),"",I819-H819)</f>
        <v/>
      </c>
      <c r="O819" s="6" t="n"/>
    </row>
    <row r="820">
      <c r="A820" s="13" t="n"/>
      <c r="B820" s="6" t="n"/>
      <c r="C820" s="6" t="n"/>
      <c r="D820" s="6" t="n"/>
      <c r="E820" s="14" t="n"/>
      <c r="F820" s="14" t="n"/>
      <c r="G820" s="14" t="n"/>
      <c r="H820" s="15" t="n"/>
      <c r="I820" s="15" t="n"/>
      <c r="J820" s="11">
        <f>IF(OR(E820="",F820=""),"",ROUND((MOD(F820-E820,1)-N(G820))*24,2))</f>
        <v/>
      </c>
      <c r="K820" s="11">
        <f>IF(OR(A820="",B820=""),"",SUMIFS(Paradas!$F$5:$F$4004,Paradas!$A$5:$A$4004,A820,Paradas!$B$5:$B$4004,B820))</f>
        <v/>
      </c>
      <c r="L820" s="11">
        <f>IF(J820="","",J820-N(K820))</f>
        <v/>
      </c>
      <c r="M820" s="12">
        <f>IF(OR(A820="",B820=""),"",COUNTIFS(Paradas!$A$5:$A$4004,A820,Paradas!$B$5:$B$4004,B820))</f>
        <v/>
      </c>
      <c r="N820" s="11">
        <f>IF(OR(H820="",I820=""),"",I820-H820)</f>
        <v/>
      </c>
      <c r="O820" s="6" t="n"/>
    </row>
    <row r="821">
      <c r="A821" s="13" t="n"/>
      <c r="B821" s="6" t="n"/>
      <c r="C821" s="6" t="n"/>
      <c r="D821" s="6" t="n"/>
      <c r="E821" s="14" t="n"/>
      <c r="F821" s="14" t="n"/>
      <c r="G821" s="14" t="n"/>
      <c r="H821" s="15" t="n"/>
      <c r="I821" s="15" t="n"/>
      <c r="J821" s="11">
        <f>IF(OR(E821="",F821=""),"",ROUND((MOD(F821-E821,1)-N(G821))*24,2))</f>
        <v/>
      </c>
      <c r="K821" s="11">
        <f>IF(OR(A821="",B821=""),"",SUMIFS(Paradas!$F$5:$F$4004,Paradas!$A$5:$A$4004,A821,Paradas!$B$5:$B$4004,B821))</f>
        <v/>
      </c>
      <c r="L821" s="11">
        <f>IF(J821="","",J821-N(K821))</f>
        <v/>
      </c>
      <c r="M821" s="12">
        <f>IF(OR(A821="",B821=""),"",COUNTIFS(Paradas!$A$5:$A$4004,A821,Paradas!$B$5:$B$4004,B821))</f>
        <v/>
      </c>
      <c r="N821" s="11">
        <f>IF(OR(H821="",I821=""),"",I821-H821)</f>
        <v/>
      </c>
      <c r="O821" s="6" t="n"/>
    </row>
    <row r="822">
      <c r="A822" s="13" t="n"/>
      <c r="B822" s="6" t="n"/>
      <c r="C822" s="6" t="n"/>
      <c r="D822" s="6" t="n"/>
      <c r="E822" s="14" t="n"/>
      <c r="F822" s="14" t="n"/>
      <c r="G822" s="14" t="n"/>
      <c r="H822" s="15" t="n"/>
      <c r="I822" s="15" t="n"/>
      <c r="J822" s="11">
        <f>IF(OR(E822="",F822=""),"",ROUND((MOD(F822-E822,1)-N(G822))*24,2))</f>
        <v/>
      </c>
      <c r="K822" s="11">
        <f>IF(OR(A822="",B822=""),"",SUMIFS(Paradas!$F$5:$F$4004,Paradas!$A$5:$A$4004,A822,Paradas!$B$5:$B$4004,B822))</f>
        <v/>
      </c>
      <c r="L822" s="11">
        <f>IF(J822="","",J822-N(K822))</f>
        <v/>
      </c>
      <c r="M822" s="12">
        <f>IF(OR(A822="",B822=""),"",COUNTIFS(Paradas!$A$5:$A$4004,A822,Paradas!$B$5:$B$4004,B822))</f>
        <v/>
      </c>
      <c r="N822" s="11">
        <f>IF(OR(H822="",I822=""),"",I822-H822)</f>
        <v/>
      </c>
      <c r="O822" s="6" t="n"/>
    </row>
    <row r="823">
      <c r="A823" s="13" t="n"/>
      <c r="B823" s="6" t="n"/>
      <c r="C823" s="6" t="n"/>
      <c r="D823" s="6" t="n"/>
      <c r="E823" s="14" t="n"/>
      <c r="F823" s="14" t="n"/>
      <c r="G823" s="14" t="n"/>
      <c r="H823" s="15" t="n"/>
      <c r="I823" s="15" t="n"/>
      <c r="J823" s="11">
        <f>IF(OR(E823="",F823=""),"",ROUND((MOD(F823-E823,1)-N(G823))*24,2))</f>
        <v/>
      </c>
      <c r="K823" s="11">
        <f>IF(OR(A823="",B823=""),"",SUMIFS(Paradas!$F$5:$F$4004,Paradas!$A$5:$A$4004,A823,Paradas!$B$5:$B$4004,B823))</f>
        <v/>
      </c>
      <c r="L823" s="11">
        <f>IF(J823="","",J823-N(K823))</f>
        <v/>
      </c>
      <c r="M823" s="12">
        <f>IF(OR(A823="",B823=""),"",COUNTIFS(Paradas!$A$5:$A$4004,A823,Paradas!$B$5:$B$4004,B823))</f>
        <v/>
      </c>
      <c r="N823" s="11">
        <f>IF(OR(H823="",I823=""),"",I823-H823)</f>
        <v/>
      </c>
      <c r="O823" s="6" t="n"/>
    </row>
    <row r="824">
      <c r="A824" s="13" t="n"/>
      <c r="B824" s="6" t="n"/>
      <c r="C824" s="6" t="n"/>
      <c r="D824" s="6" t="n"/>
      <c r="E824" s="14" t="n"/>
      <c r="F824" s="14" t="n"/>
      <c r="G824" s="14" t="n"/>
      <c r="H824" s="15" t="n"/>
      <c r="I824" s="15" t="n"/>
      <c r="J824" s="11">
        <f>IF(OR(E824="",F824=""),"",ROUND((MOD(F824-E824,1)-N(G824))*24,2))</f>
        <v/>
      </c>
      <c r="K824" s="11">
        <f>IF(OR(A824="",B824=""),"",SUMIFS(Paradas!$F$5:$F$4004,Paradas!$A$5:$A$4004,A824,Paradas!$B$5:$B$4004,B824))</f>
        <v/>
      </c>
      <c r="L824" s="11">
        <f>IF(J824="","",J824-N(K824))</f>
        <v/>
      </c>
      <c r="M824" s="12">
        <f>IF(OR(A824="",B824=""),"",COUNTIFS(Paradas!$A$5:$A$4004,A824,Paradas!$B$5:$B$4004,B824))</f>
        <v/>
      </c>
      <c r="N824" s="11">
        <f>IF(OR(H824="",I824=""),"",I824-H824)</f>
        <v/>
      </c>
      <c r="O824" s="6" t="n"/>
    </row>
    <row r="825">
      <c r="A825" s="13" t="n"/>
      <c r="B825" s="6" t="n"/>
      <c r="C825" s="6" t="n"/>
      <c r="D825" s="6" t="n"/>
      <c r="E825" s="14" t="n"/>
      <c r="F825" s="14" t="n"/>
      <c r="G825" s="14" t="n"/>
      <c r="H825" s="15" t="n"/>
      <c r="I825" s="15" t="n"/>
      <c r="J825" s="11">
        <f>IF(OR(E825="",F825=""),"",ROUND((MOD(F825-E825,1)-N(G825))*24,2))</f>
        <v/>
      </c>
      <c r="K825" s="11">
        <f>IF(OR(A825="",B825=""),"",SUMIFS(Paradas!$F$5:$F$4004,Paradas!$A$5:$A$4004,A825,Paradas!$B$5:$B$4004,B825))</f>
        <v/>
      </c>
      <c r="L825" s="11">
        <f>IF(J825="","",J825-N(K825))</f>
        <v/>
      </c>
      <c r="M825" s="12">
        <f>IF(OR(A825="",B825=""),"",COUNTIFS(Paradas!$A$5:$A$4004,A825,Paradas!$B$5:$B$4004,B825))</f>
        <v/>
      </c>
      <c r="N825" s="11">
        <f>IF(OR(H825="",I825=""),"",I825-H825)</f>
        <v/>
      </c>
      <c r="O825" s="6" t="n"/>
    </row>
    <row r="826">
      <c r="A826" s="13" t="n"/>
      <c r="B826" s="6" t="n"/>
      <c r="C826" s="6" t="n"/>
      <c r="D826" s="6" t="n"/>
      <c r="E826" s="14" t="n"/>
      <c r="F826" s="14" t="n"/>
      <c r="G826" s="14" t="n"/>
      <c r="H826" s="15" t="n"/>
      <c r="I826" s="15" t="n"/>
      <c r="J826" s="11">
        <f>IF(OR(E826="",F826=""),"",ROUND((MOD(F826-E826,1)-N(G826))*24,2))</f>
        <v/>
      </c>
      <c r="K826" s="11">
        <f>IF(OR(A826="",B826=""),"",SUMIFS(Paradas!$F$5:$F$4004,Paradas!$A$5:$A$4004,A826,Paradas!$B$5:$B$4004,B826))</f>
        <v/>
      </c>
      <c r="L826" s="11">
        <f>IF(J826="","",J826-N(K826))</f>
        <v/>
      </c>
      <c r="M826" s="12">
        <f>IF(OR(A826="",B826=""),"",COUNTIFS(Paradas!$A$5:$A$4004,A826,Paradas!$B$5:$B$4004,B826))</f>
        <v/>
      </c>
      <c r="N826" s="11">
        <f>IF(OR(H826="",I826=""),"",I826-H826)</f>
        <v/>
      </c>
      <c r="O826" s="6" t="n"/>
    </row>
    <row r="827">
      <c r="A827" s="13" t="n"/>
      <c r="B827" s="6" t="n"/>
      <c r="C827" s="6" t="n"/>
      <c r="D827" s="6" t="n"/>
      <c r="E827" s="14" t="n"/>
      <c r="F827" s="14" t="n"/>
      <c r="G827" s="14" t="n"/>
      <c r="H827" s="15" t="n"/>
      <c r="I827" s="15" t="n"/>
      <c r="J827" s="11">
        <f>IF(OR(E827="",F827=""),"",ROUND((MOD(F827-E827,1)-N(G827))*24,2))</f>
        <v/>
      </c>
      <c r="K827" s="11">
        <f>IF(OR(A827="",B827=""),"",SUMIFS(Paradas!$F$5:$F$4004,Paradas!$A$5:$A$4004,A827,Paradas!$B$5:$B$4004,B827))</f>
        <v/>
      </c>
      <c r="L827" s="11">
        <f>IF(J827="","",J827-N(K827))</f>
        <v/>
      </c>
      <c r="M827" s="12">
        <f>IF(OR(A827="",B827=""),"",COUNTIFS(Paradas!$A$5:$A$4004,A827,Paradas!$B$5:$B$4004,B827))</f>
        <v/>
      </c>
      <c r="N827" s="11">
        <f>IF(OR(H827="",I827=""),"",I827-H827)</f>
        <v/>
      </c>
      <c r="O827" s="6" t="n"/>
    </row>
    <row r="828">
      <c r="A828" s="13" t="n"/>
      <c r="B828" s="6" t="n"/>
      <c r="C828" s="6" t="n"/>
      <c r="D828" s="6" t="n"/>
      <c r="E828" s="14" t="n"/>
      <c r="F828" s="14" t="n"/>
      <c r="G828" s="14" t="n"/>
      <c r="H828" s="15" t="n"/>
      <c r="I828" s="15" t="n"/>
      <c r="J828" s="11">
        <f>IF(OR(E828="",F828=""),"",ROUND((MOD(F828-E828,1)-N(G828))*24,2))</f>
        <v/>
      </c>
      <c r="K828" s="11">
        <f>IF(OR(A828="",B828=""),"",SUMIFS(Paradas!$F$5:$F$4004,Paradas!$A$5:$A$4004,A828,Paradas!$B$5:$B$4004,B828))</f>
        <v/>
      </c>
      <c r="L828" s="11">
        <f>IF(J828="","",J828-N(K828))</f>
        <v/>
      </c>
      <c r="M828" s="12">
        <f>IF(OR(A828="",B828=""),"",COUNTIFS(Paradas!$A$5:$A$4004,A828,Paradas!$B$5:$B$4004,B828))</f>
        <v/>
      </c>
      <c r="N828" s="11">
        <f>IF(OR(H828="",I828=""),"",I828-H828)</f>
        <v/>
      </c>
      <c r="O828" s="6" t="n"/>
    </row>
    <row r="829">
      <c r="A829" s="13" t="n"/>
      <c r="B829" s="6" t="n"/>
      <c r="C829" s="6" t="n"/>
      <c r="D829" s="6" t="n"/>
      <c r="E829" s="14" t="n"/>
      <c r="F829" s="14" t="n"/>
      <c r="G829" s="14" t="n"/>
      <c r="H829" s="15" t="n"/>
      <c r="I829" s="15" t="n"/>
      <c r="J829" s="11">
        <f>IF(OR(E829="",F829=""),"",ROUND((MOD(F829-E829,1)-N(G829))*24,2))</f>
        <v/>
      </c>
      <c r="K829" s="11">
        <f>IF(OR(A829="",B829=""),"",SUMIFS(Paradas!$F$5:$F$4004,Paradas!$A$5:$A$4004,A829,Paradas!$B$5:$B$4004,B829))</f>
        <v/>
      </c>
      <c r="L829" s="11">
        <f>IF(J829="","",J829-N(K829))</f>
        <v/>
      </c>
      <c r="M829" s="12">
        <f>IF(OR(A829="",B829=""),"",COUNTIFS(Paradas!$A$5:$A$4004,A829,Paradas!$B$5:$B$4004,B829))</f>
        <v/>
      </c>
      <c r="N829" s="11">
        <f>IF(OR(H829="",I829=""),"",I829-H829)</f>
        <v/>
      </c>
      <c r="O829" s="6" t="n"/>
    </row>
    <row r="830">
      <c r="A830" s="13" t="n"/>
      <c r="B830" s="6" t="n"/>
      <c r="C830" s="6" t="n"/>
      <c r="D830" s="6" t="n"/>
      <c r="E830" s="14" t="n"/>
      <c r="F830" s="14" t="n"/>
      <c r="G830" s="14" t="n"/>
      <c r="H830" s="15" t="n"/>
      <c r="I830" s="15" t="n"/>
      <c r="J830" s="11">
        <f>IF(OR(E830="",F830=""),"",ROUND((MOD(F830-E830,1)-N(G830))*24,2))</f>
        <v/>
      </c>
      <c r="K830" s="11">
        <f>IF(OR(A830="",B830=""),"",SUMIFS(Paradas!$F$5:$F$4004,Paradas!$A$5:$A$4004,A830,Paradas!$B$5:$B$4004,B830))</f>
        <v/>
      </c>
      <c r="L830" s="11">
        <f>IF(J830="","",J830-N(K830))</f>
        <v/>
      </c>
      <c r="M830" s="12">
        <f>IF(OR(A830="",B830=""),"",COUNTIFS(Paradas!$A$5:$A$4004,A830,Paradas!$B$5:$B$4004,B830))</f>
        <v/>
      </c>
      <c r="N830" s="11">
        <f>IF(OR(H830="",I830=""),"",I830-H830)</f>
        <v/>
      </c>
      <c r="O830" s="6" t="n"/>
    </row>
    <row r="831">
      <c r="A831" s="13" t="n"/>
      <c r="B831" s="6" t="n"/>
      <c r="C831" s="6" t="n"/>
      <c r="D831" s="6" t="n"/>
      <c r="E831" s="14" t="n"/>
      <c r="F831" s="14" t="n"/>
      <c r="G831" s="14" t="n"/>
      <c r="H831" s="15" t="n"/>
      <c r="I831" s="15" t="n"/>
      <c r="J831" s="11">
        <f>IF(OR(E831="",F831=""),"",ROUND((MOD(F831-E831,1)-N(G831))*24,2))</f>
        <v/>
      </c>
      <c r="K831" s="11">
        <f>IF(OR(A831="",B831=""),"",SUMIFS(Paradas!$F$5:$F$4004,Paradas!$A$5:$A$4004,A831,Paradas!$B$5:$B$4004,B831))</f>
        <v/>
      </c>
      <c r="L831" s="11">
        <f>IF(J831="","",J831-N(K831))</f>
        <v/>
      </c>
      <c r="M831" s="12">
        <f>IF(OR(A831="",B831=""),"",COUNTIFS(Paradas!$A$5:$A$4004,A831,Paradas!$B$5:$B$4004,B831))</f>
        <v/>
      </c>
      <c r="N831" s="11">
        <f>IF(OR(H831="",I831=""),"",I831-H831)</f>
        <v/>
      </c>
      <c r="O831" s="6" t="n"/>
    </row>
    <row r="832">
      <c r="A832" s="13" t="n"/>
      <c r="B832" s="6" t="n"/>
      <c r="C832" s="6" t="n"/>
      <c r="D832" s="6" t="n"/>
      <c r="E832" s="14" t="n"/>
      <c r="F832" s="14" t="n"/>
      <c r="G832" s="14" t="n"/>
      <c r="H832" s="15" t="n"/>
      <c r="I832" s="15" t="n"/>
      <c r="J832" s="11">
        <f>IF(OR(E832="",F832=""),"",ROUND((MOD(F832-E832,1)-N(G832))*24,2))</f>
        <v/>
      </c>
      <c r="K832" s="11">
        <f>IF(OR(A832="",B832=""),"",SUMIFS(Paradas!$F$5:$F$4004,Paradas!$A$5:$A$4004,A832,Paradas!$B$5:$B$4004,B832))</f>
        <v/>
      </c>
      <c r="L832" s="11">
        <f>IF(J832="","",J832-N(K832))</f>
        <v/>
      </c>
      <c r="M832" s="12">
        <f>IF(OR(A832="",B832=""),"",COUNTIFS(Paradas!$A$5:$A$4004,A832,Paradas!$B$5:$B$4004,B832))</f>
        <v/>
      </c>
      <c r="N832" s="11">
        <f>IF(OR(H832="",I832=""),"",I832-H832)</f>
        <v/>
      </c>
      <c r="O832" s="6" t="n"/>
    </row>
    <row r="833">
      <c r="A833" s="13" t="n"/>
      <c r="B833" s="6" t="n"/>
      <c r="C833" s="6" t="n"/>
      <c r="D833" s="6" t="n"/>
      <c r="E833" s="14" t="n"/>
      <c r="F833" s="14" t="n"/>
      <c r="G833" s="14" t="n"/>
      <c r="H833" s="15" t="n"/>
      <c r="I833" s="15" t="n"/>
      <c r="J833" s="11">
        <f>IF(OR(E833="",F833=""),"",ROUND((MOD(F833-E833,1)-N(G833))*24,2))</f>
        <v/>
      </c>
      <c r="K833" s="11">
        <f>IF(OR(A833="",B833=""),"",SUMIFS(Paradas!$F$5:$F$4004,Paradas!$A$5:$A$4004,A833,Paradas!$B$5:$B$4004,B833))</f>
        <v/>
      </c>
      <c r="L833" s="11">
        <f>IF(J833="","",J833-N(K833))</f>
        <v/>
      </c>
      <c r="M833" s="12">
        <f>IF(OR(A833="",B833=""),"",COUNTIFS(Paradas!$A$5:$A$4004,A833,Paradas!$B$5:$B$4004,B833))</f>
        <v/>
      </c>
      <c r="N833" s="11">
        <f>IF(OR(H833="",I833=""),"",I833-H833)</f>
        <v/>
      </c>
      <c r="O833" s="6" t="n"/>
    </row>
    <row r="834">
      <c r="A834" s="13" t="n"/>
      <c r="B834" s="6" t="n"/>
      <c r="C834" s="6" t="n"/>
      <c r="D834" s="6" t="n"/>
      <c r="E834" s="14" t="n"/>
      <c r="F834" s="14" t="n"/>
      <c r="G834" s="14" t="n"/>
      <c r="H834" s="15" t="n"/>
      <c r="I834" s="15" t="n"/>
      <c r="J834" s="11">
        <f>IF(OR(E834="",F834=""),"",ROUND((MOD(F834-E834,1)-N(G834))*24,2))</f>
        <v/>
      </c>
      <c r="K834" s="11">
        <f>IF(OR(A834="",B834=""),"",SUMIFS(Paradas!$F$5:$F$4004,Paradas!$A$5:$A$4004,A834,Paradas!$B$5:$B$4004,B834))</f>
        <v/>
      </c>
      <c r="L834" s="11">
        <f>IF(J834="","",J834-N(K834))</f>
        <v/>
      </c>
      <c r="M834" s="12">
        <f>IF(OR(A834="",B834=""),"",COUNTIFS(Paradas!$A$5:$A$4004,A834,Paradas!$B$5:$B$4004,B834))</f>
        <v/>
      </c>
      <c r="N834" s="11">
        <f>IF(OR(H834="",I834=""),"",I834-H834)</f>
        <v/>
      </c>
      <c r="O834" s="6" t="n"/>
    </row>
    <row r="835">
      <c r="A835" s="13" t="n"/>
      <c r="B835" s="6" t="n"/>
      <c r="C835" s="6" t="n"/>
      <c r="D835" s="6" t="n"/>
      <c r="E835" s="14" t="n"/>
      <c r="F835" s="14" t="n"/>
      <c r="G835" s="14" t="n"/>
      <c r="H835" s="15" t="n"/>
      <c r="I835" s="15" t="n"/>
      <c r="J835" s="11">
        <f>IF(OR(E835="",F835=""),"",ROUND((MOD(F835-E835,1)-N(G835))*24,2))</f>
        <v/>
      </c>
      <c r="K835" s="11">
        <f>IF(OR(A835="",B835=""),"",SUMIFS(Paradas!$F$5:$F$4004,Paradas!$A$5:$A$4004,A835,Paradas!$B$5:$B$4004,B835))</f>
        <v/>
      </c>
      <c r="L835" s="11">
        <f>IF(J835="","",J835-N(K835))</f>
        <v/>
      </c>
      <c r="M835" s="12">
        <f>IF(OR(A835="",B835=""),"",COUNTIFS(Paradas!$A$5:$A$4004,A835,Paradas!$B$5:$B$4004,B835))</f>
        <v/>
      </c>
      <c r="N835" s="11">
        <f>IF(OR(H835="",I835=""),"",I835-H835)</f>
        <v/>
      </c>
      <c r="O835" s="6" t="n"/>
    </row>
    <row r="836">
      <c r="A836" s="13" t="n"/>
      <c r="B836" s="6" t="n"/>
      <c r="C836" s="6" t="n"/>
      <c r="D836" s="6" t="n"/>
      <c r="E836" s="14" t="n"/>
      <c r="F836" s="14" t="n"/>
      <c r="G836" s="14" t="n"/>
      <c r="H836" s="15" t="n"/>
      <c r="I836" s="15" t="n"/>
      <c r="J836" s="11">
        <f>IF(OR(E836="",F836=""),"",ROUND((MOD(F836-E836,1)-N(G836))*24,2))</f>
        <v/>
      </c>
      <c r="K836" s="11">
        <f>IF(OR(A836="",B836=""),"",SUMIFS(Paradas!$F$5:$F$4004,Paradas!$A$5:$A$4004,A836,Paradas!$B$5:$B$4004,B836))</f>
        <v/>
      </c>
      <c r="L836" s="11">
        <f>IF(J836="","",J836-N(K836))</f>
        <v/>
      </c>
      <c r="M836" s="12">
        <f>IF(OR(A836="",B836=""),"",COUNTIFS(Paradas!$A$5:$A$4004,A836,Paradas!$B$5:$B$4004,B836))</f>
        <v/>
      </c>
      <c r="N836" s="11">
        <f>IF(OR(H836="",I836=""),"",I836-H836)</f>
        <v/>
      </c>
      <c r="O836" s="6" t="n"/>
    </row>
    <row r="837">
      <c r="A837" s="13" t="n"/>
      <c r="B837" s="6" t="n"/>
      <c r="C837" s="6" t="n"/>
      <c r="D837" s="6" t="n"/>
      <c r="E837" s="14" t="n"/>
      <c r="F837" s="14" t="n"/>
      <c r="G837" s="14" t="n"/>
      <c r="H837" s="15" t="n"/>
      <c r="I837" s="15" t="n"/>
      <c r="J837" s="11">
        <f>IF(OR(E837="",F837=""),"",ROUND((MOD(F837-E837,1)-N(G837))*24,2))</f>
        <v/>
      </c>
      <c r="K837" s="11">
        <f>IF(OR(A837="",B837=""),"",SUMIFS(Paradas!$F$5:$F$4004,Paradas!$A$5:$A$4004,A837,Paradas!$B$5:$B$4004,B837))</f>
        <v/>
      </c>
      <c r="L837" s="11">
        <f>IF(J837="","",J837-N(K837))</f>
        <v/>
      </c>
      <c r="M837" s="12">
        <f>IF(OR(A837="",B837=""),"",COUNTIFS(Paradas!$A$5:$A$4004,A837,Paradas!$B$5:$B$4004,B837))</f>
        <v/>
      </c>
      <c r="N837" s="11">
        <f>IF(OR(H837="",I837=""),"",I837-H837)</f>
        <v/>
      </c>
      <c r="O837" s="6" t="n"/>
    </row>
    <row r="838">
      <c r="A838" s="13" t="n"/>
      <c r="B838" s="6" t="n"/>
      <c r="C838" s="6" t="n"/>
      <c r="D838" s="6" t="n"/>
      <c r="E838" s="14" t="n"/>
      <c r="F838" s="14" t="n"/>
      <c r="G838" s="14" t="n"/>
      <c r="H838" s="15" t="n"/>
      <c r="I838" s="15" t="n"/>
      <c r="J838" s="11">
        <f>IF(OR(E838="",F838=""),"",ROUND((MOD(F838-E838,1)-N(G838))*24,2))</f>
        <v/>
      </c>
      <c r="K838" s="11">
        <f>IF(OR(A838="",B838=""),"",SUMIFS(Paradas!$F$5:$F$4004,Paradas!$A$5:$A$4004,A838,Paradas!$B$5:$B$4004,B838))</f>
        <v/>
      </c>
      <c r="L838" s="11">
        <f>IF(J838="","",J838-N(K838))</f>
        <v/>
      </c>
      <c r="M838" s="12">
        <f>IF(OR(A838="",B838=""),"",COUNTIFS(Paradas!$A$5:$A$4004,A838,Paradas!$B$5:$B$4004,B838))</f>
        <v/>
      </c>
      <c r="N838" s="11">
        <f>IF(OR(H838="",I838=""),"",I838-H838)</f>
        <v/>
      </c>
      <c r="O838" s="6" t="n"/>
    </row>
    <row r="839">
      <c r="A839" s="13" t="n"/>
      <c r="B839" s="6" t="n"/>
      <c r="C839" s="6" t="n"/>
      <c r="D839" s="6" t="n"/>
      <c r="E839" s="14" t="n"/>
      <c r="F839" s="14" t="n"/>
      <c r="G839" s="14" t="n"/>
      <c r="H839" s="15" t="n"/>
      <c r="I839" s="15" t="n"/>
      <c r="J839" s="11">
        <f>IF(OR(E839="",F839=""),"",ROUND((MOD(F839-E839,1)-N(G839))*24,2))</f>
        <v/>
      </c>
      <c r="K839" s="11">
        <f>IF(OR(A839="",B839=""),"",SUMIFS(Paradas!$F$5:$F$4004,Paradas!$A$5:$A$4004,A839,Paradas!$B$5:$B$4004,B839))</f>
        <v/>
      </c>
      <c r="L839" s="11">
        <f>IF(J839="","",J839-N(K839))</f>
        <v/>
      </c>
      <c r="M839" s="12">
        <f>IF(OR(A839="",B839=""),"",COUNTIFS(Paradas!$A$5:$A$4004,A839,Paradas!$B$5:$B$4004,B839))</f>
        <v/>
      </c>
      <c r="N839" s="11">
        <f>IF(OR(H839="",I839=""),"",I839-H839)</f>
        <v/>
      </c>
      <c r="O839" s="6" t="n"/>
    </row>
    <row r="840">
      <c r="A840" s="13" t="n"/>
      <c r="B840" s="6" t="n"/>
      <c r="C840" s="6" t="n"/>
      <c r="D840" s="6" t="n"/>
      <c r="E840" s="14" t="n"/>
      <c r="F840" s="14" t="n"/>
      <c r="G840" s="14" t="n"/>
      <c r="H840" s="15" t="n"/>
      <c r="I840" s="15" t="n"/>
      <c r="J840" s="11">
        <f>IF(OR(E840="",F840=""),"",ROUND((MOD(F840-E840,1)-N(G840))*24,2))</f>
        <v/>
      </c>
      <c r="K840" s="11">
        <f>IF(OR(A840="",B840=""),"",SUMIFS(Paradas!$F$5:$F$4004,Paradas!$A$5:$A$4004,A840,Paradas!$B$5:$B$4004,B840))</f>
        <v/>
      </c>
      <c r="L840" s="11">
        <f>IF(J840="","",J840-N(K840))</f>
        <v/>
      </c>
      <c r="M840" s="12">
        <f>IF(OR(A840="",B840=""),"",COUNTIFS(Paradas!$A$5:$A$4004,A840,Paradas!$B$5:$B$4004,B840))</f>
        <v/>
      </c>
      <c r="N840" s="11">
        <f>IF(OR(H840="",I840=""),"",I840-H840)</f>
        <v/>
      </c>
      <c r="O840" s="6" t="n"/>
    </row>
    <row r="841">
      <c r="A841" s="13" t="n"/>
      <c r="B841" s="6" t="n"/>
      <c r="C841" s="6" t="n"/>
      <c r="D841" s="6" t="n"/>
      <c r="E841" s="14" t="n"/>
      <c r="F841" s="14" t="n"/>
      <c r="G841" s="14" t="n"/>
      <c r="H841" s="15" t="n"/>
      <c r="I841" s="15" t="n"/>
      <c r="J841" s="11">
        <f>IF(OR(E841="",F841=""),"",ROUND((MOD(F841-E841,1)-N(G841))*24,2))</f>
        <v/>
      </c>
      <c r="K841" s="11">
        <f>IF(OR(A841="",B841=""),"",SUMIFS(Paradas!$F$5:$F$4004,Paradas!$A$5:$A$4004,A841,Paradas!$B$5:$B$4004,B841))</f>
        <v/>
      </c>
      <c r="L841" s="11">
        <f>IF(J841="","",J841-N(K841))</f>
        <v/>
      </c>
      <c r="M841" s="12">
        <f>IF(OR(A841="",B841=""),"",COUNTIFS(Paradas!$A$5:$A$4004,A841,Paradas!$B$5:$B$4004,B841))</f>
        <v/>
      </c>
      <c r="N841" s="11">
        <f>IF(OR(H841="",I841=""),"",I841-H841)</f>
        <v/>
      </c>
      <c r="O841" s="6" t="n"/>
    </row>
    <row r="842">
      <c r="A842" s="13" t="n"/>
      <c r="B842" s="6" t="n"/>
      <c r="C842" s="6" t="n"/>
      <c r="D842" s="6" t="n"/>
      <c r="E842" s="14" t="n"/>
      <c r="F842" s="14" t="n"/>
      <c r="G842" s="14" t="n"/>
      <c r="H842" s="15" t="n"/>
      <c r="I842" s="15" t="n"/>
      <c r="J842" s="11">
        <f>IF(OR(E842="",F842=""),"",ROUND((MOD(F842-E842,1)-N(G842))*24,2))</f>
        <v/>
      </c>
      <c r="K842" s="11">
        <f>IF(OR(A842="",B842=""),"",SUMIFS(Paradas!$F$5:$F$4004,Paradas!$A$5:$A$4004,A842,Paradas!$B$5:$B$4004,B842))</f>
        <v/>
      </c>
      <c r="L842" s="11">
        <f>IF(J842="","",J842-N(K842))</f>
        <v/>
      </c>
      <c r="M842" s="12">
        <f>IF(OR(A842="",B842=""),"",COUNTIFS(Paradas!$A$5:$A$4004,A842,Paradas!$B$5:$B$4004,B842))</f>
        <v/>
      </c>
      <c r="N842" s="11">
        <f>IF(OR(H842="",I842=""),"",I842-H842)</f>
        <v/>
      </c>
      <c r="O842" s="6" t="n"/>
    </row>
    <row r="843">
      <c r="A843" s="13" t="n"/>
      <c r="B843" s="6" t="n"/>
      <c r="C843" s="6" t="n"/>
      <c r="D843" s="6" t="n"/>
      <c r="E843" s="14" t="n"/>
      <c r="F843" s="14" t="n"/>
      <c r="G843" s="14" t="n"/>
      <c r="H843" s="15" t="n"/>
      <c r="I843" s="15" t="n"/>
      <c r="J843" s="11">
        <f>IF(OR(E843="",F843=""),"",ROUND((MOD(F843-E843,1)-N(G843))*24,2))</f>
        <v/>
      </c>
      <c r="K843" s="11">
        <f>IF(OR(A843="",B843=""),"",SUMIFS(Paradas!$F$5:$F$4004,Paradas!$A$5:$A$4004,A843,Paradas!$B$5:$B$4004,B843))</f>
        <v/>
      </c>
      <c r="L843" s="11">
        <f>IF(J843="","",J843-N(K843))</f>
        <v/>
      </c>
      <c r="M843" s="12">
        <f>IF(OR(A843="",B843=""),"",COUNTIFS(Paradas!$A$5:$A$4004,A843,Paradas!$B$5:$B$4004,B843))</f>
        <v/>
      </c>
      <c r="N843" s="11">
        <f>IF(OR(H843="",I843=""),"",I843-H843)</f>
        <v/>
      </c>
      <c r="O843" s="6" t="n"/>
    </row>
    <row r="844">
      <c r="A844" s="13" t="n"/>
      <c r="B844" s="6" t="n"/>
      <c r="C844" s="6" t="n"/>
      <c r="D844" s="6" t="n"/>
      <c r="E844" s="14" t="n"/>
      <c r="F844" s="14" t="n"/>
      <c r="G844" s="14" t="n"/>
      <c r="H844" s="15" t="n"/>
      <c r="I844" s="15" t="n"/>
      <c r="J844" s="11">
        <f>IF(OR(E844="",F844=""),"",ROUND((MOD(F844-E844,1)-N(G844))*24,2))</f>
        <v/>
      </c>
      <c r="K844" s="11">
        <f>IF(OR(A844="",B844=""),"",SUMIFS(Paradas!$F$5:$F$4004,Paradas!$A$5:$A$4004,A844,Paradas!$B$5:$B$4004,B844))</f>
        <v/>
      </c>
      <c r="L844" s="11">
        <f>IF(J844="","",J844-N(K844))</f>
        <v/>
      </c>
      <c r="M844" s="12">
        <f>IF(OR(A844="",B844=""),"",COUNTIFS(Paradas!$A$5:$A$4004,A844,Paradas!$B$5:$B$4004,B844))</f>
        <v/>
      </c>
      <c r="N844" s="11">
        <f>IF(OR(H844="",I844=""),"",I844-H844)</f>
        <v/>
      </c>
      <c r="O844" s="6" t="n"/>
    </row>
    <row r="845">
      <c r="A845" s="13" t="n"/>
      <c r="B845" s="6" t="n"/>
      <c r="C845" s="6" t="n"/>
      <c r="D845" s="6" t="n"/>
      <c r="E845" s="14" t="n"/>
      <c r="F845" s="14" t="n"/>
      <c r="G845" s="14" t="n"/>
      <c r="H845" s="15" t="n"/>
      <c r="I845" s="15" t="n"/>
      <c r="J845" s="11">
        <f>IF(OR(E845="",F845=""),"",ROUND((MOD(F845-E845,1)-N(G845))*24,2))</f>
        <v/>
      </c>
      <c r="K845" s="11">
        <f>IF(OR(A845="",B845=""),"",SUMIFS(Paradas!$F$5:$F$4004,Paradas!$A$5:$A$4004,A845,Paradas!$B$5:$B$4004,B845))</f>
        <v/>
      </c>
      <c r="L845" s="11">
        <f>IF(J845="","",J845-N(K845))</f>
        <v/>
      </c>
      <c r="M845" s="12">
        <f>IF(OR(A845="",B845=""),"",COUNTIFS(Paradas!$A$5:$A$4004,A845,Paradas!$B$5:$B$4004,B845))</f>
        <v/>
      </c>
      <c r="N845" s="11">
        <f>IF(OR(H845="",I845=""),"",I845-H845)</f>
        <v/>
      </c>
      <c r="O845" s="6" t="n"/>
    </row>
    <row r="846">
      <c r="A846" s="13" t="n"/>
      <c r="B846" s="6" t="n"/>
      <c r="C846" s="6" t="n"/>
      <c r="D846" s="6" t="n"/>
      <c r="E846" s="14" t="n"/>
      <c r="F846" s="14" t="n"/>
      <c r="G846" s="14" t="n"/>
      <c r="H846" s="15" t="n"/>
      <c r="I846" s="15" t="n"/>
      <c r="J846" s="11">
        <f>IF(OR(E846="",F846=""),"",ROUND((MOD(F846-E846,1)-N(G846))*24,2))</f>
        <v/>
      </c>
      <c r="K846" s="11">
        <f>IF(OR(A846="",B846=""),"",SUMIFS(Paradas!$F$5:$F$4004,Paradas!$A$5:$A$4004,A846,Paradas!$B$5:$B$4004,B846))</f>
        <v/>
      </c>
      <c r="L846" s="11">
        <f>IF(J846="","",J846-N(K846))</f>
        <v/>
      </c>
      <c r="M846" s="12">
        <f>IF(OR(A846="",B846=""),"",COUNTIFS(Paradas!$A$5:$A$4004,A846,Paradas!$B$5:$B$4004,B846))</f>
        <v/>
      </c>
      <c r="N846" s="11">
        <f>IF(OR(H846="",I846=""),"",I846-H846)</f>
        <v/>
      </c>
      <c r="O846" s="6" t="n"/>
    </row>
    <row r="847">
      <c r="A847" s="13" t="n"/>
      <c r="B847" s="6" t="n"/>
      <c r="C847" s="6" t="n"/>
      <c r="D847" s="6" t="n"/>
      <c r="E847" s="14" t="n"/>
      <c r="F847" s="14" t="n"/>
      <c r="G847" s="14" t="n"/>
      <c r="H847" s="15" t="n"/>
      <c r="I847" s="15" t="n"/>
      <c r="J847" s="11">
        <f>IF(OR(E847="",F847=""),"",ROUND((MOD(F847-E847,1)-N(G847))*24,2))</f>
        <v/>
      </c>
      <c r="K847" s="11">
        <f>IF(OR(A847="",B847=""),"",SUMIFS(Paradas!$F$5:$F$4004,Paradas!$A$5:$A$4004,A847,Paradas!$B$5:$B$4004,B847))</f>
        <v/>
      </c>
      <c r="L847" s="11">
        <f>IF(J847="","",J847-N(K847))</f>
        <v/>
      </c>
      <c r="M847" s="12">
        <f>IF(OR(A847="",B847=""),"",COUNTIFS(Paradas!$A$5:$A$4004,A847,Paradas!$B$5:$B$4004,B847))</f>
        <v/>
      </c>
      <c r="N847" s="11">
        <f>IF(OR(H847="",I847=""),"",I847-H847)</f>
        <v/>
      </c>
      <c r="O847" s="6" t="n"/>
    </row>
    <row r="848">
      <c r="A848" s="13" t="n"/>
      <c r="B848" s="6" t="n"/>
      <c r="C848" s="6" t="n"/>
      <c r="D848" s="6" t="n"/>
      <c r="E848" s="14" t="n"/>
      <c r="F848" s="14" t="n"/>
      <c r="G848" s="14" t="n"/>
      <c r="H848" s="15" t="n"/>
      <c r="I848" s="15" t="n"/>
      <c r="J848" s="11">
        <f>IF(OR(E848="",F848=""),"",ROUND((MOD(F848-E848,1)-N(G848))*24,2))</f>
        <v/>
      </c>
      <c r="K848" s="11">
        <f>IF(OR(A848="",B848=""),"",SUMIFS(Paradas!$F$5:$F$4004,Paradas!$A$5:$A$4004,A848,Paradas!$B$5:$B$4004,B848))</f>
        <v/>
      </c>
      <c r="L848" s="11">
        <f>IF(J848="","",J848-N(K848))</f>
        <v/>
      </c>
      <c r="M848" s="12">
        <f>IF(OR(A848="",B848=""),"",COUNTIFS(Paradas!$A$5:$A$4004,A848,Paradas!$B$5:$B$4004,B848))</f>
        <v/>
      </c>
      <c r="N848" s="11">
        <f>IF(OR(H848="",I848=""),"",I848-H848)</f>
        <v/>
      </c>
      <c r="O848" s="6" t="n"/>
    </row>
    <row r="849">
      <c r="A849" s="13" t="n"/>
      <c r="B849" s="6" t="n"/>
      <c r="C849" s="6" t="n"/>
      <c r="D849" s="6" t="n"/>
      <c r="E849" s="14" t="n"/>
      <c r="F849" s="14" t="n"/>
      <c r="G849" s="14" t="n"/>
      <c r="H849" s="15" t="n"/>
      <c r="I849" s="15" t="n"/>
      <c r="J849" s="11">
        <f>IF(OR(E849="",F849=""),"",ROUND((MOD(F849-E849,1)-N(G849))*24,2))</f>
        <v/>
      </c>
      <c r="K849" s="11">
        <f>IF(OR(A849="",B849=""),"",SUMIFS(Paradas!$F$5:$F$4004,Paradas!$A$5:$A$4004,A849,Paradas!$B$5:$B$4004,B849))</f>
        <v/>
      </c>
      <c r="L849" s="11">
        <f>IF(J849="","",J849-N(K849))</f>
        <v/>
      </c>
      <c r="M849" s="12">
        <f>IF(OR(A849="",B849=""),"",COUNTIFS(Paradas!$A$5:$A$4004,A849,Paradas!$B$5:$B$4004,B849))</f>
        <v/>
      </c>
      <c r="N849" s="11">
        <f>IF(OR(H849="",I849=""),"",I849-H849)</f>
        <v/>
      </c>
      <c r="O849" s="6" t="n"/>
    </row>
    <row r="850">
      <c r="A850" s="13" t="n"/>
      <c r="B850" s="6" t="n"/>
      <c r="C850" s="6" t="n"/>
      <c r="D850" s="6" t="n"/>
      <c r="E850" s="14" t="n"/>
      <c r="F850" s="14" t="n"/>
      <c r="G850" s="14" t="n"/>
      <c r="H850" s="15" t="n"/>
      <c r="I850" s="15" t="n"/>
      <c r="J850" s="11">
        <f>IF(OR(E850="",F850=""),"",ROUND((MOD(F850-E850,1)-N(G850))*24,2))</f>
        <v/>
      </c>
      <c r="K850" s="11">
        <f>IF(OR(A850="",B850=""),"",SUMIFS(Paradas!$F$5:$F$4004,Paradas!$A$5:$A$4004,A850,Paradas!$B$5:$B$4004,B850))</f>
        <v/>
      </c>
      <c r="L850" s="11">
        <f>IF(J850="","",J850-N(K850))</f>
        <v/>
      </c>
      <c r="M850" s="12">
        <f>IF(OR(A850="",B850=""),"",COUNTIFS(Paradas!$A$5:$A$4004,A850,Paradas!$B$5:$B$4004,B850))</f>
        <v/>
      </c>
      <c r="N850" s="11">
        <f>IF(OR(H850="",I850=""),"",I850-H850)</f>
        <v/>
      </c>
      <c r="O850" s="6" t="n"/>
    </row>
    <row r="851">
      <c r="A851" s="13" t="n"/>
      <c r="B851" s="6" t="n"/>
      <c r="C851" s="6" t="n"/>
      <c r="D851" s="6" t="n"/>
      <c r="E851" s="14" t="n"/>
      <c r="F851" s="14" t="n"/>
      <c r="G851" s="14" t="n"/>
      <c r="H851" s="15" t="n"/>
      <c r="I851" s="15" t="n"/>
      <c r="J851" s="11">
        <f>IF(OR(E851="",F851=""),"",ROUND((MOD(F851-E851,1)-N(G851))*24,2))</f>
        <v/>
      </c>
      <c r="K851" s="11">
        <f>IF(OR(A851="",B851=""),"",SUMIFS(Paradas!$F$5:$F$4004,Paradas!$A$5:$A$4004,A851,Paradas!$B$5:$B$4004,B851))</f>
        <v/>
      </c>
      <c r="L851" s="11">
        <f>IF(J851="","",J851-N(K851))</f>
        <v/>
      </c>
      <c r="M851" s="12">
        <f>IF(OR(A851="",B851=""),"",COUNTIFS(Paradas!$A$5:$A$4004,A851,Paradas!$B$5:$B$4004,B851))</f>
        <v/>
      </c>
      <c r="N851" s="11">
        <f>IF(OR(H851="",I851=""),"",I851-H851)</f>
        <v/>
      </c>
      <c r="O851" s="6" t="n"/>
    </row>
    <row r="852">
      <c r="A852" s="13" t="n"/>
      <c r="B852" s="6" t="n"/>
      <c r="C852" s="6" t="n"/>
      <c r="D852" s="6" t="n"/>
      <c r="E852" s="14" t="n"/>
      <c r="F852" s="14" t="n"/>
      <c r="G852" s="14" t="n"/>
      <c r="H852" s="15" t="n"/>
      <c r="I852" s="15" t="n"/>
      <c r="J852" s="11">
        <f>IF(OR(E852="",F852=""),"",ROUND((MOD(F852-E852,1)-N(G852))*24,2))</f>
        <v/>
      </c>
      <c r="K852" s="11">
        <f>IF(OR(A852="",B852=""),"",SUMIFS(Paradas!$F$5:$F$4004,Paradas!$A$5:$A$4004,A852,Paradas!$B$5:$B$4004,B852))</f>
        <v/>
      </c>
      <c r="L852" s="11">
        <f>IF(J852="","",J852-N(K852))</f>
        <v/>
      </c>
      <c r="M852" s="12">
        <f>IF(OR(A852="",B852=""),"",COUNTIFS(Paradas!$A$5:$A$4004,A852,Paradas!$B$5:$B$4004,B852))</f>
        <v/>
      </c>
      <c r="N852" s="11">
        <f>IF(OR(H852="",I852=""),"",I852-H852)</f>
        <v/>
      </c>
      <c r="O852" s="6" t="n"/>
    </row>
    <row r="853">
      <c r="A853" s="13" t="n"/>
      <c r="B853" s="6" t="n"/>
      <c r="C853" s="6" t="n"/>
      <c r="D853" s="6" t="n"/>
      <c r="E853" s="14" t="n"/>
      <c r="F853" s="14" t="n"/>
      <c r="G853" s="14" t="n"/>
      <c r="H853" s="15" t="n"/>
      <c r="I853" s="15" t="n"/>
      <c r="J853" s="11">
        <f>IF(OR(E853="",F853=""),"",ROUND((MOD(F853-E853,1)-N(G853))*24,2))</f>
        <v/>
      </c>
      <c r="K853" s="11">
        <f>IF(OR(A853="",B853=""),"",SUMIFS(Paradas!$F$5:$F$4004,Paradas!$A$5:$A$4004,A853,Paradas!$B$5:$B$4004,B853))</f>
        <v/>
      </c>
      <c r="L853" s="11">
        <f>IF(J853="","",J853-N(K853))</f>
        <v/>
      </c>
      <c r="M853" s="12">
        <f>IF(OR(A853="",B853=""),"",COUNTIFS(Paradas!$A$5:$A$4004,A853,Paradas!$B$5:$B$4004,B853))</f>
        <v/>
      </c>
      <c r="N853" s="11">
        <f>IF(OR(H853="",I853=""),"",I853-H853)</f>
        <v/>
      </c>
      <c r="O853" s="6" t="n"/>
    </row>
    <row r="854">
      <c r="A854" s="13" t="n"/>
      <c r="B854" s="6" t="n"/>
      <c r="C854" s="6" t="n"/>
      <c r="D854" s="6" t="n"/>
      <c r="E854" s="14" t="n"/>
      <c r="F854" s="14" t="n"/>
      <c r="G854" s="14" t="n"/>
      <c r="H854" s="15" t="n"/>
      <c r="I854" s="15" t="n"/>
      <c r="J854" s="11">
        <f>IF(OR(E854="",F854=""),"",ROUND((MOD(F854-E854,1)-N(G854))*24,2))</f>
        <v/>
      </c>
      <c r="K854" s="11">
        <f>IF(OR(A854="",B854=""),"",SUMIFS(Paradas!$F$5:$F$4004,Paradas!$A$5:$A$4004,A854,Paradas!$B$5:$B$4004,B854))</f>
        <v/>
      </c>
      <c r="L854" s="11">
        <f>IF(J854="","",J854-N(K854))</f>
        <v/>
      </c>
      <c r="M854" s="12">
        <f>IF(OR(A854="",B854=""),"",COUNTIFS(Paradas!$A$5:$A$4004,A854,Paradas!$B$5:$B$4004,B854))</f>
        <v/>
      </c>
      <c r="N854" s="11">
        <f>IF(OR(H854="",I854=""),"",I854-H854)</f>
        <v/>
      </c>
      <c r="O854" s="6" t="n"/>
    </row>
    <row r="855">
      <c r="A855" s="13" t="n"/>
      <c r="B855" s="6" t="n"/>
      <c r="C855" s="6" t="n"/>
      <c r="D855" s="6" t="n"/>
      <c r="E855" s="14" t="n"/>
      <c r="F855" s="14" t="n"/>
      <c r="G855" s="14" t="n"/>
      <c r="H855" s="15" t="n"/>
      <c r="I855" s="15" t="n"/>
      <c r="J855" s="11">
        <f>IF(OR(E855="",F855=""),"",ROUND((MOD(F855-E855,1)-N(G855))*24,2))</f>
        <v/>
      </c>
      <c r="K855" s="11">
        <f>IF(OR(A855="",B855=""),"",SUMIFS(Paradas!$F$5:$F$4004,Paradas!$A$5:$A$4004,A855,Paradas!$B$5:$B$4004,B855))</f>
        <v/>
      </c>
      <c r="L855" s="11">
        <f>IF(J855="","",J855-N(K855))</f>
        <v/>
      </c>
      <c r="M855" s="12">
        <f>IF(OR(A855="",B855=""),"",COUNTIFS(Paradas!$A$5:$A$4004,A855,Paradas!$B$5:$B$4004,B855))</f>
        <v/>
      </c>
      <c r="N855" s="11">
        <f>IF(OR(H855="",I855=""),"",I855-H855)</f>
        <v/>
      </c>
      <c r="O855" s="6" t="n"/>
    </row>
    <row r="856">
      <c r="A856" s="13" t="n"/>
      <c r="B856" s="6" t="n"/>
      <c r="C856" s="6" t="n"/>
      <c r="D856" s="6" t="n"/>
      <c r="E856" s="14" t="n"/>
      <c r="F856" s="14" t="n"/>
      <c r="G856" s="14" t="n"/>
      <c r="H856" s="15" t="n"/>
      <c r="I856" s="15" t="n"/>
      <c r="J856" s="11">
        <f>IF(OR(E856="",F856=""),"",ROUND((MOD(F856-E856,1)-N(G856))*24,2))</f>
        <v/>
      </c>
      <c r="K856" s="11">
        <f>IF(OR(A856="",B856=""),"",SUMIFS(Paradas!$F$5:$F$4004,Paradas!$A$5:$A$4004,A856,Paradas!$B$5:$B$4004,B856))</f>
        <v/>
      </c>
      <c r="L856" s="11">
        <f>IF(J856="","",J856-N(K856))</f>
        <v/>
      </c>
      <c r="M856" s="12">
        <f>IF(OR(A856="",B856=""),"",COUNTIFS(Paradas!$A$5:$A$4004,A856,Paradas!$B$5:$B$4004,B856))</f>
        <v/>
      </c>
      <c r="N856" s="11">
        <f>IF(OR(H856="",I856=""),"",I856-H856)</f>
        <v/>
      </c>
      <c r="O856" s="6" t="n"/>
    </row>
    <row r="857">
      <c r="A857" s="13" t="n"/>
      <c r="B857" s="6" t="n"/>
      <c r="C857" s="6" t="n"/>
      <c r="D857" s="6" t="n"/>
      <c r="E857" s="14" t="n"/>
      <c r="F857" s="14" t="n"/>
      <c r="G857" s="14" t="n"/>
      <c r="H857" s="15" t="n"/>
      <c r="I857" s="15" t="n"/>
      <c r="J857" s="11">
        <f>IF(OR(E857="",F857=""),"",ROUND((MOD(F857-E857,1)-N(G857))*24,2))</f>
        <v/>
      </c>
      <c r="K857" s="11">
        <f>IF(OR(A857="",B857=""),"",SUMIFS(Paradas!$F$5:$F$4004,Paradas!$A$5:$A$4004,A857,Paradas!$B$5:$B$4004,B857))</f>
        <v/>
      </c>
      <c r="L857" s="11">
        <f>IF(J857="","",J857-N(K857))</f>
        <v/>
      </c>
      <c r="M857" s="12">
        <f>IF(OR(A857="",B857=""),"",COUNTIFS(Paradas!$A$5:$A$4004,A857,Paradas!$B$5:$B$4004,B857))</f>
        <v/>
      </c>
      <c r="N857" s="11">
        <f>IF(OR(H857="",I857=""),"",I857-H857)</f>
        <v/>
      </c>
      <c r="O857" s="6" t="n"/>
    </row>
    <row r="858">
      <c r="A858" s="13" t="n"/>
      <c r="B858" s="6" t="n"/>
      <c r="C858" s="6" t="n"/>
      <c r="D858" s="6" t="n"/>
      <c r="E858" s="14" t="n"/>
      <c r="F858" s="14" t="n"/>
      <c r="G858" s="14" t="n"/>
      <c r="H858" s="15" t="n"/>
      <c r="I858" s="15" t="n"/>
      <c r="J858" s="11">
        <f>IF(OR(E858="",F858=""),"",ROUND((MOD(F858-E858,1)-N(G858))*24,2))</f>
        <v/>
      </c>
      <c r="K858" s="11">
        <f>IF(OR(A858="",B858=""),"",SUMIFS(Paradas!$F$5:$F$4004,Paradas!$A$5:$A$4004,A858,Paradas!$B$5:$B$4004,B858))</f>
        <v/>
      </c>
      <c r="L858" s="11">
        <f>IF(J858="","",J858-N(K858))</f>
        <v/>
      </c>
      <c r="M858" s="12">
        <f>IF(OR(A858="",B858=""),"",COUNTIFS(Paradas!$A$5:$A$4004,A858,Paradas!$B$5:$B$4004,B858))</f>
        <v/>
      </c>
      <c r="N858" s="11">
        <f>IF(OR(H858="",I858=""),"",I858-H858)</f>
        <v/>
      </c>
      <c r="O858" s="6" t="n"/>
    </row>
    <row r="859">
      <c r="A859" s="13" t="n"/>
      <c r="B859" s="6" t="n"/>
      <c r="C859" s="6" t="n"/>
      <c r="D859" s="6" t="n"/>
      <c r="E859" s="14" t="n"/>
      <c r="F859" s="14" t="n"/>
      <c r="G859" s="14" t="n"/>
      <c r="H859" s="15" t="n"/>
      <c r="I859" s="15" t="n"/>
      <c r="J859" s="11">
        <f>IF(OR(E859="",F859=""),"",ROUND((MOD(F859-E859,1)-N(G859))*24,2))</f>
        <v/>
      </c>
      <c r="K859" s="11">
        <f>IF(OR(A859="",B859=""),"",SUMIFS(Paradas!$F$5:$F$4004,Paradas!$A$5:$A$4004,A859,Paradas!$B$5:$B$4004,B859))</f>
        <v/>
      </c>
      <c r="L859" s="11">
        <f>IF(J859="","",J859-N(K859))</f>
        <v/>
      </c>
      <c r="M859" s="12">
        <f>IF(OR(A859="",B859=""),"",COUNTIFS(Paradas!$A$5:$A$4004,A859,Paradas!$B$5:$B$4004,B859))</f>
        <v/>
      </c>
      <c r="N859" s="11">
        <f>IF(OR(H859="",I859=""),"",I859-H859)</f>
        <v/>
      </c>
      <c r="O859" s="6" t="n"/>
    </row>
    <row r="860">
      <c r="A860" s="13" t="n"/>
      <c r="B860" s="6" t="n"/>
      <c r="C860" s="6" t="n"/>
      <c r="D860" s="6" t="n"/>
      <c r="E860" s="14" t="n"/>
      <c r="F860" s="14" t="n"/>
      <c r="G860" s="14" t="n"/>
      <c r="H860" s="15" t="n"/>
      <c r="I860" s="15" t="n"/>
      <c r="J860" s="11">
        <f>IF(OR(E860="",F860=""),"",ROUND((MOD(F860-E860,1)-N(G860))*24,2))</f>
        <v/>
      </c>
      <c r="K860" s="11">
        <f>IF(OR(A860="",B860=""),"",SUMIFS(Paradas!$F$5:$F$4004,Paradas!$A$5:$A$4004,A860,Paradas!$B$5:$B$4004,B860))</f>
        <v/>
      </c>
      <c r="L860" s="11">
        <f>IF(J860="","",J860-N(K860))</f>
        <v/>
      </c>
      <c r="M860" s="12">
        <f>IF(OR(A860="",B860=""),"",COUNTIFS(Paradas!$A$5:$A$4004,A860,Paradas!$B$5:$B$4004,B860))</f>
        <v/>
      </c>
      <c r="N860" s="11">
        <f>IF(OR(H860="",I860=""),"",I860-H860)</f>
        <v/>
      </c>
      <c r="O860" s="6" t="n"/>
    </row>
    <row r="861">
      <c r="A861" s="13" t="n"/>
      <c r="B861" s="6" t="n"/>
      <c r="C861" s="6" t="n"/>
      <c r="D861" s="6" t="n"/>
      <c r="E861" s="14" t="n"/>
      <c r="F861" s="14" t="n"/>
      <c r="G861" s="14" t="n"/>
      <c r="H861" s="15" t="n"/>
      <c r="I861" s="15" t="n"/>
      <c r="J861" s="11">
        <f>IF(OR(E861="",F861=""),"",ROUND((MOD(F861-E861,1)-N(G861))*24,2))</f>
        <v/>
      </c>
      <c r="K861" s="11">
        <f>IF(OR(A861="",B861=""),"",SUMIFS(Paradas!$F$5:$F$4004,Paradas!$A$5:$A$4004,A861,Paradas!$B$5:$B$4004,B861))</f>
        <v/>
      </c>
      <c r="L861" s="11">
        <f>IF(J861="","",J861-N(K861))</f>
        <v/>
      </c>
      <c r="M861" s="12">
        <f>IF(OR(A861="",B861=""),"",COUNTIFS(Paradas!$A$5:$A$4004,A861,Paradas!$B$5:$B$4004,B861))</f>
        <v/>
      </c>
      <c r="N861" s="11">
        <f>IF(OR(H861="",I861=""),"",I861-H861)</f>
        <v/>
      </c>
      <c r="O861" s="6" t="n"/>
    </row>
    <row r="862">
      <c r="A862" s="13" t="n"/>
      <c r="B862" s="6" t="n"/>
      <c r="C862" s="6" t="n"/>
      <c r="D862" s="6" t="n"/>
      <c r="E862" s="14" t="n"/>
      <c r="F862" s="14" t="n"/>
      <c r="G862" s="14" t="n"/>
      <c r="H862" s="15" t="n"/>
      <c r="I862" s="15" t="n"/>
      <c r="J862" s="11">
        <f>IF(OR(E862="",F862=""),"",ROUND((MOD(F862-E862,1)-N(G862))*24,2))</f>
        <v/>
      </c>
      <c r="K862" s="11">
        <f>IF(OR(A862="",B862=""),"",SUMIFS(Paradas!$F$5:$F$4004,Paradas!$A$5:$A$4004,A862,Paradas!$B$5:$B$4004,B862))</f>
        <v/>
      </c>
      <c r="L862" s="11">
        <f>IF(J862="","",J862-N(K862))</f>
        <v/>
      </c>
      <c r="M862" s="12">
        <f>IF(OR(A862="",B862=""),"",COUNTIFS(Paradas!$A$5:$A$4004,A862,Paradas!$B$5:$B$4004,B862))</f>
        <v/>
      </c>
      <c r="N862" s="11">
        <f>IF(OR(H862="",I862=""),"",I862-H862)</f>
        <v/>
      </c>
      <c r="O862" s="6" t="n"/>
    </row>
    <row r="863">
      <c r="A863" s="13" t="n"/>
      <c r="B863" s="6" t="n"/>
      <c r="C863" s="6" t="n"/>
      <c r="D863" s="6" t="n"/>
      <c r="E863" s="14" t="n"/>
      <c r="F863" s="14" t="n"/>
      <c r="G863" s="14" t="n"/>
      <c r="H863" s="15" t="n"/>
      <c r="I863" s="15" t="n"/>
      <c r="J863" s="11">
        <f>IF(OR(E863="",F863=""),"",ROUND((MOD(F863-E863,1)-N(G863))*24,2))</f>
        <v/>
      </c>
      <c r="K863" s="11">
        <f>IF(OR(A863="",B863=""),"",SUMIFS(Paradas!$F$5:$F$4004,Paradas!$A$5:$A$4004,A863,Paradas!$B$5:$B$4004,B863))</f>
        <v/>
      </c>
      <c r="L863" s="11">
        <f>IF(J863="","",J863-N(K863))</f>
        <v/>
      </c>
      <c r="M863" s="12">
        <f>IF(OR(A863="",B863=""),"",COUNTIFS(Paradas!$A$5:$A$4004,A863,Paradas!$B$5:$B$4004,B863))</f>
        <v/>
      </c>
      <c r="N863" s="11">
        <f>IF(OR(H863="",I863=""),"",I863-H863)</f>
        <v/>
      </c>
      <c r="O863" s="6" t="n"/>
    </row>
    <row r="864">
      <c r="A864" s="13" t="n"/>
      <c r="B864" s="6" t="n"/>
      <c r="C864" s="6" t="n"/>
      <c r="D864" s="6" t="n"/>
      <c r="E864" s="14" t="n"/>
      <c r="F864" s="14" t="n"/>
      <c r="G864" s="14" t="n"/>
      <c r="H864" s="15" t="n"/>
      <c r="I864" s="15" t="n"/>
      <c r="J864" s="11">
        <f>IF(OR(E864="",F864=""),"",ROUND((MOD(F864-E864,1)-N(G864))*24,2))</f>
        <v/>
      </c>
      <c r="K864" s="11">
        <f>IF(OR(A864="",B864=""),"",SUMIFS(Paradas!$F$5:$F$4004,Paradas!$A$5:$A$4004,A864,Paradas!$B$5:$B$4004,B864))</f>
        <v/>
      </c>
      <c r="L864" s="11">
        <f>IF(J864="","",J864-N(K864))</f>
        <v/>
      </c>
      <c r="M864" s="12">
        <f>IF(OR(A864="",B864=""),"",COUNTIFS(Paradas!$A$5:$A$4004,A864,Paradas!$B$5:$B$4004,B864))</f>
        <v/>
      </c>
      <c r="N864" s="11">
        <f>IF(OR(H864="",I864=""),"",I864-H864)</f>
        <v/>
      </c>
      <c r="O864" s="6" t="n"/>
    </row>
    <row r="865">
      <c r="A865" s="13" t="n"/>
      <c r="B865" s="6" t="n"/>
      <c r="C865" s="6" t="n"/>
      <c r="D865" s="6" t="n"/>
      <c r="E865" s="14" t="n"/>
      <c r="F865" s="14" t="n"/>
      <c r="G865" s="14" t="n"/>
      <c r="H865" s="15" t="n"/>
      <c r="I865" s="15" t="n"/>
      <c r="J865" s="11">
        <f>IF(OR(E865="",F865=""),"",ROUND((MOD(F865-E865,1)-N(G865))*24,2))</f>
        <v/>
      </c>
      <c r="K865" s="11">
        <f>IF(OR(A865="",B865=""),"",SUMIFS(Paradas!$F$5:$F$4004,Paradas!$A$5:$A$4004,A865,Paradas!$B$5:$B$4004,B865))</f>
        <v/>
      </c>
      <c r="L865" s="11">
        <f>IF(J865="","",J865-N(K865))</f>
        <v/>
      </c>
      <c r="M865" s="12">
        <f>IF(OR(A865="",B865=""),"",COUNTIFS(Paradas!$A$5:$A$4004,A865,Paradas!$B$5:$B$4004,B865))</f>
        <v/>
      </c>
      <c r="N865" s="11">
        <f>IF(OR(H865="",I865=""),"",I865-H865)</f>
        <v/>
      </c>
      <c r="O865" s="6" t="n"/>
    </row>
    <row r="866">
      <c r="A866" s="13" t="n"/>
      <c r="B866" s="6" t="n"/>
      <c r="C866" s="6" t="n"/>
      <c r="D866" s="6" t="n"/>
      <c r="E866" s="14" t="n"/>
      <c r="F866" s="14" t="n"/>
      <c r="G866" s="14" t="n"/>
      <c r="H866" s="15" t="n"/>
      <c r="I866" s="15" t="n"/>
      <c r="J866" s="11">
        <f>IF(OR(E866="",F866=""),"",ROUND((MOD(F866-E866,1)-N(G866))*24,2))</f>
        <v/>
      </c>
      <c r="K866" s="11">
        <f>IF(OR(A866="",B866=""),"",SUMIFS(Paradas!$F$5:$F$4004,Paradas!$A$5:$A$4004,A866,Paradas!$B$5:$B$4004,B866))</f>
        <v/>
      </c>
      <c r="L866" s="11">
        <f>IF(J866="","",J866-N(K866))</f>
        <v/>
      </c>
      <c r="M866" s="12">
        <f>IF(OR(A866="",B866=""),"",COUNTIFS(Paradas!$A$5:$A$4004,A866,Paradas!$B$5:$B$4004,B866))</f>
        <v/>
      </c>
      <c r="N866" s="11">
        <f>IF(OR(H866="",I866=""),"",I866-H866)</f>
        <v/>
      </c>
      <c r="O866" s="6" t="n"/>
    </row>
    <row r="867">
      <c r="A867" s="13" t="n"/>
      <c r="B867" s="6" t="n"/>
      <c r="C867" s="6" t="n"/>
      <c r="D867" s="6" t="n"/>
      <c r="E867" s="14" t="n"/>
      <c r="F867" s="14" t="n"/>
      <c r="G867" s="14" t="n"/>
      <c r="H867" s="15" t="n"/>
      <c r="I867" s="15" t="n"/>
      <c r="J867" s="11">
        <f>IF(OR(E867="",F867=""),"",ROUND((MOD(F867-E867,1)-N(G867))*24,2))</f>
        <v/>
      </c>
      <c r="K867" s="11">
        <f>IF(OR(A867="",B867=""),"",SUMIFS(Paradas!$F$5:$F$4004,Paradas!$A$5:$A$4004,A867,Paradas!$B$5:$B$4004,B867))</f>
        <v/>
      </c>
      <c r="L867" s="11">
        <f>IF(J867="","",J867-N(K867))</f>
        <v/>
      </c>
      <c r="M867" s="12">
        <f>IF(OR(A867="",B867=""),"",COUNTIFS(Paradas!$A$5:$A$4004,A867,Paradas!$B$5:$B$4004,B867))</f>
        <v/>
      </c>
      <c r="N867" s="11">
        <f>IF(OR(H867="",I867=""),"",I867-H867)</f>
        <v/>
      </c>
      <c r="O867" s="6" t="n"/>
    </row>
    <row r="868">
      <c r="A868" s="13" t="n"/>
      <c r="B868" s="6" t="n"/>
      <c r="C868" s="6" t="n"/>
      <c r="D868" s="6" t="n"/>
      <c r="E868" s="14" t="n"/>
      <c r="F868" s="14" t="n"/>
      <c r="G868" s="14" t="n"/>
      <c r="H868" s="15" t="n"/>
      <c r="I868" s="15" t="n"/>
      <c r="J868" s="11">
        <f>IF(OR(E868="",F868=""),"",ROUND((MOD(F868-E868,1)-N(G868))*24,2))</f>
        <v/>
      </c>
      <c r="K868" s="11">
        <f>IF(OR(A868="",B868=""),"",SUMIFS(Paradas!$F$5:$F$4004,Paradas!$A$5:$A$4004,A868,Paradas!$B$5:$B$4004,B868))</f>
        <v/>
      </c>
      <c r="L868" s="11">
        <f>IF(J868="","",J868-N(K868))</f>
        <v/>
      </c>
      <c r="M868" s="12">
        <f>IF(OR(A868="",B868=""),"",COUNTIFS(Paradas!$A$5:$A$4004,A868,Paradas!$B$5:$B$4004,B868))</f>
        <v/>
      </c>
      <c r="N868" s="11">
        <f>IF(OR(H868="",I868=""),"",I868-H868)</f>
        <v/>
      </c>
      <c r="O868" s="6" t="n"/>
    </row>
    <row r="869">
      <c r="A869" s="13" t="n"/>
      <c r="B869" s="6" t="n"/>
      <c r="C869" s="6" t="n"/>
      <c r="D869" s="6" t="n"/>
      <c r="E869" s="14" t="n"/>
      <c r="F869" s="14" t="n"/>
      <c r="G869" s="14" t="n"/>
      <c r="H869" s="15" t="n"/>
      <c r="I869" s="15" t="n"/>
      <c r="J869" s="11">
        <f>IF(OR(E869="",F869=""),"",ROUND((MOD(F869-E869,1)-N(G869))*24,2))</f>
        <v/>
      </c>
      <c r="K869" s="11">
        <f>IF(OR(A869="",B869=""),"",SUMIFS(Paradas!$F$5:$F$4004,Paradas!$A$5:$A$4004,A869,Paradas!$B$5:$B$4004,B869))</f>
        <v/>
      </c>
      <c r="L869" s="11">
        <f>IF(J869="","",J869-N(K869))</f>
        <v/>
      </c>
      <c r="M869" s="12">
        <f>IF(OR(A869="",B869=""),"",COUNTIFS(Paradas!$A$5:$A$4004,A869,Paradas!$B$5:$B$4004,B869))</f>
        <v/>
      </c>
      <c r="N869" s="11">
        <f>IF(OR(H869="",I869=""),"",I869-H869)</f>
        <v/>
      </c>
      <c r="O869" s="6" t="n"/>
    </row>
    <row r="870">
      <c r="A870" s="13" t="n"/>
      <c r="B870" s="6" t="n"/>
      <c r="C870" s="6" t="n"/>
      <c r="D870" s="6" t="n"/>
      <c r="E870" s="14" t="n"/>
      <c r="F870" s="14" t="n"/>
      <c r="G870" s="14" t="n"/>
      <c r="H870" s="15" t="n"/>
      <c r="I870" s="15" t="n"/>
      <c r="J870" s="11">
        <f>IF(OR(E870="",F870=""),"",ROUND((MOD(F870-E870,1)-N(G870))*24,2))</f>
        <v/>
      </c>
      <c r="K870" s="11">
        <f>IF(OR(A870="",B870=""),"",SUMIFS(Paradas!$F$5:$F$4004,Paradas!$A$5:$A$4004,A870,Paradas!$B$5:$B$4004,B870))</f>
        <v/>
      </c>
      <c r="L870" s="11">
        <f>IF(J870="","",J870-N(K870))</f>
        <v/>
      </c>
      <c r="M870" s="12">
        <f>IF(OR(A870="",B870=""),"",COUNTIFS(Paradas!$A$5:$A$4004,A870,Paradas!$B$5:$B$4004,B870))</f>
        <v/>
      </c>
      <c r="N870" s="11">
        <f>IF(OR(H870="",I870=""),"",I870-H870)</f>
        <v/>
      </c>
      <c r="O870" s="6" t="n"/>
    </row>
    <row r="871">
      <c r="A871" s="13" t="n"/>
      <c r="B871" s="6" t="n"/>
      <c r="C871" s="6" t="n"/>
      <c r="D871" s="6" t="n"/>
      <c r="E871" s="14" t="n"/>
      <c r="F871" s="14" t="n"/>
      <c r="G871" s="14" t="n"/>
      <c r="H871" s="15" t="n"/>
      <c r="I871" s="15" t="n"/>
      <c r="J871" s="11">
        <f>IF(OR(E871="",F871=""),"",ROUND((MOD(F871-E871,1)-N(G871))*24,2))</f>
        <v/>
      </c>
      <c r="K871" s="11">
        <f>IF(OR(A871="",B871=""),"",SUMIFS(Paradas!$F$5:$F$4004,Paradas!$A$5:$A$4004,A871,Paradas!$B$5:$B$4004,B871))</f>
        <v/>
      </c>
      <c r="L871" s="11">
        <f>IF(J871="","",J871-N(K871))</f>
        <v/>
      </c>
      <c r="M871" s="12">
        <f>IF(OR(A871="",B871=""),"",COUNTIFS(Paradas!$A$5:$A$4004,A871,Paradas!$B$5:$B$4004,B871))</f>
        <v/>
      </c>
      <c r="N871" s="11">
        <f>IF(OR(H871="",I871=""),"",I871-H871)</f>
        <v/>
      </c>
      <c r="O871" s="6" t="n"/>
    </row>
    <row r="872">
      <c r="A872" s="13" t="n"/>
      <c r="B872" s="6" t="n"/>
      <c r="C872" s="6" t="n"/>
      <c r="D872" s="6" t="n"/>
      <c r="E872" s="14" t="n"/>
      <c r="F872" s="14" t="n"/>
      <c r="G872" s="14" t="n"/>
      <c r="H872" s="15" t="n"/>
      <c r="I872" s="15" t="n"/>
      <c r="J872" s="11">
        <f>IF(OR(E872="",F872=""),"",ROUND((MOD(F872-E872,1)-N(G872))*24,2))</f>
        <v/>
      </c>
      <c r="K872" s="11">
        <f>IF(OR(A872="",B872=""),"",SUMIFS(Paradas!$F$5:$F$4004,Paradas!$A$5:$A$4004,A872,Paradas!$B$5:$B$4004,B872))</f>
        <v/>
      </c>
      <c r="L872" s="11">
        <f>IF(J872="","",J872-N(K872))</f>
        <v/>
      </c>
      <c r="M872" s="12">
        <f>IF(OR(A872="",B872=""),"",COUNTIFS(Paradas!$A$5:$A$4004,A872,Paradas!$B$5:$B$4004,B872))</f>
        <v/>
      </c>
      <c r="N872" s="11">
        <f>IF(OR(H872="",I872=""),"",I872-H872)</f>
        <v/>
      </c>
      <c r="O872" s="6" t="n"/>
    </row>
    <row r="873">
      <c r="A873" s="13" t="n"/>
      <c r="B873" s="6" t="n"/>
      <c r="C873" s="6" t="n"/>
      <c r="D873" s="6" t="n"/>
      <c r="E873" s="14" t="n"/>
      <c r="F873" s="14" t="n"/>
      <c r="G873" s="14" t="n"/>
      <c r="H873" s="15" t="n"/>
      <c r="I873" s="15" t="n"/>
      <c r="J873" s="11">
        <f>IF(OR(E873="",F873=""),"",ROUND((MOD(F873-E873,1)-N(G873))*24,2))</f>
        <v/>
      </c>
      <c r="K873" s="11">
        <f>IF(OR(A873="",B873=""),"",SUMIFS(Paradas!$F$5:$F$4004,Paradas!$A$5:$A$4004,A873,Paradas!$B$5:$B$4004,B873))</f>
        <v/>
      </c>
      <c r="L873" s="11">
        <f>IF(J873="","",J873-N(K873))</f>
        <v/>
      </c>
      <c r="M873" s="12">
        <f>IF(OR(A873="",B873=""),"",COUNTIFS(Paradas!$A$5:$A$4004,A873,Paradas!$B$5:$B$4004,B873))</f>
        <v/>
      </c>
      <c r="N873" s="11">
        <f>IF(OR(H873="",I873=""),"",I873-H873)</f>
        <v/>
      </c>
      <c r="O873" s="6" t="n"/>
    </row>
    <row r="874">
      <c r="A874" s="13" t="n"/>
      <c r="B874" s="6" t="n"/>
      <c r="C874" s="6" t="n"/>
      <c r="D874" s="6" t="n"/>
      <c r="E874" s="14" t="n"/>
      <c r="F874" s="14" t="n"/>
      <c r="G874" s="14" t="n"/>
      <c r="H874" s="15" t="n"/>
      <c r="I874" s="15" t="n"/>
      <c r="J874" s="11">
        <f>IF(OR(E874="",F874=""),"",ROUND((MOD(F874-E874,1)-N(G874))*24,2))</f>
        <v/>
      </c>
      <c r="K874" s="11">
        <f>IF(OR(A874="",B874=""),"",SUMIFS(Paradas!$F$5:$F$4004,Paradas!$A$5:$A$4004,A874,Paradas!$B$5:$B$4004,B874))</f>
        <v/>
      </c>
      <c r="L874" s="11">
        <f>IF(J874="","",J874-N(K874))</f>
        <v/>
      </c>
      <c r="M874" s="12">
        <f>IF(OR(A874="",B874=""),"",COUNTIFS(Paradas!$A$5:$A$4004,A874,Paradas!$B$5:$B$4004,B874))</f>
        <v/>
      </c>
      <c r="N874" s="11">
        <f>IF(OR(H874="",I874=""),"",I874-H874)</f>
        <v/>
      </c>
      <c r="O874" s="6" t="n"/>
    </row>
    <row r="875">
      <c r="A875" s="13" t="n"/>
      <c r="B875" s="6" t="n"/>
      <c r="C875" s="6" t="n"/>
      <c r="D875" s="6" t="n"/>
      <c r="E875" s="14" t="n"/>
      <c r="F875" s="14" t="n"/>
      <c r="G875" s="14" t="n"/>
      <c r="H875" s="15" t="n"/>
      <c r="I875" s="15" t="n"/>
      <c r="J875" s="11">
        <f>IF(OR(E875="",F875=""),"",ROUND((MOD(F875-E875,1)-N(G875))*24,2))</f>
        <v/>
      </c>
      <c r="K875" s="11">
        <f>IF(OR(A875="",B875=""),"",SUMIFS(Paradas!$F$5:$F$4004,Paradas!$A$5:$A$4004,A875,Paradas!$B$5:$B$4004,B875))</f>
        <v/>
      </c>
      <c r="L875" s="11">
        <f>IF(J875="","",J875-N(K875))</f>
        <v/>
      </c>
      <c r="M875" s="12">
        <f>IF(OR(A875="",B875=""),"",COUNTIFS(Paradas!$A$5:$A$4004,A875,Paradas!$B$5:$B$4004,B875))</f>
        <v/>
      </c>
      <c r="N875" s="11">
        <f>IF(OR(H875="",I875=""),"",I875-H875)</f>
        <v/>
      </c>
      <c r="O875" s="6" t="n"/>
    </row>
    <row r="876">
      <c r="A876" s="13" t="n"/>
      <c r="B876" s="6" t="n"/>
      <c r="C876" s="6" t="n"/>
      <c r="D876" s="6" t="n"/>
      <c r="E876" s="14" t="n"/>
      <c r="F876" s="14" t="n"/>
      <c r="G876" s="14" t="n"/>
      <c r="H876" s="15" t="n"/>
      <c r="I876" s="15" t="n"/>
      <c r="J876" s="11">
        <f>IF(OR(E876="",F876=""),"",ROUND((MOD(F876-E876,1)-N(G876))*24,2))</f>
        <v/>
      </c>
      <c r="K876" s="11">
        <f>IF(OR(A876="",B876=""),"",SUMIFS(Paradas!$F$5:$F$4004,Paradas!$A$5:$A$4004,A876,Paradas!$B$5:$B$4004,B876))</f>
        <v/>
      </c>
      <c r="L876" s="11">
        <f>IF(J876="","",J876-N(K876))</f>
        <v/>
      </c>
      <c r="M876" s="12">
        <f>IF(OR(A876="",B876=""),"",COUNTIFS(Paradas!$A$5:$A$4004,A876,Paradas!$B$5:$B$4004,B876))</f>
        <v/>
      </c>
      <c r="N876" s="11">
        <f>IF(OR(H876="",I876=""),"",I876-H876)</f>
        <v/>
      </c>
      <c r="O876" s="6" t="n"/>
    </row>
    <row r="877">
      <c r="A877" s="13" t="n"/>
      <c r="B877" s="6" t="n"/>
      <c r="C877" s="6" t="n"/>
      <c r="D877" s="6" t="n"/>
      <c r="E877" s="14" t="n"/>
      <c r="F877" s="14" t="n"/>
      <c r="G877" s="14" t="n"/>
      <c r="H877" s="15" t="n"/>
      <c r="I877" s="15" t="n"/>
      <c r="J877" s="11">
        <f>IF(OR(E877="",F877=""),"",ROUND((MOD(F877-E877,1)-N(G877))*24,2))</f>
        <v/>
      </c>
      <c r="K877" s="11">
        <f>IF(OR(A877="",B877=""),"",SUMIFS(Paradas!$F$5:$F$4004,Paradas!$A$5:$A$4004,A877,Paradas!$B$5:$B$4004,B877))</f>
        <v/>
      </c>
      <c r="L877" s="11">
        <f>IF(J877="","",J877-N(K877))</f>
        <v/>
      </c>
      <c r="M877" s="12">
        <f>IF(OR(A877="",B877=""),"",COUNTIFS(Paradas!$A$5:$A$4004,A877,Paradas!$B$5:$B$4004,B877))</f>
        <v/>
      </c>
      <c r="N877" s="11">
        <f>IF(OR(H877="",I877=""),"",I877-H877)</f>
        <v/>
      </c>
      <c r="O877" s="6" t="n"/>
    </row>
    <row r="878">
      <c r="A878" s="13" t="n"/>
      <c r="B878" s="6" t="n"/>
      <c r="C878" s="6" t="n"/>
      <c r="D878" s="6" t="n"/>
      <c r="E878" s="14" t="n"/>
      <c r="F878" s="14" t="n"/>
      <c r="G878" s="14" t="n"/>
      <c r="H878" s="15" t="n"/>
      <c r="I878" s="15" t="n"/>
      <c r="J878" s="11">
        <f>IF(OR(E878="",F878=""),"",ROUND((MOD(F878-E878,1)-N(G878))*24,2))</f>
        <v/>
      </c>
      <c r="K878" s="11">
        <f>IF(OR(A878="",B878=""),"",SUMIFS(Paradas!$F$5:$F$4004,Paradas!$A$5:$A$4004,A878,Paradas!$B$5:$B$4004,B878))</f>
        <v/>
      </c>
      <c r="L878" s="11">
        <f>IF(J878="","",J878-N(K878))</f>
        <v/>
      </c>
      <c r="M878" s="12">
        <f>IF(OR(A878="",B878=""),"",COUNTIFS(Paradas!$A$5:$A$4004,A878,Paradas!$B$5:$B$4004,B878))</f>
        <v/>
      </c>
      <c r="N878" s="11">
        <f>IF(OR(H878="",I878=""),"",I878-H878)</f>
        <v/>
      </c>
      <c r="O878" s="6" t="n"/>
    </row>
    <row r="879">
      <c r="A879" s="13" t="n"/>
      <c r="B879" s="6" t="n"/>
      <c r="C879" s="6" t="n"/>
      <c r="D879" s="6" t="n"/>
      <c r="E879" s="14" t="n"/>
      <c r="F879" s="14" t="n"/>
      <c r="G879" s="14" t="n"/>
      <c r="H879" s="15" t="n"/>
      <c r="I879" s="15" t="n"/>
      <c r="J879" s="11">
        <f>IF(OR(E879="",F879=""),"",ROUND((MOD(F879-E879,1)-N(G879))*24,2))</f>
        <v/>
      </c>
      <c r="K879" s="11">
        <f>IF(OR(A879="",B879=""),"",SUMIFS(Paradas!$F$5:$F$4004,Paradas!$A$5:$A$4004,A879,Paradas!$B$5:$B$4004,B879))</f>
        <v/>
      </c>
      <c r="L879" s="11">
        <f>IF(J879="","",J879-N(K879))</f>
        <v/>
      </c>
      <c r="M879" s="12">
        <f>IF(OR(A879="",B879=""),"",COUNTIFS(Paradas!$A$5:$A$4004,A879,Paradas!$B$5:$B$4004,B879))</f>
        <v/>
      </c>
      <c r="N879" s="11">
        <f>IF(OR(H879="",I879=""),"",I879-H879)</f>
        <v/>
      </c>
      <c r="O879" s="6" t="n"/>
    </row>
    <row r="880">
      <c r="A880" s="13" t="n"/>
      <c r="B880" s="6" t="n"/>
      <c r="C880" s="6" t="n"/>
      <c r="D880" s="6" t="n"/>
      <c r="E880" s="14" t="n"/>
      <c r="F880" s="14" t="n"/>
      <c r="G880" s="14" t="n"/>
      <c r="H880" s="15" t="n"/>
      <c r="I880" s="15" t="n"/>
      <c r="J880" s="11">
        <f>IF(OR(E880="",F880=""),"",ROUND((MOD(F880-E880,1)-N(G880))*24,2))</f>
        <v/>
      </c>
      <c r="K880" s="11">
        <f>IF(OR(A880="",B880=""),"",SUMIFS(Paradas!$F$5:$F$4004,Paradas!$A$5:$A$4004,A880,Paradas!$B$5:$B$4004,B880))</f>
        <v/>
      </c>
      <c r="L880" s="11">
        <f>IF(J880="","",J880-N(K880))</f>
        <v/>
      </c>
      <c r="M880" s="12">
        <f>IF(OR(A880="",B880=""),"",COUNTIFS(Paradas!$A$5:$A$4004,A880,Paradas!$B$5:$B$4004,B880))</f>
        <v/>
      </c>
      <c r="N880" s="11">
        <f>IF(OR(H880="",I880=""),"",I880-H880)</f>
        <v/>
      </c>
      <c r="O880" s="6" t="n"/>
    </row>
    <row r="881">
      <c r="A881" s="13" t="n"/>
      <c r="B881" s="6" t="n"/>
      <c r="C881" s="6" t="n"/>
      <c r="D881" s="6" t="n"/>
      <c r="E881" s="14" t="n"/>
      <c r="F881" s="14" t="n"/>
      <c r="G881" s="14" t="n"/>
      <c r="H881" s="15" t="n"/>
      <c r="I881" s="15" t="n"/>
      <c r="J881" s="11">
        <f>IF(OR(E881="",F881=""),"",ROUND((MOD(F881-E881,1)-N(G881))*24,2))</f>
        <v/>
      </c>
      <c r="K881" s="11">
        <f>IF(OR(A881="",B881=""),"",SUMIFS(Paradas!$F$5:$F$4004,Paradas!$A$5:$A$4004,A881,Paradas!$B$5:$B$4004,B881))</f>
        <v/>
      </c>
      <c r="L881" s="11">
        <f>IF(J881="","",J881-N(K881))</f>
        <v/>
      </c>
      <c r="M881" s="12">
        <f>IF(OR(A881="",B881=""),"",COUNTIFS(Paradas!$A$5:$A$4004,A881,Paradas!$B$5:$B$4004,B881))</f>
        <v/>
      </c>
      <c r="N881" s="11">
        <f>IF(OR(H881="",I881=""),"",I881-H881)</f>
        <v/>
      </c>
      <c r="O881" s="6" t="n"/>
    </row>
    <row r="882">
      <c r="A882" s="13" t="n"/>
      <c r="B882" s="6" t="n"/>
      <c r="C882" s="6" t="n"/>
      <c r="D882" s="6" t="n"/>
      <c r="E882" s="14" t="n"/>
      <c r="F882" s="14" t="n"/>
      <c r="G882" s="14" t="n"/>
      <c r="H882" s="15" t="n"/>
      <c r="I882" s="15" t="n"/>
      <c r="J882" s="11">
        <f>IF(OR(E882="",F882=""),"",ROUND((MOD(F882-E882,1)-N(G882))*24,2))</f>
        <v/>
      </c>
      <c r="K882" s="11">
        <f>IF(OR(A882="",B882=""),"",SUMIFS(Paradas!$F$5:$F$4004,Paradas!$A$5:$A$4004,A882,Paradas!$B$5:$B$4004,B882))</f>
        <v/>
      </c>
      <c r="L882" s="11">
        <f>IF(J882="","",J882-N(K882))</f>
        <v/>
      </c>
      <c r="M882" s="12">
        <f>IF(OR(A882="",B882=""),"",COUNTIFS(Paradas!$A$5:$A$4004,A882,Paradas!$B$5:$B$4004,B882))</f>
        <v/>
      </c>
      <c r="N882" s="11">
        <f>IF(OR(H882="",I882=""),"",I882-H882)</f>
        <v/>
      </c>
      <c r="O882" s="6" t="n"/>
    </row>
    <row r="883">
      <c r="A883" s="13" t="n"/>
      <c r="B883" s="6" t="n"/>
      <c r="C883" s="6" t="n"/>
      <c r="D883" s="6" t="n"/>
      <c r="E883" s="14" t="n"/>
      <c r="F883" s="14" t="n"/>
      <c r="G883" s="14" t="n"/>
      <c r="H883" s="15" t="n"/>
      <c r="I883" s="15" t="n"/>
      <c r="J883" s="11">
        <f>IF(OR(E883="",F883=""),"",ROUND((MOD(F883-E883,1)-N(G883))*24,2))</f>
        <v/>
      </c>
      <c r="K883" s="11">
        <f>IF(OR(A883="",B883=""),"",SUMIFS(Paradas!$F$5:$F$4004,Paradas!$A$5:$A$4004,A883,Paradas!$B$5:$B$4004,B883))</f>
        <v/>
      </c>
      <c r="L883" s="11">
        <f>IF(J883="","",J883-N(K883))</f>
        <v/>
      </c>
      <c r="M883" s="12">
        <f>IF(OR(A883="",B883=""),"",COUNTIFS(Paradas!$A$5:$A$4004,A883,Paradas!$B$5:$B$4004,B883))</f>
        <v/>
      </c>
      <c r="N883" s="11">
        <f>IF(OR(H883="",I883=""),"",I883-H883)</f>
        <v/>
      </c>
      <c r="O883" s="6" t="n"/>
    </row>
    <row r="884">
      <c r="A884" s="13" t="n"/>
      <c r="B884" s="6" t="n"/>
      <c r="C884" s="6" t="n"/>
      <c r="D884" s="6" t="n"/>
      <c r="E884" s="14" t="n"/>
      <c r="F884" s="14" t="n"/>
      <c r="G884" s="14" t="n"/>
      <c r="H884" s="15" t="n"/>
      <c r="I884" s="15" t="n"/>
      <c r="J884" s="11">
        <f>IF(OR(E884="",F884=""),"",ROUND((MOD(F884-E884,1)-N(G884))*24,2))</f>
        <v/>
      </c>
      <c r="K884" s="11">
        <f>IF(OR(A884="",B884=""),"",SUMIFS(Paradas!$F$5:$F$4004,Paradas!$A$5:$A$4004,A884,Paradas!$B$5:$B$4004,B884))</f>
        <v/>
      </c>
      <c r="L884" s="11">
        <f>IF(J884="","",J884-N(K884))</f>
        <v/>
      </c>
      <c r="M884" s="12">
        <f>IF(OR(A884="",B884=""),"",COUNTIFS(Paradas!$A$5:$A$4004,A884,Paradas!$B$5:$B$4004,B884))</f>
        <v/>
      </c>
      <c r="N884" s="11">
        <f>IF(OR(H884="",I884=""),"",I884-H884)</f>
        <v/>
      </c>
      <c r="O884" s="6" t="n"/>
    </row>
    <row r="885">
      <c r="A885" s="13" t="n"/>
      <c r="B885" s="6" t="n"/>
      <c r="C885" s="6" t="n"/>
      <c r="D885" s="6" t="n"/>
      <c r="E885" s="14" t="n"/>
      <c r="F885" s="14" t="n"/>
      <c r="G885" s="14" t="n"/>
      <c r="H885" s="15" t="n"/>
      <c r="I885" s="15" t="n"/>
      <c r="J885" s="11">
        <f>IF(OR(E885="",F885=""),"",ROUND((MOD(F885-E885,1)-N(G885))*24,2))</f>
        <v/>
      </c>
      <c r="K885" s="11">
        <f>IF(OR(A885="",B885=""),"",SUMIFS(Paradas!$F$5:$F$4004,Paradas!$A$5:$A$4004,A885,Paradas!$B$5:$B$4004,B885))</f>
        <v/>
      </c>
      <c r="L885" s="11">
        <f>IF(J885="","",J885-N(K885))</f>
        <v/>
      </c>
      <c r="M885" s="12">
        <f>IF(OR(A885="",B885=""),"",COUNTIFS(Paradas!$A$5:$A$4004,A885,Paradas!$B$5:$B$4004,B885))</f>
        <v/>
      </c>
      <c r="N885" s="11">
        <f>IF(OR(H885="",I885=""),"",I885-H885)</f>
        <v/>
      </c>
      <c r="O885" s="6" t="n"/>
    </row>
    <row r="886">
      <c r="A886" s="13" t="n"/>
      <c r="B886" s="6" t="n"/>
      <c r="C886" s="6" t="n"/>
      <c r="D886" s="6" t="n"/>
      <c r="E886" s="14" t="n"/>
      <c r="F886" s="14" t="n"/>
      <c r="G886" s="14" t="n"/>
      <c r="H886" s="15" t="n"/>
      <c r="I886" s="15" t="n"/>
      <c r="J886" s="11">
        <f>IF(OR(E886="",F886=""),"",ROUND((MOD(F886-E886,1)-N(G886))*24,2))</f>
        <v/>
      </c>
      <c r="K886" s="11">
        <f>IF(OR(A886="",B886=""),"",SUMIFS(Paradas!$F$5:$F$4004,Paradas!$A$5:$A$4004,A886,Paradas!$B$5:$B$4004,B886))</f>
        <v/>
      </c>
      <c r="L886" s="11">
        <f>IF(J886="","",J886-N(K886))</f>
        <v/>
      </c>
      <c r="M886" s="12">
        <f>IF(OR(A886="",B886=""),"",COUNTIFS(Paradas!$A$5:$A$4004,A886,Paradas!$B$5:$B$4004,B886))</f>
        <v/>
      </c>
      <c r="N886" s="11">
        <f>IF(OR(H886="",I886=""),"",I886-H886)</f>
        <v/>
      </c>
      <c r="O886" s="6" t="n"/>
    </row>
    <row r="887">
      <c r="A887" s="13" t="n"/>
      <c r="B887" s="6" t="n"/>
      <c r="C887" s="6" t="n"/>
      <c r="D887" s="6" t="n"/>
      <c r="E887" s="14" t="n"/>
      <c r="F887" s="14" t="n"/>
      <c r="G887" s="14" t="n"/>
      <c r="H887" s="15" t="n"/>
      <c r="I887" s="15" t="n"/>
      <c r="J887" s="11">
        <f>IF(OR(E887="",F887=""),"",ROUND((MOD(F887-E887,1)-N(G887))*24,2))</f>
        <v/>
      </c>
      <c r="K887" s="11">
        <f>IF(OR(A887="",B887=""),"",SUMIFS(Paradas!$F$5:$F$4004,Paradas!$A$5:$A$4004,A887,Paradas!$B$5:$B$4004,B887))</f>
        <v/>
      </c>
      <c r="L887" s="11">
        <f>IF(J887="","",J887-N(K887))</f>
        <v/>
      </c>
      <c r="M887" s="12">
        <f>IF(OR(A887="",B887=""),"",COUNTIFS(Paradas!$A$5:$A$4004,A887,Paradas!$B$5:$B$4004,B887))</f>
        <v/>
      </c>
      <c r="N887" s="11">
        <f>IF(OR(H887="",I887=""),"",I887-H887)</f>
        <v/>
      </c>
      <c r="O887" s="6" t="n"/>
    </row>
    <row r="888">
      <c r="A888" s="13" t="n"/>
      <c r="B888" s="6" t="n"/>
      <c r="C888" s="6" t="n"/>
      <c r="D888" s="6" t="n"/>
      <c r="E888" s="14" t="n"/>
      <c r="F888" s="14" t="n"/>
      <c r="G888" s="14" t="n"/>
      <c r="H888" s="15" t="n"/>
      <c r="I888" s="15" t="n"/>
      <c r="J888" s="11">
        <f>IF(OR(E888="",F888=""),"",ROUND((MOD(F888-E888,1)-N(G888))*24,2))</f>
        <v/>
      </c>
      <c r="K888" s="11">
        <f>IF(OR(A888="",B888=""),"",SUMIFS(Paradas!$F$5:$F$4004,Paradas!$A$5:$A$4004,A888,Paradas!$B$5:$B$4004,B888))</f>
        <v/>
      </c>
      <c r="L888" s="11">
        <f>IF(J888="","",J888-N(K888))</f>
        <v/>
      </c>
      <c r="M888" s="12">
        <f>IF(OR(A888="",B888=""),"",COUNTIFS(Paradas!$A$5:$A$4004,A888,Paradas!$B$5:$B$4004,B888))</f>
        <v/>
      </c>
      <c r="N888" s="11">
        <f>IF(OR(H888="",I888=""),"",I888-H888)</f>
        <v/>
      </c>
      <c r="O888" s="6" t="n"/>
    </row>
    <row r="889">
      <c r="A889" s="13" t="n"/>
      <c r="B889" s="6" t="n"/>
      <c r="C889" s="6" t="n"/>
      <c r="D889" s="6" t="n"/>
      <c r="E889" s="14" t="n"/>
      <c r="F889" s="14" t="n"/>
      <c r="G889" s="14" t="n"/>
      <c r="H889" s="15" t="n"/>
      <c r="I889" s="15" t="n"/>
      <c r="J889" s="11">
        <f>IF(OR(E889="",F889=""),"",ROUND((MOD(F889-E889,1)-N(G889))*24,2))</f>
        <v/>
      </c>
      <c r="K889" s="11">
        <f>IF(OR(A889="",B889=""),"",SUMIFS(Paradas!$F$5:$F$4004,Paradas!$A$5:$A$4004,A889,Paradas!$B$5:$B$4004,B889))</f>
        <v/>
      </c>
      <c r="L889" s="11">
        <f>IF(J889="","",J889-N(K889))</f>
        <v/>
      </c>
      <c r="M889" s="12">
        <f>IF(OR(A889="",B889=""),"",COUNTIFS(Paradas!$A$5:$A$4004,A889,Paradas!$B$5:$B$4004,B889))</f>
        <v/>
      </c>
      <c r="N889" s="11">
        <f>IF(OR(H889="",I889=""),"",I889-H889)</f>
        <v/>
      </c>
      <c r="O889" s="6" t="n"/>
    </row>
    <row r="890">
      <c r="A890" s="13" t="n"/>
      <c r="B890" s="6" t="n"/>
      <c r="C890" s="6" t="n"/>
      <c r="D890" s="6" t="n"/>
      <c r="E890" s="14" t="n"/>
      <c r="F890" s="14" t="n"/>
      <c r="G890" s="14" t="n"/>
      <c r="H890" s="15" t="n"/>
      <c r="I890" s="15" t="n"/>
      <c r="J890" s="11">
        <f>IF(OR(E890="",F890=""),"",ROUND((MOD(F890-E890,1)-N(G890))*24,2))</f>
        <v/>
      </c>
      <c r="K890" s="11">
        <f>IF(OR(A890="",B890=""),"",SUMIFS(Paradas!$F$5:$F$4004,Paradas!$A$5:$A$4004,A890,Paradas!$B$5:$B$4004,B890))</f>
        <v/>
      </c>
      <c r="L890" s="11">
        <f>IF(J890="","",J890-N(K890))</f>
        <v/>
      </c>
      <c r="M890" s="12">
        <f>IF(OR(A890="",B890=""),"",COUNTIFS(Paradas!$A$5:$A$4004,A890,Paradas!$B$5:$B$4004,B890))</f>
        <v/>
      </c>
      <c r="N890" s="11">
        <f>IF(OR(H890="",I890=""),"",I890-H890)</f>
        <v/>
      </c>
      <c r="O890" s="6" t="n"/>
    </row>
    <row r="891">
      <c r="A891" s="13" t="n"/>
      <c r="B891" s="6" t="n"/>
      <c r="C891" s="6" t="n"/>
      <c r="D891" s="6" t="n"/>
      <c r="E891" s="14" t="n"/>
      <c r="F891" s="14" t="n"/>
      <c r="G891" s="14" t="n"/>
      <c r="H891" s="15" t="n"/>
      <c r="I891" s="15" t="n"/>
      <c r="J891" s="11">
        <f>IF(OR(E891="",F891=""),"",ROUND((MOD(F891-E891,1)-N(G891))*24,2))</f>
        <v/>
      </c>
      <c r="K891" s="11">
        <f>IF(OR(A891="",B891=""),"",SUMIFS(Paradas!$F$5:$F$4004,Paradas!$A$5:$A$4004,A891,Paradas!$B$5:$B$4004,B891))</f>
        <v/>
      </c>
      <c r="L891" s="11">
        <f>IF(J891="","",J891-N(K891))</f>
        <v/>
      </c>
      <c r="M891" s="12">
        <f>IF(OR(A891="",B891=""),"",COUNTIFS(Paradas!$A$5:$A$4004,A891,Paradas!$B$5:$B$4004,B891))</f>
        <v/>
      </c>
      <c r="N891" s="11">
        <f>IF(OR(H891="",I891=""),"",I891-H891)</f>
        <v/>
      </c>
      <c r="O891" s="6" t="n"/>
    </row>
    <row r="892">
      <c r="A892" s="13" t="n"/>
      <c r="B892" s="6" t="n"/>
      <c r="C892" s="6" t="n"/>
      <c r="D892" s="6" t="n"/>
      <c r="E892" s="14" t="n"/>
      <c r="F892" s="14" t="n"/>
      <c r="G892" s="14" t="n"/>
      <c r="H892" s="15" t="n"/>
      <c r="I892" s="15" t="n"/>
      <c r="J892" s="11">
        <f>IF(OR(E892="",F892=""),"",ROUND((MOD(F892-E892,1)-N(G892))*24,2))</f>
        <v/>
      </c>
      <c r="K892" s="11">
        <f>IF(OR(A892="",B892=""),"",SUMIFS(Paradas!$F$5:$F$4004,Paradas!$A$5:$A$4004,A892,Paradas!$B$5:$B$4004,B892))</f>
        <v/>
      </c>
      <c r="L892" s="11">
        <f>IF(J892="","",J892-N(K892))</f>
        <v/>
      </c>
      <c r="M892" s="12">
        <f>IF(OR(A892="",B892=""),"",COUNTIFS(Paradas!$A$5:$A$4004,A892,Paradas!$B$5:$B$4004,B892))</f>
        <v/>
      </c>
      <c r="N892" s="11">
        <f>IF(OR(H892="",I892=""),"",I892-H892)</f>
        <v/>
      </c>
      <c r="O892" s="6" t="n"/>
    </row>
    <row r="893">
      <c r="A893" s="13" t="n"/>
      <c r="B893" s="6" t="n"/>
      <c r="C893" s="6" t="n"/>
      <c r="D893" s="6" t="n"/>
      <c r="E893" s="14" t="n"/>
      <c r="F893" s="14" t="n"/>
      <c r="G893" s="14" t="n"/>
      <c r="H893" s="15" t="n"/>
      <c r="I893" s="15" t="n"/>
      <c r="J893" s="11">
        <f>IF(OR(E893="",F893=""),"",ROUND((MOD(F893-E893,1)-N(G893))*24,2))</f>
        <v/>
      </c>
      <c r="K893" s="11">
        <f>IF(OR(A893="",B893=""),"",SUMIFS(Paradas!$F$5:$F$4004,Paradas!$A$5:$A$4004,A893,Paradas!$B$5:$B$4004,B893))</f>
        <v/>
      </c>
      <c r="L893" s="11">
        <f>IF(J893="","",J893-N(K893))</f>
        <v/>
      </c>
      <c r="M893" s="12">
        <f>IF(OR(A893="",B893=""),"",COUNTIFS(Paradas!$A$5:$A$4004,A893,Paradas!$B$5:$B$4004,B893))</f>
        <v/>
      </c>
      <c r="N893" s="11">
        <f>IF(OR(H893="",I893=""),"",I893-H893)</f>
        <v/>
      </c>
      <c r="O893" s="6" t="n"/>
    </row>
    <row r="894">
      <c r="A894" s="13" t="n"/>
      <c r="B894" s="6" t="n"/>
      <c r="C894" s="6" t="n"/>
      <c r="D894" s="6" t="n"/>
      <c r="E894" s="14" t="n"/>
      <c r="F894" s="14" t="n"/>
      <c r="G894" s="14" t="n"/>
      <c r="H894" s="15" t="n"/>
      <c r="I894" s="15" t="n"/>
      <c r="J894" s="11">
        <f>IF(OR(E894="",F894=""),"",ROUND((MOD(F894-E894,1)-N(G894))*24,2))</f>
        <v/>
      </c>
      <c r="K894" s="11">
        <f>IF(OR(A894="",B894=""),"",SUMIFS(Paradas!$F$5:$F$4004,Paradas!$A$5:$A$4004,A894,Paradas!$B$5:$B$4004,B894))</f>
        <v/>
      </c>
      <c r="L894" s="11">
        <f>IF(J894="","",J894-N(K894))</f>
        <v/>
      </c>
      <c r="M894" s="12">
        <f>IF(OR(A894="",B894=""),"",COUNTIFS(Paradas!$A$5:$A$4004,A894,Paradas!$B$5:$B$4004,B894))</f>
        <v/>
      </c>
      <c r="N894" s="11">
        <f>IF(OR(H894="",I894=""),"",I894-H894)</f>
        <v/>
      </c>
      <c r="O894" s="6" t="n"/>
    </row>
    <row r="895">
      <c r="A895" s="13" t="n"/>
      <c r="B895" s="6" t="n"/>
      <c r="C895" s="6" t="n"/>
      <c r="D895" s="6" t="n"/>
      <c r="E895" s="14" t="n"/>
      <c r="F895" s="14" t="n"/>
      <c r="G895" s="14" t="n"/>
      <c r="H895" s="15" t="n"/>
      <c r="I895" s="15" t="n"/>
      <c r="J895" s="11">
        <f>IF(OR(E895="",F895=""),"",ROUND((MOD(F895-E895,1)-N(G895))*24,2))</f>
        <v/>
      </c>
      <c r="K895" s="11">
        <f>IF(OR(A895="",B895=""),"",SUMIFS(Paradas!$F$5:$F$4004,Paradas!$A$5:$A$4004,A895,Paradas!$B$5:$B$4004,B895))</f>
        <v/>
      </c>
      <c r="L895" s="11">
        <f>IF(J895="","",J895-N(K895))</f>
        <v/>
      </c>
      <c r="M895" s="12">
        <f>IF(OR(A895="",B895=""),"",COUNTIFS(Paradas!$A$5:$A$4004,A895,Paradas!$B$5:$B$4004,B895))</f>
        <v/>
      </c>
      <c r="N895" s="11">
        <f>IF(OR(H895="",I895=""),"",I895-H895)</f>
        <v/>
      </c>
      <c r="O895" s="6" t="n"/>
    </row>
    <row r="896">
      <c r="A896" s="13" t="n"/>
      <c r="B896" s="6" t="n"/>
      <c r="C896" s="6" t="n"/>
      <c r="D896" s="6" t="n"/>
      <c r="E896" s="14" t="n"/>
      <c r="F896" s="14" t="n"/>
      <c r="G896" s="14" t="n"/>
      <c r="H896" s="15" t="n"/>
      <c r="I896" s="15" t="n"/>
      <c r="J896" s="11">
        <f>IF(OR(E896="",F896=""),"",ROUND((MOD(F896-E896,1)-N(G896))*24,2))</f>
        <v/>
      </c>
      <c r="K896" s="11">
        <f>IF(OR(A896="",B896=""),"",SUMIFS(Paradas!$F$5:$F$4004,Paradas!$A$5:$A$4004,A896,Paradas!$B$5:$B$4004,B896))</f>
        <v/>
      </c>
      <c r="L896" s="11">
        <f>IF(J896="","",J896-N(K896))</f>
        <v/>
      </c>
      <c r="M896" s="12">
        <f>IF(OR(A896="",B896=""),"",COUNTIFS(Paradas!$A$5:$A$4004,A896,Paradas!$B$5:$B$4004,B896))</f>
        <v/>
      </c>
      <c r="N896" s="11">
        <f>IF(OR(H896="",I896=""),"",I896-H896)</f>
        <v/>
      </c>
      <c r="O896" s="6" t="n"/>
    </row>
    <row r="897">
      <c r="A897" s="13" t="n"/>
      <c r="B897" s="6" t="n"/>
      <c r="C897" s="6" t="n"/>
      <c r="D897" s="6" t="n"/>
      <c r="E897" s="14" t="n"/>
      <c r="F897" s="14" t="n"/>
      <c r="G897" s="14" t="n"/>
      <c r="H897" s="15" t="n"/>
      <c r="I897" s="15" t="n"/>
      <c r="J897" s="11">
        <f>IF(OR(E897="",F897=""),"",ROUND((MOD(F897-E897,1)-N(G897))*24,2))</f>
        <v/>
      </c>
      <c r="K897" s="11">
        <f>IF(OR(A897="",B897=""),"",SUMIFS(Paradas!$F$5:$F$4004,Paradas!$A$5:$A$4004,A897,Paradas!$B$5:$B$4004,B897))</f>
        <v/>
      </c>
      <c r="L897" s="11">
        <f>IF(J897="","",J897-N(K897))</f>
        <v/>
      </c>
      <c r="M897" s="12">
        <f>IF(OR(A897="",B897=""),"",COUNTIFS(Paradas!$A$5:$A$4004,A897,Paradas!$B$5:$B$4004,B897))</f>
        <v/>
      </c>
      <c r="N897" s="11">
        <f>IF(OR(H897="",I897=""),"",I897-H897)</f>
        <v/>
      </c>
      <c r="O897" s="6" t="n"/>
    </row>
    <row r="898">
      <c r="A898" s="13" t="n"/>
      <c r="B898" s="6" t="n"/>
      <c r="C898" s="6" t="n"/>
      <c r="D898" s="6" t="n"/>
      <c r="E898" s="14" t="n"/>
      <c r="F898" s="14" t="n"/>
      <c r="G898" s="14" t="n"/>
      <c r="H898" s="15" t="n"/>
      <c r="I898" s="15" t="n"/>
      <c r="J898" s="11">
        <f>IF(OR(E898="",F898=""),"",ROUND((MOD(F898-E898,1)-N(G898))*24,2))</f>
        <v/>
      </c>
      <c r="K898" s="11">
        <f>IF(OR(A898="",B898=""),"",SUMIFS(Paradas!$F$5:$F$4004,Paradas!$A$5:$A$4004,A898,Paradas!$B$5:$B$4004,B898))</f>
        <v/>
      </c>
      <c r="L898" s="11">
        <f>IF(J898="","",J898-N(K898))</f>
        <v/>
      </c>
      <c r="M898" s="12">
        <f>IF(OR(A898="",B898=""),"",COUNTIFS(Paradas!$A$5:$A$4004,A898,Paradas!$B$5:$B$4004,B898))</f>
        <v/>
      </c>
      <c r="N898" s="11">
        <f>IF(OR(H898="",I898=""),"",I898-H898)</f>
        <v/>
      </c>
      <c r="O898" s="6" t="n"/>
    </row>
    <row r="899">
      <c r="A899" s="13" t="n"/>
      <c r="B899" s="6" t="n"/>
      <c r="C899" s="6" t="n"/>
      <c r="D899" s="6" t="n"/>
      <c r="E899" s="14" t="n"/>
      <c r="F899" s="14" t="n"/>
      <c r="G899" s="14" t="n"/>
      <c r="H899" s="15" t="n"/>
      <c r="I899" s="15" t="n"/>
      <c r="J899" s="11">
        <f>IF(OR(E899="",F899=""),"",ROUND((MOD(F899-E899,1)-N(G899))*24,2))</f>
        <v/>
      </c>
      <c r="K899" s="11">
        <f>IF(OR(A899="",B899=""),"",SUMIFS(Paradas!$F$5:$F$4004,Paradas!$A$5:$A$4004,A899,Paradas!$B$5:$B$4004,B899))</f>
        <v/>
      </c>
      <c r="L899" s="11">
        <f>IF(J899="","",J899-N(K899))</f>
        <v/>
      </c>
      <c r="M899" s="12">
        <f>IF(OR(A899="",B899=""),"",COUNTIFS(Paradas!$A$5:$A$4004,A899,Paradas!$B$5:$B$4004,B899))</f>
        <v/>
      </c>
      <c r="N899" s="11">
        <f>IF(OR(H899="",I899=""),"",I899-H899)</f>
        <v/>
      </c>
      <c r="O899" s="6" t="n"/>
    </row>
    <row r="900">
      <c r="A900" s="13" t="n"/>
      <c r="B900" s="6" t="n"/>
      <c r="C900" s="6" t="n"/>
      <c r="D900" s="6" t="n"/>
      <c r="E900" s="14" t="n"/>
      <c r="F900" s="14" t="n"/>
      <c r="G900" s="14" t="n"/>
      <c r="H900" s="15" t="n"/>
      <c r="I900" s="15" t="n"/>
      <c r="J900" s="11">
        <f>IF(OR(E900="",F900=""),"",ROUND((MOD(F900-E900,1)-N(G900))*24,2))</f>
        <v/>
      </c>
      <c r="K900" s="11">
        <f>IF(OR(A900="",B900=""),"",SUMIFS(Paradas!$F$5:$F$4004,Paradas!$A$5:$A$4004,A900,Paradas!$B$5:$B$4004,B900))</f>
        <v/>
      </c>
      <c r="L900" s="11">
        <f>IF(J900="","",J900-N(K900))</f>
        <v/>
      </c>
      <c r="M900" s="12">
        <f>IF(OR(A900="",B900=""),"",COUNTIFS(Paradas!$A$5:$A$4004,A900,Paradas!$B$5:$B$4004,B900))</f>
        <v/>
      </c>
      <c r="N900" s="11">
        <f>IF(OR(H900="",I900=""),"",I900-H900)</f>
        <v/>
      </c>
      <c r="O900" s="6" t="n"/>
    </row>
    <row r="901">
      <c r="A901" s="13" t="n"/>
      <c r="B901" s="6" t="n"/>
      <c r="C901" s="6" t="n"/>
      <c r="D901" s="6" t="n"/>
      <c r="E901" s="14" t="n"/>
      <c r="F901" s="14" t="n"/>
      <c r="G901" s="14" t="n"/>
      <c r="H901" s="15" t="n"/>
      <c r="I901" s="15" t="n"/>
      <c r="J901" s="11">
        <f>IF(OR(E901="",F901=""),"",ROUND((MOD(F901-E901,1)-N(G901))*24,2))</f>
        <v/>
      </c>
      <c r="K901" s="11">
        <f>IF(OR(A901="",B901=""),"",SUMIFS(Paradas!$F$5:$F$4004,Paradas!$A$5:$A$4004,A901,Paradas!$B$5:$B$4004,B901))</f>
        <v/>
      </c>
      <c r="L901" s="11">
        <f>IF(J901="","",J901-N(K901))</f>
        <v/>
      </c>
      <c r="M901" s="12">
        <f>IF(OR(A901="",B901=""),"",COUNTIFS(Paradas!$A$5:$A$4004,A901,Paradas!$B$5:$B$4004,B901))</f>
        <v/>
      </c>
      <c r="N901" s="11">
        <f>IF(OR(H901="",I901=""),"",I901-H901)</f>
        <v/>
      </c>
      <c r="O901" s="6" t="n"/>
    </row>
    <row r="902">
      <c r="A902" s="13" t="n"/>
      <c r="B902" s="6" t="n"/>
      <c r="C902" s="6" t="n"/>
      <c r="D902" s="6" t="n"/>
      <c r="E902" s="14" t="n"/>
      <c r="F902" s="14" t="n"/>
      <c r="G902" s="14" t="n"/>
      <c r="H902" s="15" t="n"/>
      <c r="I902" s="15" t="n"/>
      <c r="J902" s="11">
        <f>IF(OR(E902="",F902=""),"",ROUND((MOD(F902-E902,1)-N(G902))*24,2))</f>
        <v/>
      </c>
      <c r="K902" s="11">
        <f>IF(OR(A902="",B902=""),"",SUMIFS(Paradas!$F$5:$F$4004,Paradas!$A$5:$A$4004,A902,Paradas!$B$5:$B$4004,B902))</f>
        <v/>
      </c>
      <c r="L902" s="11">
        <f>IF(J902="","",J902-N(K902))</f>
        <v/>
      </c>
      <c r="M902" s="12">
        <f>IF(OR(A902="",B902=""),"",COUNTIFS(Paradas!$A$5:$A$4004,A902,Paradas!$B$5:$B$4004,B902))</f>
        <v/>
      </c>
      <c r="N902" s="11">
        <f>IF(OR(H902="",I902=""),"",I902-H902)</f>
        <v/>
      </c>
      <c r="O902" s="6" t="n"/>
    </row>
    <row r="903">
      <c r="A903" s="13" t="n"/>
      <c r="B903" s="6" t="n"/>
      <c r="C903" s="6" t="n"/>
      <c r="D903" s="6" t="n"/>
      <c r="E903" s="14" t="n"/>
      <c r="F903" s="14" t="n"/>
      <c r="G903" s="14" t="n"/>
      <c r="H903" s="15" t="n"/>
      <c r="I903" s="15" t="n"/>
      <c r="J903" s="11">
        <f>IF(OR(E903="",F903=""),"",ROUND((MOD(F903-E903,1)-N(G903))*24,2))</f>
        <v/>
      </c>
      <c r="K903" s="11">
        <f>IF(OR(A903="",B903=""),"",SUMIFS(Paradas!$F$5:$F$4004,Paradas!$A$5:$A$4004,A903,Paradas!$B$5:$B$4004,B903))</f>
        <v/>
      </c>
      <c r="L903" s="11">
        <f>IF(J903="","",J903-N(K903))</f>
        <v/>
      </c>
      <c r="M903" s="12">
        <f>IF(OR(A903="",B903=""),"",COUNTIFS(Paradas!$A$5:$A$4004,A903,Paradas!$B$5:$B$4004,B903))</f>
        <v/>
      </c>
      <c r="N903" s="11">
        <f>IF(OR(H903="",I903=""),"",I903-H903)</f>
        <v/>
      </c>
      <c r="O903" s="6" t="n"/>
    </row>
    <row r="904">
      <c r="A904" s="13" t="n"/>
      <c r="B904" s="6" t="n"/>
      <c r="C904" s="6" t="n"/>
      <c r="D904" s="6" t="n"/>
      <c r="E904" s="14" t="n"/>
      <c r="F904" s="14" t="n"/>
      <c r="G904" s="14" t="n"/>
      <c r="H904" s="15" t="n"/>
      <c r="I904" s="15" t="n"/>
      <c r="J904" s="11">
        <f>IF(OR(E904="",F904=""),"",ROUND((MOD(F904-E904,1)-N(G904))*24,2))</f>
        <v/>
      </c>
      <c r="K904" s="11">
        <f>IF(OR(A904="",B904=""),"",SUMIFS(Paradas!$F$5:$F$4004,Paradas!$A$5:$A$4004,A904,Paradas!$B$5:$B$4004,B904))</f>
        <v/>
      </c>
      <c r="L904" s="11">
        <f>IF(J904="","",J904-N(K904))</f>
        <v/>
      </c>
      <c r="M904" s="12">
        <f>IF(OR(A904="",B904=""),"",COUNTIFS(Paradas!$A$5:$A$4004,A904,Paradas!$B$5:$B$4004,B904))</f>
        <v/>
      </c>
      <c r="N904" s="11">
        <f>IF(OR(H904="",I904=""),"",I904-H904)</f>
        <v/>
      </c>
      <c r="O904" s="6" t="n"/>
    </row>
    <row r="905">
      <c r="A905" s="13" t="n"/>
      <c r="B905" s="6" t="n"/>
      <c r="C905" s="6" t="n"/>
      <c r="D905" s="6" t="n"/>
      <c r="E905" s="14" t="n"/>
      <c r="F905" s="14" t="n"/>
      <c r="G905" s="14" t="n"/>
      <c r="H905" s="15" t="n"/>
      <c r="I905" s="15" t="n"/>
      <c r="J905" s="11">
        <f>IF(OR(E905="",F905=""),"",ROUND((MOD(F905-E905,1)-N(G905))*24,2))</f>
        <v/>
      </c>
      <c r="K905" s="11">
        <f>IF(OR(A905="",B905=""),"",SUMIFS(Paradas!$F$5:$F$4004,Paradas!$A$5:$A$4004,A905,Paradas!$B$5:$B$4004,B905))</f>
        <v/>
      </c>
      <c r="L905" s="11">
        <f>IF(J905="","",J905-N(K905))</f>
        <v/>
      </c>
      <c r="M905" s="12">
        <f>IF(OR(A905="",B905=""),"",COUNTIFS(Paradas!$A$5:$A$4004,A905,Paradas!$B$5:$B$4004,B905))</f>
        <v/>
      </c>
      <c r="N905" s="11">
        <f>IF(OR(H905="",I905=""),"",I905-H905)</f>
        <v/>
      </c>
      <c r="O905" s="6" t="n"/>
    </row>
    <row r="906">
      <c r="A906" s="13" t="n"/>
      <c r="B906" s="6" t="n"/>
      <c r="C906" s="6" t="n"/>
      <c r="D906" s="6" t="n"/>
      <c r="E906" s="14" t="n"/>
      <c r="F906" s="14" t="n"/>
      <c r="G906" s="14" t="n"/>
      <c r="H906" s="15" t="n"/>
      <c r="I906" s="15" t="n"/>
      <c r="J906" s="11">
        <f>IF(OR(E906="",F906=""),"",ROUND((MOD(F906-E906,1)-N(G906))*24,2))</f>
        <v/>
      </c>
      <c r="K906" s="11">
        <f>IF(OR(A906="",B906=""),"",SUMIFS(Paradas!$F$5:$F$4004,Paradas!$A$5:$A$4004,A906,Paradas!$B$5:$B$4004,B906))</f>
        <v/>
      </c>
      <c r="L906" s="11">
        <f>IF(J906="","",J906-N(K906))</f>
        <v/>
      </c>
      <c r="M906" s="12">
        <f>IF(OR(A906="",B906=""),"",COUNTIFS(Paradas!$A$5:$A$4004,A906,Paradas!$B$5:$B$4004,B906))</f>
        <v/>
      </c>
      <c r="N906" s="11">
        <f>IF(OR(H906="",I906=""),"",I906-H906)</f>
        <v/>
      </c>
      <c r="O906" s="6" t="n"/>
    </row>
    <row r="907">
      <c r="A907" s="13" t="n"/>
      <c r="B907" s="6" t="n"/>
      <c r="C907" s="6" t="n"/>
      <c r="D907" s="6" t="n"/>
      <c r="E907" s="14" t="n"/>
      <c r="F907" s="14" t="n"/>
      <c r="G907" s="14" t="n"/>
      <c r="H907" s="15" t="n"/>
      <c r="I907" s="15" t="n"/>
      <c r="J907" s="11">
        <f>IF(OR(E907="",F907=""),"",ROUND((MOD(F907-E907,1)-N(G907))*24,2))</f>
        <v/>
      </c>
      <c r="K907" s="11">
        <f>IF(OR(A907="",B907=""),"",SUMIFS(Paradas!$F$5:$F$4004,Paradas!$A$5:$A$4004,A907,Paradas!$B$5:$B$4004,B907))</f>
        <v/>
      </c>
      <c r="L907" s="11">
        <f>IF(J907="","",J907-N(K907))</f>
        <v/>
      </c>
      <c r="M907" s="12">
        <f>IF(OR(A907="",B907=""),"",COUNTIFS(Paradas!$A$5:$A$4004,A907,Paradas!$B$5:$B$4004,B907))</f>
        <v/>
      </c>
      <c r="N907" s="11">
        <f>IF(OR(H907="",I907=""),"",I907-H907)</f>
        <v/>
      </c>
      <c r="O907" s="6" t="n"/>
    </row>
    <row r="908">
      <c r="A908" s="13" t="n"/>
      <c r="B908" s="6" t="n"/>
      <c r="C908" s="6" t="n"/>
      <c r="D908" s="6" t="n"/>
      <c r="E908" s="14" t="n"/>
      <c r="F908" s="14" t="n"/>
      <c r="G908" s="14" t="n"/>
      <c r="H908" s="15" t="n"/>
      <c r="I908" s="15" t="n"/>
      <c r="J908" s="11">
        <f>IF(OR(E908="",F908=""),"",ROUND((MOD(F908-E908,1)-N(G908))*24,2))</f>
        <v/>
      </c>
      <c r="K908" s="11">
        <f>IF(OR(A908="",B908=""),"",SUMIFS(Paradas!$F$5:$F$4004,Paradas!$A$5:$A$4004,A908,Paradas!$B$5:$B$4004,B908))</f>
        <v/>
      </c>
      <c r="L908" s="11">
        <f>IF(J908="","",J908-N(K908))</f>
        <v/>
      </c>
      <c r="M908" s="12">
        <f>IF(OR(A908="",B908=""),"",COUNTIFS(Paradas!$A$5:$A$4004,A908,Paradas!$B$5:$B$4004,B908))</f>
        <v/>
      </c>
      <c r="N908" s="11">
        <f>IF(OR(H908="",I908=""),"",I908-H908)</f>
        <v/>
      </c>
      <c r="O908" s="6" t="n"/>
    </row>
    <row r="909">
      <c r="A909" s="13" t="n"/>
      <c r="B909" s="6" t="n"/>
      <c r="C909" s="6" t="n"/>
      <c r="D909" s="6" t="n"/>
      <c r="E909" s="14" t="n"/>
      <c r="F909" s="14" t="n"/>
      <c r="G909" s="14" t="n"/>
      <c r="H909" s="15" t="n"/>
      <c r="I909" s="15" t="n"/>
      <c r="J909" s="11">
        <f>IF(OR(E909="",F909=""),"",ROUND((MOD(F909-E909,1)-N(G909))*24,2))</f>
        <v/>
      </c>
      <c r="K909" s="11">
        <f>IF(OR(A909="",B909=""),"",SUMIFS(Paradas!$F$5:$F$4004,Paradas!$A$5:$A$4004,A909,Paradas!$B$5:$B$4004,B909))</f>
        <v/>
      </c>
      <c r="L909" s="11">
        <f>IF(J909="","",J909-N(K909))</f>
        <v/>
      </c>
      <c r="M909" s="12">
        <f>IF(OR(A909="",B909=""),"",COUNTIFS(Paradas!$A$5:$A$4004,A909,Paradas!$B$5:$B$4004,B909))</f>
        <v/>
      </c>
      <c r="N909" s="11">
        <f>IF(OR(H909="",I909=""),"",I909-H909)</f>
        <v/>
      </c>
      <c r="O909" s="6" t="n"/>
    </row>
    <row r="910">
      <c r="A910" s="13" t="n"/>
      <c r="B910" s="6" t="n"/>
      <c r="C910" s="6" t="n"/>
      <c r="D910" s="6" t="n"/>
      <c r="E910" s="14" t="n"/>
      <c r="F910" s="14" t="n"/>
      <c r="G910" s="14" t="n"/>
      <c r="H910" s="15" t="n"/>
      <c r="I910" s="15" t="n"/>
      <c r="J910" s="11">
        <f>IF(OR(E910="",F910=""),"",ROUND((MOD(F910-E910,1)-N(G910))*24,2))</f>
        <v/>
      </c>
      <c r="K910" s="11">
        <f>IF(OR(A910="",B910=""),"",SUMIFS(Paradas!$F$5:$F$4004,Paradas!$A$5:$A$4004,A910,Paradas!$B$5:$B$4004,B910))</f>
        <v/>
      </c>
      <c r="L910" s="11">
        <f>IF(J910="","",J910-N(K910))</f>
        <v/>
      </c>
      <c r="M910" s="12">
        <f>IF(OR(A910="",B910=""),"",COUNTIFS(Paradas!$A$5:$A$4004,A910,Paradas!$B$5:$B$4004,B910))</f>
        <v/>
      </c>
      <c r="N910" s="11">
        <f>IF(OR(H910="",I910=""),"",I910-H910)</f>
        <v/>
      </c>
      <c r="O910" s="6" t="n"/>
    </row>
    <row r="911">
      <c r="A911" s="13" t="n"/>
      <c r="B911" s="6" t="n"/>
      <c r="C911" s="6" t="n"/>
      <c r="D911" s="6" t="n"/>
      <c r="E911" s="14" t="n"/>
      <c r="F911" s="14" t="n"/>
      <c r="G911" s="14" t="n"/>
      <c r="H911" s="15" t="n"/>
      <c r="I911" s="15" t="n"/>
      <c r="J911" s="11">
        <f>IF(OR(E911="",F911=""),"",ROUND((MOD(F911-E911,1)-N(G911))*24,2))</f>
        <v/>
      </c>
      <c r="K911" s="11">
        <f>IF(OR(A911="",B911=""),"",SUMIFS(Paradas!$F$5:$F$4004,Paradas!$A$5:$A$4004,A911,Paradas!$B$5:$B$4004,B911))</f>
        <v/>
      </c>
      <c r="L911" s="11">
        <f>IF(J911="","",J911-N(K911))</f>
        <v/>
      </c>
      <c r="M911" s="12">
        <f>IF(OR(A911="",B911=""),"",COUNTIFS(Paradas!$A$5:$A$4004,A911,Paradas!$B$5:$B$4004,B911))</f>
        <v/>
      </c>
      <c r="N911" s="11">
        <f>IF(OR(H911="",I911=""),"",I911-H911)</f>
        <v/>
      </c>
      <c r="O911" s="6" t="n"/>
    </row>
    <row r="912">
      <c r="A912" s="13" t="n"/>
      <c r="B912" s="6" t="n"/>
      <c r="C912" s="6" t="n"/>
      <c r="D912" s="6" t="n"/>
      <c r="E912" s="14" t="n"/>
      <c r="F912" s="14" t="n"/>
      <c r="G912" s="14" t="n"/>
      <c r="H912" s="15" t="n"/>
      <c r="I912" s="15" t="n"/>
      <c r="J912" s="11">
        <f>IF(OR(E912="",F912=""),"",ROUND((MOD(F912-E912,1)-N(G912))*24,2))</f>
        <v/>
      </c>
      <c r="K912" s="11">
        <f>IF(OR(A912="",B912=""),"",SUMIFS(Paradas!$F$5:$F$4004,Paradas!$A$5:$A$4004,A912,Paradas!$B$5:$B$4004,B912))</f>
        <v/>
      </c>
      <c r="L912" s="11">
        <f>IF(J912="","",J912-N(K912))</f>
        <v/>
      </c>
      <c r="M912" s="12">
        <f>IF(OR(A912="",B912=""),"",COUNTIFS(Paradas!$A$5:$A$4004,A912,Paradas!$B$5:$B$4004,B912))</f>
        <v/>
      </c>
      <c r="N912" s="11">
        <f>IF(OR(H912="",I912=""),"",I912-H912)</f>
        <v/>
      </c>
      <c r="O912" s="6" t="n"/>
    </row>
    <row r="913">
      <c r="A913" s="13" t="n"/>
      <c r="B913" s="6" t="n"/>
      <c r="C913" s="6" t="n"/>
      <c r="D913" s="6" t="n"/>
      <c r="E913" s="14" t="n"/>
      <c r="F913" s="14" t="n"/>
      <c r="G913" s="14" t="n"/>
      <c r="H913" s="15" t="n"/>
      <c r="I913" s="15" t="n"/>
      <c r="J913" s="11">
        <f>IF(OR(E913="",F913=""),"",ROUND((MOD(F913-E913,1)-N(G913))*24,2))</f>
        <v/>
      </c>
      <c r="K913" s="11">
        <f>IF(OR(A913="",B913=""),"",SUMIFS(Paradas!$F$5:$F$4004,Paradas!$A$5:$A$4004,A913,Paradas!$B$5:$B$4004,B913))</f>
        <v/>
      </c>
      <c r="L913" s="11">
        <f>IF(J913="","",J913-N(K913))</f>
        <v/>
      </c>
      <c r="M913" s="12">
        <f>IF(OR(A913="",B913=""),"",COUNTIFS(Paradas!$A$5:$A$4004,A913,Paradas!$B$5:$B$4004,B913))</f>
        <v/>
      </c>
      <c r="N913" s="11">
        <f>IF(OR(H913="",I913=""),"",I913-H913)</f>
        <v/>
      </c>
      <c r="O913" s="6" t="n"/>
    </row>
    <row r="914">
      <c r="A914" s="13" t="n"/>
      <c r="B914" s="6" t="n"/>
      <c r="C914" s="6" t="n"/>
      <c r="D914" s="6" t="n"/>
      <c r="E914" s="14" t="n"/>
      <c r="F914" s="14" t="n"/>
      <c r="G914" s="14" t="n"/>
      <c r="H914" s="15" t="n"/>
      <c r="I914" s="15" t="n"/>
      <c r="J914" s="11">
        <f>IF(OR(E914="",F914=""),"",ROUND((MOD(F914-E914,1)-N(G914))*24,2))</f>
        <v/>
      </c>
      <c r="K914" s="11">
        <f>IF(OR(A914="",B914=""),"",SUMIFS(Paradas!$F$5:$F$4004,Paradas!$A$5:$A$4004,A914,Paradas!$B$5:$B$4004,B914))</f>
        <v/>
      </c>
      <c r="L914" s="11">
        <f>IF(J914="","",J914-N(K914))</f>
        <v/>
      </c>
      <c r="M914" s="12">
        <f>IF(OR(A914="",B914=""),"",COUNTIFS(Paradas!$A$5:$A$4004,A914,Paradas!$B$5:$B$4004,B914))</f>
        <v/>
      </c>
      <c r="N914" s="11">
        <f>IF(OR(H914="",I914=""),"",I914-H914)</f>
        <v/>
      </c>
      <c r="O914" s="6" t="n"/>
    </row>
    <row r="915">
      <c r="A915" s="13" t="n"/>
      <c r="B915" s="6" t="n"/>
      <c r="C915" s="6" t="n"/>
      <c r="D915" s="6" t="n"/>
      <c r="E915" s="14" t="n"/>
      <c r="F915" s="14" t="n"/>
      <c r="G915" s="14" t="n"/>
      <c r="H915" s="15" t="n"/>
      <c r="I915" s="15" t="n"/>
      <c r="J915" s="11">
        <f>IF(OR(E915="",F915=""),"",ROUND((MOD(F915-E915,1)-N(G915))*24,2))</f>
        <v/>
      </c>
      <c r="K915" s="11">
        <f>IF(OR(A915="",B915=""),"",SUMIFS(Paradas!$F$5:$F$4004,Paradas!$A$5:$A$4004,A915,Paradas!$B$5:$B$4004,B915))</f>
        <v/>
      </c>
      <c r="L915" s="11">
        <f>IF(J915="","",J915-N(K915))</f>
        <v/>
      </c>
      <c r="M915" s="12">
        <f>IF(OR(A915="",B915=""),"",COUNTIFS(Paradas!$A$5:$A$4004,A915,Paradas!$B$5:$B$4004,B915))</f>
        <v/>
      </c>
      <c r="N915" s="11">
        <f>IF(OR(H915="",I915=""),"",I915-H915)</f>
        <v/>
      </c>
      <c r="O915" s="6" t="n"/>
    </row>
    <row r="916">
      <c r="A916" s="13" t="n"/>
      <c r="B916" s="6" t="n"/>
      <c r="C916" s="6" t="n"/>
      <c r="D916" s="6" t="n"/>
      <c r="E916" s="14" t="n"/>
      <c r="F916" s="14" t="n"/>
      <c r="G916" s="14" t="n"/>
      <c r="H916" s="15" t="n"/>
      <c r="I916" s="15" t="n"/>
      <c r="J916" s="11">
        <f>IF(OR(E916="",F916=""),"",ROUND((MOD(F916-E916,1)-N(G916))*24,2))</f>
        <v/>
      </c>
      <c r="K916" s="11">
        <f>IF(OR(A916="",B916=""),"",SUMIFS(Paradas!$F$5:$F$4004,Paradas!$A$5:$A$4004,A916,Paradas!$B$5:$B$4004,B916))</f>
        <v/>
      </c>
      <c r="L916" s="11">
        <f>IF(J916="","",J916-N(K916))</f>
        <v/>
      </c>
      <c r="M916" s="12">
        <f>IF(OR(A916="",B916=""),"",COUNTIFS(Paradas!$A$5:$A$4004,A916,Paradas!$B$5:$B$4004,B916))</f>
        <v/>
      </c>
      <c r="N916" s="11">
        <f>IF(OR(H916="",I916=""),"",I916-H916)</f>
        <v/>
      </c>
      <c r="O916" s="6" t="n"/>
    </row>
    <row r="917">
      <c r="A917" s="13" t="n"/>
      <c r="B917" s="6" t="n"/>
      <c r="C917" s="6" t="n"/>
      <c r="D917" s="6" t="n"/>
      <c r="E917" s="14" t="n"/>
      <c r="F917" s="14" t="n"/>
      <c r="G917" s="14" t="n"/>
      <c r="H917" s="15" t="n"/>
      <c r="I917" s="15" t="n"/>
      <c r="J917" s="11">
        <f>IF(OR(E917="",F917=""),"",ROUND((MOD(F917-E917,1)-N(G917))*24,2))</f>
        <v/>
      </c>
      <c r="K917" s="11">
        <f>IF(OR(A917="",B917=""),"",SUMIFS(Paradas!$F$5:$F$4004,Paradas!$A$5:$A$4004,A917,Paradas!$B$5:$B$4004,B917))</f>
        <v/>
      </c>
      <c r="L917" s="11">
        <f>IF(J917="","",J917-N(K917))</f>
        <v/>
      </c>
      <c r="M917" s="12">
        <f>IF(OR(A917="",B917=""),"",COUNTIFS(Paradas!$A$5:$A$4004,A917,Paradas!$B$5:$B$4004,B917))</f>
        <v/>
      </c>
      <c r="N917" s="11">
        <f>IF(OR(H917="",I917=""),"",I917-H917)</f>
        <v/>
      </c>
      <c r="O917" s="6" t="n"/>
    </row>
    <row r="918">
      <c r="A918" s="13" t="n"/>
      <c r="B918" s="6" t="n"/>
      <c r="C918" s="6" t="n"/>
      <c r="D918" s="6" t="n"/>
      <c r="E918" s="14" t="n"/>
      <c r="F918" s="14" t="n"/>
      <c r="G918" s="14" t="n"/>
      <c r="H918" s="15" t="n"/>
      <c r="I918" s="15" t="n"/>
      <c r="J918" s="11">
        <f>IF(OR(E918="",F918=""),"",ROUND((MOD(F918-E918,1)-N(G918))*24,2))</f>
        <v/>
      </c>
      <c r="K918" s="11">
        <f>IF(OR(A918="",B918=""),"",SUMIFS(Paradas!$F$5:$F$4004,Paradas!$A$5:$A$4004,A918,Paradas!$B$5:$B$4004,B918))</f>
        <v/>
      </c>
      <c r="L918" s="11">
        <f>IF(J918="","",J918-N(K918))</f>
        <v/>
      </c>
      <c r="M918" s="12">
        <f>IF(OR(A918="",B918=""),"",COUNTIFS(Paradas!$A$5:$A$4004,A918,Paradas!$B$5:$B$4004,B918))</f>
        <v/>
      </c>
      <c r="N918" s="11">
        <f>IF(OR(H918="",I918=""),"",I918-H918)</f>
        <v/>
      </c>
      <c r="O918" s="6" t="n"/>
    </row>
    <row r="919">
      <c r="A919" s="13" t="n"/>
      <c r="B919" s="6" t="n"/>
      <c r="C919" s="6" t="n"/>
      <c r="D919" s="6" t="n"/>
      <c r="E919" s="14" t="n"/>
      <c r="F919" s="14" t="n"/>
      <c r="G919" s="14" t="n"/>
      <c r="H919" s="15" t="n"/>
      <c r="I919" s="15" t="n"/>
      <c r="J919" s="11">
        <f>IF(OR(E919="",F919=""),"",ROUND((MOD(F919-E919,1)-N(G919))*24,2))</f>
        <v/>
      </c>
      <c r="K919" s="11">
        <f>IF(OR(A919="",B919=""),"",SUMIFS(Paradas!$F$5:$F$4004,Paradas!$A$5:$A$4004,A919,Paradas!$B$5:$B$4004,B919))</f>
        <v/>
      </c>
      <c r="L919" s="11">
        <f>IF(J919="","",J919-N(K919))</f>
        <v/>
      </c>
      <c r="M919" s="12">
        <f>IF(OR(A919="",B919=""),"",COUNTIFS(Paradas!$A$5:$A$4004,A919,Paradas!$B$5:$B$4004,B919))</f>
        <v/>
      </c>
      <c r="N919" s="11">
        <f>IF(OR(H919="",I919=""),"",I919-H919)</f>
        <v/>
      </c>
      <c r="O919" s="6" t="n"/>
    </row>
    <row r="920">
      <c r="A920" s="13" t="n"/>
      <c r="B920" s="6" t="n"/>
      <c r="C920" s="6" t="n"/>
      <c r="D920" s="6" t="n"/>
      <c r="E920" s="14" t="n"/>
      <c r="F920" s="14" t="n"/>
      <c r="G920" s="14" t="n"/>
      <c r="H920" s="15" t="n"/>
      <c r="I920" s="15" t="n"/>
      <c r="J920" s="11">
        <f>IF(OR(E920="",F920=""),"",ROUND((MOD(F920-E920,1)-N(G920))*24,2))</f>
        <v/>
      </c>
      <c r="K920" s="11">
        <f>IF(OR(A920="",B920=""),"",SUMIFS(Paradas!$F$5:$F$4004,Paradas!$A$5:$A$4004,A920,Paradas!$B$5:$B$4004,B920))</f>
        <v/>
      </c>
      <c r="L920" s="11">
        <f>IF(J920="","",J920-N(K920))</f>
        <v/>
      </c>
      <c r="M920" s="12">
        <f>IF(OR(A920="",B920=""),"",COUNTIFS(Paradas!$A$5:$A$4004,A920,Paradas!$B$5:$B$4004,B920))</f>
        <v/>
      </c>
      <c r="N920" s="11">
        <f>IF(OR(H920="",I920=""),"",I920-H920)</f>
        <v/>
      </c>
      <c r="O920" s="6" t="n"/>
    </row>
    <row r="921">
      <c r="A921" s="13" t="n"/>
      <c r="B921" s="6" t="n"/>
      <c r="C921" s="6" t="n"/>
      <c r="D921" s="6" t="n"/>
      <c r="E921" s="14" t="n"/>
      <c r="F921" s="14" t="n"/>
      <c r="G921" s="14" t="n"/>
      <c r="H921" s="15" t="n"/>
      <c r="I921" s="15" t="n"/>
      <c r="J921" s="11">
        <f>IF(OR(E921="",F921=""),"",ROUND((MOD(F921-E921,1)-N(G921))*24,2))</f>
        <v/>
      </c>
      <c r="K921" s="11">
        <f>IF(OR(A921="",B921=""),"",SUMIFS(Paradas!$F$5:$F$4004,Paradas!$A$5:$A$4004,A921,Paradas!$B$5:$B$4004,B921))</f>
        <v/>
      </c>
      <c r="L921" s="11">
        <f>IF(J921="","",J921-N(K921))</f>
        <v/>
      </c>
      <c r="M921" s="12">
        <f>IF(OR(A921="",B921=""),"",COUNTIFS(Paradas!$A$5:$A$4004,A921,Paradas!$B$5:$B$4004,B921))</f>
        <v/>
      </c>
      <c r="N921" s="11">
        <f>IF(OR(H921="",I921=""),"",I921-H921)</f>
        <v/>
      </c>
      <c r="O921" s="6" t="n"/>
    </row>
    <row r="922">
      <c r="A922" s="13" t="n"/>
      <c r="B922" s="6" t="n"/>
      <c r="C922" s="6" t="n"/>
      <c r="D922" s="6" t="n"/>
      <c r="E922" s="14" t="n"/>
      <c r="F922" s="14" t="n"/>
      <c r="G922" s="14" t="n"/>
      <c r="H922" s="15" t="n"/>
      <c r="I922" s="15" t="n"/>
      <c r="J922" s="11">
        <f>IF(OR(E922="",F922=""),"",ROUND((MOD(F922-E922,1)-N(G922))*24,2))</f>
        <v/>
      </c>
      <c r="K922" s="11">
        <f>IF(OR(A922="",B922=""),"",SUMIFS(Paradas!$F$5:$F$4004,Paradas!$A$5:$A$4004,A922,Paradas!$B$5:$B$4004,B922))</f>
        <v/>
      </c>
      <c r="L922" s="11">
        <f>IF(J922="","",J922-N(K922))</f>
        <v/>
      </c>
      <c r="M922" s="12">
        <f>IF(OR(A922="",B922=""),"",COUNTIFS(Paradas!$A$5:$A$4004,A922,Paradas!$B$5:$B$4004,B922))</f>
        <v/>
      </c>
      <c r="N922" s="11">
        <f>IF(OR(H922="",I922=""),"",I922-H922)</f>
        <v/>
      </c>
      <c r="O922" s="6" t="n"/>
    </row>
    <row r="923">
      <c r="A923" s="13" t="n"/>
      <c r="B923" s="6" t="n"/>
      <c r="C923" s="6" t="n"/>
      <c r="D923" s="6" t="n"/>
      <c r="E923" s="14" t="n"/>
      <c r="F923" s="14" t="n"/>
      <c r="G923" s="14" t="n"/>
      <c r="H923" s="15" t="n"/>
      <c r="I923" s="15" t="n"/>
      <c r="J923" s="11">
        <f>IF(OR(E923="",F923=""),"",ROUND((MOD(F923-E923,1)-N(G923))*24,2))</f>
        <v/>
      </c>
      <c r="K923" s="11">
        <f>IF(OR(A923="",B923=""),"",SUMIFS(Paradas!$F$5:$F$4004,Paradas!$A$5:$A$4004,A923,Paradas!$B$5:$B$4004,B923))</f>
        <v/>
      </c>
      <c r="L923" s="11">
        <f>IF(J923="","",J923-N(K923))</f>
        <v/>
      </c>
      <c r="M923" s="12">
        <f>IF(OR(A923="",B923=""),"",COUNTIFS(Paradas!$A$5:$A$4004,A923,Paradas!$B$5:$B$4004,B923))</f>
        <v/>
      </c>
      <c r="N923" s="11">
        <f>IF(OR(H923="",I923=""),"",I923-H923)</f>
        <v/>
      </c>
      <c r="O923" s="6" t="n"/>
    </row>
    <row r="924">
      <c r="A924" s="13" t="n"/>
      <c r="B924" s="6" t="n"/>
      <c r="C924" s="6" t="n"/>
      <c r="D924" s="6" t="n"/>
      <c r="E924" s="14" t="n"/>
      <c r="F924" s="14" t="n"/>
      <c r="G924" s="14" t="n"/>
      <c r="H924" s="15" t="n"/>
      <c r="I924" s="15" t="n"/>
      <c r="J924" s="11">
        <f>IF(OR(E924="",F924=""),"",ROUND((MOD(F924-E924,1)-N(G924))*24,2))</f>
        <v/>
      </c>
      <c r="K924" s="11">
        <f>IF(OR(A924="",B924=""),"",SUMIFS(Paradas!$F$5:$F$4004,Paradas!$A$5:$A$4004,A924,Paradas!$B$5:$B$4004,B924))</f>
        <v/>
      </c>
      <c r="L924" s="11">
        <f>IF(J924="","",J924-N(K924))</f>
        <v/>
      </c>
      <c r="M924" s="12">
        <f>IF(OR(A924="",B924=""),"",COUNTIFS(Paradas!$A$5:$A$4004,A924,Paradas!$B$5:$B$4004,B924))</f>
        <v/>
      </c>
      <c r="N924" s="11">
        <f>IF(OR(H924="",I924=""),"",I924-H924)</f>
        <v/>
      </c>
      <c r="O924" s="6" t="n"/>
    </row>
    <row r="925">
      <c r="A925" s="13" t="n"/>
      <c r="B925" s="6" t="n"/>
      <c r="C925" s="6" t="n"/>
      <c r="D925" s="6" t="n"/>
      <c r="E925" s="14" t="n"/>
      <c r="F925" s="14" t="n"/>
      <c r="G925" s="14" t="n"/>
      <c r="H925" s="15" t="n"/>
      <c r="I925" s="15" t="n"/>
      <c r="J925" s="11">
        <f>IF(OR(E925="",F925=""),"",ROUND((MOD(F925-E925,1)-N(G925))*24,2))</f>
        <v/>
      </c>
      <c r="K925" s="11">
        <f>IF(OR(A925="",B925=""),"",SUMIFS(Paradas!$F$5:$F$4004,Paradas!$A$5:$A$4004,A925,Paradas!$B$5:$B$4004,B925))</f>
        <v/>
      </c>
      <c r="L925" s="11">
        <f>IF(J925="","",J925-N(K925))</f>
        <v/>
      </c>
      <c r="M925" s="12">
        <f>IF(OR(A925="",B925=""),"",COUNTIFS(Paradas!$A$5:$A$4004,A925,Paradas!$B$5:$B$4004,B925))</f>
        <v/>
      </c>
      <c r="N925" s="11">
        <f>IF(OR(H925="",I925=""),"",I925-H925)</f>
        <v/>
      </c>
      <c r="O925" s="6" t="n"/>
    </row>
    <row r="926">
      <c r="A926" s="13" t="n"/>
      <c r="B926" s="6" t="n"/>
      <c r="C926" s="6" t="n"/>
      <c r="D926" s="6" t="n"/>
      <c r="E926" s="14" t="n"/>
      <c r="F926" s="14" t="n"/>
      <c r="G926" s="14" t="n"/>
      <c r="H926" s="15" t="n"/>
      <c r="I926" s="15" t="n"/>
      <c r="J926" s="11">
        <f>IF(OR(E926="",F926=""),"",ROUND((MOD(F926-E926,1)-N(G926))*24,2))</f>
        <v/>
      </c>
      <c r="K926" s="11">
        <f>IF(OR(A926="",B926=""),"",SUMIFS(Paradas!$F$5:$F$4004,Paradas!$A$5:$A$4004,A926,Paradas!$B$5:$B$4004,B926))</f>
        <v/>
      </c>
      <c r="L926" s="11">
        <f>IF(J926="","",J926-N(K926))</f>
        <v/>
      </c>
      <c r="M926" s="12">
        <f>IF(OR(A926="",B926=""),"",COUNTIFS(Paradas!$A$5:$A$4004,A926,Paradas!$B$5:$B$4004,B926))</f>
        <v/>
      </c>
      <c r="N926" s="11">
        <f>IF(OR(H926="",I926=""),"",I926-H926)</f>
        <v/>
      </c>
      <c r="O926" s="6" t="n"/>
    </row>
    <row r="927">
      <c r="A927" s="13" t="n"/>
      <c r="B927" s="6" t="n"/>
      <c r="C927" s="6" t="n"/>
      <c r="D927" s="6" t="n"/>
      <c r="E927" s="14" t="n"/>
      <c r="F927" s="14" t="n"/>
      <c r="G927" s="14" t="n"/>
      <c r="H927" s="15" t="n"/>
      <c r="I927" s="15" t="n"/>
      <c r="J927" s="11">
        <f>IF(OR(E927="",F927=""),"",ROUND((MOD(F927-E927,1)-N(G927))*24,2))</f>
        <v/>
      </c>
      <c r="K927" s="11">
        <f>IF(OR(A927="",B927=""),"",SUMIFS(Paradas!$F$5:$F$4004,Paradas!$A$5:$A$4004,A927,Paradas!$B$5:$B$4004,B927))</f>
        <v/>
      </c>
      <c r="L927" s="11">
        <f>IF(J927="","",J927-N(K927))</f>
        <v/>
      </c>
      <c r="M927" s="12">
        <f>IF(OR(A927="",B927=""),"",COUNTIFS(Paradas!$A$5:$A$4004,A927,Paradas!$B$5:$B$4004,B927))</f>
        <v/>
      </c>
      <c r="N927" s="11">
        <f>IF(OR(H927="",I927=""),"",I927-H927)</f>
        <v/>
      </c>
      <c r="O927" s="6" t="n"/>
    </row>
    <row r="928">
      <c r="A928" s="13" t="n"/>
      <c r="B928" s="6" t="n"/>
      <c r="C928" s="6" t="n"/>
      <c r="D928" s="6" t="n"/>
      <c r="E928" s="14" t="n"/>
      <c r="F928" s="14" t="n"/>
      <c r="G928" s="14" t="n"/>
      <c r="H928" s="15" t="n"/>
      <c r="I928" s="15" t="n"/>
      <c r="J928" s="11">
        <f>IF(OR(E928="",F928=""),"",ROUND((MOD(F928-E928,1)-N(G928))*24,2))</f>
        <v/>
      </c>
      <c r="K928" s="11">
        <f>IF(OR(A928="",B928=""),"",SUMIFS(Paradas!$F$5:$F$4004,Paradas!$A$5:$A$4004,A928,Paradas!$B$5:$B$4004,B928))</f>
        <v/>
      </c>
      <c r="L928" s="11">
        <f>IF(J928="","",J928-N(K928))</f>
        <v/>
      </c>
      <c r="M928" s="12">
        <f>IF(OR(A928="",B928=""),"",COUNTIFS(Paradas!$A$5:$A$4004,A928,Paradas!$B$5:$B$4004,B928))</f>
        <v/>
      </c>
      <c r="N928" s="11">
        <f>IF(OR(H928="",I928=""),"",I928-H928)</f>
        <v/>
      </c>
      <c r="O928" s="6" t="n"/>
    </row>
    <row r="929">
      <c r="A929" s="13" t="n"/>
      <c r="B929" s="6" t="n"/>
      <c r="C929" s="6" t="n"/>
      <c r="D929" s="6" t="n"/>
      <c r="E929" s="14" t="n"/>
      <c r="F929" s="14" t="n"/>
      <c r="G929" s="14" t="n"/>
      <c r="H929" s="15" t="n"/>
      <c r="I929" s="15" t="n"/>
      <c r="J929" s="11">
        <f>IF(OR(E929="",F929=""),"",ROUND((MOD(F929-E929,1)-N(G929))*24,2))</f>
        <v/>
      </c>
      <c r="K929" s="11">
        <f>IF(OR(A929="",B929=""),"",SUMIFS(Paradas!$F$5:$F$4004,Paradas!$A$5:$A$4004,A929,Paradas!$B$5:$B$4004,B929))</f>
        <v/>
      </c>
      <c r="L929" s="11">
        <f>IF(J929="","",J929-N(K929))</f>
        <v/>
      </c>
      <c r="M929" s="12">
        <f>IF(OR(A929="",B929=""),"",COUNTIFS(Paradas!$A$5:$A$4004,A929,Paradas!$B$5:$B$4004,B929))</f>
        <v/>
      </c>
      <c r="N929" s="11">
        <f>IF(OR(H929="",I929=""),"",I929-H929)</f>
        <v/>
      </c>
      <c r="O929" s="6" t="n"/>
    </row>
    <row r="930">
      <c r="A930" s="13" t="n"/>
      <c r="B930" s="6" t="n"/>
      <c r="C930" s="6" t="n"/>
      <c r="D930" s="6" t="n"/>
      <c r="E930" s="14" t="n"/>
      <c r="F930" s="14" t="n"/>
      <c r="G930" s="14" t="n"/>
      <c r="H930" s="15" t="n"/>
      <c r="I930" s="15" t="n"/>
      <c r="J930" s="11">
        <f>IF(OR(E930="",F930=""),"",ROUND((MOD(F930-E930,1)-N(G930))*24,2))</f>
        <v/>
      </c>
      <c r="K930" s="11">
        <f>IF(OR(A930="",B930=""),"",SUMIFS(Paradas!$F$5:$F$4004,Paradas!$A$5:$A$4004,A930,Paradas!$B$5:$B$4004,B930))</f>
        <v/>
      </c>
      <c r="L930" s="11">
        <f>IF(J930="","",J930-N(K930))</f>
        <v/>
      </c>
      <c r="M930" s="12">
        <f>IF(OR(A930="",B930=""),"",COUNTIFS(Paradas!$A$5:$A$4004,A930,Paradas!$B$5:$B$4004,B930))</f>
        <v/>
      </c>
      <c r="N930" s="11">
        <f>IF(OR(H930="",I930=""),"",I930-H930)</f>
        <v/>
      </c>
      <c r="O930" s="6" t="n"/>
    </row>
    <row r="931">
      <c r="A931" s="13" t="n"/>
      <c r="B931" s="6" t="n"/>
      <c r="C931" s="6" t="n"/>
      <c r="D931" s="6" t="n"/>
      <c r="E931" s="14" t="n"/>
      <c r="F931" s="14" t="n"/>
      <c r="G931" s="14" t="n"/>
      <c r="H931" s="15" t="n"/>
      <c r="I931" s="15" t="n"/>
      <c r="J931" s="11">
        <f>IF(OR(E931="",F931=""),"",ROUND((MOD(F931-E931,1)-N(G931))*24,2))</f>
        <v/>
      </c>
      <c r="K931" s="11">
        <f>IF(OR(A931="",B931=""),"",SUMIFS(Paradas!$F$5:$F$4004,Paradas!$A$5:$A$4004,A931,Paradas!$B$5:$B$4004,B931))</f>
        <v/>
      </c>
      <c r="L931" s="11">
        <f>IF(J931="","",J931-N(K931))</f>
        <v/>
      </c>
      <c r="M931" s="12">
        <f>IF(OR(A931="",B931=""),"",COUNTIFS(Paradas!$A$5:$A$4004,A931,Paradas!$B$5:$B$4004,B931))</f>
        <v/>
      </c>
      <c r="N931" s="11">
        <f>IF(OR(H931="",I931=""),"",I931-H931)</f>
        <v/>
      </c>
      <c r="O931" s="6" t="n"/>
    </row>
    <row r="932">
      <c r="A932" s="13" t="n"/>
      <c r="B932" s="6" t="n"/>
      <c r="C932" s="6" t="n"/>
      <c r="D932" s="6" t="n"/>
      <c r="E932" s="14" t="n"/>
      <c r="F932" s="14" t="n"/>
      <c r="G932" s="14" t="n"/>
      <c r="H932" s="15" t="n"/>
      <c r="I932" s="15" t="n"/>
      <c r="J932" s="11">
        <f>IF(OR(E932="",F932=""),"",ROUND((MOD(F932-E932,1)-N(G932))*24,2))</f>
        <v/>
      </c>
      <c r="K932" s="11">
        <f>IF(OR(A932="",B932=""),"",SUMIFS(Paradas!$F$5:$F$4004,Paradas!$A$5:$A$4004,A932,Paradas!$B$5:$B$4004,B932))</f>
        <v/>
      </c>
      <c r="L932" s="11">
        <f>IF(J932="","",J932-N(K932))</f>
        <v/>
      </c>
      <c r="M932" s="12">
        <f>IF(OR(A932="",B932=""),"",COUNTIFS(Paradas!$A$5:$A$4004,A932,Paradas!$B$5:$B$4004,B932))</f>
        <v/>
      </c>
      <c r="N932" s="11">
        <f>IF(OR(H932="",I932=""),"",I932-H932)</f>
        <v/>
      </c>
      <c r="O932" s="6" t="n"/>
    </row>
    <row r="933">
      <c r="A933" s="13" t="n"/>
      <c r="B933" s="6" t="n"/>
      <c r="C933" s="6" t="n"/>
      <c r="D933" s="6" t="n"/>
      <c r="E933" s="14" t="n"/>
      <c r="F933" s="14" t="n"/>
      <c r="G933" s="14" t="n"/>
      <c r="H933" s="15" t="n"/>
      <c r="I933" s="15" t="n"/>
      <c r="J933" s="11">
        <f>IF(OR(E933="",F933=""),"",ROUND((MOD(F933-E933,1)-N(G933))*24,2))</f>
        <v/>
      </c>
      <c r="K933" s="11">
        <f>IF(OR(A933="",B933=""),"",SUMIFS(Paradas!$F$5:$F$4004,Paradas!$A$5:$A$4004,A933,Paradas!$B$5:$B$4004,B933))</f>
        <v/>
      </c>
      <c r="L933" s="11">
        <f>IF(J933="","",J933-N(K933))</f>
        <v/>
      </c>
      <c r="M933" s="12">
        <f>IF(OR(A933="",B933=""),"",COUNTIFS(Paradas!$A$5:$A$4004,A933,Paradas!$B$5:$B$4004,B933))</f>
        <v/>
      </c>
      <c r="N933" s="11">
        <f>IF(OR(H933="",I933=""),"",I933-H933)</f>
        <v/>
      </c>
      <c r="O933" s="6" t="n"/>
    </row>
    <row r="934">
      <c r="A934" s="13" t="n"/>
      <c r="B934" s="6" t="n"/>
      <c r="C934" s="6" t="n"/>
      <c r="D934" s="6" t="n"/>
      <c r="E934" s="14" t="n"/>
      <c r="F934" s="14" t="n"/>
      <c r="G934" s="14" t="n"/>
      <c r="H934" s="15" t="n"/>
      <c r="I934" s="15" t="n"/>
      <c r="J934" s="11">
        <f>IF(OR(E934="",F934=""),"",ROUND((MOD(F934-E934,1)-N(G934))*24,2))</f>
        <v/>
      </c>
      <c r="K934" s="11">
        <f>IF(OR(A934="",B934=""),"",SUMIFS(Paradas!$F$5:$F$4004,Paradas!$A$5:$A$4004,A934,Paradas!$B$5:$B$4004,B934))</f>
        <v/>
      </c>
      <c r="L934" s="11">
        <f>IF(J934="","",J934-N(K934))</f>
        <v/>
      </c>
      <c r="M934" s="12">
        <f>IF(OR(A934="",B934=""),"",COUNTIFS(Paradas!$A$5:$A$4004,A934,Paradas!$B$5:$B$4004,B934))</f>
        <v/>
      </c>
      <c r="N934" s="11">
        <f>IF(OR(H934="",I934=""),"",I934-H934)</f>
        <v/>
      </c>
      <c r="O934" s="6" t="n"/>
    </row>
    <row r="935">
      <c r="A935" s="13" t="n"/>
      <c r="B935" s="6" t="n"/>
      <c r="C935" s="6" t="n"/>
      <c r="D935" s="6" t="n"/>
      <c r="E935" s="14" t="n"/>
      <c r="F935" s="14" t="n"/>
      <c r="G935" s="14" t="n"/>
      <c r="H935" s="15" t="n"/>
      <c r="I935" s="15" t="n"/>
      <c r="J935" s="11">
        <f>IF(OR(E935="",F935=""),"",ROUND((MOD(F935-E935,1)-N(G935))*24,2))</f>
        <v/>
      </c>
      <c r="K935" s="11">
        <f>IF(OR(A935="",B935=""),"",SUMIFS(Paradas!$F$5:$F$4004,Paradas!$A$5:$A$4004,A935,Paradas!$B$5:$B$4004,B935))</f>
        <v/>
      </c>
      <c r="L935" s="11">
        <f>IF(J935="","",J935-N(K935))</f>
        <v/>
      </c>
      <c r="M935" s="12">
        <f>IF(OR(A935="",B935=""),"",COUNTIFS(Paradas!$A$5:$A$4004,A935,Paradas!$B$5:$B$4004,B935))</f>
        <v/>
      </c>
      <c r="N935" s="11">
        <f>IF(OR(H935="",I935=""),"",I935-H935)</f>
        <v/>
      </c>
      <c r="O935" s="6" t="n"/>
    </row>
    <row r="936">
      <c r="A936" s="13" t="n"/>
      <c r="B936" s="6" t="n"/>
      <c r="C936" s="6" t="n"/>
      <c r="D936" s="6" t="n"/>
      <c r="E936" s="14" t="n"/>
      <c r="F936" s="14" t="n"/>
      <c r="G936" s="14" t="n"/>
      <c r="H936" s="15" t="n"/>
      <c r="I936" s="15" t="n"/>
      <c r="J936" s="11">
        <f>IF(OR(E936="",F936=""),"",ROUND((MOD(F936-E936,1)-N(G936))*24,2))</f>
        <v/>
      </c>
      <c r="K936" s="11">
        <f>IF(OR(A936="",B936=""),"",SUMIFS(Paradas!$F$5:$F$4004,Paradas!$A$5:$A$4004,A936,Paradas!$B$5:$B$4004,B936))</f>
        <v/>
      </c>
      <c r="L936" s="11">
        <f>IF(J936="","",J936-N(K936))</f>
        <v/>
      </c>
      <c r="M936" s="12">
        <f>IF(OR(A936="",B936=""),"",COUNTIFS(Paradas!$A$5:$A$4004,A936,Paradas!$B$5:$B$4004,B936))</f>
        <v/>
      </c>
      <c r="N936" s="11">
        <f>IF(OR(H936="",I936=""),"",I936-H936)</f>
        <v/>
      </c>
      <c r="O936" s="6" t="n"/>
    </row>
    <row r="937">
      <c r="A937" s="13" t="n"/>
      <c r="B937" s="6" t="n"/>
      <c r="C937" s="6" t="n"/>
      <c r="D937" s="6" t="n"/>
      <c r="E937" s="14" t="n"/>
      <c r="F937" s="14" t="n"/>
      <c r="G937" s="14" t="n"/>
      <c r="H937" s="15" t="n"/>
      <c r="I937" s="15" t="n"/>
      <c r="J937" s="11">
        <f>IF(OR(E937="",F937=""),"",ROUND((MOD(F937-E937,1)-N(G937))*24,2))</f>
        <v/>
      </c>
      <c r="K937" s="11">
        <f>IF(OR(A937="",B937=""),"",SUMIFS(Paradas!$F$5:$F$4004,Paradas!$A$5:$A$4004,A937,Paradas!$B$5:$B$4004,B937))</f>
        <v/>
      </c>
      <c r="L937" s="11">
        <f>IF(J937="","",J937-N(K937))</f>
        <v/>
      </c>
      <c r="M937" s="12">
        <f>IF(OR(A937="",B937=""),"",COUNTIFS(Paradas!$A$5:$A$4004,A937,Paradas!$B$5:$B$4004,B937))</f>
        <v/>
      </c>
      <c r="N937" s="11">
        <f>IF(OR(H937="",I937=""),"",I937-H937)</f>
        <v/>
      </c>
      <c r="O937" s="6" t="n"/>
    </row>
    <row r="938">
      <c r="A938" s="13" t="n"/>
      <c r="B938" s="6" t="n"/>
      <c r="C938" s="6" t="n"/>
      <c r="D938" s="6" t="n"/>
      <c r="E938" s="14" t="n"/>
      <c r="F938" s="14" t="n"/>
      <c r="G938" s="14" t="n"/>
      <c r="H938" s="15" t="n"/>
      <c r="I938" s="15" t="n"/>
      <c r="J938" s="11">
        <f>IF(OR(E938="",F938=""),"",ROUND((MOD(F938-E938,1)-N(G938))*24,2))</f>
        <v/>
      </c>
      <c r="K938" s="11">
        <f>IF(OR(A938="",B938=""),"",SUMIFS(Paradas!$F$5:$F$4004,Paradas!$A$5:$A$4004,A938,Paradas!$B$5:$B$4004,B938))</f>
        <v/>
      </c>
      <c r="L938" s="11">
        <f>IF(J938="","",J938-N(K938))</f>
        <v/>
      </c>
      <c r="M938" s="12">
        <f>IF(OR(A938="",B938=""),"",COUNTIFS(Paradas!$A$5:$A$4004,A938,Paradas!$B$5:$B$4004,B938))</f>
        <v/>
      </c>
      <c r="N938" s="11">
        <f>IF(OR(H938="",I938=""),"",I938-H938)</f>
        <v/>
      </c>
      <c r="O938" s="6" t="n"/>
    </row>
    <row r="939">
      <c r="A939" s="13" t="n"/>
      <c r="B939" s="6" t="n"/>
      <c r="C939" s="6" t="n"/>
      <c r="D939" s="6" t="n"/>
      <c r="E939" s="14" t="n"/>
      <c r="F939" s="14" t="n"/>
      <c r="G939" s="14" t="n"/>
      <c r="H939" s="15" t="n"/>
      <c r="I939" s="15" t="n"/>
      <c r="J939" s="11">
        <f>IF(OR(E939="",F939=""),"",ROUND((MOD(F939-E939,1)-N(G939))*24,2))</f>
        <v/>
      </c>
      <c r="K939" s="11">
        <f>IF(OR(A939="",B939=""),"",SUMIFS(Paradas!$F$5:$F$4004,Paradas!$A$5:$A$4004,A939,Paradas!$B$5:$B$4004,B939))</f>
        <v/>
      </c>
      <c r="L939" s="11">
        <f>IF(J939="","",J939-N(K939))</f>
        <v/>
      </c>
      <c r="M939" s="12">
        <f>IF(OR(A939="",B939=""),"",COUNTIFS(Paradas!$A$5:$A$4004,A939,Paradas!$B$5:$B$4004,B939))</f>
        <v/>
      </c>
      <c r="N939" s="11">
        <f>IF(OR(H939="",I939=""),"",I939-H939)</f>
        <v/>
      </c>
      <c r="O939" s="6" t="n"/>
    </row>
    <row r="940">
      <c r="A940" s="13" t="n"/>
      <c r="B940" s="6" t="n"/>
      <c r="C940" s="6" t="n"/>
      <c r="D940" s="6" t="n"/>
      <c r="E940" s="14" t="n"/>
      <c r="F940" s="14" t="n"/>
      <c r="G940" s="14" t="n"/>
      <c r="H940" s="15" t="n"/>
      <c r="I940" s="15" t="n"/>
      <c r="J940" s="11">
        <f>IF(OR(E940="",F940=""),"",ROUND((MOD(F940-E940,1)-N(G940))*24,2))</f>
        <v/>
      </c>
      <c r="K940" s="11">
        <f>IF(OR(A940="",B940=""),"",SUMIFS(Paradas!$F$5:$F$4004,Paradas!$A$5:$A$4004,A940,Paradas!$B$5:$B$4004,B940))</f>
        <v/>
      </c>
      <c r="L940" s="11">
        <f>IF(J940="","",J940-N(K940))</f>
        <v/>
      </c>
      <c r="M940" s="12">
        <f>IF(OR(A940="",B940=""),"",COUNTIFS(Paradas!$A$5:$A$4004,A940,Paradas!$B$5:$B$4004,B940))</f>
        <v/>
      </c>
      <c r="N940" s="11">
        <f>IF(OR(H940="",I940=""),"",I940-H940)</f>
        <v/>
      </c>
      <c r="O940" s="6" t="n"/>
    </row>
    <row r="941">
      <c r="A941" s="13" t="n"/>
      <c r="B941" s="6" t="n"/>
      <c r="C941" s="6" t="n"/>
      <c r="D941" s="6" t="n"/>
      <c r="E941" s="14" t="n"/>
      <c r="F941" s="14" t="n"/>
      <c r="G941" s="14" t="n"/>
      <c r="H941" s="15" t="n"/>
      <c r="I941" s="15" t="n"/>
      <c r="J941" s="11">
        <f>IF(OR(E941="",F941=""),"",ROUND((MOD(F941-E941,1)-N(G941))*24,2))</f>
        <v/>
      </c>
      <c r="K941" s="11">
        <f>IF(OR(A941="",B941=""),"",SUMIFS(Paradas!$F$5:$F$4004,Paradas!$A$5:$A$4004,A941,Paradas!$B$5:$B$4004,B941))</f>
        <v/>
      </c>
      <c r="L941" s="11">
        <f>IF(J941="","",J941-N(K941))</f>
        <v/>
      </c>
      <c r="M941" s="12">
        <f>IF(OR(A941="",B941=""),"",COUNTIFS(Paradas!$A$5:$A$4004,A941,Paradas!$B$5:$B$4004,B941))</f>
        <v/>
      </c>
      <c r="N941" s="11">
        <f>IF(OR(H941="",I941=""),"",I941-H941)</f>
        <v/>
      </c>
      <c r="O941" s="6" t="n"/>
    </row>
    <row r="942">
      <c r="A942" s="13" t="n"/>
      <c r="B942" s="6" t="n"/>
      <c r="C942" s="6" t="n"/>
      <c r="D942" s="6" t="n"/>
      <c r="E942" s="14" t="n"/>
      <c r="F942" s="14" t="n"/>
      <c r="G942" s="14" t="n"/>
      <c r="H942" s="15" t="n"/>
      <c r="I942" s="15" t="n"/>
      <c r="J942" s="11">
        <f>IF(OR(E942="",F942=""),"",ROUND((MOD(F942-E942,1)-N(G942))*24,2))</f>
        <v/>
      </c>
      <c r="K942" s="11">
        <f>IF(OR(A942="",B942=""),"",SUMIFS(Paradas!$F$5:$F$4004,Paradas!$A$5:$A$4004,A942,Paradas!$B$5:$B$4004,B942))</f>
        <v/>
      </c>
      <c r="L942" s="11">
        <f>IF(J942="","",J942-N(K942))</f>
        <v/>
      </c>
      <c r="M942" s="12">
        <f>IF(OR(A942="",B942=""),"",COUNTIFS(Paradas!$A$5:$A$4004,A942,Paradas!$B$5:$B$4004,B942))</f>
        <v/>
      </c>
      <c r="N942" s="11">
        <f>IF(OR(H942="",I942=""),"",I942-H942)</f>
        <v/>
      </c>
      <c r="O942" s="6" t="n"/>
    </row>
    <row r="943">
      <c r="A943" s="13" t="n"/>
      <c r="B943" s="6" t="n"/>
      <c r="C943" s="6" t="n"/>
      <c r="D943" s="6" t="n"/>
      <c r="E943" s="14" t="n"/>
      <c r="F943" s="14" t="n"/>
      <c r="G943" s="14" t="n"/>
      <c r="H943" s="15" t="n"/>
      <c r="I943" s="15" t="n"/>
      <c r="J943" s="11">
        <f>IF(OR(E943="",F943=""),"",ROUND((MOD(F943-E943,1)-N(G943))*24,2))</f>
        <v/>
      </c>
      <c r="K943" s="11">
        <f>IF(OR(A943="",B943=""),"",SUMIFS(Paradas!$F$5:$F$4004,Paradas!$A$5:$A$4004,A943,Paradas!$B$5:$B$4004,B943))</f>
        <v/>
      </c>
      <c r="L943" s="11">
        <f>IF(J943="","",J943-N(K943))</f>
        <v/>
      </c>
      <c r="M943" s="12">
        <f>IF(OR(A943="",B943=""),"",COUNTIFS(Paradas!$A$5:$A$4004,A943,Paradas!$B$5:$B$4004,B943))</f>
        <v/>
      </c>
      <c r="N943" s="11">
        <f>IF(OR(H943="",I943=""),"",I943-H943)</f>
        <v/>
      </c>
      <c r="O943" s="6" t="n"/>
    </row>
    <row r="944">
      <c r="A944" s="13" t="n"/>
      <c r="B944" s="6" t="n"/>
      <c r="C944" s="6" t="n"/>
      <c r="D944" s="6" t="n"/>
      <c r="E944" s="14" t="n"/>
      <c r="F944" s="14" t="n"/>
      <c r="G944" s="14" t="n"/>
      <c r="H944" s="15" t="n"/>
      <c r="I944" s="15" t="n"/>
      <c r="J944" s="11">
        <f>IF(OR(E944="",F944=""),"",ROUND((MOD(F944-E944,1)-N(G944))*24,2))</f>
        <v/>
      </c>
      <c r="K944" s="11">
        <f>IF(OR(A944="",B944=""),"",SUMIFS(Paradas!$F$5:$F$4004,Paradas!$A$5:$A$4004,A944,Paradas!$B$5:$B$4004,B944))</f>
        <v/>
      </c>
      <c r="L944" s="11">
        <f>IF(J944="","",J944-N(K944))</f>
        <v/>
      </c>
      <c r="M944" s="12">
        <f>IF(OR(A944="",B944=""),"",COUNTIFS(Paradas!$A$5:$A$4004,A944,Paradas!$B$5:$B$4004,B944))</f>
        <v/>
      </c>
      <c r="N944" s="11">
        <f>IF(OR(H944="",I944=""),"",I944-H944)</f>
        <v/>
      </c>
      <c r="O944" s="6" t="n"/>
    </row>
    <row r="945">
      <c r="A945" s="13" t="n"/>
      <c r="B945" s="6" t="n"/>
      <c r="C945" s="6" t="n"/>
      <c r="D945" s="6" t="n"/>
      <c r="E945" s="14" t="n"/>
      <c r="F945" s="14" t="n"/>
      <c r="G945" s="14" t="n"/>
      <c r="H945" s="15" t="n"/>
      <c r="I945" s="15" t="n"/>
      <c r="J945" s="11">
        <f>IF(OR(E945="",F945=""),"",ROUND((MOD(F945-E945,1)-N(G945))*24,2))</f>
        <v/>
      </c>
      <c r="K945" s="11">
        <f>IF(OR(A945="",B945=""),"",SUMIFS(Paradas!$F$5:$F$4004,Paradas!$A$5:$A$4004,A945,Paradas!$B$5:$B$4004,B945))</f>
        <v/>
      </c>
      <c r="L945" s="11">
        <f>IF(J945="","",J945-N(K945))</f>
        <v/>
      </c>
      <c r="M945" s="12">
        <f>IF(OR(A945="",B945=""),"",COUNTIFS(Paradas!$A$5:$A$4004,A945,Paradas!$B$5:$B$4004,B945))</f>
        <v/>
      </c>
      <c r="N945" s="11">
        <f>IF(OR(H945="",I945=""),"",I945-H945)</f>
        <v/>
      </c>
      <c r="O945" s="6" t="n"/>
    </row>
    <row r="946">
      <c r="A946" s="13" t="n"/>
      <c r="B946" s="6" t="n"/>
      <c r="C946" s="6" t="n"/>
      <c r="D946" s="6" t="n"/>
      <c r="E946" s="14" t="n"/>
      <c r="F946" s="14" t="n"/>
      <c r="G946" s="14" t="n"/>
      <c r="H946" s="15" t="n"/>
      <c r="I946" s="15" t="n"/>
      <c r="J946" s="11">
        <f>IF(OR(E946="",F946=""),"",ROUND((MOD(F946-E946,1)-N(G946))*24,2))</f>
        <v/>
      </c>
      <c r="K946" s="11">
        <f>IF(OR(A946="",B946=""),"",SUMIFS(Paradas!$F$5:$F$4004,Paradas!$A$5:$A$4004,A946,Paradas!$B$5:$B$4004,B946))</f>
        <v/>
      </c>
      <c r="L946" s="11">
        <f>IF(J946="","",J946-N(K946))</f>
        <v/>
      </c>
      <c r="M946" s="12">
        <f>IF(OR(A946="",B946=""),"",COUNTIFS(Paradas!$A$5:$A$4004,A946,Paradas!$B$5:$B$4004,B946))</f>
        <v/>
      </c>
      <c r="N946" s="11">
        <f>IF(OR(H946="",I946=""),"",I946-H946)</f>
        <v/>
      </c>
      <c r="O946" s="6" t="n"/>
    </row>
    <row r="947">
      <c r="A947" s="13" t="n"/>
      <c r="B947" s="6" t="n"/>
      <c r="C947" s="6" t="n"/>
      <c r="D947" s="6" t="n"/>
      <c r="E947" s="14" t="n"/>
      <c r="F947" s="14" t="n"/>
      <c r="G947" s="14" t="n"/>
      <c r="H947" s="15" t="n"/>
      <c r="I947" s="15" t="n"/>
      <c r="J947" s="11">
        <f>IF(OR(E947="",F947=""),"",ROUND((MOD(F947-E947,1)-N(G947))*24,2))</f>
        <v/>
      </c>
      <c r="K947" s="11">
        <f>IF(OR(A947="",B947=""),"",SUMIFS(Paradas!$F$5:$F$4004,Paradas!$A$5:$A$4004,A947,Paradas!$B$5:$B$4004,B947))</f>
        <v/>
      </c>
      <c r="L947" s="11">
        <f>IF(J947="","",J947-N(K947))</f>
        <v/>
      </c>
      <c r="M947" s="12">
        <f>IF(OR(A947="",B947=""),"",COUNTIFS(Paradas!$A$5:$A$4004,A947,Paradas!$B$5:$B$4004,B947))</f>
        <v/>
      </c>
      <c r="N947" s="11">
        <f>IF(OR(H947="",I947=""),"",I947-H947)</f>
        <v/>
      </c>
      <c r="O947" s="6" t="n"/>
    </row>
    <row r="948">
      <c r="A948" s="13" t="n"/>
      <c r="B948" s="6" t="n"/>
      <c r="C948" s="6" t="n"/>
      <c r="D948" s="6" t="n"/>
      <c r="E948" s="14" t="n"/>
      <c r="F948" s="14" t="n"/>
      <c r="G948" s="14" t="n"/>
      <c r="H948" s="15" t="n"/>
      <c r="I948" s="15" t="n"/>
      <c r="J948" s="11">
        <f>IF(OR(E948="",F948=""),"",ROUND((MOD(F948-E948,1)-N(G948))*24,2))</f>
        <v/>
      </c>
      <c r="K948" s="11">
        <f>IF(OR(A948="",B948=""),"",SUMIFS(Paradas!$F$5:$F$4004,Paradas!$A$5:$A$4004,A948,Paradas!$B$5:$B$4004,B948))</f>
        <v/>
      </c>
      <c r="L948" s="11">
        <f>IF(J948="","",J948-N(K948))</f>
        <v/>
      </c>
      <c r="M948" s="12">
        <f>IF(OR(A948="",B948=""),"",COUNTIFS(Paradas!$A$5:$A$4004,A948,Paradas!$B$5:$B$4004,B948))</f>
        <v/>
      </c>
      <c r="N948" s="11">
        <f>IF(OR(H948="",I948=""),"",I948-H948)</f>
        <v/>
      </c>
      <c r="O948" s="6" t="n"/>
    </row>
    <row r="949">
      <c r="A949" s="13" t="n"/>
      <c r="B949" s="6" t="n"/>
      <c r="C949" s="6" t="n"/>
      <c r="D949" s="6" t="n"/>
      <c r="E949" s="14" t="n"/>
      <c r="F949" s="14" t="n"/>
      <c r="G949" s="14" t="n"/>
      <c r="H949" s="15" t="n"/>
      <c r="I949" s="15" t="n"/>
      <c r="J949" s="11">
        <f>IF(OR(E949="",F949=""),"",ROUND((MOD(F949-E949,1)-N(G949))*24,2))</f>
        <v/>
      </c>
      <c r="K949" s="11">
        <f>IF(OR(A949="",B949=""),"",SUMIFS(Paradas!$F$5:$F$4004,Paradas!$A$5:$A$4004,A949,Paradas!$B$5:$B$4004,B949))</f>
        <v/>
      </c>
      <c r="L949" s="11">
        <f>IF(J949="","",J949-N(K949))</f>
        <v/>
      </c>
      <c r="M949" s="12">
        <f>IF(OR(A949="",B949=""),"",COUNTIFS(Paradas!$A$5:$A$4004,A949,Paradas!$B$5:$B$4004,B949))</f>
        <v/>
      </c>
      <c r="N949" s="11">
        <f>IF(OR(H949="",I949=""),"",I949-H949)</f>
        <v/>
      </c>
      <c r="O949" s="6" t="n"/>
    </row>
    <row r="950">
      <c r="A950" s="13" t="n"/>
      <c r="B950" s="6" t="n"/>
      <c r="C950" s="6" t="n"/>
      <c r="D950" s="6" t="n"/>
      <c r="E950" s="14" t="n"/>
      <c r="F950" s="14" t="n"/>
      <c r="G950" s="14" t="n"/>
      <c r="H950" s="15" t="n"/>
      <c r="I950" s="15" t="n"/>
      <c r="J950" s="11">
        <f>IF(OR(E950="",F950=""),"",ROUND((MOD(F950-E950,1)-N(G950))*24,2))</f>
        <v/>
      </c>
      <c r="K950" s="11">
        <f>IF(OR(A950="",B950=""),"",SUMIFS(Paradas!$F$5:$F$4004,Paradas!$A$5:$A$4004,A950,Paradas!$B$5:$B$4004,B950))</f>
        <v/>
      </c>
      <c r="L950" s="11">
        <f>IF(J950="","",J950-N(K950))</f>
        <v/>
      </c>
      <c r="M950" s="12">
        <f>IF(OR(A950="",B950=""),"",COUNTIFS(Paradas!$A$5:$A$4004,A950,Paradas!$B$5:$B$4004,B950))</f>
        <v/>
      </c>
      <c r="N950" s="11">
        <f>IF(OR(H950="",I950=""),"",I950-H950)</f>
        <v/>
      </c>
      <c r="O950" s="6" t="n"/>
    </row>
    <row r="951">
      <c r="A951" s="13" t="n"/>
      <c r="B951" s="6" t="n"/>
      <c r="C951" s="6" t="n"/>
      <c r="D951" s="6" t="n"/>
      <c r="E951" s="14" t="n"/>
      <c r="F951" s="14" t="n"/>
      <c r="G951" s="14" t="n"/>
      <c r="H951" s="15" t="n"/>
      <c r="I951" s="15" t="n"/>
      <c r="J951" s="11">
        <f>IF(OR(E951="",F951=""),"",ROUND((MOD(F951-E951,1)-N(G951))*24,2))</f>
        <v/>
      </c>
      <c r="K951" s="11">
        <f>IF(OR(A951="",B951=""),"",SUMIFS(Paradas!$F$5:$F$4004,Paradas!$A$5:$A$4004,A951,Paradas!$B$5:$B$4004,B951))</f>
        <v/>
      </c>
      <c r="L951" s="11">
        <f>IF(J951="","",J951-N(K951))</f>
        <v/>
      </c>
      <c r="M951" s="12">
        <f>IF(OR(A951="",B951=""),"",COUNTIFS(Paradas!$A$5:$A$4004,A951,Paradas!$B$5:$B$4004,B951))</f>
        <v/>
      </c>
      <c r="N951" s="11">
        <f>IF(OR(H951="",I951=""),"",I951-H951)</f>
        <v/>
      </c>
      <c r="O951" s="6" t="n"/>
    </row>
    <row r="952">
      <c r="A952" s="13" t="n"/>
      <c r="B952" s="6" t="n"/>
      <c r="C952" s="6" t="n"/>
      <c r="D952" s="6" t="n"/>
      <c r="E952" s="14" t="n"/>
      <c r="F952" s="14" t="n"/>
      <c r="G952" s="14" t="n"/>
      <c r="H952" s="15" t="n"/>
      <c r="I952" s="15" t="n"/>
      <c r="J952" s="11">
        <f>IF(OR(E952="",F952=""),"",ROUND((MOD(F952-E952,1)-N(G952))*24,2))</f>
        <v/>
      </c>
      <c r="K952" s="11">
        <f>IF(OR(A952="",B952=""),"",SUMIFS(Paradas!$F$5:$F$4004,Paradas!$A$5:$A$4004,A952,Paradas!$B$5:$B$4004,B952))</f>
        <v/>
      </c>
      <c r="L952" s="11">
        <f>IF(J952="","",J952-N(K952))</f>
        <v/>
      </c>
      <c r="M952" s="12">
        <f>IF(OR(A952="",B952=""),"",COUNTIFS(Paradas!$A$5:$A$4004,A952,Paradas!$B$5:$B$4004,B952))</f>
        <v/>
      </c>
      <c r="N952" s="11">
        <f>IF(OR(H952="",I952=""),"",I952-H952)</f>
        <v/>
      </c>
      <c r="O952" s="6" t="n"/>
    </row>
    <row r="953">
      <c r="A953" s="13" t="n"/>
      <c r="B953" s="6" t="n"/>
      <c r="C953" s="6" t="n"/>
      <c r="D953" s="6" t="n"/>
      <c r="E953" s="14" t="n"/>
      <c r="F953" s="14" t="n"/>
      <c r="G953" s="14" t="n"/>
      <c r="H953" s="15" t="n"/>
      <c r="I953" s="15" t="n"/>
      <c r="J953" s="11">
        <f>IF(OR(E953="",F953=""),"",ROUND((MOD(F953-E953,1)-N(G953))*24,2))</f>
        <v/>
      </c>
      <c r="K953" s="11">
        <f>IF(OR(A953="",B953=""),"",SUMIFS(Paradas!$F$5:$F$4004,Paradas!$A$5:$A$4004,A953,Paradas!$B$5:$B$4004,B953))</f>
        <v/>
      </c>
      <c r="L953" s="11">
        <f>IF(J953="","",J953-N(K953))</f>
        <v/>
      </c>
      <c r="M953" s="12">
        <f>IF(OR(A953="",B953=""),"",COUNTIFS(Paradas!$A$5:$A$4004,A953,Paradas!$B$5:$B$4004,B953))</f>
        <v/>
      </c>
      <c r="N953" s="11">
        <f>IF(OR(H953="",I953=""),"",I953-H953)</f>
        <v/>
      </c>
      <c r="O953" s="6" t="n"/>
    </row>
    <row r="954">
      <c r="A954" s="13" t="n"/>
      <c r="B954" s="6" t="n"/>
      <c r="C954" s="6" t="n"/>
      <c r="D954" s="6" t="n"/>
      <c r="E954" s="14" t="n"/>
      <c r="F954" s="14" t="n"/>
      <c r="G954" s="14" t="n"/>
      <c r="H954" s="15" t="n"/>
      <c r="I954" s="15" t="n"/>
      <c r="J954" s="11">
        <f>IF(OR(E954="",F954=""),"",ROUND((MOD(F954-E954,1)-N(G954))*24,2))</f>
        <v/>
      </c>
      <c r="K954" s="11">
        <f>IF(OR(A954="",B954=""),"",SUMIFS(Paradas!$F$5:$F$4004,Paradas!$A$5:$A$4004,A954,Paradas!$B$5:$B$4004,B954))</f>
        <v/>
      </c>
      <c r="L954" s="11">
        <f>IF(J954="","",J954-N(K954))</f>
        <v/>
      </c>
      <c r="M954" s="12">
        <f>IF(OR(A954="",B954=""),"",COUNTIFS(Paradas!$A$5:$A$4004,A954,Paradas!$B$5:$B$4004,B954))</f>
        <v/>
      </c>
      <c r="N954" s="11">
        <f>IF(OR(H954="",I954=""),"",I954-H954)</f>
        <v/>
      </c>
      <c r="O954" s="6" t="n"/>
    </row>
    <row r="955">
      <c r="A955" s="13" t="n"/>
      <c r="B955" s="6" t="n"/>
      <c r="C955" s="6" t="n"/>
      <c r="D955" s="6" t="n"/>
      <c r="E955" s="14" t="n"/>
      <c r="F955" s="14" t="n"/>
      <c r="G955" s="14" t="n"/>
      <c r="H955" s="15" t="n"/>
      <c r="I955" s="15" t="n"/>
      <c r="J955" s="11">
        <f>IF(OR(E955="",F955=""),"",ROUND((MOD(F955-E955,1)-N(G955))*24,2))</f>
        <v/>
      </c>
      <c r="K955" s="11">
        <f>IF(OR(A955="",B955=""),"",SUMIFS(Paradas!$F$5:$F$4004,Paradas!$A$5:$A$4004,A955,Paradas!$B$5:$B$4004,B955))</f>
        <v/>
      </c>
      <c r="L955" s="11">
        <f>IF(J955="","",J955-N(K955))</f>
        <v/>
      </c>
      <c r="M955" s="12">
        <f>IF(OR(A955="",B955=""),"",COUNTIFS(Paradas!$A$5:$A$4004,A955,Paradas!$B$5:$B$4004,B955))</f>
        <v/>
      </c>
      <c r="N955" s="11">
        <f>IF(OR(H955="",I955=""),"",I955-H955)</f>
        <v/>
      </c>
      <c r="O955" s="6" t="n"/>
    </row>
    <row r="956">
      <c r="A956" s="13" t="n"/>
      <c r="B956" s="6" t="n"/>
      <c r="C956" s="6" t="n"/>
      <c r="D956" s="6" t="n"/>
      <c r="E956" s="14" t="n"/>
      <c r="F956" s="14" t="n"/>
      <c r="G956" s="14" t="n"/>
      <c r="H956" s="15" t="n"/>
      <c r="I956" s="15" t="n"/>
      <c r="J956" s="11">
        <f>IF(OR(E956="",F956=""),"",ROUND((MOD(F956-E956,1)-N(G956))*24,2))</f>
        <v/>
      </c>
      <c r="K956" s="11">
        <f>IF(OR(A956="",B956=""),"",SUMIFS(Paradas!$F$5:$F$4004,Paradas!$A$5:$A$4004,A956,Paradas!$B$5:$B$4004,B956))</f>
        <v/>
      </c>
      <c r="L956" s="11">
        <f>IF(J956="","",J956-N(K956))</f>
        <v/>
      </c>
      <c r="M956" s="12">
        <f>IF(OR(A956="",B956=""),"",COUNTIFS(Paradas!$A$5:$A$4004,A956,Paradas!$B$5:$B$4004,B956))</f>
        <v/>
      </c>
      <c r="N956" s="11">
        <f>IF(OR(H956="",I956=""),"",I956-H956)</f>
        <v/>
      </c>
      <c r="O956" s="6" t="n"/>
    </row>
    <row r="957">
      <c r="A957" s="13" t="n"/>
      <c r="B957" s="6" t="n"/>
      <c r="C957" s="6" t="n"/>
      <c r="D957" s="6" t="n"/>
      <c r="E957" s="14" t="n"/>
      <c r="F957" s="14" t="n"/>
      <c r="G957" s="14" t="n"/>
      <c r="H957" s="15" t="n"/>
      <c r="I957" s="15" t="n"/>
      <c r="J957" s="11">
        <f>IF(OR(E957="",F957=""),"",ROUND((MOD(F957-E957,1)-N(G957))*24,2))</f>
        <v/>
      </c>
      <c r="K957" s="11">
        <f>IF(OR(A957="",B957=""),"",SUMIFS(Paradas!$F$5:$F$4004,Paradas!$A$5:$A$4004,A957,Paradas!$B$5:$B$4004,B957))</f>
        <v/>
      </c>
      <c r="L957" s="11">
        <f>IF(J957="","",J957-N(K957))</f>
        <v/>
      </c>
      <c r="M957" s="12">
        <f>IF(OR(A957="",B957=""),"",COUNTIFS(Paradas!$A$5:$A$4004,A957,Paradas!$B$5:$B$4004,B957))</f>
        <v/>
      </c>
      <c r="N957" s="11">
        <f>IF(OR(H957="",I957=""),"",I957-H957)</f>
        <v/>
      </c>
      <c r="O957" s="6" t="n"/>
    </row>
    <row r="958">
      <c r="A958" s="13" t="n"/>
      <c r="B958" s="6" t="n"/>
      <c r="C958" s="6" t="n"/>
      <c r="D958" s="6" t="n"/>
      <c r="E958" s="14" t="n"/>
      <c r="F958" s="14" t="n"/>
      <c r="G958" s="14" t="n"/>
      <c r="H958" s="15" t="n"/>
      <c r="I958" s="15" t="n"/>
      <c r="J958" s="11">
        <f>IF(OR(E958="",F958=""),"",ROUND((MOD(F958-E958,1)-N(G958))*24,2))</f>
        <v/>
      </c>
      <c r="K958" s="11">
        <f>IF(OR(A958="",B958=""),"",SUMIFS(Paradas!$F$5:$F$4004,Paradas!$A$5:$A$4004,A958,Paradas!$B$5:$B$4004,B958))</f>
        <v/>
      </c>
      <c r="L958" s="11">
        <f>IF(J958="","",J958-N(K958))</f>
        <v/>
      </c>
      <c r="M958" s="12">
        <f>IF(OR(A958="",B958=""),"",COUNTIFS(Paradas!$A$5:$A$4004,A958,Paradas!$B$5:$B$4004,B958))</f>
        <v/>
      </c>
      <c r="N958" s="11">
        <f>IF(OR(H958="",I958=""),"",I958-H958)</f>
        <v/>
      </c>
      <c r="O958" s="6" t="n"/>
    </row>
    <row r="959">
      <c r="A959" s="13" t="n"/>
      <c r="B959" s="6" t="n"/>
      <c r="C959" s="6" t="n"/>
      <c r="D959" s="6" t="n"/>
      <c r="E959" s="14" t="n"/>
      <c r="F959" s="14" t="n"/>
      <c r="G959" s="14" t="n"/>
      <c r="H959" s="15" t="n"/>
      <c r="I959" s="15" t="n"/>
      <c r="J959" s="11">
        <f>IF(OR(E959="",F959=""),"",ROUND((MOD(F959-E959,1)-N(G959))*24,2))</f>
        <v/>
      </c>
      <c r="K959" s="11">
        <f>IF(OR(A959="",B959=""),"",SUMIFS(Paradas!$F$5:$F$4004,Paradas!$A$5:$A$4004,A959,Paradas!$B$5:$B$4004,B959))</f>
        <v/>
      </c>
      <c r="L959" s="11">
        <f>IF(J959="","",J959-N(K959))</f>
        <v/>
      </c>
      <c r="M959" s="12">
        <f>IF(OR(A959="",B959=""),"",COUNTIFS(Paradas!$A$5:$A$4004,A959,Paradas!$B$5:$B$4004,B959))</f>
        <v/>
      </c>
      <c r="N959" s="11">
        <f>IF(OR(H959="",I959=""),"",I959-H959)</f>
        <v/>
      </c>
      <c r="O959" s="6" t="n"/>
    </row>
    <row r="960">
      <c r="A960" s="13" t="n"/>
      <c r="B960" s="6" t="n"/>
      <c r="C960" s="6" t="n"/>
      <c r="D960" s="6" t="n"/>
      <c r="E960" s="14" t="n"/>
      <c r="F960" s="14" t="n"/>
      <c r="G960" s="14" t="n"/>
      <c r="H960" s="15" t="n"/>
      <c r="I960" s="15" t="n"/>
      <c r="J960" s="11">
        <f>IF(OR(E960="",F960=""),"",ROUND((MOD(F960-E960,1)-N(G960))*24,2))</f>
        <v/>
      </c>
      <c r="K960" s="11">
        <f>IF(OR(A960="",B960=""),"",SUMIFS(Paradas!$F$5:$F$4004,Paradas!$A$5:$A$4004,A960,Paradas!$B$5:$B$4004,B960))</f>
        <v/>
      </c>
      <c r="L960" s="11">
        <f>IF(J960="","",J960-N(K960))</f>
        <v/>
      </c>
      <c r="M960" s="12">
        <f>IF(OR(A960="",B960=""),"",COUNTIFS(Paradas!$A$5:$A$4004,A960,Paradas!$B$5:$B$4004,B960))</f>
        <v/>
      </c>
      <c r="N960" s="11">
        <f>IF(OR(H960="",I960=""),"",I960-H960)</f>
        <v/>
      </c>
      <c r="O960" s="6" t="n"/>
    </row>
    <row r="961">
      <c r="A961" s="13" t="n"/>
      <c r="B961" s="6" t="n"/>
      <c r="C961" s="6" t="n"/>
      <c r="D961" s="6" t="n"/>
      <c r="E961" s="14" t="n"/>
      <c r="F961" s="14" t="n"/>
      <c r="G961" s="14" t="n"/>
      <c r="H961" s="15" t="n"/>
      <c r="I961" s="15" t="n"/>
      <c r="J961" s="11">
        <f>IF(OR(E961="",F961=""),"",ROUND((MOD(F961-E961,1)-N(G961))*24,2))</f>
        <v/>
      </c>
      <c r="K961" s="11">
        <f>IF(OR(A961="",B961=""),"",SUMIFS(Paradas!$F$5:$F$4004,Paradas!$A$5:$A$4004,A961,Paradas!$B$5:$B$4004,B961))</f>
        <v/>
      </c>
      <c r="L961" s="11">
        <f>IF(J961="","",J961-N(K961))</f>
        <v/>
      </c>
      <c r="M961" s="12">
        <f>IF(OR(A961="",B961=""),"",COUNTIFS(Paradas!$A$5:$A$4004,A961,Paradas!$B$5:$B$4004,B961))</f>
        <v/>
      </c>
      <c r="N961" s="11">
        <f>IF(OR(H961="",I961=""),"",I961-H961)</f>
        <v/>
      </c>
      <c r="O961" s="6" t="n"/>
    </row>
    <row r="962">
      <c r="A962" s="13" t="n"/>
      <c r="B962" s="6" t="n"/>
      <c r="C962" s="6" t="n"/>
      <c r="D962" s="6" t="n"/>
      <c r="E962" s="14" t="n"/>
      <c r="F962" s="14" t="n"/>
      <c r="G962" s="14" t="n"/>
      <c r="H962" s="15" t="n"/>
      <c r="I962" s="15" t="n"/>
      <c r="J962" s="11">
        <f>IF(OR(E962="",F962=""),"",ROUND((MOD(F962-E962,1)-N(G962))*24,2))</f>
        <v/>
      </c>
      <c r="K962" s="11">
        <f>IF(OR(A962="",B962=""),"",SUMIFS(Paradas!$F$5:$F$4004,Paradas!$A$5:$A$4004,A962,Paradas!$B$5:$B$4004,B962))</f>
        <v/>
      </c>
      <c r="L962" s="11">
        <f>IF(J962="","",J962-N(K962))</f>
        <v/>
      </c>
      <c r="M962" s="12">
        <f>IF(OR(A962="",B962=""),"",COUNTIFS(Paradas!$A$5:$A$4004,A962,Paradas!$B$5:$B$4004,B962))</f>
        <v/>
      </c>
      <c r="N962" s="11">
        <f>IF(OR(H962="",I962=""),"",I962-H962)</f>
        <v/>
      </c>
      <c r="O962" s="6" t="n"/>
    </row>
    <row r="963">
      <c r="A963" s="13" t="n"/>
      <c r="B963" s="6" t="n"/>
      <c r="C963" s="6" t="n"/>
      <c r="D963" s="6" t="n"/>
      <c r="E963" s="14" t="n"/>
      <c r="F963" s="14" t="n"/>
      <c r="G963" s="14" t="n"/>
      <c r="H963" s="15" t="n"/>
      <c r="I963" s="15" t="n"/>
      <c r="J963" s="11">
        <f>IF(OR(E963="",F963=""),"",ROUND((MOD(F963-E963,1)-N(G963))*24,2))</f>
        <v/>
      </c>
      <c r="K963" s="11">
        <f>IF(OR(A963="",B963=""),"",SUMIFS(Paradas!$F$5:$F$4004,Paradas!$A$5:$A$4004,A963,Paradas!$B$5:$B$4004,B963))</f>
        <v/>
      </c>
      <c r="L963" s="11">
        <f>IF(J963="","",J963-N(K963))</f>
        <v/>
      </c>
      <c r="M963" s="12">
        <f>IF(OR(A963="",B963=""),"",COUNTIFS(Paradas!$A$5:$A$4004,A963,Paradas!$B$5:$B$4004,B963))</f>
        <v/>
      </c>
      <c r="N963" s="11">
        <f>IF(OR(H963="",I963=""),"",I963-H963)</f>
        <v/>
      </c>
      <c r="O963" s="6" t="n"/>
    </row>
    <row r="964">
      <c r="A964" s="13" t="n"/>
      <c r="B964" s="6" t="n"/>
      <c r="C964" s="6" t="n"/>
      <c r="D964" s="6" t="n"/>
      <c r="E964" s="14" t="n"/>
      <c r="F964" s="14" t="n"/>
      <c r="G964" s="14" t="n"/>
      <c r="H964" s="15" t="n"/>
      <c r="I964" s="15" t="n"/>
      <c r="J964" s="11">
        <f>IF(OR(E964="",F964=""),"",ROUND((MOD(F964-E964,1)-N(G964))*24,2))</f>
        <v/>
      </c>
      <c r="K964" s="11">
        <f>IF(OR(A964="",B964=""),"",SUMIFS(Paradas!$F$5:$F$4004,Paradas!$A$5:$A$4004,A964,Paradas!$B$5:$B$4004,B964))</f>
        <v/>
      </c>
      <c r="L964" s="11">
        <f>IF(J964="","",J964-N(K964))</f>
        <v/>
      </c>
      <c r="M964" s="12">
        <f>IF(OR(A964="",B964=""),"",COUNTIFS(Paradas!$A$5:$A$4004,A964,Paradas!$B$5:$B$4004,B964))</f>
        <v/>
      </c>
      <c r="N964" s="11">
        <f>IF(OR(H964="",I964=""),"",I964-H964)</f>
        <v/>
      </c>
      <c r="O964" s="6" t="n"/>
    </row>
    <row r="965">
      <c r="A965" s="13" t="n"/>
      <c r="B965" s="6" t="n"/>
      <c r="C965" s="6" t="n"/>
      <c r="D965" s="6" t="n"/>
      <c r="E965" s="14" t="n"/>
      <c r="F965" s="14" t="n"/>
      <c r="G965" s="14" t="n"/>
      <c r="H965" s="15" t="n"/>
      <c r="I965" s="15" t="n"/>
      <c r="J965" s="11">
        <f>IF(OR(E965="",F965=""),"",ROUND((MOD(F965-E965,1)-N(G965))*24,2))</f>
        <v/>
      </c>
      <c r="K965" s="11">
        <f>IF(OR(A965="",B965=""),"",SUMIFS(Paradas!$F$5:$F$4004,Paradas!$A$5:$A$4004,A965,Paradas!$B$5:$B$4004,B965))</f>
        <v/>
      </c>
      <c r="L965" s="11">
        <f>IF(J965="","",J965-N(K965))</f>
        <v/>
      </c>
      <c r="M965" s="12">
        <f>IF(OR(A965="",B965=""),"",COUNTIFS(Paradas!$A$5:$A$4004,A965,Paradas!$B$5:$B$4004,B965))</f>
        <v/>
      </c>
      <c r="N965" s="11">
        <f>IF(OR(H965="",I965=""),"",I965-H965)</f>
        <v/>
      </c>
      <c r="O965" s="6" t="n"/>
    </row>
    <row r="966">
      <c r="A966" s="13" t="n"/>
      <c r="B966" s="6" t="n"/>
      <c r="C966" s="6" t="n"/>
      <c r="D966" s="6" t="n"/>
      <c r="E966" s="14" t="n"/>
      <c r="F966" s="14" t="n"/>
      <c r="G966" s="14" t="n"/>
      <c r="H966" s="15" t="n"/>
      <c r="I966" s="15" t="n"/>
      <c r="J966" s="11">
        <f>IF(OR(E966="",F966=""),"",ROUND((MOD(F966-E966,1)-N(G966))*24,2))</f>
        <v/>
      </c>
      <c r="K966" s="11">
        <f>IF(OR(A966="",B966=""),"",SUMIFS(Paradas!$F$5:$F$4004,Paradas!$A$5:$A$4004,A966,Paradas!$B$5:$B$4004,B966))</f>
        <v/>
      </c>
      <c r="L966" s="11">
        <f>IF(J966="","",J966-N(K966))</f>
        <v/>
      </c>
      <c r="M966" s="12">
        <f>IF(OR(A966="",B966=""),"",COUNTIFS(Paradas!$A$5:$A$4004,A966,Paradas!$B$5:$B$4004,B966))</f>
        <v/>
      </c>
      <c r="N966" s="11">
        <f>IF(OR(H966="",I966=""),"",I966-H966)</f>
        <v/>
      </c>
      <c r="O966" s="6" t="n"/>
    </row>
    <row r="967">
      <c r="A967" s="13" t="n"/>
      <c r="B967" s="6" t="n"/>
      <c r="C967" s="6" t="n"/>
      <c r="D967" s="6" t="n"/>
      <c r="E967" s="14" t="n"/>
      <c r="F967" s="14" t="n"/>
      <c r="G967" s="14" t="n"/>
      <c r="H967" s="15" t="n"/>
      <c r="I967" s="15" t="n"/>
      <c r="J967" s="11">
        <f>IF(OR(E967="",F967=""),"",ROUND((MOD(F967-E967,1)-N(G967))*24,2))</f>
        <v/>
      </c>
      <c r="K967" s="11">
        <f>IF(OR(A967="",B967=""),"",SUMIFS(Paradas!$F$5:$F$4004,Paradas!$A$5:$A$4004,A967,Paradas!$B$5:$B$4004,B967))</f>
        <v/>
      </c>
      <c r="L967" s="11">
        <f>IF(J967="","",J967-N(K967))</f>
        <v/>
      </c>
      <c r="M967" s="12">
        <f>IF(OR(A967="",B967=""),"",COUNTIFS(Paradas!$A$5:$A$4004,A967,Paradas!$B$5:$B$4004,B967))</f>
        <v/>
      </c>
      <c r="N967" s="11">
        <f>IF(OR(H967="",I967=""),"",I967-H967)</f>
        <v/>
      </c>
      <c r="O967" s="6" t="n"/>
    </row>
    <row r="968">
      <c r="A968" s="13" t="n"/>
      <c r="B968" s="6" t="n"/>
      <c r="C968" s="6" t="n"/>
      <c r="D968" s="6" t="n"/>
      <c r="E968" s="14" t="n"/>
      <c r="F968" s="14" t="n"/>
      <c r="G968" s="14" t="n"/>
      <c r="H968" s="15" t="n"/>
      <c r="I968" s="15" t="n"/>
      <c r="J968" s="11">
        <f>IF(OR(E968="",F968=""),"",ROUND((MOD(F968-E968,1)-N(G968))*24,2))</f>
        <v/>
      </c>
      <c r="K968" s="11">
        <f>IF(OR(A968="",B968=""),"",SUMIFS(Paradas!$F$5:$F$4004,Paradas!$A$5:$A$4004,A968,Paradas!$B$5:$B$4004,B968))</f>
        <v/>
      </c>
      <c r="L968" s="11">
        <f>IF(J968="","",J968-N(K968))</f>
        <v/>
      </c>
      <c r="M968" s="12">
        <f>IF(OR(A968="",B968=""),"",COUNTIFS(Paradas!$A$5:$A$4004,A968,Paradas!$B$5:$B$4004,B968))</f>
        <v/>
      </c>
      <c r="N968" s="11">
        <f>IF(OR(H968="",I968=""),"",I968-H968)</f>
        <v/>
      </c>
      <c r="O968" s="6" t="n"/>
    </row>
    <row r="969">
      <c r="A969" s="13" t="n"/>
      <c r="B969" s="6" t="n"/>
      <c r="C969" s="6" t="n"/>
      <c r="D969" s="6" t="n"/>
      <c r="E969" s="14" t="n"/>
      <c r="F969" s="14" t="n"/>
      <c r="G969" s="14" t="n"/>
      <c r="H969" s="15" t="n"/>
      <c r="I969" s="15" t="n"/>
      <c r="J969" s="11">
        <f>IF(OR(E969="",F969=""),"",ROUND((MOD(F969-E969,1)-N(G969))*24,2))</f>
        <v/>
      </c>
      <c r="K969" s="11">
        <f>IF(OR(A969="",B969=""),"",SUMIFS(Paradas!$F$5:$F$4004,Paradas!$A$5:$A$4004,A969,Paradas!$B$5:$B$4004,B969))</f>
        <v/>
      </c>
      <c r="L969" s="11">
        <f>IF(J969="","",J969-N(K969))</f>
        <v/>
      </c>
      <c r="M969" s="12">
        <f>IF(OR(A969="",B969=""),"",COUNTIFS(Paradas!$A$5:$A$4004,A969,Paradas!$B$5:$B$4004,B969))</f>
        <v/>
      </c>
      <c r="N969" s="11">
        <f>IF(OR(H969="",I969=""),"",I969-H969)</f>
        <v/>
      </c>
      <c r="O969" s="6" t="n"/>
    </row>
    <row r="970">
      <c r="A970" s="13" t="n"/>
      <c r="B970" s="6" t="n"/>
      <c r="C970" s="6" t="n"/>
      <c r="D970" s="6" t="n"/>
      <c r="E970" s="14" t="n"/>
      <c r="F970" s="14" t="n"/>
      <c r="G970" s="14" t="n"/>
      <c r="H970" s="15" t="n"/>
      <c r="I970" s="15" t="n"/>
      <c r="J970" s="11">
        <f>IF(OR(E970="",F970=""),"",ROUND((MOD(F970-E970,1)-N(G970))*24,2))</f>
        <v/>
      </c>
      <c r="K970" s="11">
        <f>IF(OR(A970="",B970=""),"",SUMIFS(Paradas!$F$5:$F$4004,Paradas!$A$5:$A$4004,A970,Paradas!$B$5:$B$4004,B970))</f>
        <v/>
      </c>
      <c r="L970" s="11">
        <f>IF(J970="","",J970-N(K970))</f>
        <v/>
      </c>
      <c r="M970" s="12">
        <f>IF(OR(A970="",B970=""),"",COUNTIFS(Paradas!$A$5:$A$4004,A970,Paradas!$B$5:$B$4004,B970))</f>
        <v/>
      </c>
      <c r="N970" s="11">
        <f>IF(OR(H970="",I970=""),"",I970-H970)</f>
        <v/>
      </c>
      <c r="O970" s="6" t="n"/>
    </row>
    <row r="971">
      <c r="A971" s="13" t="n"/>
      <c r="B971" s="6" t="n"/>
      <c r="C971" s="6" t="n"/>
      <c r="D971" s="6" t="n"/>
      <c r="E971" s="14" t="n"/>
      <c r="F971" s="14" t="n"/>
      <c r="G971" s="14" t="n"/>
      <c r="H971" s="15" t="n"/>
      <c r="I971" s="15" t="n"/>
      <c r="J971" s="11">
        <f>IF(OR(E971="",F971=""),"",ROUND((MOD(F971-E971,1)-N(G971))*24,2))</f>
        <v/>
      </c>
      <c r="K971" s="11">
        <f>IF(OR(A971="",B971=""),"",SUMIFS(Paradas!$F$5:$F$4004,Paradas!$A$5:$A$4004,A971,Paradas!$B$5:$B$4004,B971))</f>
        <v/>
      </c>
      <c r="L971" s="11">
        <f>IF(J971="","",J971-N(K971))</f>
        <v/>
      </c>
      <c r="M971" s="12">
        <f>IF(OR(A971="",B971=""),"",COUNTIFS(Paradas!$A$5:$A$4004,A971,Paradas!$B$5:$B$4004,B971))</f>
        <v/>
      </c>
      <c r="N971" s="11">
        <f>IF(OR(H971="",I971=""),"",I971-H971)</f>
        <v/>
      </c>
      <c r="O971" s="6" t="n"/>
    </row>
    <row r="972">
      <c r="A972" s="13" t="n"/>
      <c r="B972" s="6" t="n"/>
      <c r="C972" s="6" t="n"/>
      <c r="D972" s="6" t="n"/>
      <c r="E972" s="14" t="n"/>
      <c r="F972" s="14" t="n"/>
      <c r="G972" s="14" t="n"/>
      <c r="H972" s="15" t="n"/>
      <c r="I972" s="15" t="n"/>
      <c r="J972" s="11">
        <f>IF(OR(E972="",F972=""),"",ROUND((MOD(F972-E972,1)-N(G972))*24,2))</f>
        <v/>
      </c>
      <c r="K972" s="11">
        <f>IF(OR(A972="",B972=""),"",SUMIFS(Paradas!$F$5:$F$4004,Paradas!$A$5:$A$4004,A972,Paradas!$B$5:$B$4004,B972))</f>
        <v/>
      </c>
      <c r="L972" s="11">
        <f>IF(J972="","",J972-N(K972))</f>
        <v/>
      </c>
      <c r="M972" s="12">
        <f>IF(OR(A972="",B972=""),"",COUNTIFS(Paradas!$A$5:$A$4004,A972,Paradas!$B$5:$B$4004,B972))</f>
        <v/>
      </c>
      <c r="N972" s="11">
        <f>IF(OR(H972="",I972=""),"",I972-H972)</f>
        <v/>
      </c>
      <c r="O972" s="6" t="n"/>
    </row>
    <row r="973">
      <c r="A973" s="13" t="n"/>
      <c r="B973" s="6" t="n"/>
      <c r="C973" s="6" t="n"/>
      <c r="D973" s="6" t="n"/>
      <c r="E973" s="14" t="n"/>
      <c r="F973" s="14" t="n"/>
      <c r="G973" s="14" t="n"/>
      <c r="H973" s="15" t="n"/>
      <c r="I973" s="15" t="n"/>
      <c r="J973" s="11">
        <f>IF(OR(E973="",F973=""),"",ROUND((MOD(F973-E973,1)-N(G973))*24,2))</f>
        <v/>
      </c>
      <c r="K973" s="11">
        <f>IF(OR(A973="",B973=""),"",SUMIFS(Paradas!$F$5:$F$4004,Paradas!$A$5:$A$4004,A973,Paradas!$B$5:$B$4004,B973))</f>
        <v/>
      </c>
      <c r="L973" s="11">
        <f>IF(J973="","",J973-N(K973))</f>
        <v/>
      </c>
      <c r="M973" s="12">
        <f>IF(OR(A973="",B973=""),"",COUNTIFS(Paradas!$A$5:$A$4004,A973,Paradas!$B$5:$B$4004,B973))</f>
        <v/>
      </c>
      <c r="N973" s="11">
        <f>IF(OR(H973="",I973=""),"",I973-H973)</f>
        <v/>
      </c>
      <c r="O973" s="6" t="n"/>
    </row>
    <row r="974">
      <c r="A974" s="13" t="n"/>
      <c r="B974" s="6" t="n"/>
      <c r="C974" s="6" t="n"/>
      <c r="D974" s="6" t="n"/>
      <c r="E974" s="14" t="n"/>
      <c r="F974" s="14" t="n"/>
      <c r="G974" s="14" t="n"/>
      <c r="H974" s="15" t="n"/>
      <c r="I974" s="15" t="n"/>
      <c r="J974" s="11">
        <f>IF(OR(E974="",F974=""),"",ROUND((MOD(F974-E974,1)-N(G974))*24,2))</f>
        <v/>
      </c>
      <c r="K974" s="11">
        <f>IF(OR(A974="",B974=""),"",SUMIFS(Paradas!$F$5:$F$4004,Paradas!$A$5:$A$4004,A974,Paradas!$B$5:$B$4004,B974))</f>
        <v/>
      </c>
      <c r="L974" s="11">
        <f>IF(J974="","",J974-N(K974))</f>
        <v/>
      </c>
      <c r="M974" s="12">
        <f>IF(OR(A974="",B974=""),"",COUNTIFS(Paradas!$A$5:$A$4004,A974,Paradas!$B$5:$B$4004,B974))</f>
        <v/>
      </c>
      <c r="N974" s="11">
        <f>IF(OR(H974="",I974=""),"",I974-H974)</f>
        <v/>
      </c>
      <c r="O974" s="6" t="n"/>
    </row>
    <row r="975">
      <c r="A975" s="13" t="n"/>
      <c r="B975" s="6" t="n"/>
      <c r="C975" s="6" t="n"/>
      <c r="D975" s="6" t="n"/>
      <c r="E975" s="14" t="n"/>
      <c r="F975" s="14" t="n"/>
      <c r="G975" s="14" t="n"/>
      <c r="H975" s="15" t="n"/>
      <c r="I975" s="15" t="n"/>
      <c r="J975" s="11">
        <f>IF(OR(E975="",F975=""),"",ROUND((MOD(F975-E975,1)-N(G975))*24,2))</f>
        <v/>
      </c>
      <c r="K975" s="11">
        <f>IF(OR(A975="",B975=""),"",SUMIFS(Paradas!$F$5:$F$4004,Paradas!$A$5:$A$4004,A975,Paradas!$B$5:$B$4004,B975))</f>
        <v/>
      </c>
      <c r="L975" s="11">
        <f>IF(J975="","",J975-N(K975))</f>
        <v/>
      </c>
      <c r="M975" s="12">
        <f>IF(OR(A975="",B975=""),"",COUNTIFS(Paradas!$A$5:$A$4004,A975,Paradas!$B$5:$B$4004,B975))</f>
        <v/>
      </c>
      <c r="N975" s="11">
        <f>IF(OR(H975="",I975=""),"",I975-H975)</f>
        <v/>
      </c>
      <c r="O975" s="6" t="n"/>
    </row>
    <row r="976">
      <c r="A976" s="13" t="n"/>
      <c r="B976" s="6" t="n"/>
      <c r="C976" s="6" t="n"/>
      <c r="D976" s="6" t="n"/>
      <c r="E976" s="14" t="n"/>
      <c r="F976" s="14" t="n"/>
      <c r="G976" s="14" t="n"/>
      <c r="H976" s="15" t="n"/>
      <c r="I976" s="15" t="n"/>
      <c r="J976" s="11">
        <f>IF(OR(E976="",F976=""),"",ROUND((MOD(F976-E976,1)-N(G976))*24,2))</f>
        <v/>
      </c>
      <c r="K976" s="11">
        <f>IF(OR(A976="",B976=""),"",SUMIFS(Paradas!$F$5:$F$4004,Paradas!$A$5:$A$4004,A976,Paradas!$B$5:$B$4004,B976))</f>
        <v/>
      </c>
      <c r="L976" s="11">
        <f>IF(J976="","",J976-N(K976))</f>
        <v/>
      </c>
      <c r="M976" s="12">
        <f>IF(OR(A976="",B976=""),"",COUNTIFS(Paradas!$A$5:$A$4004,A976,Paradas!$B$5:$B$4004,B976))</f>
        <v/>
      </c>
      <c r="N976" s="11">
        <f>IF(OR(H976="",I976=""),"",I976-H976)</f>
        <v/>
      </c>
      <c r="O976" s="6" t="n"/>
    </row>
    <row r="977">
      <c r="A977" s="13" t="n"/>
      <c r="B977" s="6" t="n"/>
      <c r="C977" s="6" t="n"/>
      <c r="D977" s="6" t="n"/>
      <c r="E977" s="14" t="n"/>
      <c r="F977" s="14" t="n"/>
      <c r="G977" s="14" t="n"/>
      <c r="H977" s="15" t="n"/>
      <c r="I977" s="15" t="n"/>
      <c r="J977" s="11">
        <f>IF(OR(E977="",F977=""),"",ROUND((MOD(F977-E977,1)-N(G977))*24,2))</f>
        <v/>
      </c>
      <c r="K977" s="11">
        <f>IF(OR(A977="",B977=""),"",SUMIFS(Paradas!$F$5:$F$4004,Paradas!$A$5:$A$4004,A977,Paradas!$B$5:$B$4004,B977))</f>
        <v/>
      </c>
      <c r="L977" s="11">
        <f>IF(J977="","",J977-N(K977))</f>
        <v/>
      </c>
      <c r="M977" s="12">
        <f>IF(OR(A977="",B977=""),"",COUNTIFS(Paradas!$A$5:$A$4004,A977,Paradas!$B$5:$B$4004,B977))</f>
        <v/>
      </c>
      <c r="N977" s="11">
        <f>IF(OR(H977="",I977=""),"",I977-H977)</f>
        <v/>
      </c>
      <c r="O977" s="6" t="n"/>
    </row>
    <row r="978">
      <c r="A978" s="13" t="n"/>
      <c r="B978" s="6" t="n"/>
      <c r="C978" s="6" t="n"/>
      <c r="D978" s="6" t="n"/>
      <c r="E978" s="14" t="n"/>
      <c r="F978" s="14" t="n"/>
      <c r="G978" s="14" t="n"/>
      <c r="H978" s="15" t="n"/>
      <c r="I978" s="15" t="n"/>
      <c r="J978" s="11">
        <f>IF(OR(E978="",F978=""),"",ROUND((MOD(F978-E978,1)-N(G978))*24,2))</f>
        <v/>
      </c>
      <c r="K978" s="11">
        <f>IF(OR(A978="",B978=""),"",SUMIFS(Paradas!$F$5:$F$4004,Paradas!$A$5:$A$4004,A978,Paradas!$B$5:$B$4004,B978))</f>
        <v/>
      </c>
      <c r="L978" s="11">
        <f>IF(J978="","",J978-N(K978))</f>
        <v/>
      </c>
      <c r="M978" s="12">
        <f>IF(OR(A978="",B978=""),"",COUNTIFS(Paradas!$A$5:$A$4004,A978,Paradas!$B$5:$B$4004,B978))</f>
        <v/>
      </c>
      <c r="N978" s="11">
        <f>IF(OR(H978="",I978=""),"",I978-H978)</f>
        <v/>
      </c>
      <c r="O978" s="6" t="n"/>
    </row>
    <row r="979">
      <c r="A979" s="13" t="n"/>
      <c r="B979" s="6" t="n"/>
      <c r="C979" s="6" t="n"/>
      <c r="D979" s="6" t="n"/>
      <c r="E979" s="14" t="n"/>
      <c r="F979" s="14" t="n"/>
      <c r="G979" s="14" t="n"/>
      <c r="H979" s="15" t="n"/>
      <c r="I979" s="15" t="n"/>
      <c r="J979" s="11">
        <f>IF(OR(E979="",F979=""),"",ROUND((MOD(F979-E979,1)-N(G979))*24,2))</f>
        <v/>
      </c>
      <c r="K979" s="11">
        <f>IF(OR(A979="",B979=""),"",SUMIFS(Paradas!$F$5:$F$4004,Paradas!$A$5:$A$4004,A979,Paradas!$B$5:$B$4004,B979))</f>
        <v/>
      </c>
      <c r="L979" s="11">
        <f>IF(J979="","",J979-N(K979))</f>
        <v/>
      </c>
      <c r="M979" s="12">
        <f>IF(OR(A979="",B979=""),"",COUNTIFS(Paradas!$A$5:$A$4004,A979,Paradas!$B$5:$B$4004,B979))</f>
        <v/>
      </c>
      <c r="N979" s="11">
        <f>IF(OR(H979="",I979=""),"",I979-H979)</f>
        <v/>
      </c>
      <c r="O979" s="6" t="n"/>
    </row>
    <row r="980">
      <c r="A980" s="13" t="n"/>
      <c r="B980" s="6" t="n"/>
      <c r="C980" s="6" t="n"/>
      <c r="D980" s="6" t="n"/>
      <c r="E980" s="14" t="n"/>
      <c r="F980" s="14" t="n"/>
      <c r="G980" s="14" t="n"/>
      <c r="H980" s="15" t="n"/>
      <c r="I980" s="15" t="n"/>
      <c r="J980" s="11">
        <f>IF(OR(E980="",F980=""),"",ROUND((MOD(F980-E980,1)-N(G980))*24,2))</f>
        <v/>
      </c>
      <c r="K980" s="11">
        <f>IF(OR(A980="",B980=""),"",SUMIFS(Paradas!$F$5:$F$4004,Paradas!$A$5:$A$4004,A980,Paradas!$B$5:$B$4004,B980))</f>
        <v/>
      </c>
      <c r="L980" s="11">
        <f>IF(J980="","",J980-N(K980))</f>
        <v/>
      </c>
      <c r="M980" s="12">
        <f>IF(OR(A980="",B980=""),"",COUNTIFS(Paradas!$A$5:$A$4004,A980,Paradas!$B$5:$B$4004,B980))</f>
        <v/>
      </c>
      <c r="N980" s="11">
        <f>IF(OR(H980="",I980=""),"",I980-H980)</f>
        <v/>
      </c>
      <c r="O980" s="6" t="n"/>
    </row>
    <row r="981">
      <c r="A981" s="13" t="n"/>
      <c r="B981" s="6" t="n"/>
      <c r="C981" s="6" t="n"/>
      <c r="D981" s="6" t="n"/>
      <c r="E981" s="14" t="n"/>
      <c r="F981" s="14" t="n"/>
      <c r="G981" s="14" t="n"/>
      <c r="H981" s="15" t="n"/>
      <c r="I981" s="15" t="n"/>
      <c r="J981" s="11">
        <f>IF(OR(E981="",F981=""),"",ROUND((MOD(F981-E981,1)-N(G981))*24,2))</f>
        <v/>
      </c>
      <c r="K981" s="11">
        <f>IF(OR(A981="",B981=""),"",SUMIFS(Paradas!$F$5:$F$4004,Paradas!$A$5:$A$4004,A981,Paradas!$B$5:$B$4004,B981))</f>
        <v/>
      </c>
      <c r="L981" s="11">
        <f>IF(J981="","",J981-N(K981))</f>
        <v/>
      </c>
      <c r="M981" s="12">
        <f>IF(OR(A981="",B981=""),"",COUNTIFS(Paradas!$A$5:$A$4004,A981,Paradas!$B$5:$B$4004,B981))</f>
        <v/>
      </c>
      <c r="N981" s="11">
        <f>IF(OR(H981="",I981=""),"",I981-H981)</f>
        <v/>
      </c>
      <c r="O981" s="6" t="n"/>
    </row>
    <row r="982">
      <c r="A982" s="13" t="n"/>
      <c r="B982" s="6" t="n"/>
      <c r="C982" s="6" t="n"/>
      <c r="D982" s="6" t="n"/>
      <c r="E982" s="14" t="n"/>
      <c r="F982" s="14" t="n"/>
      <c r="G982" s="14" t="n"/>
      <c r="H982" s="15" t="n"/>
      <c r="I982" s="15" t="n"/>
      <c r="J982" s="11">
        <f>IF(OR(E982="",F982=""),"",ROUND((MOD(F982-E982,1)-N(G982))*24,2))</f>
        <v/>
      </c>
      <c r="K982" s="11">
        <f>IF(OR(A982="",B982=""),"",SUMIFS(Paradas!$F$5:$F$4004,Paradas!$A$5:$A$4004,A982,Paradas!$B$5:$B$4004,B982))</f>
        <v/>
      </c>
      <c r="L982" s="11">
        <f>IF(J982="","",J982-N(K982))</f>
        <v/>
      </c>
      <c r="M982" s="12">
        <f>IF(OR(A982="",B982=""),"",COUNTIFS(Paradas!$A$5:$A$4004,A982,Paradas!$B$5:$B$4004,B982))</f>
        <v/>
      </c>
      <c r="N982" s="11">
        <f>IF(OR(H982="",I982=""),"",I982-H982)</f>
        <v/>
      </c>
      <c r="O982" s="6" t="n"/>
    </row>
    <row r="983">
      <c r="A983" s="13" t="n"/>
      <c r="B983" s="6" t="n"/>
      <c r="C983" s="6" t="n"/>
      <c r="D983" s="6" t="n"/>
      <c r="E983" s="14" t="n"/>
      <c r="F983" s="14" t="n"/>
      <c r="G983" s="14" t="n"/>
      <c r="H983" s="15" t="n"/>
      <c r="I983" s="15" t="n"/>
      <c r="J983" s="11">
        <f>IF(OR(E983="",F983=""),"",ROUND((MOD(F983-E983,1)-N(G983))*24,2))</f>
        <v/>
      </c>
      <c r="K983" s="11">
        <f>IF(OR(A983="",B983=""),"",SUMIFS(Paradas!$F$5:$F$4004,Paradas!$A$5:$A$4004,A983,Paradas!$B$5:$B$4004,B983))</f>
        <v/>
      </c>
      <c r="L983" s="11">
        <f>IF(J983="","",J983-N(K983))</f>
        <v/>
      </c>
      <c r="M983" s="12">
        <f>IF(OR(A983="",B983=""),"",COUNTIFS(Paradas!$A$5:$A$4004,A983,Paradas!$B$5:$B$4004,B983))</f>
        <v/>
      </c>
      <c r="N983" s="11">
        <f>IF(OR(H983="",I983=""),"",I983-H983)</f>
        <v/>
      </c>
      <c r="O983" s="6" t="n"/>
    </row>
    <row r="984">
      <c r="A984" s="13" t="n"/>
      <c r="B984" s="6" t="n"/>
      <c r="C984" s="6" t="n"/>
      <c r="D984" s="6" t="n"/>
      <c r="E984" s="14" t="n"/>
      <c r="F984" s="14" t="n"/>
      <c r="G984" s="14" t="n"/>
      <c r="H984" s="15" t="n"/>
      <c r="I984" s="15" t="n"/>
      <c r="J984" s="11">
        <f>IF(OR(E984="",F984=""),"",ROUND((MOD(F984-E984,1)-N(G984))*24,2))</f>
        <v/>
      </c>
      <c r="K984" s="11">
        <f>IF(OR(A984="",B984=""),"",SUMIFS(Paradas!$F$5:$F$4004,Paradas!$A$5:$A$4004,A984,Paradas!$B$5:$B$4004,B984))</f>
        <v/>
      </c>
      <c r="L984" s="11">
        <f>IF(J984="","",J984-N(K984))</f>
        <v/>
      </c>
      <c r="M984" s="12">
        <f>IF(OR(A984="",B984=""),"",COUNTIFS(Paradas!$A$5:$A$4004,A984,Paradas!$B$5:$B$4004,B984))</f>
        <v/>
      </c>
      <c r="N984" s="11">
        <f>IF(OR(H984="",I984=""),"",I984-H984)</f>
        <v/>
      </c>
      <c r="O984" s="6" t="n"/>
    </row>
    <row r="985">
      <c r="A985" s="13" t="n"/>
      <c r="B985" s="6" t="n"/>
      <c r="C985" s="6" t="n"/>
      <c r="D985" s="6" t="n"/>
      <c r="E985" s="14" t="n"/>
      <c r="F985" s="14" t="n"/>
      <c r="G985" s="14" t="n"/>
      <c r="H985" s="15" t="n"/>
      <c r="I985" s="15" t="n"/>
      <c r="J985" s="11">
        <f>IF(OR(E985="",F985=""),"",ROUND((MOD(F985-E985,1)-N(G985))*24,2))</f>
        <v/>
      </c>
      <c r="K985" s="11">
        <f>IF(OR(A985="",B985=""),"",SUMIFS(Paradas!$F$5:$F$4004,Paradas!$A$5:$A$4004,A985,Paradas!$B$5:$B$4004,B985))</f>
        <v/>
      </c>
      <c r="L985" s="11">
        <f>IF(J985="","",J985-N(K985))</f>
        <v/>
      </c>
      <c r="M985" s="12">
        <f>IF(OR(A985="",B985=""),"",COUNTIFS(Paradas!$A$5:$A$4004,A985,Paradas!$B$5:$B$4004,B985))</f>
        <v/>
      </c>
      <c r="N985" s="11">
        <f>IF(OR(H985="",I985=""),"",I985-H985)</f>
        <v/>
      </c>
      <c r="O985" s="6" t="n"/>
    </row>
    <row r="986">
      <c r="A986" s="13" t="n"/>
      <c r="B986" s="6" t="n"/>
      <c r="C986" s="6" t="n"/>
      <c r="D986" s="6" t="n"/>
      <c r="E986" s="14" t="n"/>
      <c r="F986" s="14" t="n"/>
      <c r="G986" s="14" t="n"/>
      <c r="H986" s="15" t="n"/>
      <c r="I986" s="15" t="n"/>
      <c r="J986" s="11">
        <f>IF(OR(E986="",F986=""),"",ROUND((MOD(F986-E986,1)-N(G986))*24,2))</f>
        <v/>
      </c>
      <c r="K986" s="11">
        <f>IF(OR(A986="",B986=""),"",SUMIFS(Paradas!$F$5:$F$4004,Paradas!$A$5:$A$4004,A986,Paradas!$B$5:$B$4004,B986))</f>
        <v/>
      </c>
      <c r="L986" s="11">
        <f>IF(J986="","",J986-N(K986))</f>
        <v/>
      </c>
      <c r="M986" s="12">
        <f>IF(OR(A986="",B986=""),"",COUNTIFS(Paradas!$A$5:$A$4004,A986,Paradas!$B$5:$B$4004,B986))</f>
        <v/>
      </c>
      <c r="N986" s="11">
        <f>IF(OR(H986="",I986=""),"",I986-H986)</f>
        <v/>
      </c>
      <c r="O986" s="6" t="n"/>
    </row>
    <row r="987">
      <c r="A987" s="13" t="n"/>
      <c r="B987" s="6" t="n"/>
      <c r="C987" s="6" t="n"/>
      <c r="D987" s="6" t="n"/>
      <c r="E987" s="14" t="n"/>
      <c r="F987" s="14" t="n"/>
      <c r="G987" s="14" t="n"/>
      <c r="H987" s="15" t="n"/>
      <c r="I987" s="15" t="n"/>
      <c r="J987" s="11">
        <f>IF(OR(E987="",F987=""),"",ROUND((MOD(F987-E987,1)-N(G987))*24,2))</f>
        <v/>
      </c>
      <c r="K987" s="11">
        <f>IF(OR(A987="",B987=""),"",SUMIFS(Paradas!$F$5:$F$4004,Paradas!$A$5:$A$4004,A987,Paradas!$B$5:$B$4004,B987))</f>
        <v/>
      </c>
      <c r="L987" s="11">
        <f>IF(J987="","",J987-N(K987))</f>
        <v/>
      </c>
      <c r="M987" s="12">
        <f>IF(OR(A987="",B987=""),"",COUNTIFS(Paradas!$A$5:$A$4004,A987,Paradas!$B$5:$B$4004,B987))</f>
        <v/>
      </c>
      <c r="N987" s="11">
        <f>IF(OR(H987="",I987=""),"",I987-H987)</f>
        <v/>
      </c>
      <c r="O987" s="6" t="n"/>
    </row>
    <row r="988">
      <c r="A988" s="13" t="n"/>
      <c r="B988" s="6" t="n"/>
      <c r="C988" s="6" t="n"/>
      <c r="D988" s="6" t="n"/>
      <c r="E988" s="14" t="n"/>
      <c r="F988" s="14" t="n"/>
      <c r="G988" s="14" t="n"/>
      <c r="H988" s="15" t="n"/>
      <c r="I988" s="15" t="n"/>
      <c r="J988" s="11">
        <f>IF(OR(E988="",F988=""),"",ROUND((MOD(F988-E988,1)-N(G988))*24,2))</f>
        <v/>
      </c>
      <c r="K988" s="11">
        <f>IF(OR(A988="",B988=""),"",SUMIFS(Paradas!$F$5:$F$4004,Paradas!$A$5:$A$4004,A988,Paradas!$B$5:$B$4004,B988))</f>
        <v/>
      </c>
      <c r="L988" s="11">
        <f>IF(J988="","",J988-N(K988))</f>
        <v/>
      </c>
      <c r="M988" s="12">
        <f>IF(OR(A988="",B988=""),"",COUNTIFS(Paradas!$A$5:$A$4004,A988,Paradas!$B$5:$B$4004,B988))</f>
        <v/>
      </c>
      <c r="N988" s="11">
        <f>IF(OR(H988="",I988=""),"",I988-H988)</f>
        <v/>
      </c>
      <c r="O988" s="6" t="n"/>
    </row>
    <row r="989">
      <c r="A989" s="13" t="n"/>
      <c r="B989" s="6" t="n"/>
      <c r="C989" s="6" t="n"/>
      <c r="D989" s="6" t="n"/>
      <c r="E989" s="14" t="n"/>
      <c r="F989" s="14" t="n"/>
      <c r="G989" s="14" t="n"/>
      <c r="H989" s="15" t="n"/>
      <c r="I989" s="15" t="n"/>
      <c r="J989" s="11">
        <f>IF(OR(E989="",F989=""),"",ROUND((MOD(F989-E989,1)-N(G989))*24,2))</f>
        <v/>
      </c>
      <c r="K989" s="11">
        <f>IF(OR(A989="",B989=""),"",SUMIFS(Paradas!$F$5:$F$4004,Paradas!$A$5:$A$4004,A989,Paradas!$B$5:$B$4004,B989))</f>
        <v/>
      </c>
      <c r="L989" s="11">
        <f>IF(J989="","",J989-N(K989))</f>
        <v/>
      </c>
      <c r="M989" s="12">
        <f>IF(OR(A989="",B989=""),"",COUNTIFS(Paradas!$A$5:$A$4004,A989,Paradas!$B$5:$B$4004,B989))</f>
        <v/>
      </c>
      <c r="N989" s="11">
        <f>IF(OR(H989="",I989=""),"",I989-H989)</f>
        <v/>
      </c>
      <c r="O989" s="6" t="n"/>
    </row>
    <row r="990">
      <c r="A990" s="13" t="n"/>
      <c r="B990" s="6" t="n"/>
      <c r="C990" s="6" t="n"/>
      <c r="D990" s="6" t="n"/>
      <c r="E990" s="14" t="n"/>
      <c r="F990" s="14" t="n"/>
      <c r="G990" s="14" t="n"/>
      <c r="H990" s="15" t="n"/>
      <c r="I990" s="15" t="n"/>
      <c r="J990" s="11">
        <f>IF(OR(E990="",F990=""),"",ROUND((MOD(F990-E990,1)-N(G990))*24,2))</f>
        <v/>
      </c>
      <c r="K990" s="11">
        <f>IF(OR(A990="",B990=""),"",SUMIFS(Paradas!$F$5:$F$4004,Paradas!$A$5:$A$4004,A990,Paradas!$B$5:$B$4004,B990))</f>
        <v/>
      </c>
      <c r="L990" s="11">
        <f>IF(J990="","",J990-N(K990))</f>
        <v/>
      </c>
      <c r="M990" s="12">
        <f>IF(OR(A990="",B990=""),"",COUNTIFS(Paradas!$A$5:$A$4004,A990,Paradas!$B$5:$B$4004,B990))</f>
        <v/>
      </c>
      <c r="N990" s="11">
        <f>IF(OR(H990="",I990=""),"",I990-H990)</f>
        <v/>
      </c>
      <c r="O990" s="6" t="n"/>
    </row>
    <row r="991">
      <c r="A991" s="13" t="n"/>
      <c r="B991" s="6" t="n"/>
      <c r="C991" s="6" t="n"/>
      <c r="D991" s="6" t="n"/>
      <c r="E991" s="14" t="n"/>
      <c r="F991" s="14" t="n"/>
      <c r="G991" s="14" t="n"/>
      <c r="H991" s="15" t="n"/>
      <c r="I991" s="15" t="n"/>
      <c r="J991" s="11">
        <f>IF(OR(E991="",F991=""),"",ROUND((MOD(F991-E991,1)-N(G991))*24,2))</f>
        <v/>
      </c>
      <c r="K991" s="11">
        <f>IF(OR(A991="",B991=""),"",SUMIFS(Paradas!$F$5:$F$4004,Paradas!$A$5:$A$4004,A991,Paradas!$B$5:$B$4004,B991))</f>
        <v/>
      </c>
      <c r="L991" s="11">
        <f>IF(J991="","",J991-N(K991))</f>
        <v/>
      </c>
      <c r="M991" s="12">
        <f>IF(OR(A991="",B991=""),"",COUNTIFS(Paradas!$A$5:$A$4004,A991,Paradas!$B$5:$B$4004,B991))</f>
        <v/>
      </c>
      <c r="N991" s="11">
        <f>IF(OR(H991="",I991=""),"",I991-H991)</f>
        <v/>
      </c>
      <c r="O991" s="6" t="n"/>
    </row>
    <row r="992">
      <c r="A992" s="13" t="n"/>
      <c r="B992" s="6" t="n"/>
      <c r="C992" s="6" t="n"/>
      <c r="D992" s="6" t="n"/>
      <c r="E992" s="14" t="n"/>
      <c r="F992" s="14" t="n"/>
      <c r="G992" s="14" t="n"/>
      <c r="H992" s="15" t="n"/>
      <c r="I992" s="15" t="n"/>
      <c r="J992" s="11">
        <f>IF(OR(E992="",F992=""),"",ROUND((MOD(F992-E992,1)-N(G992))*24,2))</f>
        <v/>
      </c>
      <c r="K992" s="11">
        <f>IF(OR(A992="",B992=""),"",SUMIFS(Paradas!$F$5:$F$4004,Paradas!$A$5:$A$4004,A992,Paradas!$B$5:$B$4004,B992))</f>
        <v/>
      </c>
      <c r="L992" s="11">
        <f>IF(J992="","",J992-N(K992))</f>
        <v/>
      </c>
      <c r="M992" s="12">
        <f>IF(OR(A992="",B992=""),"",COUNTIFS(Paradas!$A$5:$A$4004,A992,Paradas!$B$5:$B$4004,B992))</f>
        <v/>
      </c>
      <c r="N992" s="11">
        <f>IF(OR(H992="",I992=""),"",I992-H992)</f>
        <v/>
      </c>
      <c r="O992" s="6" t="n"/>
    </row>
    <row r="993">
      <c r="A993" s="13" t="n"/>
      <c r="B993" s="6" t="n"/>
      <c r="C993" s="6" t="n"/>
      <c r="D993" s="6" t="n"/>
      <c r="E993" s="14" t="n"/>
      <c r="F993" s="14" t="n"/>
      <c r="G993" s="14" t="n"/>
      <c r="H993" s="15" t="n"/>
      <c r="I993" s="15" t="n"/>
      <c r="J993" s="11">
        <f>IF(OR(E993="",F993=""),"",ROUND((MOD(F993-E993,1)-N(G993))*24,2))</f>
        <v/>
      </c>
      <c r="K993" s="11">
        <f>IF(OR(A993="",B993=""),"",SUMIFS(Paradas!$F$5:$F$4004,Paradas!$A$5:$A$4004,A993,Paradas!$B$5:$B$4004,B993))</f>
        <v/>
      </c>
      <c r="L993" s="11">
        <f>IF(J993="","",J993-N(K993))</f>
        <v/>
      </c>
      <c r="M993" s="12">
        <f>IF(OR(A993="",B993=""),"",COUNTIFS(Paradas!$A$5:$A$4004,A993,Paradas!$B$5:$B$4004,B993))</f>
        <v/>
      </c>
      <c r="N993" s="11">
        <f>IF(OR(H993="",I993=""),"",I993-H993)</f>
        <v/>
      </c>
      <c r="O993" s="6" t="n"/>
    </row>
    <row r="994">
      <c r="A994" s="13" t="n"/>
      <c r="B994" s="6" t="n"/>
      <c r="C994" s="6" t="n"/>
      <c r="D994" s="6" t="n"/>
      <c r="E994" s="14" t="n"/>
      <c r="F994" s="14" t="n"/>
      <c r="G994" s="14" t="n"/>
      <c r="H994" s="15" t="n"/>
      <c r="I994" s="15" t="n"/>
      <c r="J994" s="11">
        <f>IF(OR(E994="",F994=""),"",ROUND((MOD(F994-E994,1)-N(G994))*24,2))</f>
        <v/>
      </c>
      <c r="K994" s="11">
        <f>IF(OR(A994="",B994=""),"",SUMIFS(Paradas!$F$5:$F$4004,Paradas!$A$5:$A$4004,A994,Paradas!$B$5:$B$4004,B994))</f>
        <v/>
      </c>
      <c r="L994" s="11">
        <f>IF(J994="","",J994-N(K994))</f>
        <v/>
      </c>
      <c r="M994" s="12">
        <f>IF(OR(A994="",B994=""),"",COUNTIFS(Paradas!$A$5:$A$4004,A994,Paradas!$B$5:$B$4004,B994))</f>
        <v/>
      </c>
      <c r="N994" s="11">
        <f>IF(OR(H994="",I994=""),"",I994-H994)</f>
        <v/>
      </c>
      <c r="O994" s="6" t="n"/>
    </row>
    <row r="995">
      <c r="A995" s="13" t="n"/>
      <c r="B995" s="6" t="n"/>
      <c r="C995" s="6" t="n"/>
      <c r="D995" s="6" t="n"/>
      <c r="E995" s="14" t="n"/>
      <c r="F995" s="14" t="n"/>
      <c r="G995" s="14" t="n"/>
      <c r="H995" s="15" t="n"/>
      <c r="I995" s="15" t="n"/>
      <c r="J995" s="11">
        <f>IF(OR(E995="",F995=""),"",ROUND((MOD(F995-E995,1)-N(G995))*24,2))</f>
        <v/>
      </c>
      <c r="K995" s="11">
        <f>IF(OR(A995="",B995=""),"",SUMIFS(Paradas!$F$5:$F$4004,Paradas!$A$5:$A$4004,A995,Paradas!$B$5:$B$4004,B995))</f>
        <v/>
      </c>
      <c r="L995" s="11">
        <f>IF(J995="","",J995-N(K995))</f>
        <v/>
      </c>
      <c r="M995" s="12">
        <f>IF(OR(A995="",B995=""),"",COUNTIFS(Paradas!$A$5:$A$4004,A995,Paradas!$B$5:$B$4004,B995))</f>
        <v/>
      </c>
      <c r="N995" s="11">
        <f>IF(OR(H995="",I995=""),"",I995-H995)</f>
        <v/>
      </c>
      <c r="O995" s="6" t="n"/>
    </row>
    <row r="996">
      <c r="A996" s="13" t="n"/>
      <c r="B996" s="6" t="n"/>
      <c r="C996" s="6" t="n"/>
      <c r="D996" s="6" t="n"/>
      <c r="E996" s="14" t="n"/>
      <c r="F996" s="14" t="n"/>
      <c r="G996" s="14" t="n"/>
      <c r="H996" s="15" t="n"/>
      <c r="I996" s="15" t="n"/>
      <c r="J996" s="11">
        <f>IF(OR(E996="",F996=""),"",ROUND((MOD(F996-E996,1)-N(G996))*24,2))</f>
        <v/>
      </c>
      <c r="K996" s="11">
        <f>IF(OR(A996="",B996=""),"",SUMIFS(Paradas!$F$5:$F$4004,Paradas!$A$5:$A$4004,A996,Paradas!$B$5:$B$4004,B996))</f>
        <v/>
      </c>
      <c r="L996" s="11">
        <f>IF(J996="","",J996-N(K996))</f>
        <v/>
      </c>
      <c r="M996" s="12">
        <f>IF(OR(A996="",B996=""),"",COUNTIFS(Paradas!$A$5:$A$4004,A996,Paradas!$B$5:$B$4004,B996))</f>
        <v/>
      </c>
      <c r="N996" s="11">
        <f>IF(OR(H996="",I996=""),"",I996-H996)</f>
        <v/>
      </c>
      <c r="O996" s="6" t="n"/>
    </row>
    <row r="997">
      <c r="A997" s="13" t="n"/>
      <c r="B997" s="6" t="n"/>
      <c r="C997" s="6" t="n"/>
      <c r="D997" s="6" t="n"/>
      <c r="E997" s="14" t="n"/>
      <c r="F997" s="14" t="n"/>
      <c r="G997" s="14" t="n"/>
      <c r="H997" s="15" t="n"/>
      <c r="I997" s="15" t="n"/>
      <c r="J997" s="11">
        <f>IF(OR(E997="",F997=""),"",ROUND((MOD(F997-E997,1)-N(G997))*24,2))</f>
        <v/>
      </c>
      <c r="K997" s="11">
        <f>IF(OR(A997="",B997=""),"",SUMIFS(Paradas!$F$5:$F$4004,Paradas!$A$5:$A$4004,A997,Paradas!$B$5:$B$4004,B997))</f>
        <v/>
      </c>
      <c r="L997" s="11">
        <f>IF(J997="","",J997-N(K997))</f>
        <v/>
      </c>
      <c r="M997" s="12">
        <f>IF(OR(A997="",B997=""),"",COUNTIFS(Paradas!$A$5:$A$4004,A997,Paradas!$B$5:$B$4004,B997))</f>
        <v/>
      </c>
      <c r="N997" s="11">
        <f>IF(OR(H997="",I997=""),"",I997-H997)</f>
        <v/>
      </c>
      <c r="O997" s="6" t="n"/>
    </row>
    <row r="998">
      <c r="A998" s="13" t="n"/>
      <c r="B998" s="6" t="n"/>
      <c r="C998" s="6" t="n"/>
      <c r="D998" s="6" t="n"/>
      <c r="E998" s="14" t="n"/>
      <c r="F998" s="14" t="n"/>
      <c r="G998" s="14" t="n"/>
      <c r="H998" s="15" t="n"/>
      <c r="I998" s="15" t="n"/>
      <c r="J998" s="11">
        <f>IF(OR(E998="",F998=""),"",ROUND((MOD(F998-E998,1)-N(G998))*24,2))</f>
        <v/>
      </c>
      <c r="K998" s="11">
        <f>IF(OR(A998="",B998=""),"",SUMIFS(Paradas!$F$5:$F$4004,Paradas!$A$5:$A$4004,A998,Paradas!$B$5:$B$4004,B998))</f>
        <v/>
      </c>
      <c r="L998" s="11">
        <f>IF(J998="","",J998-N(K998))</f>
        <v/>
      </c>
      <c r="M998" s="12">
        <f>IF(OR(A998="",B998=""),"",COUNTIFS(Paradas!$A$5:$A$4004,A998,Paradas!$B$5:$B$4004,B998))</f>
        <v/>
      </c>
      <c r="N998" s="11">
        <f>IF(OR(H998="",I998=""),"",I998-H998)</f>
        <v/>
      </c>
      <c r="O998" s="6" t="n"/>
    </row>
    <row r="999">
      <c r="A999" s="13" t="n"/>
      <c r="B999" s="6" t="n"/>
      <c r="C999" s="6" t="n"/>
      <c r="D999" s="6" t="n"/>
      <c r="E999" s="14" t="n"/>
      <c r="F999" s="14" t="n"/>
      <c r="G999" s="14" t="n"/>
      <c r="H999" s="15" t="n"/>
      <c r="I999" s="15" t="n"/>
      <c r="J999" s="11">
        <f>IF(OR(E999="",F999=""),"",ROUND((MOD(F999-E999,1)-N(G999))*24,2))</f>
        <v/>
      </c>
      <c r="K999" s="11">
        <f>IF(OR(A999="",B999=""),"",SUMIFS(Paradas!$F$5:$F$4004,Paradas!$A$5:$A$4004,A999,Paradas!$B$5:$B$4004,B999))</f>
        <v/>
      </c>
      <c r="L999" s="11">
        <f>IF(J999="","",J999-N(K999))</f>
        <v/>
      </c>
      <c r="M999" s="12">
        <f>IF(OR(A999="",B999=""),"",COUNTIFS(Paradas!$A$5:$A$4004,A999,Paradas!$B$5:$B$4004,B999))</f>
        <v/>
      </c>
      <c r="N999" s="11">
        <f>IF(OR(H999="",I999=""),"",I999-H999)</f>
        <v/>
      </c>
      <c r="O999" s="6" t="n"/>
    </row>
    <row r="1000">
      <c r="A1000" s="13" t="n"/>
      <c r="B1000" s="6" t="n"/>
      <c r="C1000" s="6" t="n"/>
      <c r="D1000" s="6" t="n"/>
      <c r="E1000" s="14" t="n"/>
      <c r="F1000" s="14" t="n"/>
      <c r="G1000" s="14" t="n"/>
      <c r="H1000" s="15" t="n"/>
      <c r="I1000" s="15" t="n"/>
      <c r="J1000" s="11">
        <f>IF(OR(E1000="",F1000=""),"",ROUND((MOD(F1000-E1000,1)-N(G1000))*24,2))</f>
        <v/>
      </c>
      <c r="K1000" s="11">
        <f>IF(OR(A1000="",B1000=""),"",SUMIFS(Paradas!$F$5:$F$4004,Paradas!$A$5:$A$4004,A1000,Paradas!$B$5:$B$4004,B1000))</f>
        <v/>
      </c>
      <c r="L1000" s="11">
        <f>IF(J1000="","",J1000-N(K1000))</f>
        <v/>
      </c>
      <c r="M1000" s="12">
        <f>IF(OR(A1000="",B1000=""),"",COUNTIFS(Paradas!$A$5:$A$4004,A1000,Paradas!$B$5:$B$4004,B1000))</f>
        <v/>
      </c>
      <c r="N1000" s="11">
        <f>IF(OR(H1000="",I1000=""),"",I1000-H1000)</f>
        <v/>
      </c>
      <c r="O1000" s="6" t="n"/>
    </row>
    <row r="1001">
      <c r="A1001" s="13" t="n"/>
      <c r="B1001" s="6" t="n"/>
      <c r="C1001" s="6" t="n"/>
      <c r="D1001" s="6" t="n"/>
      <c r="E1001" s="14" t="n"/>
      <c r="F1001" s="14" t="n"/>
      <c r="G1001" s="14" t="n"/>
      <c r="H1001" s="15" t="n"/>
      <c r="I1001" s="15" t="n"/>
      <c r="J1001" s="11">
        <f>IF(OR(E1001="",F1001=""),"",ROUND((MOD(F1001-E1001,1)-N(G1001))*24,2))</f>
        <v/>
      </c>
      <c r="K1001" s="11">
        <f>IF(OR(A1001="",B1001=""),"",SUMIFS(Paradas!$F$5:$F$4004,Paradas!$A$5:$A$4004,A1001,Paradas!$B$5:$B$4004,B1001))</f>
        <v/>
      </c>
      <c r="L1001" s="11">
        <f>IF(J1001="","",J1001-N(K1001))</f>
        <v/>
      </c>
      <c r="M1001" s="12">
        <f>IF(OR(A1001="",B1001=""),"",COUNTIFS(Paradas!$A$5:$A$4004,A1001,Paradas!$B$5:$B$4004,B1001))</f>
        <v/>
      </c>
      <c r="N1001" s="11">
        <f>IF(OR(H1001="",I1001=""),"",I1001-H1001)</f>
        <v/>
      </c>
      <c r="O1001" s="6" t="n"/>
    </row>
    <row r="1002">
      <c r="A1002" s="13" t="n"/>
      <c r="B1002" s="6" t="n"/>
      <c r="C1002" s="6" t="n"/>
      <c r="D1002" s="6" t="n"/>
      <c r="E1002" s="14" t="n"/>
      <c r="F1002" s="14" t="n"/>
      <c r="G1002" s="14" t="n"/>
      <c r="H1002" s="15" t="n"/>
      <c r="I1002" s="15" t="n"/>
      <c r="J1002" s="11">
        <f>IF(OR(E1002="",F1002=""),"",ROUND((MOD(F1002-E1002,1)-N(G1002))*24,2))</f>
        <v/>
      </c>
      <c r="K1002" s="11">
        <f>IF(OR(A1002="",B1002=""),"",SUMIFS(Paradas!$F$5:$F$4004,Paradas!$A$5:$A$4004,A1002,Paradas!$B$5:$B$4004,B1002))</f>
        <v/>
      </c>
      <c r="L1002" s="11">
        <f>IF(J1002="","",J1002-N(K1002))</f>
        <v/>
      </c>
      <c r="M1002" s="12">
        <f>IF(OR(A1002="",B1002=""),"",COUNTIFS(Paradas!$A$5:$A$4004,A1002,Paradas!$B$5:$B$4004,B1002))</f>
        <v/>
      </c>
      <c r="N1002" s="11">
        <f>IF(OR(H1002="",I1002=""),"",I1002-H1002)</f>
        <v/>
      </c>
      <c r="O1002" s="6" t="n"/>
    </row>
    <row r="1003">
      <c r="A1003" s="13" t="n"/>
      <c r="B1003" s="6" t="n"/>
      <c r="C1003" s="6" t="n"/>
      <c r="D1003" s="6" t="n"/>
      <c r="E1003" s="14" t="n"/>
      <c r="F1003" s="14" t="n"/>
      <c r="G1003" s="14" t="n"/>
      <c r="H1003" s="15" t="n"/>
      <c r="I1003" s="15" t="n"/>
      <c r="J1003" s="11">
        <f>IF(OR(E1003="",F1003=""),"",ROUND((MOD(F1003-E1003,1)-N(G1003))*24,2))</f>
        <v/>
      </c>
      <c r="K1003" s="11">
        <f>IF(OR(A1003="",B1003=""),"",SUMIFS(Paradas!$F$5:$F$4004,Paradas!$A$5:$A$4004,A1003,Paradas!$B$5:$B$4004,B1003))</f>
        <v/>
      </c>
      <c r="L1003" s="11">
        <f>IF(J1003="","",J1003-N(K1003))</f>
        <v/>
      </c>
      <c r="M1003" s="12">
        <f>IF(OR(A1003="",B1003=""),"",COUNTIFS(Paradas!$A$5:$A$4004,A1003,Paradas!$B$5:$B$4004,B1003))</f>
        <v/>
      </c>
      <c r="N1003" s="11">
        <f>IF(OR(H1003="",I1003=""),"",I1003-H1003)</f>
        <v/>
      </c>
      <c r="O1003" s="6" t="n"/>
    </row>
    <row r="1004">
      <c r="A1004" s="13" t="n"/>
      <c r="B1004" s="6" t="n"/>
      <c r="C1004" s="6" t="n"/>
      <c r="D1004" s="6" t="n"/>
      <c r="E1004" s="14" t="n"/>
      <c r="F1004" s="14" t="n"/>
      <c r="G1004" s="14" t="n"/>
      <c r="H1004" s="15" t="n"/>
      <c r="I1004" s="15" t="n"/>
      <c r="J1004" s="11">
        <f>IF(OR(E1004="",F1004=""),"",ROUND((MOD(F1004-E1004,1)-N(G1004))*24,2))</f>
        <v/>
      </c>
      <c r="K1004" s="11">
        <f>IF(OR(A1004="",B1004=""),"",SUMIFS(Paradas!$F$5:$F$4004,Paradas!$A$5:$A$4004,A1004,Paradas!$B$5:$B$4004,B1004))</f>
        <v/>
      </c>
      <c r="L1004" s="11">
        <f>IF(J1004="","",J1004-N(K1004))</f>
        <v/>
      </c>
      <c r="M1004" s="12">
        <f>IF(OR(A1004="",B1004=""),"",COUNTIFS(Paradas!$A$5:$A$4004,A1004,Paradas!$B$5:$B$4004,B1004))</f>
        <v/>
      </c>
      <c r="N1004" s="11">
        <f>IF(OR(H1004="",I1004=""),"",I1004-H1004)</f>
        <v/>
      </c>
      <c r="O1004" s="6" t="n"/>
    </row>
    <row r="1005">
      <c r="A1005" s="13" t="n"/>
      <c r="B1005" s="6" t="n"/>
      <c r="C1005" s="6" t="n"/>
      <c r="D1005" s="6" t="n"/>
      <c r="E1005" s="14" t="n"/>
      <c r="F1005" s="14" t="n"/>
      <c r="G1005" s="14" t="n"/>
      <c r="H1005" s="15" t="n"/>
      <c r="I1005" s="15" t="n"/>
      <c r="J1005" s="11">
        <f>IF(OR(E1005="",F1005=""),"",ROUND((MOD(F1005-E1005,1)-N(G1005))*24,2))</f>
        <v/>
      </c>
      <c r="K1005" s="11">
        <f>IF(OR(A1005="",B1005=""),"",SUMIFS(Paradas!$F$5:$F$4004,Paradas!$A$5:$A$4004,A1005,Paradas!$B$5:$B$4004,B1005))</f>
        <v/>
      </c>
      <c r="L1005" s="11">
        <f>IF(J1005="","",J1005-N(K1005))</f>
        <v/>
      </c>
      <c r="M1005" s="12">
        <f>IF(OR(A1005="",B1005=""),"",COUNTIFS(Paradas!$A$5:$A$4004,A1005,Paradas!$B$5:$B$4004,B1005))</f>
        <v/>
      </c>
      <c r="N1005" s="11">
        <f>IF(OR(H1005="",I1005=""),"",I1005-H1005)</f>
        <v/>
      </c>
      <c r="O1005" s="6" t="n"/>
    </row>
    <row r="1006">
      <c r="A1006" s="13" t="n"/>
      <c r="B1006" s="6" t="n"/>
      <c r="C1006" s="6" t="n"/>
      <c r="D1006" s="6" t="n"/>
      <c r="E1006" s="14" t="n"/>
      <c r="F1006" s="14" t="n"/>
      <c r="G1006" s="14" t="n"/>
      <c r="H1006" s="15" t="n"/>
      <c r="I1006" s="15" t="n"/>
      <c r="J1006" s="11">
        <f>IF(OR(E1006="",F1006=""),"",ROUND((MOD(F1006-E1006,1)-N(G1006))*24,2))</f>
        <v/>
      </c>
      <c r="K1006" s="11">
        <f>IF(OR(A1006="",B1006=""),"",SUMIFS(Paradas!$F$5:$F$4004,Paradas!$A$5:$A$4004,A1006,Paradas!$B$5:$B$4004,B1006))</f>
        <v/>
      </c>
      <c r="L1006" s="11">
        <f>IF(J1006="","",J1006-N(K1006))</f>
        <v/>
      </c>
      <c r="M1006" s="12">
        <f>IF(OR(A1006="",B1006=""),"",COUNTIFS(Paradas!$A$5:$A$4004,A1006,Paradas!$B$5:$B$4004,B1006))</f>
        <v/>
      </c>
      <c r="N1006" s="11">
        <f>IF(OR(H1006="",I1006=""),"",I1006-H1006)</f>
        <v/>
      </c>
      <c r="O1006" s="6" t="n"/>
    </row>
    <row r="1007">
      <c r="A1007" s="13" t="n"/>
      <c r="B1007" s="6" t="n"/>
      <c r="C1007" s="6" t="n"/>
      <c r="D1007" s="6" t="n"/>
      <c r="E1007" s="14" t="n"/>
      <c r="F1007" s="14" t="n"/>
      <c r="G1007" s="14" t="n"/>
      <c r="H1007" s="15" t="n"/>
      <c r="I1007" s="15" t="n"/>
      <c r="J1007" s="11">
        <f>IF(OR(E1007="",F1007=""),"",ROUND((MOD(F1007-E1007,1)-N(G1007))*24,2))</f>
        <v/>
      </c>
      <c r="K1007" s="11">
        <f>IF(OR(A1007="",B1007=""),"",SUMIFS(Paradas!$F$5:$F$4004,Paradas!$A$5:$A$4004,A1007,Paradas!$B$5:$B$4004,B1007))</f>
        <v/>
      </c>
      <c r="L1007" s="11">
        <f>IF(J1007="","",J1007-N(K1007))</f>
        <v/>
      </c>
      <c r="M1007" s="12">
        <f>IF(OR(A1007="",B1007=""),"",COUNTIFS(Paradas!$A$5:$A$4004,A1007,Paradas!$B$5:$B$4004,B1007))</f>
        <v/>
      </c>
      <c r="N1007" s="11">
        <f>IF(OR(H1007="",I1007=""),"",I1007-H1007)</f>
        <v/>
      </c>
      <c r="O1007" s="6" t="n"/>
    </row>
    <row r="1008">
      <c r="A1008" s="13" t="n"/>
      <c r="B1008" s="6" t="n"/>
      <c r="C1008" s="6" t="n"/>
      <c r="D1008" s="6" t="n"/>
      <c r="E1008" s="14" t="n"/>
      <c r="F1008" s="14" t="n"/>
      <c r="G1008" s="14" t="n"/>
      <c r="H1008" s="15" t="n"/>
      <c r="I1008" s="15" t="n"/>
      <c r="J1008" s="11">
        <f>IF(OR(E1008="",F1008=""),"",ROUND((MOD(F1008-E1008,1)-N(G1008))*24,2))</f>
        <v/>
      </c>
      <c r="K1008" s="11">
        <f>IF(OR(A1008="",B1008=""),"",SUMIFS(Paradas!$F$5:$F$4004,Paradas!$A$5:$A$4004,A1008,Paradas!$B$5:$B$4004,B1008))</f>
        <v/>
      </c>
      <c r="L1008" s="11">
        <f>IF(J1008="","",J1008-N(K1008))</f>
        <v/>
      </c>
      <c r="M1008" s="12">
        <f>IF(OR(A1008="",B1008=""),"",COUNTIFS(Paradas!$A$5:$A$4004,A1008,Paradas!$B$5:$B$4004,B1008))</f>
        <v/>
      </c>
      <c r="N1008" s="11">
        <f>IF(OR(H1008="",I1008=""),"",I1008-H1008)</f>
        <v/>
      </c>
      <c r="O1008" s="6" t="n"/>
    </row>
    <row r="1009">
      <c r="A1009" s="13" t="n"/>
      <c r="B1009" s="6" t="n"/>
      <c r="C1009" s="6" t="n"/>
      <c r="D1009" s="6" t="n"/>
      <c r="E1009" s="14" t="n"/>
      <c r="F1009" s="14" t="n"/>
      <c r="G1009" s="14" t="n"/>
      <c r="H1009" s="15" t="n"/>
      <c r="I1009" s="15" t="n"/>
      <c r="J1009" s="11">
        <f>IF(OR(E1009="",F1009=""),"",ROUND((MOD(F1009-E1009,1)-N(G1009))*24,2))</f>
        <v/>
      </c>
      <c r="K1009" s="11">
        <f>IF(OR(A1009="",B1009=""),"",SUMIFS(Paradas!$F$5:$F$4004,Paradas!$A$5:$A$4004,A1009,Paradas!$B$5:$B$4004,B1009))</f>
        <v/>
      </c>
      <c r="L1009" s="11">
        <f>IF(J1009="","",J1009-N(K1009))</f>
        <v/>
      </c>
      <c r="M1009" s="12">
        <f>IF(OR(A1009="",B1009=""),"",COUNTIFS(Paradas!$A$5:$A$4004,A1009,Paradas!$B$5:$B$4004,B1009))</f>
        <v/>
      </c>
      <c r="N1009" s="11">
        <f>IF(OR(H1009="",I1009=""),"",I1009-H1009)</f>
        <v/>
      </c>
      <c r="O1009" s="6" t="n"/>
    </row>
    <row r="1010">
      <c r="A1010" s="13" t="n"/>
      <c r="B1010" s="6" t="n"/>
      <c r="C1010" s="6" t="n"/>
      <c r="D1010" s="6" t="n"/>
      <c r="E1010" s="14" t="n"/>
      <c r="F1010" s="14" t="n"/>
      <c r="G1010" s="14" t="n"/>
      <c r="H1010" s="15" t="n"/>
      <c r="I1010" s="15" t="n"/>
      <c r="J1010" s="11">
        <f>IF(OR(E1010="",F1010=""),"",ROUND((MOD(F1010-E1010,1)-N(G1010))*24,2))</f>
        <v/>
      </c>
      <c r="K1010" s="11">
        <f>IF(OR(A1010="",B1010=""),"",SUMIFS(Paradas!$F$5:$F$4004,Paradas!$A$5:$A$4004,A1010,Paradas!$B$5:$B$4004,B1010))</f>
        <v/>
      </c>
      <c r="L1010" s="11">
        <f>IF(J1010="","",J1010-N(K1010))</f>
        <v/>
      </c>
      <c r="M1010" s="12">
        <f>IF(OR(A1010="",B1010=""),"",COUNTIFS(Paradas!$A$5:$A$4004,A1010,Paradas!$B$5:$B$4004,B1010))</f>
        <v/>
      </c>
      <c r="N1010" s="11">
        <f>IF(OR(H1010="",I1010=""),"",I1010-H1010)</f>
        <v/>
      </c>
      <c r="O1010" s="6" t="n"/>
    </row>
    <row r="1011">
      <c r="A1011" s="13" t="n"/>
      <c r="B1011" s="6" t="n"/>
      <c r="C1011" s="6" t="n"/>
      <c r="D1011" s="6" t="n"/>
      <c r="E1011" s="14" t="n"/>
      <c r="F1011" s="14" t="n"/>
      <c r="G1011" s="14" t="n"/>
      <c r="H1011" s="15" t="n"/>
      <c r="I1011" s="15" t="n"/>
      <c r="J1011" s="11">
        <f>IF(OR(E1011="",F1011=""),"",ROUND((MOD(F1011-E1011,1)-N(G1011))*24,2))</f>
        <v/>
      </c>
      <c r="K1011" s="11">
        <f>IF(OR(A1011="",B1011=""),"",SUMIFS(Paradas!$F$5:$F$4004,Paradas!$A$5:$A$4004,A1011,Paradas!$B$5:$B$4004,B1011))</f>
        <v/>
      </c>
      <c r="L1011" s="11">
        <f>IF(J1011="","",J1011-N(K1011))</f>
        <v/>
      </c>
      <c r="M1011" s="12">
        <f>IF(OR(A1011="",B1011=""),"",COUNTIFS(Paradas!$A$5:$A$4004,A1011,Paradas!$B$5:$B$4004,B1011))</f>
        <v/>
      </c>
      <c r="N1011" s="11">
        <f>IF(OR(H1011="",I1011=""),"",I1011-H1011)</f>
        <v/>
      </c>
      <c r="O1011" s="6" t="n"/>
    </row>
    <row r="1012">
      <c r="A1012" s="13" t="n"/>
      <c r="B1012" s="6" t="n"/>
      <c r="C1012" s="6" t="n"/>
      <c r="D1012" s="6" t="n"/>
      <c r="E1012" s="14" t="n"/>
      <c r="F1012" s="14" t="n"/>
      <c r="G1012" s="14" t="n"/>
      <c r="H1012" s="15" t="n"/>
      <c r="I1012" s="15" t="n"/>
      <c r="J1012" s="11">
        <f>IF(OR(E1012="",F1012=""),"",ROUND((MOD(F1012-E1012,1)-N(G1012))*24,2))</f>
        <v/>
      </c>
      <c r="K1012" s="11">
        <f>IF(OR(A1012="",B1012=""),"",SUMIFS(Paradas!$F$5:$F$4004,Paradas!$A$5:$A$4004,A1012,Paradas!$B$5:$B$4004,B1012))</f>
        <v/>
      </c>
      <c r="L1012" s="11">
        <f>IF(J1012="","",J1012-N(K1012))</f>
        <v/>
      </c>
      <c r="M1012" s="12">
        <f>IF(OR(A1012="",B1012=""),"",COUNTIFS(Paradas!$A$5:$A$4004,A1012,Paradas!$B$5:$B$4004,B1012))</f>
        <v/>
      </c>
      <c r="N1012" s="11">
        <f>IF(OR(H1012="",I1012=""),"",I1012-H1012)</f>
        <v/>
      </c>
      <c r="O1012" s="6" t="n"/>
    </row>
    <row r="1013">
      <c r="A1013" s="13" t="n"/>
      <c r="B1013" s="6" t="n"/>
      <c r="C1013" s="6" t="n"/>
      <c r="D1013" s="6" t="n"/>
      <c r="E1013" s="14" t="n"/>
      <c r="F1013" s="14" t="n"/>
      <c r="G1013" s="14" t="n"/>
      <c r="H1013" s="15" t="n"/>
      <c r="I1013" s="15" t="n"/>
      <c r="J1013" s="11">
        <f>IF(OR(E1013="",F1013=""),"",ROUND((MOD(F1013-E1013,1)-N(G1013))*24,2))</f>
        <v/>
      </c>
      <c r="K1013" s="11">
        <f>IF(OR(A1013="",B1013=""),"",SUMIFS(Paradas!$F$5:$F$4004,Paradas!$A$5:$A$4004,A1013,Paradas!$B$5:$B$4004,B1013))</f>
        <v/>
      </c>
      <c r="L1013" s="11">
        <f>IF(J1013="","",J1013-N(K1013))</f>
        <v/>
      </c>
      <c r="M1013" s="12">
        <f>IF(OR(A1013="",B1013=""),"",COUNTIFS(Paradas!$A$5:$A$4004,A1013,Paradas!$B$5:$B$4004,B1013))</f>
        <v/>
      </c>
      <c r="N1013" s="11">
        <f>IF(OR(H1013="",I1013=""),"",I1013-H1013)</f>
        <v/>
      </c>
      <c r="O1013" s="6" t="n"/>
    </row>
    <row r="1014">
      <c r="A1014" s="13" t="n"/>
      <c r="B1014" s="6" t="n"/>
      <c r="C1014" s="6" t="n"/>
      <c r="D1014" s="6" t="n"/>
      <c r="E1014" s="14" t="n"/>
      <c r="F1014" s="14" t="n"/>
      <c r="G1014" s="14" t="n"/>
      <c r="H1014" s="15" t="n"/>
      <c r="I1014" s="15" t="n"/>
      <c r="J1014" s="11">
        <f>IF(OR(E1014="",F1014=""),"",ROUND((MOD(F1014-E1014,1)-N(G1014))*24,2))</f>
        <v/>
      </c>
      <c r="K1014" s="11">
        <f>IF(OR(A1014="",B1014=""),"",SUMIFS(Paradas!$F$5:$F$4004,Paradas!$A$5:$A$4004,A1014,Paradas!$B$5:$B$4004,B1014))</f>
        <v/>
      </c>
      <c r="L1014" s="11">
        <f>IF(J1014="","",J1014-N(K1014))</f>
        <v/>
      </c>
      <c r="M1014" s="12">
        <f>IF(OR(A1014="",B1014=""),"",COUNTIFS(Paradas!$A$5:$A$4004,A1014,Paradas!$B$5:$B$4004,B1014))</f>
        <v/>
      </c>
      <c r="N1014" s="11">
        <f>IF(OR(H1014="",I1014=""),"",I1014-H1014)</f>
        <v/>
      </c>
      <c r="O1014" s="6" t="n"/>
    </row>
    <row r="1015">
      <c r="A1015" s="13" t="n"/>
      <c r="B1015" s="6" t="n"/>
      <c r="C1015" s="6" t="n"/>
      <c r="D1015" s="6" t="n"/>
      <c r="E1015" s="14" t="n"/>
      <c r="F1015" s="14" t="n"/>
      <c r="G1015" s="14" t="n"/>
      <c r="H1015" s="15" t="n"/>
      <c r="I1015" s="15" t="n"/>
      <c r="J1015" s="11">
        <f>IF(OR(E1015="",F1015=""),"",ROUND((MOD(F1015-E1015,1)-N(G1015))*24,2))</f>
        <v/>
      </c>
      <c r="K1015" s="11">
        <f>IF(OR(A1015="",B1015=""),"",SUMIFS(Paradas!$F$5:$F$4004,Paradas!$A$5:$A$4004,A1015,Paradas!$B$5:$B$4004,B1015))</f>
        <v/>
      </c>
      <c r="L1015" s="11">
        <f>IF(J1015="","",J1015-N(K1015))</f>
        <v/>
      </c>
      <c r="M1015" s="12">
        <f>IF(OR(A1015="",B1015=""),"",COUNTIFS(Paradas!$A$5:$A$4004,A1015,Paradas!$B$5:$B$4004,B1015))</f>
        <v/>
      </c>
      <c r="N1015" s="11">
        <f>IF(OR(H1015="",I1015=""),"",I1015-H1015)</f>
        <v/>
      </c>
      <c r="O1015" s="6" t="n"/>
    </row>
    <row r="1016">
      <c r="A1016" s="13" t="n"/>
      <c r="B1016" s="6" t="n"/>
      <c r="C1016" s="6" t="n"/>
      <c r="D1016" s="6" t="n"/>
      <c r="E1016" s="14" t="n"/>
      <c r="F1016" s="14" t="n"/>
      <c r="G1016" s="14" t="n"/>
      <c r="H1016" s="15" t="n"/>
      <c r="I1016" s="15" t="n"/>
      <c r="J1016" s="11">
        <f>IF(OR(E1016="",F1016=""),"",ROUND((MOD(F1016-E1016,1)-N(G1016))*24,2))</f>
        <v/>
      </c>
      <c r="K1016" s="11">
        <f>IF(OR(A1016="",B1016=""),"",SUMIFS(Paradas!$F$5:$F$4004,Paradas!$A$5:$A$4004,A1016,Paradas!$B$5:$B$4004,B1016))</f>
        <v/>
      </c>
      <c r="L1016" s="11">
        <f>IF(J1016="","",J1016-N(K1016))</f>
        <v/>
      </c>
      <c r="M1016" s="12">
        <f>IF(OR(A1016="",B1016=""),"",COUNTIFS(Paradas!$A$5:$A$4004,A1016,Paradas!$B$5:$B$4004,B1016))</f>
        <v/>
      </c>
      <c r="N1016" s="11">
        <f>IF(OR(H1016="",I1016=""),"",I1016-H1016)</f>
        <v/>
      </c>
      <c r="O1016" s="6" t="n"/>
    </row>
    <row r="1017">
      <c r="A1017" s="13" t="n"/>
      <c r="B1017" s="6" t="n"/>
      <c r="C1017" s="6" t="n"/>
      <c r="D1017" s="6" t="n"/>
      <c r="E1017" s="14" t="n"/>
      <c r="F1017" s="14" t="n"/>
      <c r="G1017" s="14" t="n"/>
      <c r="H1017" s="15" t="n"/>
      <c r="I1017" s="15" t="n"/>
      <c r="J1017" s="11">
        <f>IF(OR(E1017="",F1017=""),"",ROUND((MOD(F1017-E1017,1)-N(G1017))*24,2))</f>
        <v/>
      </c>
      <c r="K1017" s="11">
        <f>IF(OR(A1017="",B1017=""),"",SUMIFS(Paradas!$F$5:$F$4004,Paradas!$A$5:$A$4004,A1017,Paradas!$B$5:$B$4004,B1017))</f>
        <v/>
      </c>
      <c r="L1017" s="11">
        <f>IF(J1017="","",J1017-N(K1017))</f>
        <v/>
      </c>
      <c r="M1017" s="12">
        <f>IF(OR(A1017="",B1017=""),"",COUNTIFS(Paradas!$A$5:$A$4004,A1017,Paradas!$B$5:$B$4004,B1017))</f>
        <v/>
      </c>
      <c r="N1017" s="11">
        <f>IF(OR(H1017="",I1017=""),"",I1017-H1017)</f>
        <v/>
      </c>
      <c r="O1017" s="6" t="n"/>
    </row>
    <row r="1018">
      <c r="A1018" s="13" t="n"/>
      <c r="B1018" s="6" t="n"/>
      <c r="C1018" s="6" t="n"/>
      <c r="D1018" s="6" t="n"/>
      <c r="E1018" s="14" t="n"/>
      <c r="F1018" s="14" t="n"/>
      <c r="G1018" s="14" t="n"/>
      <c r="H1018" s="15" t="n"/>
      <c r="I1018" s="15" t="n"/>
      <c r="J1018" s="11">
        <f>IF(OR(E1018="",F1018=""),"",ROUND((MOD(F1018-E1018,1)-N(G1018))*24,2))</f>
        <v/>
      </c>
      <c r="K1018" s="11">
        <f>IF(OR(A1018="",B1018=""),"",SUMIFS(Paradas!$F$5:$F$4004,Paradas!$A$5:$A$4004,A1018,Paradas!$B$5:$B$4004,B1018))</f>
        <v/>
      </c>
      <c r="L1018" s="11">
        <f>IF(J1018="","",J1018-N(K1018))</f>
        <v/>
      </c>
      <c r="M1018" s="12">
        <f>IF(OR(A1018="",B1018=""),"",COUNTIFS(Paradas!$A$5:$A$4004,A1018,Paradas!$B$5:$B$4004,B1018))</f>
        <v/>
      </c>
      <c r="N1018" s="11">
        <f>IF(OR(H1018="",I1018=""),"",I1018-H1018)</f>
        <v/>
      </c>
      <c r="O1018" s="6" t="n"/>
    </row>
    <row r="1019">
      <c r="A1019" s="13" t="n"/>
      <c r="B1019" s="6" t="n"/>
      <c r="C1019" s="6" t="n"/>
      <c r="D1019" s="6" t="n"/>
      <c r="E1019" s="14" t="n"/>
      <c r="F1019" s="14" t="n"/>
      <c r="G1019" s="14" t="n"/>
      <c r="H1019" s="15" t="n"/>
      <c r="I1019" s="15" t="n"/>
      <c r="J1019" s="11">
        <f>IF(OR(E1019="",F1019=""),"",ROUND((MOD(F1019-E1019,1)-N(G1019))*24,2))</f>
        <v/>
      </c>
      <c r="K1019" s="11">
        <f>IF(OR(A1019="",B1019=""),"",SUMIFS(Paradas!$F$5:$F$4004,Paradas!$A$5:$A$4004,A1019,Paradas!$B$5:$B$4004,B1019))</f>
        <v/>
      </c>
      <c r="L1019" s="11">
        <f>IF(J1019="","",J1019-N(K1019))</f>
        <v/>
      </c>
      <c r="M1019" s="12">
        <f>IF(OR(A1019="",B1019=""),"",COUNTIFS(Paradas!$A$5:$A$4004,A1019,Paradas!$B$5:$B$4004,B1019))</f>
        <v/>
      </c>
      <c r="N1019" s="11">
        <f>IF(OR(H1019="",I1019=""),"",I1019-H1019)</f>
        <v/>
      </c>
      <c r="O1019" s="6" t="n"/>
    </row>
    <row r="1020">
      <c r="A1020" s="13" t="n"/>
      <c r="B1020" s="6" t="n"/>
      <c r="C1020" s="6" t="n"/>
      <c r="D1020" s="6" t="n"/>
      <c r="E1020" s="14" t="n"/>
      <c r="F1020" s="14" t="n"/>
      <c r="G1020" s="14" t="n"/>
      <c r="H1020" s="15" t="n"/>
      <c r="I1020" s="15" t="n"/>
      <c r="J1020" s="11">
        <f>IF(OR(E1020="",F1020=""),"",ROUND((MOD(F1020-E1020,1)-N(G1020))*24,2))</f>
        <v/>
      </c>
      <c r="K1020" s="11">
        <f>IF(OR(A1020="",B1020=""),"",SUMIFS(Paradas!$F$5:$F$4004,Paradas!$A$5:$A$4004,A1020,Paradas!$B$5:$B$4004,B1020))</f>
        <v/>
      </c>
      <c r="L1020" s="11">
        <f>IF(J1020="","",J1020-N(K1020))</f>
        <v/>
      </c>
      <c r="M1020" s="12">
        <f>IF(OR(A1020="",B1020=""),"",COUNTIFS(Paradas!$A$5:$A$4004,A1020,Paradas!$B$5:$B$4004,B1020))</f>
        <v/>
      </c>
      <c r="N1020" s="11">
        <f>IF(OR(H1020="",I1020=""),"",I1020-H1020)</f>
        <v/>
      </c>
      <c r="O1020" s="6" t="n"/>
    </row>
    <row r="1021">
      <c r="A1021" s="13" t="n"/>
      <c r="B1021" s="6" t="n"/>
      <c r="C1021" s="6" t="n"/>
      <c r="D1021" s="6" t="n"/>
      <c r="E1021" s="14" t="n"/>
      <c r="F1021" s="14" t="n"/>
      <c r="G1021" s="14" t="n"/>
      <c r="H1021" s="15" t="n"/>
      <c r="I1021" s="15" t="n"/>
      <c r="J1021" s="11">
        <f>IF(OR(E1021="",F1021=""),"",ROUND((MOD(F1021-E1021,1)-N(G1021))*24,2))</f>
        <v/>
      </c>
      <c r="K1021" s="11">
        <f>IF(OR(A1021="",B1021=""),"",SUMIFS(Paradas!$F$5:$F$4004,Paradas!$A$5:$A$4004,A1021,Paradas!$B$5:$B$4004,B1021))</f>
        <v/>
      </c>
      <c r="L1021" s="11">
        <f>IF(J1021="","",J1021-N(K1021))</f>
        <v/>
      </c>
      <c r="M1021" s="12">
        <f>IF(OR(A1021="",B1021=""),"",COUNTIFS(Paradas!$A$5:$A$4004,A1021,Paradas!$B$5:$B$4004,B1021))</f>
        <v/>
      </c>
      <c r="N1021" s="11">
        <f>IF(OR(H1021="",I1021=""),"",I1021-H1021)</f>
        <v/>
      </c>
      <c r="O1021" s="6" t="n"/>
    </row>
    <row r="1022">
      <c r="A1022" s="13" t="n"/>
      <c r="B1022" s="6" t="n"/>
      <c r="C1022" s="6" t="n"/>
      <c r="D1022" s="6" t="n"/>
      <c r="E1022" s="14" t="n"/>
      <c r="F1022" s="14" t="n"/>
      <c r="G1022" s="14" t="n"/>
      <c r="H1022" s="15" t="n"/>
      <c r="I1022" s="15" t="n"/>
      <c r="J1022" s="11">
        <f>IF(OR(E1022="",F1022=""),"",ROUND((MOD(F1022-E1022,1)-N(G1022))*24,2))</f>
        <v/>
      </c>
      <c r="K1022" s="11">
        <f>IF(OR(A1022="",B1022=""),"",SUMIFS(Paradas!$F$5:$F$4004,Paradas!$A$5:$A$4004,A1022,Paradas!$B$5:$B$4004,B1022))</f>
        <v/>
      </c>
      <c r="L1022" s="11">
        <f>IF(J1022="","",J1022-N(K1022))</f>
        <v/>
      </c>
      <c r="M1022" s="12">
        <f>IF(OR(A1022="",B1022=""),"",COUNTIFS(Paradas!$A$5:$A$4004,A1022,Paradas!$B$5:$B$4004,B1022))</f>
        <v/>
      </c>
      <c r="N1022" s="11">
        <f>IF(OR(H1022="",I1022=""),"",I1022-H1022)</f>
        <v/>
      </c>
      <c r="O1022" s="6" t="n"/>
    </row>
    <row r="1023">
      <c r="A1023" s="13" t="n"/>
      <c r="B1023" s="6" t="n"/>
      <c r="C1023" s="6" t="n"/>
      <c r="D1023" s="6" t="n"/>
      <c r="E1023" s="14" t="n"/>
      <c r="F1023" s="14" t="n"/>
      <c r="G1023" s="14" t="n"/>
      <c r="H1023" s="15" t="n"/>
      <c r="I1023" s="15" t="n"/>
      <c r="J1023" s="11">
        <f>IF(OR(E1023="",F1023=""),"",ROUND((MOD(F1023-E1023,1)-N(G1023))*24,2))</f>
        <v/>
      </c>
      <c r="K1023" s="11">
        <f>IF(OR(A1023="",B1023=""),"",SUMIFS(Paradas!$F$5:$F$4004,Paradas!$A$5:$A$4004,A1023,Paradas!$B$5:$B$4004,B1023))</f>
        <v/>
      </c>
      <c r="L1023" s="11">
        <f>IF(J1023="","",J1023-N(K1023))</f>
        <v/>
      </c>
      <c r="M1023" s="12">
        <f>IF(OR(A1023="",B1023=""),"",COUNTIFS(Paradas!$A$5:$A$4004,A1023,Paradas!$B$5:$B$4004,B1023))</f>
        <v/>
      </c>
      <c r="N1023" s="11">
        <f>IF(OR(H1023="",I1023=""),"",I1023-H1023)</f>
        <v/>
      </c>
      <c r="O1023" s="6" t="n"/>
    </row>
    <row r="1024">
      <c r="A1024" s="13" t="n"/>
      <c r="B1024" s="6" t="n"/>
      <c r="C1024" s="6" t="n"/>
      <c r="D1024" s="6" t="n"/>
      <c r="E1024" s="14" t="n"/>
      <c r="F1024" s="14" t="n"/>
      <c r="G1024" s="14" t="n"/>
      <c r="H1024" s="15" t="n"/>
      <c r="I1024" s="15" t="n"/>
      <c r="J1024" s="11">
        <f>IF(OR(E1024="",F1024=""),"",ROUND((MOD(F1024-E1024,1)-N(G1024))*24,2))</f>
        <v/>
      </c>
      <c r="K1024" s="11">
        <f>IF(OR(A1024="",B1024=""),"",SUMIFS(Paradas!$F$5:$F$4004,Paradas!$A$5:$A$4004,A1024,Paradas!$B$5:$B$4004,B1024))</f>
        <v/>
      </c>
      <c r="L1024" s="11">
        <f>IF(J1024="","",J1024-N(K1024))</f>
        <v/>
      </c>
      <c r="M1024" s="12">
        <f>IF(OR(A1024="",B1024=""),"",COUNTIFS(Paradas!$A$5:$A$4004,A1024,Paradas!$B$5:$B$4004,B1024))</f>
        <v/>
      </c>
      <c r="N1024" s="11">
        <f>IF(OR(H1024="",I1024=""),"",I1024-H1024)</f>
        <v/>
      </c>
      <c r="O1024" s="6" t="n"/>
    </row>
    <row r="1025">
      <c r="A1025" s="13" t="n"/>
      <c r="B1025" s="6" t="n"/>
      <c r="C1025" s="6" t="n"/>
      <c r="D1025" s="6" t="n"/>
      <c r="E1025" s="14" t="n"/>
      <c r="F1025" s="14" t="n"/>
      <c r="G1025" s="14" t="n"/>
      <c r="H1025" s="15" t="n"/>
      <c r="I1025" s="15" t="n"/>
      <c r="J1025" s="11">
        <f>IF(OR(E1025="",F1025=""),"",ROUND((MOD(F1025-E1025,1)-N(G1025))*24,2))</f>
        <v/>
      </c>
      <c r="K1025" s="11">
        <f>IF(OR(A1025="",B1025=""),"",SUMIFS(Paradas!$F$5:$F$4004,Paradas!$A$5:$A$4004,A1025,Paradas!$B$5:$B$4004,B1025))</f>
        <v/>
      </c>
      <c r="L1025" s="11">
        <f>IF(J1025="","",J1025-N(K1025))</f>
        <v/>
      </c>
      <c r="M1025" s="12">
        <f>IF(OR(A1025="",B1025=""),"",COUNTIFS(Paradas!$A$5:$A$4004,A1025,Paradas!$B$5:$B$4004,B1025))</f>
        <v/>
      </c>
      <c r="N1025" s="11">
        <f>IF(OR(H1025="",I1025=""),"",I1025-H1025)</f>
        <v/>
      </c>
      <c r="O1025" s="6" t="n"/>
    </row>
    <row r="1026">
      <c r="A1026" s="13" t="n"/>
      <c r="B1026" s="6" t="n"/>
      <c r="C1026" s="6" t="n"/>
      <c r="D1026" s="6" t="n"/>
      <c r="E1026" s="14" t="n"/>
      <c r="F1026" s="14" t="n"/>
      <c r="G1026" s="14" t="n"/>
      <c r="H1026" s="15" t="n"/>
      <c r="I1026" s="15" t="n"/>
      <c r="J1026" s="11">
        <f>IF(OR(E1026="",F1026=""),"",ROUND((MOD(F1026-E1026,1)-N(G1026))*24,2))</f>
        <v/>
      </c>
      <c r="K1026" s="11">
        <f>IF(OR(A1026="",B1026=""),"",SUMIFS(Paradas!$F$5:$F$4004,Paradas!$A$5:$A$4004,A1026,Paradas!$B$5:$B$4004,B1026))</f>
        <v/>
      </c>
      <c r="L1026" s="11">
        <f>IF(J1026="","",J1026-N(K1026))</f>
        <v/>
      </c>
      <c r="M1026" s="12">
        <f>IF(OR(A1026="",B1026=""),"",COUNTIFS(Paradas!$A$5:$A$4004,A1026,Paradas!$B$5:$B$4004,B1026))</f>
        <v/>
      </c>
      <c r="N1026" s="11">
        <f>IF(OR(H1026="",I1026=""),"",I1026-H1026)</f>
        <v/>
      </c>
      <c r="O1026" s="6" t="n"/>
    </row>
    <row r="1027">
      <c r="A1027" s="13" t="n"/>
      <c r="B1027" s="6" t="n"/>
      <c r="C1027" s="6" t="n"/>
      <c r="D1027" s="6" t="n"/>
      <c r="E1027" s="14" t="n"/>
      <c r="F1027" s="14" t="n"/>
      <c r="G1027" s="14" t="n"/>
      <c r="H1027" s="15" t="n"/>
      <c r="I1027" s="15" t="n"/>
      <c r="J1027" s="11">
        <f>IF(OR(E1027="",F1027=""),"",ROUND((MOD(F1027-E1027,1)-N(G1027))*24,2))</f>
        <v/>
      </c>
      <c r="K1027" s="11">
        <f>IF(OR(A1027="",B1027=""),"",SUMIFS(Paradas!$F$5:$F$4004,Paradas!$A$5:$A$4004,A1027,Paradas!$B$5:$B$4004,B1027))</f>
        <v/>
      </c>
      <c r="L1027" s="11">
        <f>IF(J1027="","",J1027-N(K1027))</f>
        <v/>
      </c>
      <c r="M1027" s="12">
        <f>IF(OR(A1027="",B1027=""),"",COUNTIFS(Paradas!$A$5:$A$4004,A1027,Paradas!$B$5:$B$4004,B1027))</f>
        <v/>
      </c>
      <c r="N1027" s="11">
        <f>IF(OR(H1027="",I1027=""),"",I1027-H1027)</f>
        <v/>
      </c>
      <c r="O1027" s="6" t="n"/>
    </row>
    <row r="1028">
      <c r="A1028" s="13" t="n"/>
      <c r="B1028" s="6" t="n"/>
      <c r="C1028" s="6" t="n"/>
      <c r="D1028" s="6" t="n"/>
      <c r="E1028" s="14" t="n"/>
      <c r="F1028" s="14" t="n"/>
      <c r="G1028" s="14" t="n"/>
      <c r="H1028" s="15" t="n"/>
      <c r="I1028" s="15" t="n"/>
      <c r="J1028" s="11">
        <f>IF(OR(E1028="",F1028=""),"",ROUND((MOD(F1028-E1028,1)-N(G1028))*24,2))</f>
        <v/>
      </c>
      <c r="K1028" s="11">
        <f>IF(OR(A1028="",B1028=""),"",SUMIFS(Paradas!$F$5:$F$4004,Paradas!$A$5:$A$4004,A1028,Paradas!$B$5:$B$4004,B1028))</f>
        <v/>
      </c>
      <c r="L1028" s="11">
        <f>IF(J1028="","",J1028-N(K1028))</f>
        <v/>
      </c>
      <c r="M1028" s="12">
        <f>IF(OR(A1028="",B1028=""),"",COUNTIFS(Paradas!$A$5:$A$4004,A1028,Paradas!$B$5:$B$4004,B1028))</f>
        <v/>
      </c>
      <c r="N1028" s="11">
        <f>IF(OR(H1028="",I1028=""),"",I1028-H1028)</f>
        <v/>
      </c>
      <c r="O1028" s="6" t="n"/>
    </row>
    <row r="1029">
      <c r="A1029" s="13" t="n"/>
      <c r="B1029" s="6" t="n"/>
      <c r="C1029" s="6" t="n"/>
      <c r="D1029" s="6" t="n"/>
      <c r="E1029" s="14" t="n"/>
      <c r="F1029" s="14" t="n"/>
      <c r="G1029" s="14" t="n"/>
      <c r="H1029" s="15" t="n"/>
      <c r="I1029" s="15" t="n"/>
      <c r="J1029" s="11">
        <f>IF(OR(E1029="",F1029=""),"",ROUND((MOD(F1029-E1029,1)-N(G1029))*24,2))</f>
        <v/>
      </c>
      <c r="K1029" s="11">
        <f>IF(OR(A1029="",B1029=""),"",SUMIFS(Paradas!$F$5:$F$4004,Paradas!$A$5:$A$4004,A1029,Paradas!$B$5:$B$4004,B1029))</f>
        <v/>
      </c>
      <c r="L1029" s="11">
        <f>IF(J1029="","",J1029-N(K1029))</f>
        <v/>
      </c>
      <c r="M1029" s="12">
        <f>IF(OR(A1029="",B1029=""),"",COUNTIFS(Paradas!$A$5:$A$4004,A1029,Paradas!$B$5:$B$4004,B1029))</f>
        <v/>
      </c>
      <c r="N1029" s="11">
        <f>IF(OR(H1029="",I1029=""),"",I1029-H1029)</f>
        <v/>
      </c>
      <c r="O1029" s="6" t="n"/>
    </row>
    <row r="1030">
      <c r="A1030" s="13" t="n"/>
      <c r="B1030" s="6" t="n"/>
      <c r="C1030" s="6" t="n"/>
      <c r="D1030" s="6" t="n"/>
      <c r="E1030" s="14" t="n"/>
      <c r="F1030" s="14" t="n"/>
      <c r="G1030" s="14" t="n"/>
      <c r="H1030" s="15" t="n"/>
      <c r="I1030" s="15" t="n"/>
      <c r="J1030" s="11">
        <f>IF(OR(E1030="",F1030=""),"",ROUND((MOD(F1030-E1030,1)-N(G1030))*24,2))</f>
        <v/>
      </c>
      <c r="K1030" s="11">
        <f>IF(OR(A1030="",B1030=""),"",SUMIFS(Paradas!$F$5:$F$4004,Paradas!$A$5:$A$4004,A1030,Paradas!$B$5:$B$4004,B1030))</f>
        <v/>
      </c>
      <c r="L1030" s="11">
        <f>IF(J1030="","",J1030-N(K1030))</f>
        <v/>
      </c>
      <c r="M1030" s="12">
        <f>IF(OR(A1030="",B1030=""),"",COUNTIFS(Paradas!$A$5:$A$4004,A1030,Paradas!$B$5:$B$4004,B1030))</f>
        <v/>
      </c>
      <c r="N1030" s="11">
        <f>IF(OR(H1030="",I1030=""),"",I1030-H1030)</f>
        <v/>
      </c>
      <c r="O1030" s="6" t="n"/>
    </row>
    <row r="1031">
      <c r="A1031" s="13" t="n"/>
      <c r="B1031" s="6" t="n"/>
      <c r="C1031" s="6" t="n"/>
      <c r="D1031" s="6" t="n"/>
      <c r="E1031" s="14" t="n"/>
      <c r="F1031" s="14" t="n"/>
      <c r="G1031" s="14" t="n"/>
      <c r="H1031" s="15" t="n"/>
      <c r="I1031" s="15" t="n"/>
      <c r="J1031" s="11">
        <f>IF(OR(E1031="",F1031=""),"",ROUND((MOD(F1031-E1031,1)-N(G1031))*24,2))</f>
        <v/>
      </c>
      <c r="K1031" s="11">
        <f>IF(OR(A1031="",B1031=""),"",SUMIFS(Paradas!$F$5:$F$4004,Paradas!$A$5:$A$4004,A1031,Paradas!$B$5:$B$4004,B1031))</f>
        <v/>
      </c>
      <c r="L1031" s="11">
        <f>IF(J1031="","",J1031-N(K1031))</f>
        <v/>
      </c>
      <c r="M1031" s="12">
        <f>IF(OR(A1031="",B1031=""),"",COUNTIFS(Paradas!$A$5:$A$4004,A1031,Paradas!$B$5:$B$4004,B1031))</f>
        <v/>
      </c>
      <c r="N1031" s="11">
        <f>IF(OR(H1031="",I1031=""),"",I1031-H1031)</f>
        <v/>
      </c>
      <c r="O1031" s="6" t="n"/>
    </row>
    <row r="1032">
      <c r="A1032" s="13" t="n"/>
      <c r="B1032" s="6" t="n"/>
      <c r="C1032" s="6" t="n"/>
      <c r="D1032" s="6" t="n"/>
      <c r="E1032" s="14" t="n"/>
      <c r="F1032" s="14" t="n"/>
      <c r="G1032" s="14" t="n"/>
      <c r="H1032" s="15" t="n"/>
      <c r="I1032" s="15" t="n"/>
      <c r="J1032" s="11">
        <f>IF(OR(E1032="",F1032=""),"",ROUND((MOD(F1032-E1032,1)-N(G1032))*24,2))</f>
        <v/>
      </c>
      <c r="K1032" s="11">
        <f>IF(OR(A1032="",B1032=""),"",SUMIFS(Paradas!$F$5:$F$4004,Paradas!$A$5:$A$4004,A1032,Paradas!$B$5:$B$4004,B1032))</f>
        <v/>
      </c>
      <c r="L1032" s="11">
        <f>IF(J1032="","",J1032-N(K1032))</f>
        <v/>
      </c>
      <c r="M1032" s="12">
        <f>IF(OR(A1032="",B1032=""),"",COUNTIFS(Paradas!$A$5:$A$4004,A1032,Paradas!$B$5:$B$4004,B1032))</f>
        <v/>
      </c>
      <c r="N1032" s="11">
        <f>IF(OR(H1032="",I1032=""),"",I1032-H1032)</f>
        <v/>
      </c>
      <c r="O1032" s="6" t="n"/>
    </row>
    <row r="1033">
      <c r="A1033" s="13" t="n"/>
      <c r="B1033" s="6" t="n"/>
      <c r="C1033" s="6" t="n"/>
      <c r="D1033" s="6" t="n"/>
      <c r="E1033" s="14" t="n"/>
      <c r="F1033" s="14" t="n"/>
      <c r="G1033" s="14" t="n"/>
      <c r="H1033" s="15" t="n"/>
      <c r="I1033" s="15" t="n"/>
      <c r="J1033" s="11">
        <f>IF(OR(E1033="",F1033=""),"",ROUND((MOD(F1033-E1033,1)-N(G1033))*24,2))</f>
        <v/>
      </c>
      <c r="K1033" s="11">
        <f>IF(OR(A1033="",B1033=""),"",SUMIFS(Paradas!$F$5:$F$4004,Paradas!$A$5:$A$4004,A1033,Paradas!$B$5:$B$4004,B1033))</f>
        <v/>
      </c>
      <c r="L1033" s="11">
        <f>IF(J1033="","",J1033-N(K1033))</f>
        <v/>
      </c>
      <c r="M1033" s="12">
        <f>IF(OR(A1033="",B1033=""),"",COUNTIFS(Paradas!$A$5:$A$4004,A1033,Paradas!$B$5:$B$4004,B1033))</f>
        <v/>
      </c>
      <c r="N1033" s="11">
        <f>IF(OR(H1033="",I1033=""),"",I1033-H1033)</f>
        <v/>
      </c>
      <c r="O1033" s="6" t="n"/>
    </row>
    <row r="1034">
      <c r="A1034" s="13" t="n"/>
      <c r="B1034" s="6" t="n"/>
      <c r="C1034" s="6" t="n"/>
      <c r="D1034" s="6" t="n"/>
      <c r="E1034" s="14" t="n"/>
      <c r="F1034" s="14" t="n"/>
      <c r="G1034" s="14" t="n"/>
      <c r="H1034" s="15" t="n"/>
      <c r="I1034" s="15" t="n"/>
      <c r="J1034" s="11">
        <f>IF(OR(E1034="",F1034=""),"",ROUND((MOD(F1034-E1034,1)-N(G1034))*24,2))</f>
        <v/>
      </c>
      <c r="K1034" s="11">
        <f>IF(OR(A1034="",B1034=""),"",SUMIFS(Paradas!$F$5:$F$4004,Paradas!$A$5:$A$4004,A1034,Paradas!$B$5:$B$4004,B1034))</f>
        <v/>
      </c>
      <c r="L1034" s="11">
        <f>IF(J1034="","",J1034-N(K1034))</f>
        <v/>
      </c>
      <c r="M1034" s="12">
        <f>IF(OR(A1034="",B1034=""),"",COUNTIFS(Paradas!$A$5:$A$4004,A1034,Paradas!$B$5:$B$4004,B1034))</f>
        <v/>
      </c>
      <c r="N1034" s="11">
        <f>IF(OR(H1034="",I1034=""),"",I1034-H1034)</f>
        <v/>
      </c>
      <c r="O1034" s="6" t="n"/>
    </row>
    <row r="1035">
      <c r="A1035" s="13" t="n"/>
      <c r="B1035" s="6" t="n"/>
      <c r="C1035" s="6" t="n"/>
      <c r="D1035" s="6" t="n"/>
      <c r="E1035" s="14" t="n"/>
      <c r="F1035" s="14" t="n"/>
      <c r="G1035" s="14" t="n"/>
      <c r="H1035" s="15" t="n"/>
      <c r="I1035" s="15" t="n"/>
      <c r="J1035" s="11">
        <f>IF(OR(E1035="",F1035=""),"",ROUND((MOD(F1035-E1035,1)-N(G1035))*24,2))</f>
        <v/>
      </c>
      <c r="K1035" s="11">
        <f>IF(OR(A1035="",B1035=""),"",SUMIFS(Paradas!$F$5:$F$4004,Paradas!$A$5:$A$4004,A1035,Paradas!$B$5:$B$4004,B1035))</f>
        <v/>
      </c>
      <c r="L1035" s="11">
        <f>IF(J1035="","",J1035-N(K1035))</f>
        <v/>
      </c>
      <c r="M1035" s="12">
        <f>IF(OR(A1035="",B1035=""),"",COUNTIFS(Paradas!$A$5:$A$4004,A1035,Paradas!$B$5:$B$4004,B1035))</f>
        <v/>
      </c>
      <c r="N1035" s="11">
        <f>IF(OR(H1035="",I1035=""),"",I1035-H1035)</f>
        <v/>
      </c>
      <c r="O1035" s="6" t="n"/>
    </row>
    <row r="1036">
      <c r="A1036" s="13" t="n"/>
      <c r="B1036" s="6" t="n"/>
      <c r="C1036" s="6" t="n"/>
      <c r="D1036" s="6" t="n"/>
      <c r="E1036" s="14" t="n"/>
      <c r="F1036" s="14" t="n"/>
      <c r="G1036" s="14" t="n"/>
      <c r="H1036" s="15" t="n"/>
      <c r="I1036" s="15" t="n"/>
      <c r="J1036" s="11">
        <f>IF(OR(E1036="",F1036=""),"",ROUND((MOD(F1036-E1036,1)-N(G1036))*24,2))</f>
        <v/>
      </c>
      <c r="K1036" s="11">
        <f>IF(OR(A1036="",B1036=""),"",SUMIFS(Paradas!$F$5:$F$4004,Paradas!$A$5:$A$4004,A1036,Paradas!$B$5:$B$4004,B1036))</f>
        <v/>
      </c>
      <c r="L1036" s="11">
        <f>IF(J1036="","",J1036-N(K1036))</f>
        <v/>
      </c>
      <c r="M1036" s="12">
        <f>IF(OR(A1036="",B1036=""),"",COUNTIFS(Paradas!$A$5:$A$4004,A1036,Paradas!$B$5:$B$4004,B1036))</f>
        <v/>
      </c>
      <c r="N1036" s="11">
        <f>IF(OR(H1036="",I1036=""),"",I1036-H1036)</f>
        <v/>
      </c>
      <c r="O1036" s="6" t="n"/>
    </row>
    <row r="1037">
      <c r="A1037" s="13" t="n"/>
      <c r="B1037" s="6" t="n"/>
      <c r="C1037" s="6" t="n"/>
      <c r="D1037" s="6" t="n"/>
      <c r="E1037" s="14" t="n"/>
      <c r="F1037" s="14" t="n"/>
      <c r="G1037" s="14" t="n"/>
      <c r="H1037" s="15" t="n"/>
      <c r="I1037" s="15" t="n"/>
      <c r="J1037" s="11">
        <f>IF(OR(E1037="",F1037=""),"",ROUND((MOD(F1037-E1037,1)-N(G1037))*24,2))</f>
        <v/>
      </c>
      <c r="K1037" s="11">
        <f>IF(OR(A1037="",B1037=""),"",SUMIFS(Paradas!$F$5:$F$4004,Paradas!$A$5:$A$4004,A1037,Paradas!$B$5:$B$4004,B1037))</f>
        <v/>
      </c>
      <c r="L1037" s="11">
        <f>IF(J1037="","",J1037-N(K1037))</f>
        <v/>
      </c>
      <c r="M1037" s="12">
        <f>IF(OR(A1037="",B1037=""),"",COUNTIFS(Paradas!$A$5:$A$4004,A1037,Paradas!$B$5:$B$4004,B1037))</f>
        <v/>
      </c>
      <c r="N1037" s="11">
        <f>IF(OR(H1037="",I1037=""),"",I1037-H1037)</f>
        <v/>
      </c>
      <c r="O1037" s="6" t="n"/>
    </row>
    <row r="1038">
      <c r="A1038" s="13" t="n"/>
      <c r="B1038" s="6" t="n"/>
      <c r="C1038" s="6" t="n"/>
      <c r="D1038" s="6" t="n"/>
      <c r="E1038" s="14" t="n"/>
      <c r="F1038" s="14" t="n"/>
      <c r="G1038" s="14" t="n"/>
      <c r="H1038" s="15" t="n"/>
      <c r="I1038" s="15" t="n"/>
      <c r="J1038" s="11">
        <f>IF(OR(E1038="",F1038=""),"",ROUND((MOD(F1038-E1038,1)-N(G1038))*24,2))</f>
        <v/>
      </c>
      <c r="K1038" s="11">
        <f>IF(OR(A1038="",B1038=""),"",SUMIFS(Paradas!$F$5:$F$4004,Paradas!$A$5:$A$4004,A1038,Paradas!$B$5:$B$4004,B1038))</f>
        <v/>
      </c>
      <c r="L1038" s="11">
        <f>IF(J1038="","",J1038-N(K1038))</f>
        <v/>
      </c>
      <c r="M1038" s="12">
        <f>IF(OR(A1038="",B1038=""),"",COUNTIFS(Paradas!$A$5:$A$4004,A1038,Paradas!$B$5:$B$4004,B1038))</f>
        <v/>
      </c>
      <c r="N1038" s="11">
        <f>IF(OR(H1038="",I1038=""),"",I1038-H1038)</f>
        <v/>
      </c>
      <c r="O1038" s="6" t="n"/>
    </row>
    <row r="1039">
      <c r="A1039" s="13" t="n"/>
      <c r="B1039" s="6" t="n"/>
      <c r="C1039" s="6" t="n"/>
      <c r="D1039" s="6" t="n"/>
      <c r="E1039" s="14" t="n"/>
      <c r="F1039" s="14" t="n"/>
      <c r="G1039" s="14" t="n"/>
      <c r="H1039" s="15" t="n"/>
      <c r="I1039" s="15" t="n"/>
      <c r="J1039" s="11">
        <f>IF(OR(E1039="",F1039=""),"",ROUND((MOD(F1039-E1039,1)-N(G1039))*24,2))</f>
        <v/>
      </c>
      <c r="K1039" s="11">
        <f>IF(OR(A1039="",B1039=""),"",SUMIFS(Paradas!$F$5:$F$4004,Paradas!$A$5:$A$4004,A1039,Paradas!$B$5:$B$4004,B1039))</f>
        <v/>
      </c>
      <c r="L1039" s="11">
        <f>IF(J1039="","",J1039-N(K1039))</f>
        <v/>
      </c>
      <c r="M1039" s="12">
        <f>IF(OR(A1039="",B1039=""),"",COUNTIFS(Paradas!$A$5:$A$4004,A1039,Paradas!$B$5:$B$4004,B1039))</f>
        <v/>
      </c>
      <c r="N1039" s="11">
        <f>IF(OR(H1039="",I1039=""),"",I1039-H1039)</f>
        <v/>
      </c>
      <c r="O1039" s="6" t="n"/>
    </row>
    <row r="1040">
      <c r="A1040" s="13" t="n"/>
      <c r="B1040" s="6" t="n"/>
      <c r="C1040" s="6" t="n"/>
      <c r="D1040" s="6" t="n"/>
      <c r="E1040" s="14" t="n"/>
      <c r="F1040" s="14" t="n"/>
      <c r="G1040" s="14" t="n"/>
      <c r="H1040" s="15" t="n"/>
      <c r="I1040" s="15" t="n"/>
      <c r="J1040" s="11">
        <f>IF(OR(E1040="",F1040=""),"",ROUND((MOD(F1040-E1040,1)-N(G1040))*24,2))</f>
        <v/>
      </c>
      <c r="K1040" s="11">
        <f>IF(OR(A1040="",B1040=""),"",SUMIFS(Paradas!$F$5:$F$4004,Paradas!$A$5:$A$4004,A1040,Paradas!$B$5:$B$4004,B1040))</f>
        <v/>
      </c>
      <c r="L1040" s="11">
        <f>IF(J1040="","",J1040-N(K1040))</f>
        <v/>
      </c>
      <c r="M1040" s="12">
        <f>IF(OR(A1040="",B1040=""),"",COUNTIFS(Paradas!$A$5:$A$4004,A1040,Paradas!$B$5:$B$4004,B1040))</f>
        <v/>
      </c>
      <c r="N1040" s="11">
        <f>IF(OR(H1040="",I1040=""),"",I1040-H1040)</f>
        <v/>
      </c>
      <c r="O1040" s="6" t="n"/>
    </row>
    <row r="1041">
      <c r="A1041" s="13" t="n"/>
      <c r="B1041" s="6" t="n"/>
      <c r="C1041" s="6" t="n"/>
      <c r="D1041" s="6" t="n"/>
      <c r="E1041" s="14" t="n"/>
      <c r="F1041" s="14" t="n"/>
      <c r="G1041" s="14" t="n"/>
      <c r="H1041" s="15" t="n"/>
      <c r="I1041" s="15" t="n"/>
      <c r="J1041" s="11">
        <f>IF(OR(E1041="",F1041=""),"",ROUND((MOD(F1041-E1041,1)-N(G1041))*24,2))</f>
        <v/>
      </c>
      <c r="K1041" s="11">
        <f>IF(OR(A1041="",B1041=""),"",SUMIFS(Paradas!$F$5:$F$4004,Paradas!$A$5:$A$4004,A1041,Paradas!$B$5:$B$4004,B1041))</f>
        <v/>
      </c>
      <c r="L1041" s="11">
        <f>IF(J1041="","",J1041-N(K1041))</f>
        <v/>
      </c>
      <c r="M1041" s="12">
        <f>IF(OR(A1041="",B1041=""),"",COUNTIFS(Paradas!$A$5:$A$4004,A1041,Paradas!$B$5:$B$4004,B1041))</f>
        <v/>
      </c>
      <c r="N1041" s="11">
        <f>IF(OR(H1041="",I1041=""),"",I1041-H1041)</f>
        <v/>
      </c>
      <c r="O1041" s="6" t="n"/>
    </row>
    <row r="1042">
      <c r="A1042" s="13" t="n"/>
      <c r="B1042" s="6" t="n"/>
      <c r="C1042" s="6" t="n"/>
      <c r="D1042" s="6" t="n"/>
      <c r="E1042" s="14" t="n"/>
      <c r="F1042" s="14" t="n"/>
      <c r="G1042" s="14" t="n"/>
      <c r="H1042" s="15" t="n"/>
      <c r="I1042" s="15" t="n"/>
      <c r="J1042" s="11">
        <f>IF(OR(E1042="",F1042=""),"",ROUND((MOD(F1042-E1042,1)-N(G1042))*24,2))</f>
        <v/>
      </c>
      <c r="K1042" s="11">
        <f>IF(OR(A1042="",B1042=""),"",SUMIFS(Paradas!$F$5:$F$4004,Paradas!$A$5:$A$4004,A1042,Paradas!$B$5:$B$4004,B1042))</f>
        <v/>
      </c>
      <c r="L1042" s="11">
        <f>IF(J1042="","",J1042-N(K1042))</f>
        <v/>
      </c>
      <c r="M1042" s="12">
        <f>IF(OR(A1042="",B1042=""),"",COUNTIFS(Paradas!$A$5:$A$4004,A1042,Paradas!$B$5:$B$4004,B1042))</f>
        <v/>
      </c>
      <c r="N1042" s="11">
        <f>IF(OR(H1042="",I1042=""),"",I1042-H1042)</f>
        <v/>
      </c>
      <c r="O1042" s="6" t="n"/>
    </row>
    <row r="1043">
      <c r="A1043" s="13" t="n"/>
      <c r="B1043" s="6" t="n"/>
      <c r="C1043" s="6" t="n"/>
      <c r="D1043" s="6" t="n"/>
      <c r="E1043" s="14" t="n"/>
      <c r="F1043" s="14" t="n"/>
      <c r="G1043" s="14" t="n"/>
      <c r="H1043" s="15" t="n"/>
      <c r="I1043" s="15" t="n"/>
      <c r="J1043" s="11">
        <f>IF(OR(E1043="",F1043=""),"",ROUND((MOD(F1043-E1043,1)-N(G1043))*24,2))</f>
        <v/>
      </c>
      <c r="K1043" s="11">
        <f>IF(OR(A1043="",B1043=""),"",SUMIFS(Paradas!$F$5:$F$4004,Paradas!$A$5:$A$4004,A1043,Paradas!$B$5:$B$4004,B1043))</f>
        <v/>
      </c>
      <c r="L1043" s="11">
        <f>IF(J1043="","",J1043-N(K1043))</f>
        <v/>
      </c>
      <c r="M1043" s="12">
        <f>IF(OR(A1043="",B1043=""),"",COUNTIFS(Paradas!$A$5:$A$4004,A1043,Paradas!$B$5:$B$4004,B1043))</f>
        <v/>
      </c>
      <c r="N1043" s="11">
        <f>IF(OR(H1043="",I1043=""),"",I1043-H1043)</f>
        <v/>
      </c>
      <c r="O1043" s="6" t="n"/>
    </row>
    <row r="1044">
      <c r="A1044" s="13" t="n"/>
      <c r="B1044" s="6" t="n"/>
      <c r="C1044" s="6" t="n"/>
      <c r="D1044" s="6" t="n"/>
      <c r="E1044" s="14" t="n"/>
      <c r="F1044" s="14" t="n"/>
      <c r="G1044" s="14" t="n"/>
      <c r="H1044" s="15" t="n"/>
      <c r="I1044" s="15" t="n"/>
      <c r="J1044" s="11">
        <f>IF(OR(E1044="",F1044=""),"",ROUND((MOD(F1044-E1044,1)-N(G1044))*24,2))</f>
        <v/>
      </c>
      <c r="K1044" s="11">
        <f>IF(OR(A1044="",B1044=""),"",SUMIFS(Paradas!$F$5:$F$4004,Paradas!$A$5:$A$4004,A1044,Paradas!$B$5:$B$4004,B1044))</f>
        <v/>
      </c>
      <c r="L1044" s="11">
        <f>IF(J1044="","",J1044-N(K1044))</f>
        <v/>
      </c>
      <c r="M1044" s="12">
        <f>IF(OR(A1044="",B1044=""),"",COUNTIFS(Paradas!$A$5:$A$4004,A1044,Paradas!$B$5:$B$4004,B1044))</f>
        <v/>
      </c>
      <c r="N1044" s="11">
        <f>IF(OR(H1044="",I1044=""),"",I1044-H1044)</f>
        <v/>
      </c>
      <c r="O1044" s="6" t="n"/>
    </row>
    <row r="1045">
      <c r="A1045" s="13" t="n"/>
      <c r="B1045" s="6" t="n"/>
      <c r="C1045" s="6" t="n"/>
      <c r="D1045" s="6" t="n"/>
      <c r="E1045" s="14" t="n"/>
      <c r="F1045" s="14" t="n"/>
      <c r="G1045" s="14" t="n"/>
      <c r="H1045" s="15" t="n"/>
      <c r="I1045" s="15" t="n"/>
      <c r="J1045" s="11">
        <f>IF(OR(E1045="",F1045=""),"",ROUND((MOD(F1045-E1045,1)-N(G1045))*24,2))</f>
        <v/>
      </c>
      <c r="K1045" s="11">
        <f>IF(OR(A1045="",B1045=""),"",SUMIFS(Paradas!$F$5:$F$4004,Paradas!$A$5:$A$4004,A1045,Paradas!$B$5:$B$4004,B1045))</f>
        <v/>
      </c>
      <c r="L1045" s="11">
        <f>IF(J1045="","",J1045-N(K1045))</f>
        <v/>
      </c>
      <c r="M1045" s="12">
        <f>IF(OR(A1045="",B1045=""),"",COUNTIFS(Paradas!$A$5:$A$4004,A1045,Paradas!$B$5:$B$4004,B1045))</f>
        <v/>
      </c>
      <c r="N1045" s="11">
        <f>IF(OR(H1045="",I1045=""),"",I1045-H1045)</f>
        <v/>
      </c>
      <c r="O1045" s="6" t="n"/>
    </row>
    <row r="1046">
      <c r="A1046" s="13" t="n"/>
      <c r="B1046" s="6" t="n"/>
      <c r="C1046" s="6" t="n"/>
      <c r="D1046" s="6" t="n"/>
      <c r="E1046" s="14" t="n"/>
      <c r="F1046" s="14" t="n"/>
      <c r="G1046" s="14" t="n"/>
      <c r="H1046" s="15" t="n"/>
      <c r="I1046" s="15" t="n"/>
      <c r="J1046" s="11">
        <f>IF(OR(E1046="",F1046=""),"",ROUND((MOD(F1046-E1046,1)-N(G1046))*24,2))</f>
        <v/>
      </c>
      <c r="K1046" s="11">
        <f>IF(OR(A1046="",B1046=""),"",SUMIFS(Paradas!$F$5:$F$4004,Paradas!$A$5:$A$4004,A1046,Paradas!$B$5:$B$4004,B1046))</f>
        <v/>
      </c>
      <c r="L1046" s="11">
        <f>IF(J1046="","",J1046-N(K1046))</f>
        <v/>
      </c>
      <c r="M1046" s="12">
        <f>IF(OR(A1046="",B1046=""),"",COUNTIFS(Paradas!$A$5:$A$4004,A1046,Paradas!$B$5:$B$4004,B1046))</f>
        <v/>
      </c>
      <c r="N1046" s="11">
        <f>IF(OR(H1046="",I1046=""),"",I1046-H1046)</f>
        <v/>
      </c>
      <c r="O1046" s="6" t="n"/>
    </row>
    <row r="1047">
      <c r="A1047" s="13" t="n"/>
      <c r="B1047" s="6" t="n"/>
      <c r="C1047" s="6" t="n"/>
      <c r="D1047" s="6" t="n"/>
      <c r="E1047" s="14" t="n"/>
      <c r="F1047" s="14" t="n"/>
      <c r="G1047" s="14" t="n"/>
      <c r="H1047" s="15" t="n"/>
      <c r="I1047" s="15" t="n"/>
      <c r="J1047" s="11">
        <f>IF(OR(E1047="",F1047=""),"",ROUND((MOD(F1047-E1047,1)-N(G1047))*24,2))</f>
        <v/>
      </c>
      <c r="K1047" s="11">
        <f>IF(OR(A1047="",B1047=""),"",SUMIFS(Paradas!$F$5:$F$4004,Paradas!$A$5:$A$4004,A1047,Paradas!$B$5:$B$4004,B1047))</f>
        <v/>
      </c>
      <c r="L1047" s="11">
        <f>IF(J1047="","",J1047-N(K1047))</f>
        <v/>
      </c>
      <c r="M1047" s="12">
        <f>IF(OR(A1047="",B1047=""),"",COUNTIFS(Paradas!$A$5:$A$4004,A1047,Paradas!$B$5:$B$4004,B1047))</f>
        <v/>
      </c>
      <c r="N1047" s="11">
        <f>IF(OR(H1047="",I1047=""),"",I1047-H1047)</f>
        <v/>
      </c>
      <c r="O1047" s="6" t="n"/>
    </row>
    <row r="1048">
      <c r="A1048" s="13" t="n"/>
      <c r="B1048" s="6" t="n"/>
      <c r="C1048" s="6" t="n"/>
      <c r="D1048" s="6" t="n"/>
      <c r="E1048" s="14" t="n"/>
      <c r="F1048" s="14" t="n"/>
      <c r="G1048" s="14" t="n"/>
      <c r="H1048" s="15" t="n"/>
      <c r="I1048" s="15" t="n"/>
      <c r="J1048" s="11">
        <f>IF(OR(E1048="",F1048=""),"",ROUND((MOD(F1048-E1048,1)-N(G1048))*24,2))</f>
        <v/>
      </c>
      <c r="K1048" s="11">
        <f>IF(OR(A1048="",B1048=""),"",SUMIFS(Paradas!$F$5:$F$4004,Paradas!$A$5:$A$4004,A1048,Paradas!$B$5:$B$4004,B1048))</f>
        <v/>
      </c>
      <c r="L1048" s="11">
        <f>IF(J1048="","",J1048-N(K1048))</f>
        <v/>
      </c>
      <c r="M1048" s="12">
        <f>IF(OR(A1048="",B1048=""),"",COUNTIFS(Paradas!$A$5:$A$4004,A1048,Paradas!$B$5:$B$4004,B1048))</f>
        <v/>
      </c>
      <c r="N1048" s="11">
        <f>IF(OR(H1048="",I1048=""),"",I1048-H1048)</f>
        <v/>
      </c>
      <c r="O1048" s="6" t="n"/>
    </row>
    <row r="1049">
      <c r="A1049" s="13" t="n"/>
      <c r="B1049" s="6" t="n"/>
      <c r="C1049" s="6" t="n"/>
      <c r="D1049" s="6" t="n"/>
      <c r="E1049" s="14" t="n"/>
      <c r="F1049" s="14" t="n"/>
      <c r="G1049" s="14" t="n"/>
      <c r="H1049" s="15" t="n"/>
      <c r="I1049" s="15" t="n"/>
      <c r="J1049" s="11">
        <f>IF(OR(E1049="",F1049=""),"",ROUND((MOD(F1049-E1049,1)-N(G1049))*24,2))</f>
        <v/>
      </c>
      <c r="K1049" s="11">
        <f>IF(OR(A1049="",B1049=""),"",SUMIFS(Paradas!$F$5:$F$4004,Paradas!$A$5:$A$4004,A1049,Paradas!$B$5:$B$4004,B1049))</f>
        <v/>
      </c>
      <c r="L1049" s="11">
        <f>IF(J1049="","",J1049-N(K1049))</f>
        <v/>
      </c>
      <c r="M1049" s="12">
        <f>IF(OR(A1049="",B1049=""),"",COUNTIFS(Paradas!$A$5:$A$4004,A1049,Paradas!$B$5:$B$4004,B1049))</f>
        <v/>
      </c>
      <c r="N1049" s="11">
        <f>IF(OR(H1049="",I1049=""),"",I1049-H1049)</f>
        <v/>
      </c>
      <c r="O1049" s="6" t="n"/>
    </row>
    <row r="1050">
      <c r="A1050" s="13" t="n"/>
      <c r="B1050" s="6" t="n"/>
      <c r="C1050" s="6" t="n"/>
      <c r="D1050" s="6" t="n"/>
      <c r="E1050" s="14" t="n"/>
      <c r="F1050" s="14" t="n"/>
      <c r="G1050" s="14" t="n"/>
      <c r="H1050" s="15" t="n"/>
      <c r="I1050" s="15" t="n"/>
      <c r="J1050" s="11">
        <f>IF(OR(E1050="",F1050=""),"",ROUND((MOD(F1050-E1050,1)-N(G1050))*24,2))</f>
        <v/>
      </c>
      <c r="K1050" s="11">
        <f>IF(OR(A1050="",B1050=""),"",SUMIFS(Paradas!$F$5:$F$4004,Paradas!$A$5:$A$4004,A1050,Paradas!$B$5:$B$4004,B1050))</f>
        <v/>
      </c>
      <c r="L1050" s="11">
        <f>IF(J1050="","",J1050-N(K1050))</f>
        <v/>
      </c>
      <c r="M1050" s="12">
        <f>IF(OR(A1050="",B1050=""),"",COUNTIFS(Paradas!$A$5:$A$4004,A1050,Paradas!$B$5:$B$4004,B1050))</f>
        <v/>
      </c>
      <c r="N1050" s="11">
        <f>IF(OR(H1050="",I1050=""),"",I1050-H1050)</f>
        <v/>
      </c>
      <c r="O1050" s="6" t="n"/>
    </row>
    <row r="1051">
      <c r="A1051" s="13" t="n"/>
      <c r="B1051" s="6" t="n"/>
      <c r="C1051" s="6" t="n"/>
      <c r="D1051" s="6" t="n"/>
      <c r="E1051" s="14" t="n"/>
      <c r="F1051" s="14" t="n"/>
      <c r="G1051" s="14" t="n"/>
      <c r="H1051" s="15" t="n"/>
      <c r="I1051" s="15" t="n"/>
      <c r="J1051" s="11">
        <f>IF(OR(E1051="",F1051=""),"",ROUND((MOD(F1051-E1051,1)-N(G1051))*24,2))</f>
        <v/>
      </c>
      <c r="K1051" s="11">
        <f>IF(OR(A1051="",B1051=""),"",SUMIFS(Paradas!$F$5:$F$4004,Paradas!$A$5:$A$4004,A1051,Paradas!$B$5:$B$4004,B1051))</f>
        <v/>
      </c>
      <c r="L1051" s="11">
        <f>IF(J1051="","",J1051-N(K1051))</f>
        <v/>
      </c>
      <c r="M1051" s="12">
        <f>IF(OR(A1051="",B1051=""),"",COUNTIFS(Paradas!$A$5:$A$4004,A1051,Paradas!$B$5:$B$4004,B1051))</f>
        <v/>
      </c>
      <c r="N1051" s="11">
        <f>IF(OR(H1051="",I1051=""),"",I1051-H1051)</f>
        <v/>
      </c>
      <c r="O1051" s="6" t="n"/>
    </row>
    <row r="1052">
      <c r="A1052" s="13" t="n"/>
      <c r="B1052" s="6" t="n"/>
      <c r="C1052" s="6" t="n"/>
      <c r="D1052" s="6" t="n"/>
      <c r="E1052" s="14" t="n"/>
      <c r="F1052" s="14" t="n"/>
      <c r="G1052" s="14" t="n"/>
      <c r="H1052" s="15" t="n"/>
      <c r="I1052" s="15" t="n"/>
      <c r="J1052" s="11">
        <f>IF(OR(E1052="",F1052=""),"",ROUND((MOD(F1052-E1052,1)-N(G1052))*24,2))</f>
        <v/>
      </c>
      <c r="K1052" s="11">
        <f>IF(OR(A1052="",B1052=""),"",SUMIFS(Paradas!$F$5:$F$4004,Paradas!$A$5:$A$4004,A1052,Paradas!$B$5:$B$4004,B1052))</f>
        <v/>
      </c>
      <c r="L1052" s="11">
        <f>IF(J1052="","",J1052-N(K1052))</f>
        <v/>
      </c>
      <c r="M1052" s="12">
        <f>IF(OR(A1052="",B1052=""),"",COUNTIFS(Paradas!$A$5:$A$4004,A1052,Paradas!$B$5:$B$4004,B1052))</f>
        <v/>
      </c>
      <c r="N1052" s="11">
        <f>IF(OR(H1052="",I1052=""),"",I1052-H1052)</f>
        <v/>
      </c>
      <c r="O1052" s="6" t="n"/>
    </row>
    <row r="1053">
      <c r="A1053" s="13" t="n"/>
      <c r="B1053" s="6" t="n"/>
      <c r="C1053" s="6" t="n"/>
      <c r="D1053" s="6" t="n"/>
      <c r="E1053" s="14" t="n"/>
      <c r="F1053" s="14" t="n"/>
      <c r="G1053" s="14" t="n"/>
      <c r="H1053" s="15" t="n"/>
      <c r="I1053" s="15" t="n"/>
      <c r="J1053" s="11">
        <f>IF(OR(E1053="",F1053=""),"",ROUND((MOD(F1053-E1053,1)-N(G1053))*24,2))</f>
        <v/>
      </c>
      <c r="K1053" s="11">
        <f>IF(OR(A1053="",B1053=""),"",SUMIFS(Paradas!$F$5:$F$4004,Paradas!$A$5:$A$4004,A1053,Paradas!$B$5:$B$4004,B1053))</f>
        <v/>
      </c>
      <c r="L1053" s="11">
        <f>IF(J1053="","",J1053-N(K1053))</f>
        <v/>
      </c>
      <c r="M1053" s="12">
        <f>IF(OR(A1053="",B1053=""),"",COUNTIFS(Paradas!$A$5:$A$4004,A1053,Paradas!$B$5:$B$4004,B1053))</f>
        <v/>
      </c>
      <c r="N1053" s="11">
        <f>IF(OR(H1053="",I1053=""),"",I1053-H1053)</f>
        <v/>
      </c>
      <c r="O1053" s="6" t="n"/>
    </row>
    <row r="1054">
      <c r="A1054" s="13" t="n"/>
      <c r="B1054" s="6" t="n"/>
      <c r="C1054" s="6" t="n"/>
      <c r="D1054" s="6" t="n"/>
      <c r="E1054" s="14" t="n"/>
      <c r="F1054" s="14" t="n"/>
      <c r="G1054" s="14" t="n"/>
      <c r="H1054" s="15" t="n"/>
      <c r="I1054" s="15" t="n"/>
      <c r="J1054" s="11">
        <f>IF(OR(E1054="",F1054=""),"",ROUND((MOD(F1054-E1054,1)-N(G1054))*24,2))</f>
        <v/>
      </c>
      <c r="K1054" s="11">
        <f>IF(OR(A1054="",B1054=""),"",SUMIFS(Paradas!$F$5:$F$4004,Paradas!$A$5:$A$4004,A1054,Paradas!$B$5:$B$4004,B1054))</f>
        <v/>
      </c>
      <c r="L1054" s="11">
        <f>IF(J1054="","",J1054-N(K1054))</f>
        <v/>
      </c>
      <c r="M1054" s="12">
        <f>IF(OR(A1054="",B1054=""),"",COUNTIFS(Paradas!$A$5:$A$4004,A1054,Paradas!$B$5:$B$4004,B1054))</f>
        <v/>
      </c>
      <c r="N1054" s="11">
        <f>IF(OR(H1054="",I1054=""),"",I1054-H1054)</f>
        <v/>
      </c>
      <c r="O1054" s="6" t="n"/>
    </row>
    <row r="1055">
      <c r="A1055" s="13" t="n"/>
      <c r="B1055" s="6" t="n"/>
      <c r="C1055" s="6" t="n"/>
      <c r="D1055" s="6" t="n"/>
      <c r="E1055" s="14" t="n"/>
      <c r="F1055" s="14" t="n"/>
      <c r="G1055" s="14" t="n"/>
      <c r="H1055" s="15" t="n"/>
      <c r="I1055" s="15" t="n"/>
      <c r="J1055" s="11">
        <f>IF(OR(E1055="",F1055=""),"",ROUND((MOD(F1055-E1055,1)-N(G1055))*24,2))</f>
        <v/>
      </c>
      <c r="K1055" s="11">
        <f>IF(OR(A1055="",B1055=""),"",SUMIFS(Paradas!$F$5:$F$4004,Paradas!$A$5:$A$4004,A1055,Paradas!$B$5:$B$4004,B1055))</f>
        <v/>
      </c>
      <c r="L1055" s="11">
        <f>IF(J1055="","",J1055-N(K1055))</f>
        <v/>
      </c>
      <c r="M1055" s="12">
        <f>IF(OR(A1055="",B1055=""),"",COUNTIFS(Paradas!$A$5:$A$4004,A1055,Paradas!$B$5:$B$4004,B1055))</f>
        <v/>
      </c>
      <c r="N1055" s="11">
        <f>IF(OR(H1055="",I1055=""),"",I1055-H1055)</f>
        <v/>
      </c>
      <c r="O1055" s="6" t="n"/>
    </row>
    <row r="1056">
      <c r="A1056" s="13" t="n"/>
      <c r="B1056" s="6" t="n"/>
      <c r="C1056" s="6" t="n"/>
      <c r="D1056" s="6" t="n"/>
      <c r="E1056" s="14" t="n"/>
      <c r="F1056" s="14" t="n"/>
      <c r="G1056" s="14" t="n"/>
      <c r="H1056" s="15" t="n"/>
      <c r="I1056" s="15" t="n"/>
      <c r="J1056" s="11">
        <f>IF(OR(E1056="",F1056=""),"",ROUND((MOD(F1056-E1056,1)-N(G1056))*24,2))</f>
        <v/>
      </c>
      <c r="K1056" s="11">
        <f>IF(OR(A1056="",B1056=""),"",SUMIFS(Paradas!$F$5:$F$4004,Paradas!$A$5:$A$4004,A1056,Paradas!$B$5:$B$4004,B1056))</f>
        <v/>
      </c>
      <c r="L1056" s="11">
        <f>IF(J1056="","",J1056-N(K1056))</f>
        <v/>
      </c>
      <c r="M1056" s="12">
        <f>IF(OR(A1056="",B1056=""),"",COUNTIFS(Paradas!$A$5:$A$4004,A1056,Paradas!$B$5:$B$4004,B1056))</f>
        <v/>
      </c>
      <c r="N1056" s="11">
        <f>IF(OR(H1056="",I1056=""),"",I1056-H1056)</f>
        <v/>
      </c>
      <c r="O1056" s="6" t="n"/>
    </row>
    <row r="1057">
      <c r="A1057" s="13" t="n"/>
      <c r="B1057" s="6" t="n"/>
      <c r="C1057" s="6" t="n"/>
      <c r="D1057" s="6" t="n"/>
      <c r="E1057" s="14" t="n"/>
      <c r="F1057" s="14" t="n"/>
      <c r="G1057" s="14" t="n"/>
      <c r="H1057" s="15" t="n"/>
      <c r="I1057" s="15" t="n"/>
      <c r="J1057" s="11">
        <f>IF(OR(E1057="",F1057=""),"",ROUND((MOD(F1057-E1057,1)-N(G1057))*24,2))</f>
        <v/>
      </c>
      <c r="K1057" s="11">
        <f>IF(OR(A1057="",B1057=""),"",SUMIFS(Paradas!$F$5:$F$4004,Paradas!$A$5:$A$4004,A1057,Paradas!$B$5:$B$4004,B1057))</f>
        <v/>
      </c>
      <c r="L1057" s="11">
        <f>IF(J1057="","",J1057-N(K1057))</f>
        <v/>
      </c>
      <c r="M1057" s="12">
        <f>IF(OR(A1057="",B1057=""),"",COUNTIFS(Paradas!$A$5:$A$4004,A1057,Paradas!$B$5:$B$4004,B1057))</f>
        <v/>
      </c>
      <c r="N1057" s="11">
        <f>IF(OR(H1057="",I1057=""),"",I1057-H1057)</f>
        <v/>
      </c>
      <c r="O1057" s="6" t="n"/>
    </row>
    <row r="1058">
      <c r="A1058" s="13" t="n"/>
      <c r="B1058" s="6" t="n"/>
      <c r="C1058" s="6" t="n"/>
      <c r="D1058" s="6" t="n"/>
      <c r="E1058" s="14" t="n"/>
      <c r="F1058" s="14" t="n"/>
      <c r="G1058" s="14" t="n"/>
      <c r="H1058" s="15" t="n"/>
      <c r="I1058" s="15" t="n"/>
      <c r="J1058" s="11">
        <f>IF(OR(E1058="",F1058=""),"",ROUND((MOD(F1058-E1058,1)-N(G1058))*24,2))</f>
        <v/>
      </c>
      <c r="K1058" s="11">
        <f>IF(OR(A1058="",B1058=""),"",SUMIFS(Paradas!$F$5:$F$4004,Paradas!$A$5:$A$4004,A1058,Paradas!$B$5:$B$4004,B1058))</f>
        <v/>
      </c>
      <c r="L1058" s="11">
        <f>IF(J1058="","",J1058-N(K1058))</f>
        <v/>
      </c>
      <c r="M1058" s="12">
        <f>IF(OR(A1058="",B1058=""),"",COUNTIFS(Paradas!$A$5:$A$4004,A1058,Paradas!$B$5:$B$4004,B1058))</f>
        <v/>
      </c>
      <c r="N1058" s="11">
        <f>IF(OR(H1058="",I1058=""),"",I1058-H1058)</f>
        <v/>
      </c>
      <c r="O1058" s="6" t="n"/>
    </row>
    <row r="1059">
      <c r="A1059" s="13" t="n"/>
      <c r="B1059" s="6" t="n"/>
      <c r="C1059" s="6" t="n"/>
      <c r="D1059" s="6" t="n"/>
      <c r="E1059" s="14" t="n"/>
      <c r="F1059" s="14" t="n"/>
      <c r="G1059" s="14" t="n"/>
      <c r="H1059" s="15" t="n"/>
      <c r="I1059" s="15" t="n"/>
      <c r="J1059" s="11">
        <f>IF(OR(E1059="",F1059=""),"",ROUND((MOD(F1059-E1059,1)-N(G1059))*24,2))</f>
        <v/>
      </c>
      <c r="K1059" s="11">
        <f>IF(OR(A1059="",B1059=""),"",SUMIFS(Paradas!$F$5:$F$4004,Paradas!$A$5:$A$4004,A1059,Paradas!$B$5:$B$4004,B1059))</f>
        <v/>
      </c>
      <c r="L1059" s="11">
        <f>IF(J1059="","",J1059-N(K1059))</f>
        <v/>
      </c>
      <c r="M1059" s="12">
        <f>IF(OR(A1059="",B1059=""),"",COUNTIFS(Paradas!$A$5:$A$4004,A1059,Paradas!$B$5:$B$4004,B1059))</f>
        <v/>
      </c>
      <c r="N1059" s="11">
        <f>IF(OR(H1059="",I1059=""),"",I1059-H1059)</f>
        <v/>
      </c>
      <c r="O1059" s="6" t="n"/>
    </row>
    <row r="1060">
      <c r="A1060" s="13" t="n"/>
      <c r="B1060" s="6" t="n"/>
      <c r="C1060" s="6" t="n"/>
      <c r="D1060" s="6" t="n"/>
      <c r="E1060" s="14" t="n"/>
      <c r="F1060" s="14" t="n"/>
      <c r="G1060" s="14" t="n"/>
      <c r="H1060" s="15" t="n"/>
      <c r="I1060" s="15" t="n"/>
      <c r="J1060" s="11">
        <f>IF(OR(E1060="",F1060=""),"",ROUND((MOD(F1060-E1060,1)-N(G1060))*24,2))</f>
        <v/>
      </c>
      <c r="K1060" s="11">
        <f>IF(OR(A1060="",B1060=""),"",SUMIFS(Paradas!$F$5:$F$4004,Paradas!$A$5:$A$4004,A1060,Paradas!$B$5:$B$4004,B1060))</f>
        <v/>
      </c>
      <c r="L1060" s="11">
        <f>IF(J1060="","",J1060-N(K1060))</f>
        <v/>
      </c>
      <c r="M1060" s="12">
        <f>IF(OR(A1060="",B1060=""),"",COUNTIFS(Paradas!$A$5:$A$4004,A1060,Paradas!$B$5:$B$4004,B1060))</f>
        <v/>
      </c>
      <c r="N1060" s="11">
        <f>IF(OR(H1060="",I1060=""),"",I1060-H1060)</f>
        <v/>
      </c>
      <c r="O1060" s="6" t="n"/>
    </row>
    <row r="1061">
      <c r="A1061" s="13" t="n"/>
      <c r="B1061" s="6" t="n"/>
      <c r="C1061" s="6" t="n"/>
      <c r="D1061" s="6" t="n"/>
      <c r="E1061" s="14" t="n"/>
      <c r="F1061" s="14" t="n"/>
      <c r="G1061" s="14" t="n"/>
      <c r="H1061" s="15" t="n"/>
      <c r="I1061" s="15" t="n"/>
      <c r="J1061" s="11">
        <f>IF(OR(E1061="",F1061=""),"",ROUND((MOD(F1061-E1061,1)-N(G1061))*24,2))</f>
        <v/>
      </c>
      <c r="K1061" s="11">
        <f>IF(OR(A1061="",B1061=""),"",SUMIFS(Paradas!$F$5:$F$4004,Paradas!$A$5:$A$4004,A1061,Paradas!$B$5:$B$4004,B1061))</f>
        <v/>
      </c>
      <c r="L1061" s="11">
        <f>IF(J1061="","",J1061-N(K1061))</f>
        <v/>
      </c>
      <c r="M1061" s="12">
        <f>IF(OR(A1061="",B1061=""),"",COUNTIFS(Paradas!$A$5:$A$4004,A1061,Paradas!$B$5:$B$4004,B1061))</f>
        <v/>
      </c>
      <c r="N1061" s="11">
        <f>IF(OR(H1061="",I1061=""),"",I1061-H1061)</f>
        <v/>
      </c>
      <c r="O1061" s="6" t="n"/>
    </row>
    <row r="1062">
      <c r="A1062" s="13" t="n"/>
      <c r="B1062" s="6" t="n"/>
      <c r="C1062" s="6" t="n"/>
      <c r="D1062" s="6" t="n"/>
      <c r="E1062" s="14" t="n"/>
      <c r="F1062" s="14" t="n"/>
      <c r="G1062" s="14" t="n"/>
      <c r="H1062" s="15" t="n"/>
      <c r="I1062" s="15" t="n"/>
      <c r="J1062" s="11">
        <f>IF(OR(E1062="",F1062=""),"",ROUND((MOD(F1062-E1062,1)-N(G1062))*24,2))</f>
        <v/>
      </c>
      <c r="K1062" s="11">
        <f>IF(OR(A1062="",B1062=""),"",SUMIFS(Paradas!$F$5:$F$4004,Paradas!$A$5:$A$4004,A1062,Paradas!$B$5:$B$4004,B1062))</f>
        <v/>
      </c>
      <c r="L1062" s="11">
        <f>IF(J1062="","",J1062-N(K1062))</f>
        <v/>
      </c>
      <c r="M1062" s="12">
        <f>IF(OR(A1062="",B1062=""),"",COUNTIFS(Paradas!$A$5:$A$4004,A1062,Paradas!$B$5:$B$4004,B1062))</f>
        <v/>
      </c>
      <c r="N1062" s="11">
        <f>IF(OR(H1062="",I1062=""),"",I1062-H1062)</f>
        <v/>
      </c>
      <c r="O1062" s="6" t="n"/>
    </row>
    <row r="1063">
      <c r="A1063" s="13" t="n"/>
      <c r="B1063" s="6" t="n"/>
      <c r="C1063" s="6" t="n"/>
      <c r="D1063" s="6" t="n"/>
      <c r="E1063" s="14" t="n"/>
      <c r="F1063" s="14" t="n"/>
      <c r="G1063" s="14" t="n"/>
      <c r="H1063" s="15" t="n"/>
      <c r="I1063" s="15" t="n"/>
      <c r="J1063" s="11">
        <f>IF(OR(E1063="",F1063=""),"",ROUND((MOD(F1063-E1063,1)-N(G1063))*24,2))</f>
        <v/>
      </c>
      <c r="K1063" s="11">
        <f>IF(OR(A1063="",B1063=""),"",SUMIFS(Paradas!$F$5:$F$4004,Paradas!$A$5:$A$4004,A1063,Paradas!$B$5:$B$4004,B1063))</f>
        <v/>
      </c>
      <c r="L1063" s="11">
        <f>IF(J1063="","",J1063-N(K1063))</f>
        <v/>
      </c>
      <c r="M1063" s="12">
        <f>IF(OR(A1063="",B1063=""),"",COUNTIFS(Paradas!$A$5:$A$4004,A1063,Paradas!$B$5:$B$4004,B1063))</f>
        <v/>
      </c>
      <c r="N1063" s="11">
        <f>IF(OR(H1063="",I1063=""),"",I1063-H1063)</f>
        <v/>
      </c>
      <c r="O1063" s="6" t="n"/>
    </row>
    <row r="1064">
      <c r="A1064" s="13" t="n"/>
      <c r="B1064" s="6" t="n"/>
      <c r="C1064" s="6" t="n"/>
      <c r="D1064" s="6" t="n"/>
      <c r="E1064" s="14" t="n"/>
      <c r="F1064" s="14" t="n"/>
      <c r="G1064" s="14" t="n"/>
      <c r="H1064" s="15" t="n"/>
      <c r="I1064" s="15" t="n"/>
      <c r="J1064" s="11">
        <f>IF(OR(E1064="",F1064=""),"",ROUND((MOD(F1064-E1064,1)-N(G1064))*24,2))</f>
        <v/>
      </c>
      <c r="K1064" s="11">
        <f>IF(OR(A1064="",B1064=""),"",SUMIFS(Paradas!$F$5:$F$4004,Paradas!$A$5:$A$4004,A1064,Paradas!$B$5:$B$4004,B1064))</f>
        <v/>
      </c>
      <c r="L1064" s="11">
        <f>IF(J1064="","",J1064-N(K1064))</f>
        <v/>
      </c>
      <c r="M1064" s="12">
        <f>IF(OR(A1064="",B1064=""),"",COUNTIFS(Paradas!$A$5:$A$4004,A1064,Paradas!$B$5:$B$4004,B1064))</f>
        <v/>
      </c>
      <c r="N1064" s="11">
        <f>IF(OR(H1064="",I1064=""),"",I1064-H1064)</f>
        <v/>
      </c>
      <c r="O1064" s="6" t="n"/>
    </row>
    <row r="1065">
      <c r="A1065" s="13" t="n"/>
      <c r="B1065" s="6" t="n"/>
      <c r="C1065" s="6" t="n"/>
      <c r="D1065" s="6" t="n"/>
      <c r="E1065" s="14" t="n"/>
      <c r="F1065" s="14" t="n"/>
      <c r="G1065" s="14" t="n"/>
      <c r="H1065" s="15" t="n"/>
      <c r="I1065" s="15" t="n"/>
      <c r="J1065" s="11">
        <f>IF(OR(E1065="",F1065=""),"",ROUND((MOD(F1065-E1065,1)-N(G1065))*24,2))</f>
        <v/>
      </c>
      <c r="K1065" s="11">
        <f>IF(OR(A1065="",B1065=""),"",SUMIFS(Paradas!$F$5:$F$4004,Paradas!$A$5:$A$4004,A1065,Paradas!$B$5:$B$4004,B1065))</f>
        <v/>
      </c>
      <c r="L1065" s="11">
        <f>IF(J1065="","",J1065-N(K1065))</f>
        <v/>
      </c>
      <c r="M1065" s="12">
        <f>IF(OR(A1065="",B1065=""),"",COUNTIFS(Paradas!$A$5:$A$4004,A1065,Paradas!$B$5:$B$4004,B1065))</f>
        <v/>
      </c>
      <c r="N1065" s="11">
        <f>IF(OR(H1065="",I1065=""),"",I1065-H1065)</f>
        <v/>
      </c>
      <c r="O1065" s="6" t="n"/>
    </row>
    <row r="1066">
      <c r="A1066" s="13" t="n"/>
      <c r="B1066" s="6" t="n"/>
      <c r="C1066" s="6" t="n"/>
      <c r="D1066" s="6" t="n"/>
      <c r="E1066" s="14" t="n"/>
      <c r="F1066" s="14" t="n"/>
      <c r="G1066" s="14" t="n"/>
      <c r="H1066" s="15" t="n"/>
      <c r="I1066" s="15" t="n"/>
      <c r="J1066" s="11">
        <f>IF(OR(E1066="",F1066=""),"",ROUND((MOD(F1066-E1066,1)-N(G1066))*24,2))</f>
        <v/>
      </c>
      <c r="K1066" s="11">
        <f>IF(OR(A1066="",B1066=""),"",SUMIFS(Paradas!$F$5:$F$4004,Paradas!$A$5:$A$4004,A1066,Paradas!$B$5:$B$4004,B1066))</f>
        <v/>
      </c>
      <c r="L1066" s="11">
        <f>IF(J1066="","",J1066-N(K1066))</f>
        <v/>
      </c>
      <c r="M1066" s="12">
        <f>IF(OR(A1066="",B1066=""),"",COUNTIFS(Paradas!$A$5:$A$4004,A1066,Paradas!$B$5:$B$4004,B1066))</f>
        <v/>
      </c>
      <c r="N1066" s="11">
        <f>IF(OR(H1066="",I1066=""),"",I1066-H1066)</f>
        <v/>
      </c>
      <c r="O1066" s="6" t="n"/>
    </row>
    <row r="1067">
      <c r="A1067" s="13" t="n"/>
      <c r="B1067" s="6" t="n"/>
      <c r="C1067" s="6" t="n"/>
      <c r="D1067" s="6" t="n"/>
      <c r="E1067" s="14" t="n"/>
      <c r="F1067" s="14" t="n"/>
      <c r="G1067" s="14" t="n"/>
      <c r="H1067" s="15" t="n"/>
      <c r="I1067" s="15" t="n"/>
      <c r="J1067" s="11">
        <f>IF(OR(E1067="",F1067=""),"",ROUND((MOD(F1067-E1067,1)-N(G1067))*24,2))</f>
        <v/>
      </c>
      <c r="K1067" s="11">
        <f>IF(OR(A1067="",B1067=""),"",SUMIFS(Paradas!$F$5:$F$4004,Paradas!$A$5:$A$4004,A1067,Paradas!$B$5:$B$4004,B1067))</f>
        <v/>
      </c>
      <c r="L1067" s="11">
        <f>IF(J1067="","",J1067-N(K1067))</f>
        <v/>
      </c>
      <c r="M1067" s="12">
        <f>IF(OR(A1067="",B1067=""),"",COUNTIFS(Paradas!$A$5:$A$4004,A1067,Paradas!$B$5:$B$4004,B1067))</f>
        <v/>
      </c>
      <c r="N1067" s="11">
        <f>IF(OR(H1067="",I1067=""),"",I1067-H1067)</f>
        <v/>
      </c>
      <c r="O1067" s="6" t="n"/>
    </row>
    <row r="1068">
      <c r="A1068" s="13" t="n"/>
      <c r="B1068" s="6" t="n"/>
      <c r="C1068" s="6" t="n"/>
      <c r="D1068" s="6" t="n"/>
      <c r="E1068" s="14" t="n"/>
      <c r="F1068" s="14" t="n"/>
      <c r="G1068" s="14" t="n"/>
      <c r="H1068" s="15" t="n"/>
      <c r="I1068" s="15" t="n"/>
      <c r="J1068" s="11">
        <f>IF(OR(E1068="",F1068=""),"",ROUND((MOD(F1068-E1068,1)-N(G1068))*24,2))</f>
        <v/>
      </c>
      <c r="K1068" s="11">
        <f>IF(OR(A1068="",B1068=""),"",SUMIFS(Paradas!$F$5:$F$4004,Paradas!$A$5:$A$4004,A1068,Paradas!$B$5:$B$4004,B1068))</f>
        <v/>
      </c>
      <c r="L1068" s="11">
        <f>IF(J1068="","",J1068-N(K1068))</f>
        <v/>
      </c>
      <c r="M1068" s="12">
        <f>IF(OR(A1068="",B1068=""),"",COUNTIFS(Paradas!$A$5:$A$4004,A1068,Paradas!$B$5:$B$4004,B1068))</f>
        <v/>
      </c>
      <c r="N1068" s="11">
        <f>IF(OR(H1068="",I1068=""),"",I1068-H1068)</f>
        <v/>
      </c>
      <c r="O1068" s="6" t="n"/>
    </row>
    <row r="1069">
      <c r="A1069" s="13" t="n"/>
      <c r="B1069" s="6" t="n"/>
      <c r="C1069" s="6" t="n"/>
      <c r="D1069" s="6" t="n"/>
      <c r="E1069" s="14" t="n"/>
      <c r="F1069" s="14" t="n"/>
      <c r="G1069" s="14" t="n"/>
      <c r="H1069" s="15" t="n"/>
      <c r="I1069" s="15" t="n"/>
      <c r="J1069" s="11">
        <f>IF(OR(E1069="",F1069=""),"",ROUND((MOD(F1069-E1069,1)-N(G1069))*24,2))</f>
        <v/>
      </c>
      <c r="K1069" s="11">
        <f>IF(OR(A1069="",B1069=""),"",SUMIFS(Paradas!$F$5:$F$4004,Paradas!$A$5:$A$4004,A1069,Paradas!$B$5:$B$4004,B1069))</f>
        <v/>
      </c>
      <c r="L1069" s="11">
        <f>IF(J1069="","",J1069-N(K1069))</f>
        <v/>
      </c>
      <c r="M1069" s="12">
        <f>IF(OR(A1069="",B1069=""),"",COUNTIFS(Paradas!$A$5:$A$4004,A1069,Paradas!$B$5:$B$4004,B1069))</f>
        <v/>
      </c>
      <c r="N1069" s="11">
        <f>IF(OR(H1069="",I1069=""),"",I1069-H1069)</f>
        <v/>
      </c>
      <c r="O1069" s="6" t="n"/>
    </row>
    <row r="1070">
      <c r="A1070" s="13" t="n"/>
      <c r="B1070" s="6" t="n"/>
      <c r="C1070" s="6" t="n"/>
      <c r="D1070" s="6" t="n"/>
      <c r="E1070" s="14" t="n"/>
      <c r="F1070" s="14" t="n"/>
      <c r="G1070" s="14" t="n"/>
      <c r="H1070" s="15" t="n"/>
      <c r="I1070" s="15" t="n"/>
      <c r="J1070" s="11">
        <f>IF(OR(E1070="",F1070=""),"",ROUND((MOD(F1070-E1070,1)-N(G1070))*24,2))</f>
        <v/>
      </c>
      <c r="K1070" s="11">
        <f>IF(OR(A1070="",B1070=""),"",SUMIFS(Paradas!$F$5:$F$4004,Paradas!$A$5:$A$4004,A1070,Paradas!$B$5:$B$4004,B1070))</f>
        <v/>
      </c>
      <c r="L1070" s="11">
        <f>IF(J1070="","",J1070-N(K1070))</f>
        <v/>
      </c>
      <c r="M1070" s="12">
        <f>IF(OR(A1070="",B1070=""),"",COUNTIFS(Paradas!$A$5:$A$4004,A1070,Paradas!$B$5:$B$4004,B1070))</f>
        <v/>
      </c>
      <c r="N1070" s="11">
        <f>IF(OR(H1070="",I1070=""),"",I1070-H1070)</f>
        <v/>
      </c>
      <c r="O1070" s="6" t="n"/>
    </row>
    <row r="1071">
      <c r="A1071" s="13" t="n"/>
      <c r="B1071" s="6" t="n"/>
      <c r="C1071" s="6" t="n"/>
      <c r="D1071" s="6" t="n"/>
      <c r="E1071" s="14" t="n"/>
      <c r="F1071" s="14" t="n"/>
      <c r="G1071" s="14" t="n"/>
      <c r="H1071" s="15" t="n"/>
      <c r="I1071" s="15" t="n"/>
      <c r="J1071" s="11">
        <f>IF(OR(E1071="",F1071=""),"",ROUND((MOD(F1071-E1071,1)-N(G1071))*24,2))</f>
        <v/>
      </c>
      <c r="K1071" s="11">
        <f>IF(OR(A1071="",B1071=""),"",SUMIFS(Paradas!$F$5:$F$4004,Paradas!$A$5:$A$4004,A1071,Paradas!$B$5:$B$4004,B1071))</f>
        <v/>
      </c>
      <c r="L1071" s="11">
        <f>IF(J1071="","",J1071-N(K1071))</f>
        <v/>
      </c>
      <c r="M1071" s="12">
        <f>IF(OR(A1071="",B1071=""),"",COUNTIFS(Paradas!$A$5:$A$4004,A1071,Paradas!$B$5:$B$4004,B1071))</f>
        <v/>
      </c>
      <c r="N1071" s="11">
        <f>IF(OR(H1071="",I1071=""),"",I1071-H1071)</f>
        <v/>
      </c>
      <c r="O1071" s="6" t="n"/>
    </row>
    <row r="1072">
      <c r="A1072" s="13" t="n"/>
      <c r="B1072" s="6" t="n"/>
      <c r="C1072" s="6" t="n"/>
      <c r="D1072" s="6" t="n"/>
      <c r="E1072" s="14" t="n"/>
      <c r="F1072" s="14" t="n"/>
      <c r="G1072" s="14" t="n"/>
      <c r="H1072" s="15" t="n"/>
      <c r="I1072" s="15" t="n"/>
      <c r="J1072" s="11">
        <f>IF(OR(E1072="",F1072=""),"",ROUND((MOD(F1072-E1072,1)-N(G1072))*24,2))</f>
        <v/>
      </c>
      <c r="K1072" s="11">
        <f>IF(OR(A1072="",B1072=""),"",SUMIFS(Paradas!$F$5:$F$4004,Paradas!$A$5:$A$4004,A1072,Paradas!$B$5:$B$4004,B1072))</f>
        <v/>
      </c>
      <c r="L1072" s="11">
        <f>IF(J1072="","",J1072-N(K1072))</f>
        <v/>
      </c>
      <c r="M1072" s="12">
        <f>IF(OR(A1072="",B1072=""),"",COUNTIFS(Paradas!$A$5:$A$4004,A1072,Paradas!$B$5:$B$4004,B1072))</f>
        <v/>
      </c>
      <c r="N1072" s="11">
        <f>IF(OR(H1072="",I1072=""),"",I1072-H1072)</f>
        <v/>
      </c>
      <c r="O1072" s="6" t="n"/>
    </row>
    <row r="1073">
      <c r="A1073" s="13" t="n"/>
      <c r="B1073" s="6" t="n"/>
      <c r="C1073" s="6" t="n"/>
      <c r="D1073" s="6" t="n"/>
      <c r="E1073" s="14" t="n"/>
      <c r="F1073" s="14" t="n"/>
      <c r="G1073" s="14" t="n"/>
      <c r="H1073" s="15" t="n"/>
      <c r="I1073" s="15" t="n"/>
      <c r="J1073" s="11">
        <f>IF(OR(E1073="",F1073=""),"",ROUND((MOD(F1073-E1073,1)-N(G1073))*24,2))</f>
        <v/>
      </c>
      <c r="K1073" s="11">
        <f>IF(OR(A1073="",B1073=""),"",SUMIFS(Paradas!$F$5:$F$4004,Paradas!$A$5:$A$4004,A1073,Paradas!$B$5:$B$4004,B1073))</f>
        <v/>
      </c>
      <c r="L1073" s="11">
        <f>IF(J1073="","",J1073-N(K1073))</f>
        <v/>
      </c>
      <c r="M1073" s="12">
        <f>IF(OR(A1073="",B1073=""),"",COUNTIFS(Paradas!$A$5:$A$4004,A1073,Paradas!$B$5:$B$4004,B1073))</f>
        <v/>
      </c>
      <c r="N1073" s="11">
        <f>IF(OR(H1073="",I1073=""),"",I1073-H1073)</f>
        <v/>
      </c>
      <c r="O1073" s="6" t="n"/>
    </row>
    <row r="1074">
      <c r="A1074" s="13" t="n"/>
      <c r="B1074" s="6" t="n"/>
      <c r="C1074" s="6" t="n"/>
      <c r="D1074" s="6" t="n"/>
      <c r="E1074" s="14" t="n"/>
      <c r="F1074" s="14" t="n"/>
      <c r="G1074" s="14" t="n"/>
      <c r="H1074" s="15" t="n"/>
      <c r="I1074" s="15" t="n"/>
      <c r="J1074" s="11">
        <f>IF(OR(E1074="",F1074=""),"",ROUND((MOD(F1074-E1074,1)-N(G1074))*24,2))</f>
        <v/>
      </c>
      <c r="K1074" s="11">
        <f>IF(OR(A1074="",B1074=""),"",SUMIFS(Paradas!$F$5:$F$4004,Paradas!$A$5:$A$4004,A1074,Paradas!$B$5:$B$4004,B1074))</f>
        <v/>
      </c>
      <c r="L1074" s="11">
        <f>IF(J1074="","",J1074-N(K1074))</f>
        <v/>
      </c>
      <c r="M1074" s="12">
        <f>IF(OR(A1074="",B1074=""),"",COUNTIFS(Paradas!$A$5:$A$4004,A1074,Paradas!$B$5:$B$4004,B1074))</f>
        <v/>
      </c>
      <c r="N1074" s="11">
        <f>IF(OR(H1074="",I1074=""),"",I1074-H1074)</f>
        <v/>
      </c>
      <c r="O1074" s="6" t="n"/>
    </row>
    <row r="1075">
      <c r="A1075" s="13" t="n"/>
      <c r="B1075" s="6" t="n"/>
      <c r="C1075" s="6" t="n"/>
      <c r="D1075" s="6" t="n"/>
      <c r="E1075" s="14" t="n"/>
      <c r="F1075" s="14" t="n"/>
      <c r="G1075" s="14" t="n"/>
      <c r="H1075" s="15" t="n"/>
      <c r="I1075" s="15" t="n"/>
      <c r="J1075" s="11">
        <f>IF(OR(E1075="",F1075=""),"",ROUND((MOD(F1075-E1075,1)-N(G1075))*24,2))</f>
        <v/>
      </c>
      <c r="K1075" s="11">
        <f>IF(OR(A1075="",B1075=""),"",SUMIFS(Paradas!$F$5:$F$4004,Paradas!$A$5:$A$4004,A1075,Paradas!$B$5:$B$4004,B1075))</f>
        <v/>
      </c>
      <c r="L1075" s="11">
        <f>IF(J1075="","",J1075-N(K1075))</f>
        <v/>
      </c>
      <c r="M1075" s="12">
        <f>IF(OR(A1075="",B1075=""),"",COUNTIFS(Paradas!$A$5:$A$4004,A1075,Paradas!$B$5:$B$4004,B1075))</f>
        <v/>
      </c>
      <c r="N1075" s="11">
        <f>IF(OR(H1075="",I1075=""),"",I1075-H1075)</f>
        <v/>
      </c>
      <c r="O1075" s="6" t="n"/>
    </row>
    <row r="1076">
      <c r="A1076" s="13" t="n"/>
      <c r="B1076" s="6" t="n"/>
      <c r="C1076" s="6" t="n"/>
      <c r="D1076" s="6" t="n"/>
      <c r="E1076" s="14" t="n"/>
      <c r="F1076" s="14" t="n"/>
      <c r="G1076" s="14" t="n"/>
      <c r="H1076" s="15" t="n"/>
      <c r="I1076" s="15" t="n"/>
      <c r="J1076" s="11">
        <f>IF(OR(E1076="",F1076=""),"",ROUND((MOD(F1076-E1076,1)-N(G1076))*24,2))</f>
        <v/>
      </c>
      <c r="K1076" s="11">
        <f>IF(OR(A1076="",B1076=""),"",SUMIFS(Paradas!$F$5:$F$4004,Paradas!$A$5:$A$4004,A1076,Paradas!$B$5:$B$4004,B1076))</f>
        <v/>
      </c>
      <c r="L1076" s="11">
        <f>IF(J1076="","",J1076-N(K1076))</f>
        <v/>
      </c>
      <c r="M1076" s="12">
        <f>IF(OR(A1076="",B1076=""),"",COUNTIFS(Paradas!$A$5:$A$4004,A1076,Paradas!$B$5:$B$4004,B1076))</f>
        <v/>
      </c>
      <c r="N1076" s="11">
        <f>IF(OR(H1076="",I1076=""),"",I1076-H1076)</f>
        <v/>
      </c>
      <c r="O1076" s="6" t="n"/>
    </row>
    <row r="1077">
      <c r="A1077" s="13" t="n"/>
      <c r="B1077" s="6" t="n"/>
      <c r="C1077" s="6" t="n"/>
      <c r="D1077" s="6" t="n"/>
      <c r="E1077" s="14" t="n"/>
      <c r="F1077" s="14" t="n"/>
      <c r="G1077" s="14" t="n"/>
      <c r="H1077" s="15" t="n"/>
      <c r="I1077" s="15" t="n"/>
      <c r="J1077" s="11">
        <f>IF(OR(E1077="",F1077=""),"",ROUND((MOD(F1077-E1077,1)-N(G1077))*24,2))</f>
        <v/>
      </c>
      <c r="K1077" s="11">
        <f>IF(OR(A1077="",B1077=""),"",SUMIFS(Paradas!$F$5:$F$4004,Paradas!$A$5:$A$4004,A1077,Paradas!$B$5:$B$4004,B1077))</f>
        <v/>
      </c>
      <c r="L1077" s="11">
        <f>IF(J1077="","",J1077-N(K1077))</f>
        <v/>
      </c>
      <c r="M1077" s="12">
        <f>IF(OR(A1077="",B1077=""),"",COUNTIFS(Paradas!$A$5:$A$4004,A1077,Paradas!$B$5:$B$4004,B1077))</f>
        <v/>
      </c>
      <c r="N1077" s="11">
        <f>IF(OR(H1077="",I1077=""),"",I1077-H1077)</f>
        <v/>
      </c>
      <c r="O1077" s="6" t="n"/>
    </row>
    <row r="1078">
      <c r="A1078" s="13" t="n"/>
      <c r="B1078" s="6" t="n"/>
      <c r="C1078" s="6" t="n"/>
      <c r="D1078" s="6" t="n"/>
      <c r="E1078" s="14" t="n"/>
      <c r="F1078" s="14" t="n"/>
      <c r="G1078" s="14" t="n"/>
      <c r="H1078" s="15" t="n"/>
      <c r="I1078" s="15" t="n"/>
      <c r="J1078" s="11">
        <f>IF(OR(E1078="",F1078=""),"",ROUND((MOD(F1078-E1078,1)-N(G1078))*24,2))</f>
        <v/>
      </c>
      <c r="K1078" s="11">
        <f>IF(OR(A1078="",B1078=""),"",SUMIFS(Paradas!$F$5:$F$4004,Paradas!$A$5:$A$4004,A1078,Paradas!$B$5:$B$4004,B1078))</f>
        <v/>
      </c>
      <c r="L1078" s="11">
        <f>IF(J1078="","",J1078-N(K1078))</f>
        <v/>
      </c>
      <c r="M1078" s="12">
        <f>IF(OR(A1078="",B1078=""),"",COUNTIFS(Paradas!$A$5:$A$4004,A1078,Paradas!$B$5:$B$4004,B1078))</f>
        <v/>
      </c>
      <c r="N1078" s="11">
        <f>IF(OR(H1078="",I1078=""),"",I1078-H1078)</f>
        <v/>
      </c>
      <c r="O1078" s="6" t="n"/>
    </row>
    <row r="1079">
      <c r="A1079" s="13" t="n"/>
      <c r="B1079" s="6" t="n"/>
      <c r="C1079" s="6" t="n"/>
      <c r="D1079" s="6" t="n"/>
      <c r="E1079" s="14" t="n"/>
      <c r="F1079" s="14" t="n"/>
      <c r="G1079" s="14" t="n"/>
      <c r="H1079" s="15" t="n"/>
      <c r="I1079" s="15" t="n"/>
      <c r="J1079" s="11">
        <f>IF(OR(E1079="",F1079=""),"",ROUND((MOD(F1079-E1079,1)-N(G1079))*24,2))</f>
        <v/>
      </c>
      <c r="K1079" s="11">
        <f>IF(OR(A1079="",B1079=""),"",SUMIFS(Paradas!$F$5:$F$4004,Paradas!$A$5:$A$4004,A1079,Paradas!$B$5:$B$4004,B1079))</f>
        <v/>
      </c>
      <c r="L1079" s="11">
        <f>IF(J1079="","",J1079-N(K1079))</f>
        <v/>
      </c>
      <c r="M1079" s="12">
        <f>IF(OR(A1079="",B1079=""),"",COUNTIFS(Paradas!$A$5:$A$4004,A1079,Paradas!$B$5:$B$4004,B1079))</f>
        <v/>
      </c>
      <c r="N1079" s="11">
        <f>IF(OR(H1079="",I1079=""),"",I1079-H1079)</f>
        <v/>
      </c>
      <c r="O1079" s="6" t="n"/>
    </row>
    <row r="1080">
      <c r="A1080" s="13" t="n"/>
      <c r="B1080" s="6" t="n"/>
      <c r="C1080" s="6" t="n"/>
      <c r="D1080" s="6" t="n"/>
      <c r="E1080" s="14" t="n"/>
      <c r="F1080" s="14" t="n"/>
      <c r="G1080" s="14" t="n"/>
      <c r="H1080" s="15" t="n"/>
      <c r="I1080" s="15" t="n"/>
      <c r="J1080" s="11">
        <f>IF(OR(E1080="",F1080=""),"",ROUND((MOD(F1080-E1080,1)-N(G1080))*24,2))</f>
        <v/>
      </c>
      <c r="K1080" s="11">
        <f>IF(OR(A1080="",B1080=""),"",SUMIFS(Paradas!$F$5:$F$4004,Paradas!$A$5:$A$4004,A1080,Paradas!$B$5:$B$4004,B1080))</f>
        <v/>
      </c>
      <c r="L1080" s="11">
        <f>IF(J1080="","",J1080-N(K1080))</f>
        <v/>
      </c>
      <c r="M1080" s="12">
        <f>IF(OR(A1080="",B1080=""),"",COUNTIFS(Paradas!$A$5:$A$4004,A1080,Paradas!$B$5:$B$4004,B1080))</f>
        <v/>
      </c>
      <c r="N1080" s="11">
        <f>IF(OR(H1080="",I1080=""),"",I1080-H1080)</f>
        <v/>
      </c>
      <c r="O1080" s="6" t="n"/>
    </row>
    <row r="1081">
      <c r="A1081" s="13" t="n"/>
      <c r="B1081" s="6" t="n"/>
      <c r="C1081" s="6" t="n"/>
      <c r="D1081" s="6" t="n"/>
      <c r="E1081" s="14" t="n"/>
      <c r="F1081" s="14" t="n"/>
      <c r="G1081" s="14" t="n"/>
      <c r="H1081" s="15" t="n"/>
      <c r="I1081" s="15" t="n"/>
      <c r="J1081" s="11">
        <f>IF(OR(E1081="",F1081=""),"",ROUND((MOD(F1081-E1081,1)-N(G1081))*24,2))</f>
        <v/>
      </c>
      <c r="K1081" s="11">
        <f>IF(OR(A1081="",B1081=""),"",SUMIFS(Paradas!$F$5:$F$4004,Paradas!$A$5:$A$4004,A1081,Paradas!$B$5:$B$4004,B1081))</f>
        <v/>
      </c>
      <c r="L1081" s="11">
        <f>IF(J1081="","",J1081-N(K1081))</f>
        <v/>
      </c>
      <c r="M1081" s="12">
        <f>IF(OR(A1081="",B1081=""),"",COUNTIFS(Paradas!$A$5:$A$4004,A1081,Paradas!$B$5:$B$4004,B1081))</f>
        <v/>
      </c>
      <c r="N1081" s="11">
        <f>IF(OR(H1081="",I1081=""),"",I1081-H1081)</f>
        <v/>
      </c>
      <c r="O1081" s="6" t="n"/>
    </row>
    <row r="1082">
      <c r="A1082" s="13" t="n"/>
      <c r="B1082" s="6" t="n"/>
      <c r="C1082" s="6" t="n"/>
      <c r="D1082" s="6" t="n"/>
      <c r="E1082" s="14" t="n"/>
      <c r="F1082" s="14" t="n"/>
      <c r="G1082" s="14" t="n"/>
      <c r="H1082" s="15" t="n"/>
      <c r="I1082" s="15" t="n"/>
      <c r="J1082" s="11">
        <f>IF(OR(E1082="",F1082=""),"",ROUND((MOD(F1082-E1082,1)-N(G1082))*24,2))</f>
        <v/>
      </c>
      <c r="K1082" s="11">
        <f>IF(OR(A1082="",B1082=""),"",SUMIFS(Paradas!$F$5:$F$4004,Paradas!$A$5:$A$4004,A1082,Paradas!$B$5:$B$4004,B1082))</f>
        <v/>
      </c>
      <c r="L1082" s="11">
        <f>IF(J1082="","",J1082-N(K1082))</f>
        <v/>
      </c>
      <c r="M1082" s="12">
        <f>IF(OR(A1082="",B1082=""),"",COUNTIFS(Paradas!$A$5:$A$4004,A1082,Paradas!$B$5:$B$4004,B1082))</f>
        <v/>
      </c>
      <c r="N1082" s="11">
        <f>IF(OR(H1082="",I1082=""),"",I1082-H1082)</f>
        <v/>
      </c>
      <c r="O1082" s="6" t="n"/>
    </row>
    <row r="1083">
      <c r="A1083" s="13" t="n"/>
      <c r="B1083" s="6" t="n"/>
      <c r="C1083" s="6" t="n"/>
      <c r="D1083" s="6" t="n"/>
      <c r="E1083" s="14" t="n"/>
      <c r="F1083" s="14" t="n"/>
      <c r="G1083" s="14" t="n"/>
      <c r="H1083" s="15" t="n"/>
      <c r="I1083" s="15" t="n"/>
      <c r="J1083" s="11">
        <f>IF(OR(E1083="",F1083=""),"",ROUND((MOD(F1083-E1083,1)-N(G1083))*24,2))</f>
        <v/>
      </c>
      <c r="K1083" s="11">
        <f>IF(OR(A1083="",B1083=""),"",SUMIFS(Paradas!$F$5:$F$4004,Paradas!$A$5:$A$4004,A1083,Paradas!$B$5:$B$4004,B1083))</f>
        <v/>
      </c>
      <c r="L1083" s="11">
        <f>IF(J1083="","",J1083-N(K1083))</f>
        <v/>
      </c>
      <c r="M1083" s="12">
        <f>IF(OR(A1083="",B1083=""),"",COUNTIFS(Paradas!$A$5:$A$4004,A1083,Paradas!$B$5:$B$4004,B1083))</f>
        <v/>
      </c>
      <c r="N1083" s="11">
        <f>IF(OR(H1083="",I1083=""),"",I1083-H1083)</f>
        <v/>
      </c>
      <c r="O1083" s="6" t="n"/>
    </row>
    <row r="1084">
      <c r="A1084" s="13" t="n"/>
      <c r="B1084" s="6" t="n"/>
      <c r="C1084" s="6" t="n"/>
      <c r="D1084" s="6" t="n"/>
      <c r="E1084" s="14" t="n"/>
      <c r="F1084" s="14" t="n"/>
      <c r="G1084" s="14" t="n"/>
      <c r="H1084" s="15" t="n"/>
      <c r="I1084" s="15" t="n"/>
      <c r="J1084" s="11">
        <f>IF(OR(E1084="",F1084=""),"",ROUND((MOD(F1084-E1084,1)-N(G1084))*24,2))</f>
        <v/>
      </c>
      <c r="K1084" s="11">
        <f>IF(OR(A1084="",B1084=""),"",SUMIFS(Paradas!$F$5:$F$4004,Paradas!$A$5:$A$4004,A1084,Paradas!$B$5:$B$4004,B1084))</f>
        <v/>
      </c>
      <c r="L1084" s="11">
        <f>IF(J1084="","",J1084-N(K1084))</f>
        <v/>
      </c>
      <c r="M1084" s="12">
        <f>IF(OR(A1084="",B1084=""),"",COUNTIFS(Paradas!$A$5:$A$4004,A1084,Paradas!$B$5:$B$4004,B1084))</f>
        <v/>
      </c>
      <c r="N1084" s="11">
        <f>IF(OR(H1084="",I1084=""),"",I1084-H1084)</f>
        <v/>
      </c>
      <c r="O1084" s="6" t="n"/>
    </row>
    <row r="1085">
      <c r="A1085" s="13" t="n"/>
      <c r="B1085" s="6" t="n"/>
      <c r="C1085" s="6" t="n"/>
      <c r="D1085" s="6" t="n"/>
      <c r="E1085" s="14" t="n"/>
      <c r="F1085" s="14" t="n"/>
      <c r="G1085" s="14" t="n"/>
      <c r="H1085" s="15" t="n"/>
      <c r="I1085" s="15" t="n"/>
      <c r="J1085" s="11">
        <f>IF(OR(E1085="",F1085=""),"",ROUND((MOD(F1085-E1085,1)-N(G1085))*24,2))</f>
        <v/>
      </c>
      <c r="K1085" s="11">
        <f>IF(OR(A1085="",B1085=""),"",SUMIFS(Paradas!$F$5:$F$4004,Paradas!$A$5:$A$4004,A1085,Paradas!$B$5:$B$4004,B1085))</f>
        <v/>
      </c>
      <c r="L1085" s="11">
        <f>IF(J1085="","",J1085-N(K1085))</f>
        <v/>
      </c>
      <c r="M1085" s="12">
        <f>IF(OR(A1085="",B1085=""),"",COUNTIFS(Paradas!$A$5:$A$4004,A1085,Paradas!$B$5:$B$4004,B1085))</f>
        <v/>
      </c>
      <c r="N1085" s="11">
        <f>IF(OR(H1085="",I1085=""),"",I1085-H1085)</f>
        <v/>
      </c>
      <c r="O1085" s="6" t="n"/>
    </row>
    <row r="1086">
      <c r="A1086" s="13" t="n"/>
      <c r="B1086" s="6" t="n"/>
      <c r="C1086" s="6" t="n"/>
      <c r="D1086" s="6" t="n"/>
      <c r="E1086" s="14" t="n"/>
      <c r="F1086" s="14" t="n"/>
      <c r="G1086" s="14" t="n"/>
      <c r="H1086" s="15" t="n"/>
      <c r="I1086" s="15" t="n"/>
      <c r="J1086" s="11">
        <f>IF(OR(E1086="",F1086=""),"",ROUND((MOD(F1086-E1086,1)-N(G1086))*24,2))</f>
        <v/>
      </c>
      <c r="K1086" s="11">
        <f>IF(OR(A1086="",B1086=""),"",SUMIFS(Paradas!$F$5:$F$4004,Paradas!$A$5:$A$4004,A1086,Paradas!$B$5:$B$4004,B1086))</f>
        <v/>
      </c>
      <c r="L1086" s="11">
        <f>IF(J1086="","",J1086-N(K1086))</f>
        <v/>
      </c>
      <c r="M1086" s="12">
        <f>IF(OR(A1086="",B1086=""),"",COUNTIFS(Paradas!$A$5:$A$4004,A1086,Paradas!$B$5:$B$4004,B1086))</f>
        <v/>
      </c>
      <c r="N1086" s="11">
        <f>IF(OR(H1086="",I1086=""),"",I1086-H1086)</f>
        <v/>
      </c>
      <c r="O1086" s="6" t="n"/>
    </row>
    <row r="1087">
      <c r="A1087" s="13" t="n"/>
      <c r="B1087" s="6" t="n"/>
      <c r="C1087" s="6" t="n"/>
      <c r="D1087" s="6" t="n"/>
      <c r="E1087" s="14" t="n"/>
      <c r="F1087" s="14" t="n"/>
      <c r="G1087" s="14" t="n"/>
      <c r="H1087" s="15" t="n"/>
      <c r="I1087" s="15" t="n"/>
      <c r="J1087" s="11">
        <f>IF(OR(E1087="",F1087=""),"",ROUND((MOD(F1087-E1087,1)-N(G1087))*24,2))</f>
        <v/>
      </c>
      <c r="K1087" s="11">
        <f>IF(OR(A1087="",B1087=""),"",SUMIFS(Paradas!$F$5:$F$4004,Paradas!$A$5:$A$4004,A1087,Paradas!$B$5:$B$4004,B1087))</f>
        <v/>
      </c>
      <c r="L1087" s="11">
        <f>IF(J1087="","",J1087-N(K1087))</f>
        <v/>
      </c>
      <c r="M1087" s="12">
        <f>IF(OR(A1087="",B1087=""),"",COUNTIFS(Paradas!$A$5:$A$4004,A1087,Paradas!$B$5:$B$4004,B1087))</f>
        <v/>
      </c>
      <c r="N1087" s="11">
        <f>IF(OR(H1087="",I1087=""),"",I1087-H1087)</f>
        <v/>
      </c>
      <c r="O1087" s="6" t="n"/>
    </row>
    <row r="1088">
      <c r="A1088" s="13" t="n"/>
      <c r="B1088" s="6" t="n"/>
      <c r="C1088" s="6" t="n"/>
      <c r="D1088" s="6" t="n"/>
      <c r="E1088" s="14" t="n"/>
      <c r="F1088" s="14" t="n"/>
      <c r="G1088" s="14" t="n"/>
      <c r="H1088" s="15" t="n"/>
      <c r="I1088" s="15" t="n"/>
      <c r="J1088" s="11">
        <f>IF(OR(E1088="",F1088=""),"",ROUND((MOD(F1088-E1088,1)-N(G1088))*24,2))</f>
        <v/>
      </c>
      <c r="K1088" s="11">
        <f>IF(OR(A1088="",B1088=""),"",SUMIFS(Paradas!$F$5:$F$4004,Paradas!$A$5:$A$4004,A1088,Paradas!$B$5:$B$4004,B1088))</f>
        <v/>
      </c>
      <c r="L1088" s="11">
        <f>IF(J1088="","",J1088-N(K1088))</f>
        <v/>
      </c>
      <c r="M1088" s="12">
        <f>IF(OR(A1088="",B1088=""),"",COUNTIFS(Paradas!$A$5:$A$4004,A1088,Paradas!$B$5:$B$4004,B1088))</f>
        <v/>
      </c>
      <c r="N1088" s="11">
        <f>IF(OR(H1088="",I1088=""),"",I1088-H1088)</f>
        <v/>
      </c>
      <c r="O1088" s="6" t="n"/>
    </row>
    <row r="1089">
      <c r="A1089" s="13" t="n"/>
      <c r="B1089" s="6" t="n"/>
      <c r="C1089" s="6" t="n"/>
      <c r="D1089" s="6" t="n"/>
      <c r="E1089" s="14" t="n"/>
      <c r="F1089" s="14" t="n"/>
      <c r="G1089" s="14" t="n"/>
      <c r="H1089" s="15" t="n"/>
      <c r="I1089" s="15" t="n"/>
      <c r="J1089" s="11">
        <f>IF(OR(E1089="",F1089=""),"",ROUND((MOD(F1089-E1089,1)-N(G1089))*24,2))</f>
        <v/>
      </c>
      <c r="K1089" s="11">
        <f>IF(OR(A1089="",B1089=""),"",SUMIFS(Paradas!$F$5:$F$4004,Paradas!$A$5:$A$4004,A1089,Paradas!$B$5:$B$4004,B1089))</f>
        <v/>
      </c>
      <c r="L1089" s="11">
        <f>IF(J1089="","",J1089-N(K1089))</f>
        <v/>
      </c>
      <c r="M1089" s="12">
        <f>IF(OR(A1089="",B1089=""),"",COUNTIFS(Paradas!$A$5:$A$4004,A1089,Paradas!$B$5:$B$4004,B1089))</f>
        <v/>
      </c>
      <c r="N1089" s="11">
        <f>IF(OR(H1089="",I1089=""),"",I1089-H1089)</f>
        <v/>
      </c>
      <c r="O1089" s="6" t="n"/>
    </row>
    <row r="1090">
      <c r="A1090" s="13" t="n"/>
      <c r="B1090" s="6" t="n"/>
      <c r="C1090" s="6" t="n"/>
      <c r="D1090" s="6" t="n"/>
      <c r="E1090" s="14" t="n"/>
      <c r="F1090" s="14" t="n"/>
      <c r="G1090" s="14" t="n"/>
      <c r="H1090" s="15" t="n"/>
      <c r="I1090" s="15" t="n"/>
      <c r="J1090" s="11">
        <f>IF(OR(E1090="",F1090=""),"",ROUND((MOD(F1090-E1090,1)-N(G1090))*24,2))</f>
        <v/>
      </c>
      <c r="K1090" s="11">
        <f>IF(OR(A1090="",B1090=""),"",SUMIFS(Paradas!$F$5:$F$4004,Paradas!$A$5:$A$4004,A1090,Paradas!$B$5:$B$4004,B1090))</f>
        <v/>
      </c>
      <c r="L1090" s="11">
        <f>IF(J1090="","",J1090-N(K1090))</f>
        <v/>
      </c>
      <c r="M1090" s="12">
        <f>IF(OR(A1090="",B1090=""),"",COUNTIFS(Paradas!$A$5:$A$4004,A1090,Paradas!$B$5:$B$4004,B1090))</f>
        <v/>
      </c>
      <c r="N1090" s="11">
        <f>IF(OR(H1090="",I1090=""),"",I1090-H1090)</f>
        <v/>
      </c>
      <c r="O1090" s="6" t="n"/>
    </row>
    <row r="1091">
      <c r="A1091" s="13" t="n"/>
      <c r="B1091" s="6" t="n"/>
      <c r="C1091" s="6" t="n"/>
      <c r="D1091" s="6" t="n"/>
      <c r="E1091" s="14" t="n"/>
      <c r="F1091" s="14" t="n"/>
      <c r="G1091" s="14" t="n"/>
      <c r="H1091" s="15" t="n"/>
      <c r="I1091" s="15" t="n"/>
      <c r="J1091" s="11">
        <f>IF(OR(E1091="",F1091=""),"",ROUND((MOD(F1091-E1091,1)-N(G1091))*24,2))</f>
        <v/>
      </c>
      <c r="K1091" s="11">
        <f>IF(OR(A1091="",B1091=""),"",SUMIFS(Paradas!$F$5:$F$4004,Paradas!$A$5:$A$4004,A1091,Paradas!$B$5:$B$4004,B1091))</f>
        <v/>
      </c>
      <c r="L1091" s="11">
        <f>IF(J1091="","",J1091-N(K1091))</f>
        <v/>
      </c>
      <c r="M1091" s="12">
        <f>IF(OR(A1091="",B1091=""),"",COUNTIFS(Paradas!$A$5:$A$4004,A1091,Paradas!$B$5:$B$4004,B1091))</f>
        <v/>
      </c>
      <c r="N1091" s="11">
        <f>IF(OR(H1091="",I1091=""),"",I1091-H1091)</f>
        <v/>
      </c>
      <c r="O1091" s="6" t="n"/>
    </row>
    <row r="1092">
      <c r="A1092" s="13" t="n"/>
      <c r="B1092" s="6" t="n"/>
      <c r="C1092" s="6" t="n"/>
      <c r="D1092" s="6" t="n"/>
      <c r="E1092" s="14" t="n"/>
      <c r="F1092" s="14" t="n"/>
      <c r="G1092" s="14" t="n"/>
      <c r="H1092" s="15" t="n"/>
      <c r="I1092" s="15" t="n"/>
      <c r="J1092" s="11">
        <f>IF(OR(E1092="",F1092=""),"",ROUND((MOD(F1092-E1092,1)-N(G1092))*24,2))</f>
        <v/>
      </c>
      <c r="K1092" s="11">
        <f>IF(OR(A1092="",B1092=""),"",SUMIFS(Paradas!$F$5:$F$4004,Paradas!$A$5:$A$4004,A1092,Paradas!$B$5:$B$4004,B1092))</f>
        <v/>
      </c>
      <c r="L1092" s="11">
        <f>IF(J1092="","",J1092-N(K1092))</f>
        <v/>
      </c>
      <c r="M1092" s="12">
        <f>IF(OR(A1092="",B1092=""),"",COUNTIFS(Paradas!$A$5:$A$4004,A1092,Paradas!$B$5:$B$4004,B1092))</f>
        <v/>
      </c>
      <c r="N1092" s="11">
        <f>IF(OR(H1092="",I1092=""),"",I1092-H1092)</f>
        <v/>
      </c>
      <c r="O1092" s="6" t="n"/>
    </row>
    <row r="1093">
      <c r="A1093" s="13" t="n"/>
      <c r="B1093" s="6" t="n"/>
      <c r="C1093" s="6" t="n"/>
      <c r="D1093" s="6" t="n"/>
      <c r="E1093" s="14" t="n"/>
      <c r="F1093" s="14" t="n"/>
      <c r="G1093" s="14" t="n"/>
      <c r="H1093" s="15" t="n"/>
      <c r="I1093" s="15" t="n"/>
      <c r="J1093" s="11">
        <f>IF(OR(E1093="",F1093=""),"",ROUND((MOD(F1093-E1093,1)-N(G1093))*24,2))</f>
        <v/>
      </c>
      <c r="K1093" s="11">
        <f>IF(OR(A1093="",B1093=""),"",SUMIFS(Paradas!$F$5:$F$4004,Paradas!$A$5:$A$4004,A1093,Paradas!$B$5:$B$4004,B1093))</f>
        <v/>
      </c>
      <c r="L1093" s="11">
        <f>IF(J1093="","",J1093-N(K1093))</f>
        <v/>
      </c>
      <c r="M1093" s="12">
        <f>IF(OR(A1093="",B1093=""),"",COUNTIFS(Paradas!$A$5:$A$4004,A1093,Paradas!$B$5:$B$4004,B1093))</f>
        <v/>
      </c>
      <c r="N1093" s="11">
        <f>IF(OR(H1093="",I1093=""),"",I1093-H1093)</f>
        <v/>
      </c>
      <c r="O1093" s="6" t="n"/>
    </row>
    <row r="1094">
      <c r="A1094" s="13" t="n"/>
      <c r="B1094" s="6" t="n"/>
      <c r="C1094" s="6" t="n"/>
      <c r="D1094" s="6" t="n"/>
      <c r="E1094" s="14" t="n"/>
      <c r="F1094" s="14" t="n"/>
      <c r="G1094" s="14" t="n"/>
      <c r="H1094" s="15" t="n"/>
      <c r="I1094" s="15" t="n"/>
      <c r="J1094" s="11">
        <f>IF(OR(E1094="",F1094=""),"",ROUND((MOD(F1094-E1094,1)-N(G1094))*24,2))</f>
        <v/>
      </c>
      <c r="K1094" s="11">
        <f>IF(OR(A1094="",B1094=""),"",SUMIFS(Paradas!$F$5:$F$4004,Paradas!$A$5:$A$4004,A1094,Paradas!$B$5:$B$4004,B1094))</f>
        <v/>
      </c>
      <c r="L1094" s="11">
        <f>IF(J1094="","",J1094-N(K1094))</f>
        <v/>
      </c>
      <c r="M1094" s="12">
        <f>IF(OR(A1094="",B1094=""),"",COUNTIFS(Paradas!$A$5:$A$4004,A1094,Paradas!$B$5:$B$4004,B1094))</f>
        <v/>
      </c>
      <c r="N1094" s="11">
        <f>IF(OR(H1094="",I1094=""),"",I1094-H1094)</f>
        <v/>
      </c>
      <c r="O1094" s="6" t="n"/>
    </row>
    <row r="1095">
      <c r="A1095" s="13" t="n"/>
      <c r="B1095" s="6" t="n"/>
      <c r="C1095" s="6" t="n"/>
      <c r="D1095" s="6" t="n"/>
      <c r="E1095" s="14" t="n"/>
      <c r="F1095" s="14" t="n"/>
      <c r="G1095" s="14" t="n"/>
      <c r="H1095" s="15" t="n"/>
      <c r="I1095" s="15" t="n"/>
      <c r="J1095" s="11">
        <f>IF(OR(E1095="",F1095=""),"",ROUND((MOD(F1095-E1095,1)-N(G1095))*24,2))</f>
        <v/>
      </c>
      <c r="K1095" s="11">
        <f>IF(OR(A1095="",B1095=""),"",SUMIFS(Paradas!$F$5:$F$4004,Paradas!$A$5:$A$4004,A1095,Paradas!$B$5:$B$4004,B1095))</f>
        <v/>
      </c>
      <c r="L1095" s="11">
        <f>IF(J1095="","",J1095-N(K1095))</f>
        <v/>
      </c>
      <c r="M1095" s="12">
        <f>IF(OR(A1095="",B1095=""),"",COUNTIFS(Paradas!$A$5:$A$4004,A1095,Paradas!$B$5:$B$4004,B1095))</f>
        <v/>
      </c>
      <c r="N1095" s="11">
        <f>IF(OR(H1095="",I1095=""),"",I1095-H1095)</f>
        <v/>
      </c>
      <c r="O1095" s="6" t="n"/>
    </row>
    <row r="1096">
      <c r="A1096" s="13" t="n"/>
      <c r="B1096" s="6" t="n"/>
      <c r="C1096" s="6" t="n"/>
      <c r="D1096" s="6" t="n"/>
      <c r="E1096" s="14" t="n"/>
      <c r="F1096" s="14" t="n"/>
      <c r="G1096" s="14" t="n"/>
      <c r="H1096" s="15" t="n"/>
      <c r="I1096" s="15" t="n"/>
      <c r="J1096" s="11">
        <f>IF(OR(E1096="",F1096=""),"",ROUND((MOD(F1096-E1096,1)-N(G1096))*24,2))</f>
        <v/>
      </c>
      <c r="K1096" s="11">
        <f>IF(OR(A1096="",B1096=""),"",SUMIFS(Paradas!$F$5:$F$4004,Paradas!$A$5:$A$4004,A1096,Paradas!$B$5:$B$4004,B1096))</f>
        <v/>
      </c>
      <c r="L1096" s="11">
        <f>IF(J1096="","",J1096-N(K1096))</f>
        <v/>
      </c>
      <c r="M1096" s="12">
        <f>IF(OR(A1096="",B1096=""),"",COUNTIFS(Paradas!$A$5:$A$4004,A1096,Paradas!$B$5:$B$4004,B1096))</f>
        <v/>
      </c>
      <c r="N1096" s="11">
        <f>IF(OR(H1096="",I1096=""),"",I1096-H1096)</f>
        <v/>
      </c>
      <c r="O1096" s="6" t="n"/>
    </row>
    <row r="1097">
      <c r="A1097" s="13" t="n"/>
      <c r="B1097" s="6" t="n"/>
      <c r="C1097" s="6" t="n"/>
      <c r="D1097" s="6" t="n"/>
      <c r="E1097" s="14" t="n"/>
      <c r="F1097" s="14" t="n"/>
      <c r="G1097" s="14" t="n"/>
      <c r="H1097" s="15" t="n"/>
      <c r="I1097" s="15" t="n"/>
      <c r="J1097" s="11">
        <f>IF(OR(E1097="",F1097=""),"",ROUND((MOD(F1097-E1097,1)-N(G1097))*24,2))</f>
        <v/>
      </c>
      <c r="K1097" s="11">
        <f>IF(OR(A1097="",B1097=""),"",SUMIFS(Paradas!$F$5:$F$4004,Paradas!$A$5:$A$4004,A1097,Paradas!$B$5:$B$4004,B1097))</f>
        <v/>
      </c>
      <c r="L1097" s="11">
        <f>IF(J1097="","",J1097-N(K1097))</f>
        <v/>
      </c>
      <c r="M1097" s="12">
        <f>IF(OR(A1097="",B1097=""),"",COUNTIFS(Paradas!$A$5:$A$4004,A1097,Paradas!$B$5:$B$4004,B1097))</f>
        <v/>
      </c>
      <c r="N1097" s="11">
        <f>IF(OR(H1097="",I1097=""),"",I1097-H1097)</f>
        <v/>
      </c>
      <c r="O1097" s="6" t="n"/>
    </row>
    <row r="1098">
      <c r="A1098" s="13" t="n"/>
      <c r="B1098" s="6" t="n"/>
      <c r="C1098" s="6" t="n"/>
      <c r="D1098" s="6" t="n"/>
      <c r="E1098" s="14" t="n"/>
      <c r="F1098" s="14" t="n"/>
      <c r="G1098" s="14" t="n"/>
      <c r="H1098" s="15" t="n"/>
      <c r="I1098" s="15" t="n"/>
      <c r="J1098" s="11">
        <f>IF(OR(E1098="",F1098=""),"",ROUND((MOD(F1098-E1098,1)-N(G1098))*24,2))</f>
        <v/>
      </c>
      <c r="K1098" s="11">
        <f>IF(OR(A1098="",B1098=""),"",SUMIFS(Paradas!$F$5:$F$4004,Paradas!$A$5:$A$4004,A1098,Paradas!$B$5:$B$4004,B1098))</f>
        <v/>
      </c>
      <c r="L1098" s="11">
        <f>IF(J1098="","",J1098-N(K1098))</f>
        <v/>
      </c>
      <c r="M1098" s="12">
        <f>IF(OR(A1098="",B1098=""),"",COUNTIFS(Paradas!$A$5:$A$4004,A1098,Paradas!$B$5:$B$4004,B1098))</f>
        <v/>
      </c>
      <c r="N1098" s="11">
        <f>IF(OR(H1098="",I1098=""),"",I1098-H1098)</f>
        <v/>
      </c>
      <c r="O1098" s="6" t="n"/>
    </row>
    <row r="1099">
      <c r="A1099" s="13" t="n"/>
      <c r="B1099" s="6" t="n"/>
      <c r="C1099" s="6" t="n"/>
      <c r="D1099" s="6" t="n"/>
      <c r="E1099" s="14" t="n"/>
      <c r="F1099" s="14" t="n"/>
      <c r="G1099" s="14" t="n"/>
      <c r="H1099" s="15" t="n"/>
      <c r="I1099" s="15" t="n"/>
      <c r="J1099" s="11">
        <f>IF(OR(E1099="",F1099=""),"",ROUND((MOD(F1099-E1099,1)-N(G1099))*24,2))</f>
        <v/>
      </c>
      <c r="K1099" s="11">
        <f>IF(OR(A1099="",B1099=""),"",SUMIFS(Paradas!$F$5:$F$4004,Paradas!$A$5:$A$4004,A1099,Paradas!$B$5:$B$4004,B1099))</f>
        <v/>
      </c>
      <c r="L1099" s="11">
        <f>IF(J1099="","",J1099-N(K1099))</f>
        <v/>
      </c>
      <c r="M1099" s="12">
        <f>IF(OR(A1099="",B1099=""),"",COUNTIFS(Paradas!$A$5:$A$4004,A1099,Paradas!$B$5:$B$4004,B1099))</f>
        <v/>
      </c>
      <c r="N1099" s="11">
        <f>IF(OR(H1099="",I1099=""),"",I1099-H1099)</f>
        <v/>
      </c>
      <c r="O1099" s="6" t="n"/>
    </row>
    <row r="1100">
      <c r="A1100" s="13" t="n"/>
      <c r="B1100" s="6" t="n"/>
      <c r="C1100" s="6" t="n"/>
      <c r="D1100" s="6" t="n"/>
      <c r="E1100" s="14" t="n"/>
      <c r="F1100" s="14" t="n"/>
      <c r="G1100" s="14" t="n"/>
      <c r="H1100" s="15" t="n"/>
      <c r="I1100" s="15" t="n"/>
      <c r="J1100" s="11">
        <f>IF(OR(E1100="",F1100=""),"",ROUND((MOD(F1100-E1100,1)-N(G1100))*24,2))</f>
        <v/>
      </c>
      <c r="K1100" s="11">
        <f>IF(OR(A1100="",B1100=""),"",SUMIFS(Paradas!$F$5:$F$4004,Paradas!$A$5:$A$4004,A1100,Paradas!$B$5:$B$4004,B1100))</f>
        <v/>
      </c>
      <c r="L1100" s="11">
        <f>IF(J1100="","",J1100-N(K1100))</f>
        <v/>
      </c>
      <c r="M1100" s="12">
        <f>IF(OR(A1100="",B1100=""),"",COUNTIFS(Paradas!$A$5:$A$4004,A1100,Paradas!$B$5:$B$4004,B1100))</f>
        <v/>
      </c>
      <c r="N1100" s="11">
        <f>IF(OR(H1100="",I1100=""),"",I1100-H1100)</f>
        <v/>
      </c>
      <c r="O1100" s="6" t="n"/>
    </row>
    <row r="1101">
      <c r="A1101" s="13" t="n"/>
      <c r="B1101" s="6" t="n"/>
      <c r="C1101" s="6" t="n"/>
      <c r="D1101" s="6" t="n"/>
      <c r="E1101" s="14" t="n"/>
      <c r="F1101" s="14" t="n"/>
      <c r="G1101" s="14" t="n"/>
      <c r="H1101" s="15" t="n"/>
      <c r="I1101" s="15" t="n"/>
      <c r="J1101" s="11">
        <f>IF(OR(E1101="",F1101=""),"",ROUND((MOD(F1101-E1101,1)-N(G1101))*24,2))</f>
        <v/>
      </c>
      <c r="K1101" s="11">
        <f>IF(OR(A1101="",B1101=""),"",SUMIFS(Paradas!$F$5:$F$4004,Paradas!$A$5:$A$4004,A1101,Paradas!$B$5:$B$4004,B1101))</f>
        <v/>
      </c>
      <c r="L1101" s="11">
        <f>IF(J1101="","",J1101-N(K1101))</f>
        <v/>
      </c>
      <c r="M1101" s="12">
        <f>IF(OR(A1101="",B1101=""),"",COUNTIFS(Paradas!$A$5:$A$4004,A1101,Paradas!$B$5:$B$4004,B1101))</f>
        <v/>
      </c>
      <c r="N1101" s="11">
        <f>IF(OR(H1101="",I1101=""),"",I1101-H1101)</f>
        <v/>
      </c>
      <c r="O1101" s="6" t="n"/>
    </row>
    <row r="1102">
      <c r="A1102" s="13" t="n"/>
      <c r="B1102" s="6" t="n"/>
      <c r="C1102" s="6" t="n"/>
      <c r="D1102" s="6" t="n"/>
      <c r="E1102" s="14" t="n"/>
      <c r="F1102" s="14" t="n"/>
      <c r="G1102" s="14" t="n"/>
      <c r="H1102" s="15" t="n"/>
      <c r="I1102" s="15" t="n"/>
      <c r="J1102" s="11">
        <f>IF(OR(E1102="",F1102=""),"",ROUND((MOD(F1102-E1102,1)-N(G1102))*24,2))</f>
        <v/>
      </c>
      <c r="K1102" s="11">
        <f>IF(OR(A1102="",B1102=""),"",SUMIFS(Paradas!$F$5:$F$4004,Paradas!$A$5:$A$4004,A1102,Paradas!$B$5:$B$4004,B1102))</f>
        <v/>
      </c>
      <c r="L1102" s="11">
        <f>IF(J1102="","",J1102-N(K1102))</f>
        <v/>
      </c>
      <c r="M1102" s="12">
        <f>IF(OR(A1102="",B1102=""),"",COUNTIFS(Paradas!$A$5:$A$4004,A1102,Paradas!$B$5:$B$4004,B1102))</f>
        <v/>
      </c>
      <c r="N1102" s="11">
        <f>IF(OR(H1102="",I1102=""),"",I1102-H1102)</f>
        <v/>
      </c>
      <c r="O1102" s="6" t="n"/>
    </row>
    <row r="1103">
      <c r="A1103" s="13" t="n"/>
      <c r="B1103" s="6" t="n"/>
      <c r="C1103" s="6" t="n"/>
      <c r="D1103" s="6" t="n"/>
      <c r="E1103" s="14" t="n"/>
      <c r="F1103" s="14" t="n"/>
      <c r="G1103" s="14" t="n"/>
      <c r="H1103" s="15" t="n"/>
      <c r="I1103" s="15" t="n"/>
      <c r="J1103" s="11">
        <f>IF(OR(E1103="",F1103=""),"",ROUND((MOD(F1103-E1103,1)-N(G1103))*24,2))</f>
        <v/>
      </c>
      <c r="K1103" s="11">
        <f>IF(OR(A1103="",B1103=""),"",SUMIFS(Paradas!$F$5:$F$4004,Paradas!$A$5:$A$4004,A1103,Paradas!$B$5:$B$4004,B1103))</f>
        <v/>
      </c>
      <c r="L1103" s="11">
        <f>IF(J1103="","",J1103-N(K1103))</f>
        <v/>
      </c>
      <c r="M1103" s="12">
        <f>IF(OR(A1103="",B1103=""),"",COUNTIFS(Paradas!$A$5:$A$4004,A1103,Paradas!$B$5:$B$4004,B1103))</f>
        <v/>
      </c>
      <c r="N1103" s="11">
        <f>IF(OR(H1103="",I1103=""),"",I1103-H1103)</f>
        <v/>
      </c>
      <c r="O1103" s="6" t="n"/>
    </row>
    <row r="1104">
      <c r="A1104" s="13" t="n"/>
      <c r="B1104" s="6" t="n"/>
      <c r="C1104" s="6" t="n"/>
      <c r="D1104" s="6" t="n"/>
      <c r="E1104" s="14" t="n"/>
      <c r="F1104" s="14" t="n"/>
      <c r="G1104" s="14" t="n"/>
      <c r="H1104" s="15" t="n"/>
      <c r="I1104" s="15" t="n"/>
      <c r="J1104" s="11">
        <f>IF(OR(E1104="",F1104=""),"",ROUND((MOD(F1104-E1104,1)-N(G1104))*24,2))</f>
        <v/>
      </c>
      <c r="K1104" s="11">
        <f>IF(OR(A1104="",B1104=""),"",SUMIFS(Paradas!$F$5:$F$4004,Paradas!$A$5:$A$4004,A1104,Paradas!$B$5:$B$4004,B1104))</f>
        <v/>
      </c>
      <c r="L1104" s="11">
        <f>IF(J1104="","",J1104-N(K1104))</f>
        <v/>
      </c>
      <c r="M1104" s="12">
        <f>IF(OR(A1104="",B1104=""),"",COUNTIFS(Paradas!$A$5:$A$4004,A1104,Paradas!$B$5:$B$4004,B1104))</f>
        <v/>
      </c>
      <c r="N1104" s="11">
        <f>IF(OR(H1104="",I1104=""),"",I1104-H1104)</f>
        <v/>
      </c>
      <c r="O1104" s="6" t="n"/>
    </row>
    <row r="1105">
      <c r="A1105" s="13" t="n"/>
      <c r="B1105" s="6" t="n"/>
      <c r="C1105" s="6" t="n"/>
      <c r="D1105" s="6" t="n"/>
      <c r="E1105" s="14" t="n"/>
      <c r="F1105" s="14" t="n"/>
      <c r="G1105" s="14" t="n"/>
      <c r="H1105" s="15" t="n"/>
      <c r="I1105" s="15" t="n"/>
      <c r="J1105" s="11">
        <f>IF(OR(E1105="",F1105=""),"",ROUND((MOD(F1105-E1105,1)-N(G1105))*24,2))</f>
        <v/>
      </c>
      <c r="K1105" s="11">
        <f>IF(OR(A1105="",B1105=""),"",SUMIFS(Paradas!$F$5:$F$4004,Paradas!$A$5:$A$4004,A1105,Paradas!$B$5:$B$4004,B1105))</f>
        <v/>
      </c>
      <c r="L1105" s="11">
        <f>IF(J1105="","",J1105-N(K1105))</f>
        <v/>
      </c>
      <c r="M1105" s="12">
        <f>IF(OR(A1105="",B1105=""),"",COUNTIFS(Paradas!$A$5:$A$4004,A1105,Paradas!$B$5:$B$4004,B1105))</f>
        <v/>
      </c>
      <c r="N1105" s="11">
        <f>IF(OR(H1105="",I1105=""),"",I1105-H1105)</f>
        <v/>
      </c>
      <c r="O1105" s="6" t="n"/>
    </row>
    <row r="1106">
      <c r="A1106" s="13" t="n"/>
      <c r="B1106" s="6" t="n"/>
      <c r="C1106" s="6" t="n"/>
      <c r="D1106" s="6" t="n"/>
      <c r="E1106" s="14" t="n"/>
      <c r="F1106" s="14" t="n"/>
      <c r="G1106" s="14" t="n"/>
      <c r="H1106" s="15" t="n"/>
      <c r="I1106" s="15" t="n"/>
      <c r="J1106" s="11">
        <f>IF(OR(E1106="",F1106=""),"",ROUND((MOD(F1106-E1106,1)-N(G1106))*24,2))</f>
        <v/>
      </c>
      <c r="K1106" s="11">
        <f>IF(OR(A1106="",B1106=""),"",SUMIFS(Paradas!$F$5:$F$4004,Paradas!$A$5:$A$4004,A1106,Paradas!$B$5:$B$4004,B1106))</f>
        <v/>
      </c>
      <c r="L1106" s="11">
        <f>IF(J1106="","",J1106-N(K1106))</f>
        <v/>
      </c>
      <c r="M1106" s="12">
        <f>IF(OR(A1106="",B1106=""),"",COUNTIFS(Paradas!$A$5:$A$4004,A1106,Paradas!$B$5:$B$4004,B1106))</f>
        <v/>
      </c>
      <c r="N1106" s="11">
        <f>IF(OR(H1106="",I1106=""),"",I1106-H1106)</f>
        <v/>
      </c>
      <c r="O1106" s="6" t="n"/>
    </row>
    <row r="1107">
      <c r="A1107" s="13" t="n"/>
      <c r="B1107" s="6" t="n"/>
      <c r="C1107" s="6" t="n"/>
      <c r="D1107" s="6" t="n"/>
      <c r="E1107" s="14" t="n"/>
      <c r="F1107" s="14" t="n"/>
      <c r="G1107" s="14" t="n"/>
      <c r="H1107" s="15" t="n"/>
      <c r="I1107" s="15" t="n"/>
      <c r="J1107" s="11">
        <f>IF(OR(E1107="",F1107=""),"",ROUND((MOD(F1107-E1107,1)-N(G1107))*24,2))</f>
        <v/>
      </c>
      <c r="K1107" s="11">
        <f>IF(OR(A1107="",B1107=""),"",SUMIFS(Paradas!$F$5:$F$4004,Paradas!$A$5:$A$4004,A1107,Paradas!$B$5:$B$4004,B1107))</f>
        <v/>
      </c>
      <c r="L1107" s="11">
        <f>IF(J1107="","",J1107-N(K1107))</f>
        <v/>
      </c>
      <c r="M1107" s="12">
        <f>IF(OR(A1107="",B1107=""),"",COUNTIFS(Paradas!$A$5:$A$4004,A1107,Paradas!$B$5:$B$4004,B1107))</f>
        <v/>
      </c>
      <c r="N1107" s="11">
        <f>IF(OR(H1107="",I1107=""),"",I1107-H1107)</f>
        <v/>
      </c>
      <c r="O1107" s="6" t="n"/>
    </row>
    <row r="1108">
      <c r="A1108" s="13" t="n"/>
      <c r="B1108" s="6" t="n"/>
      <c r="C1108" s="6" t="n"/>
      <c r="D1108" s="6" t="n"/>
      <c r="E1108" s="14" t="n"/>
      <c r="F1108" s="14" t="n"/>
      <c r="G1108" s="14" t="n"/>
      <c r="H1108" s="15" t="n"/>
      <c r="I1108" s="15" t="n"/>
      <c r="J1108" s="11">
        <f>IF(OR(E1108="",F1108=""),"",ROUND((MOD(F1108-E1108,1)-N(G1108))*24,2))</f>
        <v/>
      </c>
      <c r="K1108" s="11">
        <f>IF(OR(A1108="",B1108=""),"",SUMIFS(Paradas!$F$5:$F$4004,Paradas!$A$5:$A$4004,A1108,Paradas!$B$5:$B$4004,B1108))</f>
        <v/>
      </c>
      <c r="L1108" s="11">
        <f>IF(J1108="","",J1108-N(K1108))</f>
        <v/>
      </c>
      <c r="M1108" s="12">
        <f>IF(OR(A1108="",B1108=""),"",COUNTIFS(Paradas!$A$5:$A$4004,A1108,Paradas!$B$5:$B$4004,B1108))</f>
        <v/>
      </c>
      <c r="N1108" s="11">
        <f>IF(OR(H1108="",I1108=""),"",I1108-H1108)</f>
        <v/>
      </c>
      <c r="O1108" s="6" t="n"/>
    </row>
    <row r="1109">
      <c r="A1109" s="13" t="n"/>
      <c r="B1109" s="6" t="n"/>
      <c r="C1109" s="6" t="n"/>
      <c r="D1109" s="6" t="n"/>
      <c r="E1109" s="14" t="n"/>
      <c r="F1109" s="14" t="n"/>
      <c r="G1109" s="14" t="n"/>
      <c r="H1109" s="15" t="n"/>
      <c r="I1109" s="15" t="n"/>
      <c r="J1109" s="11">
        <f>IF(OR(E1109="",F1109=""),"",ROUND((MOD(F1109-E1109,1)-N(G1109))*24,2))</f>
        <v/>
      </c>
      <c r="K1109" s="11">
        <f>IF(OR(A1109="",B1109=""),"",SUMIFS(Paradas!$F$5:$F$4004,Paradas!$A$5:$A$4004,A1109,Paradas!$B$5:$B$4004,B1109))</f>
        <v/>
      </c>
      <c r="L1109" s="11">
        <f>IF(J1109="","",J1109-N(K1109))</f>
        <v/>
      </c>
      <c r="M1109" s="12">
        <f>IF(OR(A1109="",B1109=""),"",COUNTIFS(Paradas!$A$5:$A$4004,A1109,Paradas!$B$5:$B$4004,B1109))</f>
        <v/>
      </c>
      <c r="N1109" s="11">
        <f>IF(OR(H1109="",I1109=""),"",I1109-H1109)</f>
        <v/>
      </c>
      <c r="O1109" s="6" t="n"/>
    </row>
    <row r="1110">
      <c r="A1110" s="13" t="n"/>
      <c r="B1110" s="6" t="n"/>
      <c r="C1110" s="6" t="n"/>
      <c r="D1110" s="6" t="n"/>
      <c r="E1110" s="14" t="n"/>
      <c r="F1110" s="14" t="n"/>
      <c r="G1110" s="14" t="n"/>
      <c r="H1110" s="15" t="n"/>
      <c r="I1110" s="15" t="n"/>
      <c r="J1110" s="11">
        <f>IF(OR(E1110="",F1110=""),"",ROUND((MOD(F1110-E1110,1)-N(G1110))*24,2))</f>
        <v/>
      </c>
      <c r="K1110" s="11">
        <f>IF(OR(A1110="",B1110=""),"",SUMIFS(Paradas!$F$5:$F$4004,Paradas!$A$5:$A$4004,A1110,Paradas!$B$5:$B$4004,B1110))</f>
        <v/>
      </c>
      <c r="L1110" s="11">
        <f>IF(J1110="","",J1110-N(K1110))</f>
        <v/>
      </c>
      <c r="M1110" s="12">
        <f>IF(OR(A1110="",B1110=""),"",COUNTIFS(Paradas!$A$5:$A$4004,A1110,Paradas!$B$5:$B$4004,B1110))</f>
        <v/>
      </c>
      <c r="N1110" s="11">
        <f>IF(OR(H1110="",I1110=""),"",I1110-H1110)</f>
        <v/>
      </c>
      <c r="O1110" s="6" t="n"/>
    </row>
    <row r="1111">
      <c r="A1111" s="13" t="n"/>
      <c r="B1111" s="6" t="n"/>
      <c r="C1111" s="6" t="n"/>
      <c r="D1111" s="6" t="n"/>
      <c r="E1111" s="14" t="n"/>
      <c r="F1111" s="14" t="n"/>
      <c r="G1111" s="14" t="n"/>
      <c r="H1111" s="15" t="n"/>
      <c r="I1111" s="15" t="n"/>
      <c r="J1111" s="11">
        <f>IF(OR(E1111="",F1111=""),"",ROUND((MOD(F1111-E1111,1)-N(G1111))*24,2))</f>
        <v/>
      </c>
      <c r="K1111" s="11">
        <f>IF(OR(A1111="",B1111=""),"",SUMIFS(Paradas!$F$5:$F$4004,Paradas!$A$5:$A$4004,A1111,Paradas!$B$5:$B$4004,B1111))</f>
        <v/>
      </c>
      <c r="L1111" s="11">
        <f>IF(J1111="","",J1111-N(K1111))</f>
        <v/>
      </c>
      <c r="M1111" s="12">
        <f>IF(OR(A1111="",B1111=""),"",COUNTIFS(Paradas!$A$5:$A$4004,A1111,Paradas!$B$5:$B$4004,B1111))</f>
        <v/>
      </c>
      <c r="N1111" s="11">
        <f>IF(OR(H1111="",I1111=""),"",I1111-H1111)</f>
        <v/>
      </c>
      <c r="O1111" s="6" t="n"/>
    </row>
    <row r="1112">
      <c r="A1112" s="13" t="n"/>
      <c r="B1112" s="6" t="n"/>
      <c r="C1112" s="6" t="n"/>
      <c r="D1112" s="6" t="n"/>
      <c r="E1112" s="14" t="n"/>
      <c r="F1112" s="14" t="n"/>
      <c r="G1112" s="14" t="n"/>
      <c r="H1112" s="15" t="n"/>
      <c r="I1112" s="15" t="n"/>
      <c r="J1112" s="11">
        <f>IF(OR(E1112="",F1112=""),"",ROUND((MOD(F1112-E1112,1)-N(G1112))*24,2))</f>
        <v/>
      </c>
      <c r="K1112" s="11">
        <f>IF(OR(A1112="",B1112=""),"",SUMIFS(Paradas!$F$5:$F$4004,Paradas!$A$5:$A$4004,A1112,Paradas!$B$5:$B$4004,B1112))</f>
        <v/>
      </c>
      <c r="L1112" s="11">
        <f>IF(J1112="","",J1112-N(K1112))</f>
        <v/>
      </c>
      <c r="M1112" s="12">
        <f>IF(OR(A1112="",B1112=""),"",COUNTIFS(Paradas!$A$5:$A$4004,A1112,Paradas!$B$5:$B$4004,B1112))</f>
        <v/>
      </c>
      <c r="N1112" s="11">
        <f>IF(OR(H1112="",I1112=""),"",I1112-H1112)</f>
        <v/>
      </c>
      <c r="O1112" s="6" t="n"/>
    </row>
    <row r="1113">
      <c r="A1113" s="13" t="n"/>
      <c r="B1113" s="6" t="n"/>
      <c r="C1113" s="6" t="n"/>
      <c r="D1113" s="6" t="n"/>
      <c r="E1113" s="14" t="n"/>
      <c r="F1113" s="14" t="n"/>
      <c r="G1113" s="14" t="n"/>
      <c r="H1113" s="15" t="n"/>
      <c r="I1113" s="15" t="n"/>
      <c r="J1113" s="11">
        <f>IF(OR(E1113="",F1113=""),"",ROUND((MOD(F1113-E1113,1)-N(G1113))*24,2))</f>
        <v/>
      </c>
      <c r="K1113" s="11">
        <f>IF(OR(A1113="",B1113=""),"",SUMIFS(Paradas!$F$5:$F$4004,Paradas!$A$5:$A$4004,A1113,Paradas!$B$5:$B$4004,B1113))</f>
        <v/>
      </c>
      <c r="L1113" s="11">
        <f>IF(J1113="","",J1113-N(K1113))</f>
        <v/>
      </c>
      <c r="M1113" s="12">
        <f>IF(OR(A1113="",B1113=""),"",COUNTIFS(Paradas!$A$5:$A$4004,A1113,Paradas!$B$5:$B$4004,B1113))</f>
        <v/>
      </c>
      <c r="N1113" s="11">
        <f>IF(OR(H1113="",I1113=""),"",I1113-H1113)</f>
        <v/>
      </c>
      <c r="O1113" s="6" t="n"/>
    </row>
    <row r="1114">
      <c r="A1114" s="13" t="n"/>
      <c r="B1114" s="6" t="n"/>
      <c r="C1114" s="6" t="n"/>
      <c r="D1114" s="6" t="n"/>
      <c r="E1114" s="14" t="n"/>
      <c r="F1114" s="14" t="n"/>
      <c r="G1114" s="14" t="n"/>
      <c r="H1114" s="15" t="n"/>
      <c r="I1114" s="15" t="n"/>
      <c r="J1114" s="11">
        <f>IF(OR(E1114="",F1114=""),"",ROUND((MOD(F1114-E1114,1)-N(G1114))*24,2))</f>
        <v/>
      </c>
      <c r="K1114" s="11">
        <f>IF(OR(A1114="",B1114=""),"",SUMIFS(Paradas!$F$5:$F$4004,Paradas!$A$5:$A$4004,A1114,Paradas!$B$5:$B$4004,B1114))</f>
        <v/>
      </c>
      <c r="L1114" s="11">
        <f>IF(J1114="","",J1114-N(K1114))</f>
        <v/>
      </c>
      <c r="M1114" s="12">
        <f>IF(OR(A1114="",B1114=""),"",COUNTIFS(Paradas!$A$5:$A$4004,A1114,Paradas!$B$5:$B$4004,B1114))</f>
        <v/>
      </c>
      <c r="N1114" s="11">
        <f>IF(OR(H1114="",I1114=""),"",I1114-H1114)</f>
        <v/>
      </c>
      <c r="O1114" s="6" t="n"/>
    </row>
    <row r="1115">
      <c r="A1115" s="13" t="n"/>
      <c r="B1115" s="6" t="n"/>
      <c r="C1115" s="6" t="n"/>
      <c r="D1115" s="6" t="n"/>
      <c r="E1115" s="14" t="n"/>
      <c r="F1115" s="14" t="n"/>
      <c r="G1115" s="14" t="n"/>
      <c r="H1115" s="15" t="n"/>
      <c r="I1115" s="15" t="n"/>
      <c r="J1115" s="11">
        <f>IF(OR(E1115="",F1115=""),"",ROUND((MOD(F1115-E1115,1)-N(G1115))*24,2))</f>
        <v/>
      </c>
      <c r="K1115" s="11">
        <f>IF(OR(A1115="",B1115=""),"",SUMIFS(Paradas!$F$5:$F$4004,Paradas!$A$5:$A$4004,A1115,Paradas!$B$5:$B$4004,B1115))</f>
        <v/>
      </c>
      <c r="L1115" s="11">
        <f>IF(J1115="","",J1115-N(K1115))</f>
        <v/>
      </c>
      <c r="M1115" s="12">
        <f>IF(OR(A1115="",B1115=""),"",COUNTIFS(Paradas!$A$5:$A$4004,A1115,Paradas!$B$5:$B$4004,B1115))</f>
        <v/>
      </c>
      <c r="N1115" s="11">
        <f>IF(OR(H1115="",I1115=""),"",I1115-H1115)</f>
        <v/>
      </c>
      <c r="O1115" s="6" t="n"/>
    </row>
    <row r="1116">
      <c r="A1116" s="13" t="n"/>
      <c r="B1116" s="6" t="n"/>
      <c r="C1116" s="6" t="n"/>
      <c r="D1116" s="6" t="n"/>
      <c r="E1116" s="14" t="n"/>
      <c r="F1116" s="14" t="n"/>
      <c r="G1116" s="14" t="n"/>
      <c r="H1116" s="15" t="n"/>
      <c r="I1116" s="15" t="n"/>
      <c r="J1116" s="11">
        <f>IF(OR(E1116="",F1116=""),"",ROUND((MOD(F1116-E1116,1)-N(G1116))*24,2))</f>
        <v/>
      </c>
      <c r="K1116" s="11">
        <f>IF(OR(A1116="",B1116=""),"",SUMIFS(Paradas!$F$5:$F$4004,Paradas!$A$5:$A$4004,A1116,Paradas!$B$5:$B$4004,B1116))</f>
        <v/>
      </c>
      <c r="L1116" s="11">
        <f>IF(J1116="","",J1116-N(K1116))</f>
        <v/>
      </c>
      <c r="M1116" s="12">
        <f>IF(OR(A1116="",B1116=""),"",COUNTIFS(Paradas!$A$5:$A$4004,A1116,Paradas!$B$5:$B$4004,B1116))</f>
        <v/>
      </c>
      <c r="N1116" s="11">
        <f>IF(OR(H1116="",I1116=""),"",I1116-H1116)</f>
        <v/>
      </c>
      <c r="O1116" s="6" t="n"/>
    </row>
    <row r="1117">
      <c r="A1117" s="13" t="n"/>
      <c r="B1117" s="6" t="n"/>
      <c r="C1117" s="6" t="n"/>
      <c r="D1117" s="6" t="n"/>
      <c r="E1117" s="14" t="n"/>
      <c r="F1117" s="14" t="n"/>
      <c r="G1117" s="14" t="n"/>
      <c r="H1117" s="15" t="n"/>
      <c r="I1117" s="15" t="n"/>
      <c r="J1117" s="11">
        <f>IF(OR(E1117="",F1117=""),"",ROUND((MOD(F1117-E1117,1)-N(G1117))*24,2))</f>
        <v/>
      </c>
      <c r="K1117" s="11">
        <f>IF(OR(A1117="",B1117=""),"",SUMIFS(Paradas!$F$5:$F$4004,Paradas!$A$5:$A$4004,A1117,Paradas!$B$5:$B$4004,B1117))</f>
        <v/>
      </c>
      <c r="L1117" s="11">
        <f>IF(J1117="","",J1117-N(K1117))</f>
        <v/>
      </c>
      <c r="M1117" s="12">
        <f>IF(OR(A1117="",B1117=""),"",COUNTIFS(Paradas!$A$5:$A$4004,A1117,Paradas!$B$5:$B$4004,B1117))</f>
        <v/>
      </c>
      <c r="N1117" s="11">
        <f>IF(OR(H1117="",I1117=""),"",I1117-H1117)</f>
        <v/>
      </c>
      <c r="O1117" s="6" t="n"/>
    </row>
    <row r="1118">
      <c r="A1118" s="13" t="n"/>
      <c r="B1118" s="6" t="n"/>
      <c r="C1118" s="6" t="n"/>
      <c r="D1118" s="6" t="n"/>
      <c r="E1118" s="14" t="n"/>
      <c r="F1118" s="14" t="n"/>
      <c r="G1118" s="14" t="n"/>
      <c r="H1118" s="15" t="n"/>
      <c r="I1118" s="15" t="n"/>
      <c r="J1118" s="11">
        <f>IF(OR(E1118="",F1118=""),"",ROUND((MOD(F1118-E1118,1)-N(G1118))*24,2))</f>
        <v/>
      </c>
      <c r="K1118" s="11">
        <f>IF(OR(A1118="",B1118=""),"",SUMIFS(Paradas!$F$5:$F$4004,Paradas!$A$5:$A$4004,A1118,Paradas!$B$5:$B$4004,B1118))</f>
        <v/>
      </c>
      <c r="L1118" s="11">
        <f>IF(J1118="","",J1118-N(K1118))</f>
        <v/>
      </c>
      <c r="M1118" s="12">
        <f>IF(OR(A1118="",B1118=""),"",COUNTIFS(Paradas!$A$5:$A$4004,A1118,Paradas!$B$5:$B$4004,B1118))</f>
        <v/>
      </c>
      <c r="N1118" s="11">
        <f>IF(OR(H1118="",I1118=""),"",I1118-H1118)</f>
        <v/>
      </c>
      <c r="O1118" s="6" t="n"/>
    </row>
    <row r="1119">
      <c r="A1119" s="13" t="n"/>
      <c r="B1119" s="6" t="n"/>
      <c r="C1119" s="6" t="n"/>
      <c r="D1119" s="6" t="n"/>
      <c r="E1119" s="14" t="n"/>
      <c r="F1119" s="14" t="n"/>
      <c r="G1119" s="14" t="n"/>
      <c r="H1119" s="15" t="n"/>
      <c r="I1119" s="15" t="n"/>
      <c r="J1119" s="11">
        <f>IF(OR(E1119="",F1119=""),"",ROUND((MOD(F1119-E1119,1)-N(G1119))*24,2))</f>
        <v/>
      </c>
      <c r="K1119" s="11">
        <f>IF(OR(A1119="",B1119=""),"",SUMIFS(Paradas!$F$5:$F$4004,Paradas!$A$5:$A$4004,A1119,Paradas!$B$5:$B$4004,B1119))</f>
        <v/>
      </c>
      <c r="L1119" s="11">
        <f>IF(J1119="","",J1119-N(K1119))</f>
        <v/>
      </c>
      <c r="M1119" s="12">
        <f>IF(OR(A1119="",B1119=""),"",COUNTIFS(Paradas!$A$5:$A$4004,A1119,Paradas!$B$5:$B$4004,B1119))</f>
        <v/>
      </c>
      <c r="N1119" s="11">
        <f>IF(OR(H1119="",I1119=""),"",I1119-H1119)</f>
        <v/>
      </c>
      <c r="O1119" s="6" t="n"/>
    </row>
    <row r="1120">
      <c r="A1120" s="13" t="n"/>
      <c r="B1120" s="6" t="n"/>
      <c r="C1120" s="6" t="n"/>
      <c r="D1120" s="6" t="n"/>
      <c r="E1120" s="14" t="n"/>
      <c r="F1120" s="14" t="n"/>
      <c r="G1120" s="14" t="n"/>
      <c r="H1120" s="15" t="n"/>
      <c r="I1120" s="15" t="n"/>
      <c r="J1120" s="11">
        <f>IF(OR(E1120="",F1120=""),"",ROUND((MOD(F1120-E1120,1)-N(G1120))*24,2))</f>
        <v/>
      </c>
      <c r="K1120" s="11">
        <f>IF(OR(A1120="",B1120=""),"",SUMIFS(Paradas!$F$5:$F$4004,Paradas!$A$5:$A$4004,A1120,Paradas!$B$5:$B$4004,B1120))</f>
        <v/>
      </c>
      <c r="L1120" s="11">
        <f>IF(J1120="","",J1120-N(K1120))</f>
        <v/>
      </c>
      <c r="M1120" s="12">
        <f>IF(OR(A1120="",B1120=""),"",COUNTIFS(Paradas!$A$5:$A$4004,A1120,Paradas!$B$5:$B$4004,B1120))</f>
        <v/>
      </c>
      <c r="N1120" s="11">
        <f>IF(OR(H1120="",I1120=""),"",I1120-H1120)</f>
        <v/>
      </c>
      <c r="O1120" s="6" t="n"/>
    </row>
    <row r="1121">
      <c r="A1121" s="13" t="n"/>
      <c r="B1121" s="6" t="n"/>
      <c r="C1121" s="6" t="n"/>
      <c r="D1121" s="6" t="n"/>
      <c r="E1121" s="14" t="n"/>
      <c r="F1121" s="14" t="n"/>
      <c r="G1121" s="14" t="n"/>
      <c r="H1121" s="15" t="n"/>
      <c r="I1121" s="15" t="n"/>
      <c r="J1121" s="11">
        <f>IF(OR(E1121="",F1121=""),"",ROUND((MOD(F1121-E1121,1)-N(G1121))*24,2))</f>
        <v/>
      </c>
      <c r="K1121" s="11">
        <f>IF(OR(A1121="",B1121=""),"",SUMIFS(Paradas!$F$5:$F$4004,Paradas!$A$5:$A$4004,A1121,Paradas!$B$5:$B$4004,B1121))</f>
        <v/>
      </c>
      <c r="L1121" s="11">
        <f>IF(J1121="","",J1121-N(K1121))</f>
        <v/>
      </c>
      <c r="M1121" s="12">
        <f>IF(OR(A1121="",B1121=""),"",COUNTIFS(Paradas!$A$5:$A$4004,A1121,Paradas!$B$5:$B$4004,B1121))</f>
        <v/>
      </c>
      <c r="N1121" s="11">
        <f>IF(OR(H1121="",I1121=""),"",I1121-H1121)</f>
        <v/>
      </c>
      <c r="O1121" s="6" t="n"/>
    </row>
    <row r="1122">
      <c r="A1122" s="13" t="n"/>
      <c r="B1122" s="6" t="n"/>
      <c r="C1122" s="6" t="n"/>
      <c r="D1122" s="6" t="n"/>
      <c r="E1122" s="14" t="n"/>
      <c r="F1122" s="14" t="n"/>
      <c r="G1122" s="14" t="n"/>
      <c r="H1122" s="15" t="n"/>
      <c r="I1122" s="15" t="n"/>
      <c r="J1122" s="11">
        <f>IF(OR(E1122="",F1122=""),"",ROUND((MOD(F1122-E1122,1)-N(G1122))*24,2))</f>
        <v/>
      </c>
      <c r="K1122" s="11">
        <f>IF(OR(A1122="",B1122=""),"",SUMIFS(Paradas!$F$5:$F$4004,Paradas!$A$5:$A$4004,A1122,Paradas!$B$5:$B$4004,B1122))</f>
        <v/>
      </c>
      <c r="L1122" s="11">
        <f>IF(J1122="","",J1122-N(K1122))</f>
        <v/>
      </c>
      <c r="M1122" s="12">
        <f>IF(OR(A1122="",B1122=""),"",COUNTIFS(Paradas!$A$5:$A$4004,A1122,Paradas!$B$5:$B$4004,B1122))</f>
        <v/>
      </c>
      <c r="N1122" s="11">
        <f>IF(OR(H1122="",I1122=""),"",I1122-H1122)</f>
        <v/>
      </c>
      <c r="O1122" s="6" t="n"/>
    </row>
    <row r="1123">
      <c r="A1123" s="13" t="n"/>
      <c r="B1123" s="6" t="n"/>
      <c r="C1123" s="6" t="n"/>
      <c r="D1123" s="6" t="n"/>
      <c r="E1123" s="14" t="n"/>
      <c r="F1123" s="14" t="n"/>
      <c r="G1123" s="14" t="n"/>
      <c r="H1123" s="15" t="n"/>
      <c r="I1123" s="15" t="n"/>
      <c r="J1123" s="11">
        <f>IF(OR(E1123="",F1123=""),"",ROUND((MOD(F1123-E1123,1)-N(G1123))*24,2))</f>
        <v/>
      </c>
      <c r="K1123" s="11">
        <f>IF(OR(A1123="",B1123=""),"",SUMIFS(Paradas!$F$5:$F$4004,Paradas!$A$5:$A$4004,A1123,Paradas!$B$5:$B$4004,B1123))</f>
        <v/>
      </c>
      <c r="L1123" s="11">
        <f>IF(J1123="","",J1123-N(K1123))</f>
        <v/>
      </c>
      <c r="M1123" s="12">
        <f>IF(OR(A1123="",B1123=""),"",COUNTIFS(Paradas!$A$5:$A$4004,A1123,Paradas!$B$5:$B$4004,B1123))</f>
        <v/>
      </c>
      <c r="N1123" s="11">
        <f>IF(OR(H1123="",I1123=""),"",I1123-H1123)</f>
        <v/>
      </c>
      <c r="O1123" s="6" t="n"/>
    </row>
    <row r="1124">
      <c r="A1124" s="13" t="n"/>
      <c r="B1124" s="6" t="n"/>
      <c r="C1124" s="6" t="n"/>
      <c r="D1124" s="6" t="n"/>
      <c r="E1124" s="14" t="n"/>
      <c r="F1124" s="14" t="n"/>
      <c r="G1124" s="14" t="n"/>
      <c r="H1124" s="15" t="n"/>
      <c r="I1124" s="15" t="n"/>
      <c r="J1124" s="11">
        <f>IF(OR(E1124="",F1124=""),"",ROUND((MOD(F1124-E1124,1)-N(G1124))*24,2))</f>
        <v/>
      </c>
      <c r="K1124" s="11">
        <f>IF(OR(A1124="",B1124=""),"",SUMIFS(Paradas!$F$5:$F$4004,Paradas!$A$5:$A$4004,A1124,Paradas!$B$5:$B$4004,B1124))</f>
        <v/>
      </c>
      <c r="L1124" s="11">
        <f>IF(J1124="","",J1124-N(K1124))</f>
        <v/>
      </c>
      <c r="M1124" s="12">
        <f>IF(OR(A1124="",B1124=""),"",COUNTIFS(Paradas!$A$5:$A$4004,A1124,Paradas!$B$5:$B$4004,B1124))</f>
        <v/>
      </c>
      <c r="N1124" s="11">
        <f>IF(OR(H1124="",I1124=""),"",I1124-H1124)</f>
        <v/>
      </c>
      <c r="O1124" s="6" t="n"/>
    </row>
    <row r="1125">
      <c r="A1125" s="13" t="n"/>
      <c r="B1125" s="6" t="n"/>
      <c r="C1125" s="6" t="n"/>
      <c r="D1125" s="6" t="n"/>
      <c r="E1125" s="14" t="n"/>
      <c r="F1125" s="14" t="n"/>
      <c r="G1125" s="14" t="n"/>
      <c r="H1125" s="15" t="n"/>
      <c r="I1125" s="15" t="n"/>
      <c r="J1125" s="11">
        <f>IF(OR(E1125="",F1125=""),"",ROUND((MOD(F1125-E1125,1)-N(G1125))*24,2))</f>
        <v/>
      </c>
      <c r="K1125" s="11">
        <f>IF(OR(A1125="",B1125=""),"",SUMIFS(Paradas!$F$5:$F$4004,Paradas!$A$5:$A$4004,A1125,Paradas!$B$5:$B$4004,B1125))</f>
        <v/>
      </c>
      <c r="L1125" s="11">
        <f>IF(J1125="","",J1125-N(K1125))</f>
        <v/>
      </c>
      <c r="M1125" s="12">
        <f>IF(OR(A1125="",B1125=""),"",COUNTIFS(Paradas!$A$5:$A$4004,A1125,Paradas!$B$5:$B$4004,B1125))</f>
        <v/>
      </c>
      <c r="N1125" s="11">
        <f>IF(OR(H1125="",I1125=""),"",I1125-H1125)</f>
        <v/>
      </c>
      <c r="O1125" s="6" t="n"/>
    </row>
    <row r="1126">
      <c r="A1126" s="13" t="n"/>
      <c r="B1126" s="6" t="n"/>
      <c r="C1126" s="6" t="n"/>
      <c r="D1126" s="6" t="n"/>
      <c r="E1126" s="14" t="n"/>
      <c r="F1126" s="14" t="n"/>
      <c r="G1126" s="14" t="n"/>
      <c r="H1126" s="15" t="n"/>
      <c r="I1126" s="15" t="n"/>
      <c r="J1126" s="11">
        <f>IF(OR(E1126="",F1126=""),"",ROUND((MOD(F1126-E1126,1)-N(G1126))*24,2))</f>
        <v/>
      </c>
      <c r="K1126" s="11">
        <f>IF(OR(A1126="",B1126=""),"",SUMIFS(Paradas!$F$5:$F$4004,Paradas!$A$5:$A$4004,A1126,Paradas!$B$5:$B$4004,B1126))</f>
        <v/>
      </c>
      <c r="L1126" s="11">
        <f>IF(J1126="","",J1126-N(K1126))</f>
        <v/>
      </c>
      <c r="M1126" s="12">
        <f>IF(OR(A1126="",B1126=""),"",COUNTIFS(Paradas!$A$5:$A$4004,A1126,Paradas!$B$5:$B$4004,B1126))</f>
        <v/>
      </c>
      <c r="N1126" s="11">
        <f>IF(OR(H1126="",I1126=""),"",I1126-H1126)</f>
        <v/>
      </c>
      <c r="O1126" s="6" t="n"/>
    </row>
    <row r="1127">
      <c r="A1127" s="13" t="n"/>
      <c r="B1127" s="6" t="n"/>
      <c r="C1127" s="6" t="n"/>
      <c r="D1127" s="6" t="n"/>
      <c r="E1127" s="14" t="n"/>
      <c r="F1127" s="14" t="n"/>
      <c r="G1127" s="14" t="n"/>
      <c r="H1127" s="15" t="n"/>
      <c r="I1127" s="15" t="n"/>
      <c r="J1127" s="11">
        <f>IF(OR(E1127="",F1127=""),"",ROUND((MOD(F1127-E1127,1)-N(G1127))*24,2))</f>
        <v/>
      </c>
      <c r="K1127" s="11">
        <f>IF(OR(A1127="",B1127=""),"",SUMIFS(Paradas!$F$5:$F$4004,Paradas!$A$5:$A$4004,A1127,Paradas!$B$5:$B$4004,B1127))</f>
        <v/>
      </c>
      <c r="L1127" s="11">
        <f>IF(J1127="","",J1127-N(K1127))</f>
        <v/>
      </c>
      <c r="M1127" s="12">
        <f>IF(OR(A1127="",B1127=""),"",COUNTIFS(Paradas!$A$5:$A$4004,A1127,Paradas!$B$5:$B$4004,B1127))</f>
        <v/>
      </c>
      <c r="N1127" s="11">
        <f>IF(OR(H1127="",I1127=""),"",I1127-H1127)</f>
        <v/>
      </c>
      <c r="O1127" s="6" t="n"/>
    </row>
    <row r="1128">
      <c r="A1128" s="13" t="n"/>
      <c r="B1128" s="6" t="n"/>
      <c r="C1128" s="6" t="n"/>
      <c r="D1128" s="6" t="n"/>
      <c r="E1128" s="14" t="n"/>
      <c r="F1128" s="14" t="n"/>
      <c r="G1128" s="14" t="n"/>
      <c r="H1128" s="15" t="n"/>
      <c r="I1128" s="15" t="n"/>
      <c r="J1128" s="11">
        <f>IF(OR(E1128="",F1128=""),"",ROUND((MOD(F1128-E1128,1)-N(G1128))*24,2))</f>
        <v/>
      </c>
      <c r="K1128" s="11">
        <f>IF(OR(A1128="",B1128=""),"",SUMIFS(Paradas!$F$5:$F$4004,Paradas!$A$5:$A$4004,A1128,Paradas!$B$5:$B$4004,B1128))</f>
        <v/>
      </c>
      <c r="L1128" s="11">
        <f>IF(J1128="","",J1128-N(K1128))</f>
        <v/>
      </c>
      <c r="M1128" s="12">
        <f>IF(OR(A1128="",B1128=""),"",COUNTIFS(Paradas!$A$5:$A$4004,A1128,Paradas!$B$5:$B$4004,B1128))</f>
        <v/>
      </c>
      <c r="N1128" s="11">
        <f>IF(OR(H1128="",I1128=""),"",I1128-H1128)</f>
        <v/>
      </c>
      <c r="O1128" s="6" t="n"/>
    </row>
    <row r="1129">
      <c r="A1129" s="13" t="n"/>
      <c r="B1129" s="6" t="n"/>
      <c r="C1129" s="6" t="n"/>
      <c r="D1129" s="6" t="n"/>
      <c r="E1129" s="14" t="n"/>
      <c r="F1129" s="14" t="n"/>
      <c r="G1129" s="14" t="n"/>
      <c r="H1129" s="15" t="n"/>
      <c r="I1129" s="15" t="n"/>
      <c r="J1129" s="11">
        <f>IF(OR(E1129="",F1129=""),"",ROUND((MOD(F1129-E1129,1)-N(G1129))*24,2))</f>
        <v/>
      </c>
      <c r="K1129" s="11">
        <f>IF(OR(A1129="",B1129=""),"",SUMIFS(Paradas!$F$5:$F$4004,Paradas!$A$5:$A$4004,A1129,Paradas!$B$5:$B$4004,B1129))</f>
        <v/>
      </c>
      <c r="L1129" s="11">
        <f>IF(J1129="","",J1129-N(K1129))</f>
        <v/>
      </c>
      <c r="M1129" s="12">
        <f>IF(OR(A1129="",B1129=""),"",COUNTIFS(Paradas!$A$5:$A$4004,A1129,Paradas!$B$5:$B$4004,B1129))</f>
        <v/>
      </c>
      <c r="N1129" s="11">
        <f>IF(OR(H1129="",I1129=""),"",I1129-H1129)</f>
        <v/>
      </c>
      <c r="O1129" s="6" t="n"/>
    </row>
    <row r="1130">
      <c r="A1130" s="13" t="n"/>
      <c r="B1130" s="6" t="n"/>
      <c r="C1130" s="6" t="n"/>
      <c r="D1130" s="6" t="n"/>
      <c r="E1130" s="14" t="n"/>
      <c r="F1130" s="14" t="n"/>
      <c r="G1130" s="14" t="n"/>
      <c r="H1130" s="15" t="n"/>
      <c r="I1130" s="15" t="n"/>
      <c r="J1130" s="11">
        <f>IF(OR(E1130="",F1130=""),"",ROUND((MOD(F1130-E1130,1)-N(G1130))*24,2))</f>
        <v/>
      </c>
      <c r="K1130" s="11">
        <f>IF(OR(A1130="",B1130=""),"",SUMIFS(Paradas!$F$5:$F$4004,Paradas!$A$5:$A$4004,A1130,Paradas!$B$5:$B$4004,B1130))</f>
        <v/>
      </c>
      <c r="L1130" s="11">
        <f>IF(J1130="","",J1130-N(K1130))</f>
        <v/>
      </c>
      <c r="M1130" s="12">
        <f>IF(OR(A1130="",B1130=""),"",COUNTIFS(Paradas!$A$5:$A$4004,A1130,Paradas!$B$5:$B$4004,B1130))</f>
        <v/>
      </c>
      <c r="N1130" s="11">
        <f>IF(OR(H1130="",I1130=""),"",I1130-H1130)</f>
        <v/>
      </c>
      <c r="O1130" s="6" t="n"/>
    </row>
    <row r="1131">
      <c r="A1131" s="13" t="n"/>
      <c r="B1131" s="6" t="n"/>
      <c r="C1131" s="6" t="n"/>
      <c r="D1131" s="6" t="n"/>
      <c r="E1131" s="14" t="n"/>
      <c r="F1131" s="14" t="n"/>
      <c r="G1131" s="14" t="n"/>
      <c r="H1131" s="15" t="n"/>
      <c r="I1131" s="15" t="n"/>
      <c r="J1131" s="11">
        <f>IF(OR(E1131="",F1131=""),"",ROUND((MOD(F1131-E1131,1)-N(G1131))*24,2))</f>
        <v/>
      </c>
      <c r="K1131" s="11">
        <f>IF(OR(A1131="",B1131=""),"",SUMIFS(Paradas!$F$5:$F$4004,Paradas!$A$5:$A$4004,A1131,Paradas!$B$5:$B$4004,B1131))</f>
        <v/>
      </c>
      <c r="L1131" s="11">
        <f>IF(J1131="","",J1131-N(K1131))</f>
        <v/>
      </c>
      <c r="M1131" s="12">
        <f>IF(OR(A1131="",B1131=""),"",COUNTIFS(Paradas!$A$5:$A$4004,A1131,Paradas!$B$5:$B$4004,B1131))</f>
        <v/>
      </c>
      <c r="N1131" s="11">
        <f>IF(OR(H1131="",I1131=""),"",I1131-H1131)</f>
        <v/>
      </c>
      <c r="O1131" s="6" t="n"/>
    </row>
    <row r="1132">
      <c r="A1132" s="13" t="n"/>
      <c r="B1132" s="6" t="n"/>
      <c r="C1132" s="6" t="n"/>
      <c r="D1132" s="6" t="n"/>
      <c r="E1132" s="14" t="n"/>
      <c r="F1132" s="14" t="n"/>
      <c r="G1132" s="14" t="n"/>
      <c r="H1132" s="15" t="n"/>
      <c r="I1132" s="15" t="n"/>
      <c r="J1132" s="11">
        <f>IF(OR(E1132="",F1132=""),"",ROUND((MOD(F1132-E1132,1)-N(G1132))*24,2))</f>
        <v/>
      </c>
      <c r="K1132" s="11">
        <f>IF(OR(A1132="",B1132=""),"",SUMIFS(Paradas!$F$5:$F$4004,Paradas!$A$5:$A$4004,A1132,Paradas!$B$5:$B$4004,B1132))</f>
        <v/>
      </c>
      <c r="L1132" s="11">
        <f>IF(J1132="","",J1132-N(K1132))</f>
        <v/>
      </c>
      <c r="M1132" s="12">
        <f>IF(OR(A1132="",B1132=""),"",COUNTIFS(Paradas!$A$5:$A$4004,A1132,Paradas!$B$5:$B$4004,B1132))</f>
        <v/>
      </c>
      <c r="N1132" s="11">
        <f>IF(OR(H1132="",I1132=""),"",I1132-H1132)</f>
        <v/>
      </c>
      <c r="O1132" s="6" t="n"/>
    </row>
    <row r="1133">
      <c r="A1133" s="13" t="n"/>
      <c r="B1133" s="6" t="n"/>
      <c r="C1133" s="6" t="n"/>
      <c r="D1133" s="6" t="n"/>
      <c r="E1133" s="14" t="n"/>
      <c r="F1133" s="14" t="n"/>
      <c r="G1133" s="14" t="n"/>
      <c r="H1133" s="15" t="n"/>
      <c r="I1133" s="15" t="n"/>
      <c r="J1133" s="11">
        <f>IF(OR(E1133="",F1133=""),"",ROUND((MOD(F1133-E1133,1)-N(G1133))*24,2))</f>
        <v/>
      </c>
      <c r="K1133" s="11">
        <f>IF(OR(A1133="",B1133=""),"",SUMIFS(Paradas!$F$5:$F$4004,Paradas!$A$5:$A$4004,A1133,Paradas!$B$5:$B$4004,B1133))</f>
        <v/>
      </c>
      <c r="L1133" s="11">
        <f>IF(J1133="","",J1133-N(K1133))</f>
        <v/>
      </c>
      <c r="M1133" s="12">
        <f>IF(OR(A1133="",B1133=""),"",COUNTIFS(Paradas!$A$5:$A$4004,A1133,Paradas!$B$5:$B$4004,B1133))</f>
        <v/>
      </c>
      <c r="N1133" s="11">
        <f>IF(OR(H1133="",I1133=""),"",I1133-H1133)</f>
        <v/>
      </c>
      <c r="O1133" s="6" t="n"/>
    </row>
    <row r="1134">
      <c r="A1134" s="13" t="n"/>
      <c r="B1134" s="6" t="n"/>
      <c r="C1134" s="6" t="n"/>
      <c r="D1134" s="6" t="n"/>
      <c r="E1134" s="14" t="n"/>
      <c r="F1134" s="14" t="n"/>
      <c r="G1134" s="14" t="n"/>
      <c r="H1134" s="15" t="n"/>
      <c r="I1134" s="15" t="n"/>
      <c r="J1134" s="11">
        <f>IF(OR(E1134="",F1134=""),"",ROUND((MOD(F1134-E1134,1)-N(G1134))*24,2))</f>
        <v/>
      </c>
      <c r="K1134" s="11">
        <f>IF(OR(A1134="",B1134=""),"",SUMIFS(Paradas!$F$5:$F$4004,Paradas!$A$5:$A$4004,A1134,Paradas!$B$5:$B$4004,B1134))</f>
        <v/>
      </c>
      <c r="L1134" s="11">
        <f>IF(J1134="","",J1134-N(K1134))</f>
        <v/>
      </c>
      <c r="M1134" s="12">
        <f>IF(OR(A1134="",B1134=""),"",COUNTIFS(Paradas!$A$5:$A$4004,A1134,Paradas!$B$5:$B$4004,B1134))</f>
        <v/>
      </c>
      <c r="N1134" s="11">
        <f>IF(OR(H1134="",I1134=""),"",I1134-H1134)</f>
        <v/>
      </c>
      <c r="O1134" s="6" t="n"/>
    </row>
    <row r="1135">
      <c r="A1135" s="13" t="n"/>
      <c r="B1135" s="6" t="n"/>
      <c r="C1135" s="6" t="n"/>
      <c r="D1135" s="6" t="n"/>
      <c r="E1135" s="14" t="n"/>
      <c r="F1135" s="14" t="n"/>
      <c r="G1135" s="14" t="n"/>
      <c r="H1135" s="15" t="n"/>
      <c r="I1135" s="15" t="n"/>
      <c r="J1135" s="11">
        <f>IF(OR(E1135="",F1135=""),"",ROUND((MOD(F1135-E1135,1)-N(G1135))*24,2))</f>
        <v/>
      </c>
      <c r="K1135" s="11">
        <f>IF(OR(A1135="",B1135=""),"",SUMIFS(Paradas!$F$5:$F$4004,Paradas!$A$5:$A$4004,A1135,Paradas!$B$5:$B$4004,B1135))</f>
        <v/>
      </c>
      <c r="L1135" s="11">
        <f>IF(J1135="","",J1135-N(K1135))</f>
        <v/>
      </c>
      <c r="M1135" s="12">
        <f>IF(OR(A1135="",B1135=""),"",COUNTIFS(Paradas!$A$5:$A$4004,A1135,Paradas!$B$5:$B$4004,B1135))</f>
        <v/>
      </c>
      <c r="N1135" s="11">
        <f>IF(OR(H1135="",I1135=""),"",I1135-H1135)</f>
        <v/>
      </c>
      <c r="O1135" s="6" t="n"/>
    </row>
    <row r="1136">
      <c r="A1136" s="13" t="n"/>
      <c r="B1136" s="6" t="n"/>
      <c r="C1136" s="6" t="n"/>
      <c r="D1136" s="6" t="n"/>
      <c r="E1136" s="14" t="n"/>
      <c r="F1136" s="14" t="n"/>
      <c r="G1136" s="14" t="n"/>
      <c r="H1136" s="15" t="n"/>
      <c r="I1136" s="15" t="n"/>
      <c r="J1136" s="11">
        <f>IF(OR(E1136="",F1136=""),"",ROUND((MOD(F1136-E1136,1)-N(G1136))*24,2))</f>
        <v/>
      </c>
      <c r="K1136" s="11">
        <f>IF(OR(A1136="",B1136=""),"",SUMIFS(Paradas!$F$5:$F$4004,Paradas!$A$5:$A$4004,A1136,Paradas!$B$5:$B$4004,B1136))</f>
        <v/>
      </c>
      <c r="L1136" s="11">
        <f>IF(J1136="","",J1136-N(K1136))</f>
        <v/>
      </c>
      <c r="M1136" s="12">
        <f>IF(OR(A1136="",B1136=""),"",COUNTIFS(Paradas!$A$5:$A$4004,A1136,Paradas!$B$5:$B$4004,B1136))</f>
        <v/>
      </c>
      <c r="N1136" s="11">
        <f>IF(OR(H1136="",I1136=""),"",I1136-H1136)</f>
        <v/>
      </c>
      <c r="O1136" s="6" t="n"/>
    </row>
    <row r="1137">
      <c r="A1137" s="13" t="n"/>
      <c r="B1137" s="6" t="n"/>
      <c r="C1137" s="6" t="n"/>
      <c r="D1137" s="6" t="n"/>
      <c r="E1137" s="14" t="n"/>
      <c r="F1137" s="14" t="n"/>
      <c r="G1137" s="14" t="n"/>
      <c r="H1137" s="15" t="n"/>
      <c r="I1137" s="15" t="n"/>
      <c r="J1137" s="11">
        <f>IF(OR(E1137="",F1137=""),"",ROUND((MOD(F1137-E1137,1)-N(G1137))*24,2))</f>
        <v/>
      </c>
      <c r="K1137" s="11">
        <f>IF(OR(A1137="",B1137=""),"",SUMIFS(Paradas!$F$5:$F$4004,Paradas!$A$5:$A$4004,A1137,Paradas!$B$5:$B$4004,B1137))</f>
        <v/>
      </c>
      <c r="L1137" s="11">
        <f>IF(J1137="","",J1137-N(K1137))</f>
        <v/>
      </c>
      <c r="M1137" s="12">
        <f>IF(OR(A1137="",B1137=""),"",COUNTIFS(Paradas!$A$5:$A$4004,A1137,Paradas!$B$5:$B$4004,B1137))</f>
        <v/>
      </c>
      <c r="N1137" s="11">
        <f>IF(OR(H1137="",I1137=""),"",I1137-H1137)</f>
        <v/>
      </c>
      <c r="O1137" s="6" t="n"/>
    </row>
    <row r="1138">
      <c r="A1138" s="13" t="n"/>
      <c r="B1138" s="6" t="n"/>
      <c r="C1138" s="6" t="n"/>
      <c r="D1138" s="6" t="n"/>
      <c r="E1138" s="14" t="n"/>
      <c r="F1138" s="14" t="n"/>
      <c r="G1138" s="14" t="n"/>
      <c r="H1138" s="15" t="n"/>
      <c r="I1138" s="15" t="n"/>
      <c r="J1138" s="11">
        <f>IF(OR(E1138="",F1138=""),"",ROUND((MOD(F1138-E1138,1)-N(G1138))*24,2))</f>
        <v/>
      </c>
      <c r="K1138" s="11">
        <f>IF(OR(A1138="",B1138=""),"",SUMIFS(Paradas!$F$5:$F$4004,Paradas!$A$5:$A$4004,A1138,Paradas!$B$5:$B$4004,B1138))</f>
        <v/>
      </c>
      <c r="L1138" s="11">
        <f>IF(J1138="","",J1138-N(K1138))</f>
        <v/>
      </c>
      <c r="M1138" s="12">
        <f>IF(OR(A1138="",B1138=""),"",COUNTIFS(Paradas!$A$5:$A$4004,A1138,Paradas!$B$5:$B$4004,B1138))</f>
        <v/>
      </c>
      <c r="N1138" s="11">
        <f>IF(OR(H1138="",I1138=""),"",I1138-H1138)</f>
        <v/>
      </c>
      <c r="O1138" s="6" t="n"/>
    </row>
    <row r="1139">
      <c r="A1139" s="13" t="n"/>
      <c r="B1139" s="6" t="n"/>
      <c r="C1139" s="6" t="n"/>
      <c r="D1139" s="6" t="n"/>
      <c r="E1139" s="14" t="n"/>
      <c r="F1139" s="14" t="n"/>
      <c r="G1139" s="14" t="n"/>
      <c r="H1139" s="15" t="n"/>
      <c r="I1139" s="15" t="n"/>
      <c r="J1139" s="11">
        <f>IF(OR(E1139="",F1139=""),"",ROUND((MOD(F1139-E1139,1)-N(G1139))*24,2))</f>
        <v/>
      </c>
      <c r="K1139" s="11">
        <f>IF(OR(A1139="",B1139=""),"",SUMIFS(Paradas!$F$5:$F$4004,Paradas!$A$5:$A$4004,A1139,Paradas!$B$5:$B$4004,B1139))</f>
        <v/>
      </c>
      <c r="L1139" s="11">
        <f>IF(J1139="","",J1139-N(K1139))</f>
        <v/>
      </c>
      <c r="M1139" s="12">
        <f>IF(OR(A1139="",B1139=""),"",COUNTIFS(Paradas!$A$5:$A$4004,A1139,Paradas!$B$5:$B$4004,B1139))</f>
        <v/>
      </c>
      <c r="N1139" s="11">
        <f>IF(OR(H1139="",I1139=""),"",I1139-H1139)</f>
        <v/>
      </c>
      <c r="O1139" s="6" t="n"/>
    </row>
    <row r="1140">
      <c r="A1140" s="13" t="n"/>
      <c r="B1140" s="6" t="n"/>
      <c r="C1140" s="6" t="n"/>
      <c r="D1140" s="6" t="n"/>
      <c r="E1140" s="14" t="n"/>
      <c r="F1140" s="14" t="n"/>
      <c r="G1140" s="14" t="n"/>
      <c r="H1140" s="15" t="n"/>
      <c r="I1140" s="15" t="n"/>
      <c r="J1140" s="11">
        <f>IF(OR(E1140="",F1140=""),"",ROUND((MOD(F1140-E1140,1)-N(G1140))*24,2))</f>
        <v/>
      </c>
      <c r="K1140" s="11">
        <f>IF(OR(A1140="",B1140=""),"",SUMIFS(Paradas!$F$5:$F$4004,Paradas!$A$5:$A$4004,A1140,Paradas!$B$5:$B$4004,B1140))</f>
        <v/>
      </c>
      <c r="L1140" s="11">
        <f>IF(J1140="","",J1140-N(K1140))</f>
        <v/>
      </c>
      <c r="M1140" s="12">
        <f>IF(OR(A1140="",B1140=""),"",COUNTIFS(Paradas!$A$5:$A$4004,A1140,Paradas!$B$5:$B$4004,B1140))</f>
        <v/>
      </c>
      <c r="N1140" s="11">
        <f>IF(OR(H1140="",I1140=""),"",I1140-H1140)</f>
        <v/>
      </c>
      <c r="O1140" s="6" t="n"/>
    </row>
    <row r="1141">
      <c r="A1141" s="13" t="n"/>
      <c r="B1141" s="6" t="n"/>
      <c r="C1141" s="6" t="n"/>
      <c r="D1141" s="6" t="n"/>
      <c r="E1141" s="14" t="n"/>
      <c r="F1141" s="14" t="n"/>
      <c r="G1141" s="14" t="n"/>
      <c r="H1141" s="15" t="n"/>
      <c r="I1141" s="15" t="n"/>
      <c r="J1141" s="11">
        <f>IF(OR(E1141="",F1141=""),"",ROUND((MOD(F1141-E1141,1)-N(G1141))*24,2))</f>
        <v/>
      </c>
      <c r="K1141" s="11">
        <f>IF(OR(A1141="",B1141=""),"",SUMIFS(Paradas!$F$5:$F$4004,Paradas!$A$5:$A$4004,A1141,Paradas!$B$5:$B$4004,B1141))</f>
        <v/>
      </c>
      <c r="L1141" s="11">
        <f>IF(J1141="","",J1141-N(K1141))</f>
        <v/>
      </c>
      <c r="M1141" s="12">
        <f>IF(OR(A1141="",B1141=""),"",COUNTIFS(Paradas!$A$5:$A$4004,A1141,Paradas!$B$5:$B$4004,B1141))</f>
        <v/>
      </c>
      <c r="N1141" s="11">
        <f>IF(OR(H1141="",I1141=""),"",I1141-H1141)</f>
        <v/>
      </c>
      <c r="O1141" s="6" t="n"/>
    </row>
    <row r="1142">
      <c r="A1142" s="13" t="n"/>
      <c r="B1142" s="6" t="n"/>
      <c r="C1142" s="6" t="n"/>
      <c r="D1142" s="6" t="n"/>
      <c r="E1142" s="14" t="n"/>
      <c r="F1142" s="14" t="n"/>
      <c r="G1142" s="14" t="n"/>
      <c r="H1142" s="15" t="n"/>
      <c r="I1142" s="15" t="n"/>
      <c r="J1142" s="11">
        <f>IF(OR(E1142="",F1142=""),"",ROUND((MOD(F1142-E1142,1)-N(G1142))*24,2))</f>
        <v/>
      </c>
      <c r="K1142" s="11">
        <f>IF(OR(A1142="",B1142=""),"",SUMIFS(Paradas!$F$5:$F$4004,Paradas!$A$5:$A$4004,A1142,Paradas!$B$5:$B$4004,B1142))</f>
        <v/>
      </c>
      <c r="L1142" s="11">
        <f>IF(J1142="","",J1142-N(K1142))</f>
        <v/>
      </c>
      <c r="M1142" s="12">
        <f>IF(OR(A1142="",B1142=""),"",COUNTIFS(Paradas!$A$5:$A$4004,A1142,Paradas!$B$5:$B$4004,B1142))</f>
        <v/>
      </c>
      <c r="N1142" s="11">
        <f>IF(OR(H1142="",I1142=""),"",I1142-H1142)</f>
        <v/>
      </c>
      <c r="O1142" s="6" t="n"/>
    </row>
    <row r="1143">
      <c r="A1143" s="13" t="n"/>
      <c r="B1143" s="6" t="n"/>
      <c r="C1143" s="6" t="n"/>
      <c r="D1143" s="6" t="n"/>
      <c r="E1143" s="14" t="n"/>
      <c r="F1143" s="14" t="n"/>
      <c r="G1143" s="14" t="n"/>
      <c r="H1143" s="15" t="n"/>
      <c r="I1143" s="15" t="n"/>
      <c r="J1143" s="11">
        <f>IF(OR(E1143="",F1143=""),"",ROUND((MOD(F1143-E1143,1)-N(G1143))*24,2))</f>
        <v/>
      </c>
      <c r="K1143" s="11">
        <f>IF(OR(A1143="",B1143=""),"",SUMIFS(Paradas!$F$5:$F$4004,Paradas!$A$5:$A$4004,A1143,Paradas!$B$5:$B$4004,B1143))</f>
        <v/>
      </c>
      <c r="L1143" s="11">
        <f>IF(J1143="","",J1143-N(K1143))</f>
        <v/>
      </c>
      <c r="M1143" s="12">
        <f>IF(OR(A1143="",B1143=""),"",COUNTIFS(Paradas!$A$5:$A$4004,A1143,Paradas!$B$5:$B$4004,B1143))</f>
        <v/>
      </c>
      <c r="N1143" s="11">
        <f>IF(OR(H1143="",I1143=""),"",I1143-H1143)</f>
        <v/>
      </c>
      <c r="O1143" s="6" t="n"/>
    </row>
    <row r="1144">
      <c r="A1144" s="13" t="n"/>
      <c r="B1144" s="6" t="n"/>
      <c r="C1144" s="6" t="n"/>
      <c r="D1144" s="6" t="n"/>
      <c r="E1144" s="14" t="n"/>
      <c r="F1144" s="14" t="n"/>
      <c r="G1144" s="14" t="n"/>
      <c r="H1144" s="15" t="n"/>
      <c r="I1144" s="15" t="n"/>
      <c r="J1144" s="11">
        <f>IF(OR(E1144="",F1144=""),"",ROUND((MOD(F1144-E1144,1)-N(G1144))*24,2))</f>
        <v/>
      </c>
      <c r="K1144" s="11">
        <f>IF(OR(A1144="",B1144=""),"",SUMIFS(Paradas!$F$5:$F$4004,Paradas!$A$5:$A$4004,A1144,Paradas!$B$5:$B$4004,B1144))</f>
        <v/>
      </c>
      <c r="L1144" s="11">
        <f>IF(J1144="","",J1144-N(K1144))</f>
        <v/>
      </c>
      <c r="M1144" s="12">
        <f>IF(OR(A1144="",B1144=""),"",COUNTIFS(Paradas!$A$5:$A$4004,A1144,Paradas!$B$5:$B$4004,B1144))</f>
        <v/>
      </c>
      <c r="N1144" s="11">
        <f>IF(OR(H1144="",I1144=""),"",I1144-H1144)</f>
        <v/>
      </c>
      <c r="O1144" s="6" t="n"/>
    </row>
    <row r="1145">
      <c r="A1145" s="13" t="n"/>
      <c r="B1145" s="6" t="n"/>
      <c r="C1145" s="6" t="n"/>
      <c r="D1145" s="6" t="n"/>
      <c r="E1145" s="14" t="n"/>
      <c r="F1145" s="14" t="n"/>
      <c r="G1145" s="14" t="n"/>
      <c r="H1145" s="15" t="n"/>
      <c r="I1145" s="15" t="n"/>
      <c r="J1145" s="11">
        <f>IF(OR(E1145="",F1145=""),"",ROUND((MOD(F1145-E1145,1)-N(G1145))*24,2))</f>
        <v/>
      </c>
      <c r="K1145" s="11">
        <f>IF(OR(A1145="",B1145=""),"",SUMIFS(Paradas!$F$5:$F$4004,Paradas!$A$5:$A$4004,A1145,Paradas!$B$5:$B$4004,B1145))</f>
        <v/>
      </c>
      <c r="L1145" s="11">
        <f>IF(J1145="","",J1145-N(K1145))</f>
        <v/>
      </c>
      <c r="M1145" s="12">
        <f>IF(OR(A1145="",B1145=""),"",COUNTIFS(Paradas!$A$5:$A$4004,A1145,Paradas!$B$5:$B$4004,B1145))</f>
        <v/>
      </c>
      <c r="N1145" s="11">
        <f>IF(OR(H1145="",I1145=""),"",I1145-H1145)</f>
        <v/>
      </c>
      <c r="O1145" s="6" t="n"/>
    </row>
    <row r="1146">
      <c r="A1146" s="13" t="n"/>
      <c r="B1146" s="6" t="n"/>
      <c r="C1146" s="6" t="n"/>
      <c r="D1146" s="6" t="n"/>
      <c r="E1146" s="14" t="n"/>
      <c r="F1146" s="14" t="n"/>
      <c r="G1146" s="14" t="n"/>
      <c r="H1146" s="15" t="n"/>
      <c r="I1146" s="15" t="n"/>
      <c r="J1146" s="11">
        <f>IF(OR(E1146="",F1146=""),"",ROUND((MOD(F1146-E1146,1)-N(G1146))*24,2))</f>
        <v/>
      </c>
      <c r="K1146" s="11">
        <f>IF(OR(A1146="",B1146=""),"",SUMIFS(Paradas!$F$5:$F$4004,Paradas!$A$5:$A$4004,A1146,Paradas!$B$5:$B$4004,B1146))</f>
        <v/>
      </c>
      <c r="L1146" s="11">
        <f>IF(J1146="","",J1146-N(K1146))</f>
        <v/>
      </c>
      <c r="M1146" s="12">
        <f>IF(OR(A1146="",B1146=""),"",COUNTIFS(Paradas!$A$5:$A$4004,A1146,Paradas!$B$5:$B$4004,B1146))</f>
        <v/>
      </c>
      <c r="N1146" s="11">
        <f>IF(OR(H1146="",I1146=""),"",I1146-H1146)</f>
        <v/>
      </c>
      <c r="O1146" s="6" t="n"/>
    </row>
    <row r="1147">
      <c r="A1147" s="13" t="n"/>
      <c r="B1147" s="6" t="n"/>
      <c r="C1147" s="6" t="n"/>
      <c r="D1147" s="6" t="n"/>
      <c r="E1147" s="14" t="n"/>
      <c r="F1147" s="14" t="n"/>
      <c r="G1147" s="14" t="n"/>
      <c r="H1147" s="15" t="n"/>
      <c r="I1147" s="15" t="n"/>
      <c r="J1147" s="11">
        <f>IF(OR(E1147="",F1147=""),"",ROUND((MOD(F1147-E1147,1)-N(G1147))*24,2))</f>
        <v/>
      </c>
      <c r="K1147" s="11">
        <f>IF(OR(A1147="",B1147=""),"",SUMIFS(Paradas!$F$5:$F$4004,Paradas!$A$5:$A$4004,A1147,Paradas!$B$5:$B$4004,B1147))</f>
        <v/>
      </c>
      <c r="L1147" s="11">
        <f>IF(J1147="","",J1147-N(K1147))</f>
        <v/>
      </c>
      <c r="M1147" s="12">
        <f>IF(OR(A1147="",B1147=""),"",COUNTIFS(Paradas!$A$5:$A$4004,A1147,Paradas!$B$5:$B$4004,B1147))</f>
        <v/>
      </c>
      <c r="N1147" s="11">
        <f>IF(OR(H1147="",I1147=""),"",I1147-H1147)</f>
        <v/>
      </c>
      <c r="O1147" s="6" t="n"/>
    </row>
    <row r="1148">
      <c r="A1148" s="13" t="n"/>
      <c r="B1148" s="6" t="n"/>
      <c r="C1148" s="6" t="n"/>
      <c r="D1148" s="6" t="n"/>
      <c r="E1148" s="14" t="n"/>
      <c r="F1148" s="14" t="n"/>
      <c r="G1148" s="14" t="n"/>
      <c r="H1148" s="15" t="n"/>
      <c r="I1148" s="15" t="n"/>
      <c r="J1148" s="11">
        <f>IF(OR(E1148="",F1148=""),"",ROUND((MOD(F1148-E1148,1)-N(G1148))*24,2))</f>
        <v/>
      </c>
      <c r="K1148" s="11">
        <f>IF(OR(A1148="",B1148=""),"",SUMIFS(Paradas!$F$5:$F$4004,Paradas!$A$5:$A$4004,A1148,Paradas!$B$5:$B$4004,B1148))</f>
        <v/>
      </c>
      <c r="L1148" s="11">
        <f>IF(J1148="","",J1148-N(K1148))</f>
        <v/>
      </c>
      <c r="M1148" s="12">
        <f>IF(OR(A1148="",B1148=""),"",COUNTIFS(Paradas!$A$5:$A$4004,A1148,Paradas!$B$5:$B$4004,B1148))</f>
        <v/>
      </c>
      <c r="N1148" s="11">
        <f>IF(OR(H1148="",I1148=""),"",I1148-H1148)</f>
        <v/>
      </c>
      <c r="O1148" s="6" t="n"/>
    </row>
    <row r="1149">
      <c r="A1149" s="13" t="n"/>
      <c r="B1149" s="6" t="n"/>
      <c r="C1149" s="6" t="n"/>
      <c r="D1149" s="6" t="n"/>
      <c r="E1149" s="14" t="n"/>
      <c r="F1149" s="14" t="n"/>
      <c r="G1149" s="14" t="n"/>
      <c r="H1149" s="15" t="n"/>
      <c r="I1149" s="15" t="n"/>
      <c r="J1149" s="11">
        <f>IF(OR(E1149="",F1149=""),"",ROUND((MOD(F1149-E1149,1)-N(G1149))*24,2))</f>
        <v/>
      </c>
      <c r="K1149" s="11">
        <f>IF(OR(A1149="",B1149=""),"",SUMIFS(Paradas!$F$5:$F$4004,Paradas!$A$5:$A$4004,A1149,Paradas!$B$5:$B$4004,B1149))</f>
        <v/>
      </c>
      <c r="L1149" s="11">
        <f>IF(J1149="","",J1149-N(K1149))</f>
        <v/>
      </c>
      <c r="M1149" s="12">
        <f>IF(OR(A1149="",B1149=""),"",COUNTIFS(Paradas!$A$5:$A$4004,A1149,Paradas!$B$5:$B$4004,B1149))</f>
        <v/>
      </c>
      <c r="N1149" s="11">
        <f>IF(OR(H1149="",I1149=""),"",I1149-H1149)</f>
        <v/>
      </c>
      <c r="O1149" s="6" t="n"/>
    </row>
    <row r="1150">
      <c r="A1150" s="13" t="n"/>
      <c r="B1150" s="6" t="n"/>
      <c r="C1150" s="6" t="n"/>
      <c r="D1150" s="6" t="n"/>
      <c r="E1150" s="14" t="n"/>
      <c r="F1150" s="14" t="n"/>
      <c r="G1150" s="14" t="n"/>
      <c r="H1150" s="15" t="n"/>
      <c r="I1150" s="15" t="n"/>
      <c r="J1150" s="11">
        <f>IF(OR(E1150="",F1150=""),"",ROUND((MOD(F1150-E1150,1)-N(G1150))*24,2))</f>
        <v/>
      </c>
      <c r="K1150" s="11">
        <f>IF(OR(A1150="",B1150=""),"",SUMIFS(Paradas!$F$5:$F$4004,Paradas!$A$5:$A$4004,A1150,Paradas!$B$5:$B$4004,B1150))</f>
        <v/>
      </c>
      <c r="L1150" s="11">
        <f>IF(J1150="","",J1150-N(K1150))</f>
        <v/>
      </c>
      <c r="M1150" s="12">
        <f>IF(OR(A1150="",B1150=""),"",COUNTIFS(Paradas!$A$5:$A$4004,A1150,Paradas!$B$5:$B$4004,B1150))</f>
        <v/>
      </c>
      <c r="N1150" s="11">
        <f>IF(OR(H1150="",I1150=""),"",I1150-H1150)</f>
        <v/>
      </c>
      <c r="O1150" s="6" t="n"/>
    </row>
    <row r="1151">
      <c r="A1151" s="13" t="n"/>
      <c r="B1151" s="6" t="n"/>
      <c r="C1151" s="6" t="n"/>
      <c r="D1151" s="6" t="n"/>
      <c r="E1151" s="14" t="n"/>
      <c r="F1151" s="14" t="n"/>
      <c r="G1151" s="14" t="n"/>
      <c r="H1151" s="15" t="n"/>
      <c r="I1151" s="15" t="n"/>
      <c r="J1151" s="11">
        <f>IF(OR(E1151="",F1151=""),"",ROUND((MOD(F1151-E1151,1)-N(G1151))*24,2))</f>
        <v/>
      </c>
      <c r="K1151" s="11">
        <f>IF(OR(A1151="",B1151=""),"",SUMIFS(Paradas!$F$5:$F$4004,Paradas!$A$5:$A$4004,A1151,Paradas!$B$5:$B$4004,B1151))</f>
        <v/>
      </c>
      <c r="L1151" s="11">
        <f>IF(J1151="","",J1151-N(K1151))</f>
        <v/>
      </c>
      <c r="M1151" s="12">
        <f>IF(OR(A1151="",B1151=""),"",COUNTIFS(Paradas!$A$5:$A$4004,A1151,Paradas!$B$5:$B$4004,B1151))</f>
        <v/>
      </c>
      <c r="N1151" s="11">
        <f>IF(OR(H1151="",I1151=""),"",I1151-H1151)</f>
        <v/>
      </c>
      <c r="O1151" s="6" t="n"/>
    </row>
    <row r="1152">
      <c r="A1152" s="13" t="n"/>
      <c r="B1152" s="6" t="n"/>
      <c r="C1152" s="6" t="n"/>
      <c r="D1152" s="6" t="n"/>
      <c r="E1152" s="14" t="n"/>
      <c r="F1152" s="14" t="n"/>
      <c r="G1152" s="14" t="n"/>
      <c r="H1152" s="15" t="n"/>
      <c r="I1152" s="15" t="n"/>
      <c r="J1152" s="11">
        <f>IF(OR(E1152="",F1152=""),"",ROUND((MOD(F1152-E1152,1)-N(G1152))*24,2))</f>
        <v/>
      </c>
      <c r="K1152" s="11">
        <f>IF(OR(A1152="",B1152=""),"",SUMIFS(Paradas!$F$5:$F$4004,Paradas!$A$5:$A$4004,A1152,Paradas!$B$5:$B$4004,B1152))</f>
        <v/>
      </c>
      <c r="L1152" s="11">
        <f>IF(J1152="","",J1152-N(K1152))</f>
        <v/>
      </c>
      <c r="M1152" s="12">
        <f>IF(OR(A1152="",B1152=""),"",COUNTIFS(Paradas!$A$5:$A$4004,A1152,Paradas!$B$5:$B$4004,B1152))</f>
        <v/>
      </c>
      <c r="N1152" s="11">
        <f>IF(OR(H1152="",I1152=""),"",I1152-H1152)</f>
        <v/>
      </c>
      <c r="O1152" s="6" t="n"/>
    </row>
    <row r="1153">
      <c r="A1153" s="13" t="n"/>
      <c r="B1153" s="6" t="n"/>
      <c r="C1153" s="6" t="n"/>
      <c r="D1153" s="6" t="n"/>
      <c r="E1153" s="14" t="n"/>
      <c r="F1153" s="14" t="n"/>
      <c r="G1153" s="14" t="n"/>
      <c r="H1153" s="15" t="n"/>
      <c r="I1153" s="15" t="n"/>
      <c r="J1153" s="11">
        <f>IF(OR(E1153="",F1153=""),"",ROUND((MOD(F1153-E1153,1)-N(G1153))*24,2))</f>
        <v/>
      </c>
      <c r="K1153" s="11">
        <f>IF(OR(A1153="",B1153=""),"",SUMIFS(Paradas!$F$5:$F$4004,Paradas!$A$5:$A$4004,A1153,Paradas!$B$5:$B$4004,B1153))</f>
        <v/>
      </c>
      <c r="L1153" s="11">
        <f>IF(J1153="","",J1153-N(K1153))</f>
        <v/>
      </c>
      <c r="M1153" s="12">
        <f>IF(OR(A1153="",B1153=""),"",COUNTIFS(Paradas!$A$5:$A$4004,A1153,Paradas!$B$5:$B$4004,B1153))</f>
        <v/>
      </c>
      <c r="N1153" s="11">
        <f>IF(OR(H1153="",I1153=""),"",I1153-H1153)</f>
        <v/>
      </c>
      <c r="O1153" s="6" t="n"/>
    </row>
    <row r="1154">
      <c r="A1154" s="13" t="n"/>
      <c r="B1154" s="6" t="n"/>
      <c r="C1154" s="6" t="n"/>
      <c r="D1154" s="6" t="n"/>
      <c r="E1154" s="14" t="n"/>
      <c r="F1154" s="14" t="n"/>
      <c r="G1154" s="14" t="n"/>
      <c r="H1154" s="15" t="n"/>
      <c r="I1154" s="15" t="n"/>
      <c r="J1154" s="11">
        <f>IF(OR(E1154="",F1154=""),"",ROUND((MOD(F1154-E1154,1)-N(G1154))*24,2))</f>
        <v/>
      </c>
      <c r="K1154" s="11">
        <f>IF(OR(A1154="",B1154=""),"",SUMIFS(Paradas!$F$5:$F$4004,Paradas!$A$5:$A$4004,A1154,Paradas!$B$5:$B$4004,B1154))</f>
        <v/>
      </c>
      <c r="L1154" s="11">
        <f>IF(J1154="","",J1154-N(K1154))</f>
        <v/>
      </c>
      <c r="M1154" s="12">
        <f>IF(OR(A1154="",B1154=""),"",COUNTIFS(Paradas!$A$5:$A$4004,A1154,Paradas!$B$5:$B$4004,B1154))</f>
        <v/>
      </c>
      <c r="N1154" s="11">
        <f>IF(OR(H1154="",I1154=""),"",I1154-H1154)</f>
        <v/>
      </c>
      <c r="O1154" s="6" t="n"/>
    </row>
    <row r="1155">
      <c r="A1155" s="13" t="n"/>
      <c r="B1155" s="6" t="n"/>
      <c r="C1155" s="6" t="n"/>
      <c r="D1155" s="6" t="n"/>
      <c r="E1155" s="14" t="n"/>
      <c r="F1155" s="14" t="n"/>
      <c r="G1155" s="14" t="n"/>
      <c r="H1155" s="15" t="n"/>
      <c r="I1155" s="15" t="n"/>
      <c r="J1155" s="11">
        <f>IF(OR(E1155="",F1155=""),"",ROUND((MOD(F1155-E1155,1)-N(G1155))*24,2))</f>
        <v/>
      </c>
      <c r="K1155" s="11">
        <f>IF(OR(A1155="",B1155=""),"",SUMIFS(Paradas!$F$5:$F$4004,Paradas!$A$5:$A$4004,A1155,Paradas!$B$5:$B$4004,B1155))</f>
        <v/>
      </c>
      <c r="L1155" s="11">
        <f>IF(J1155="","",J1155-N(K1155))</f>
        <v/>
      </c>
      <c r="M1155" s="12">
        <f>IF(OR(A1155="",B1155=""),"",COUNTIFS(Paradas!$A$5:$A$4004,A1155,Paradas!$B$5:$B$4004,B1155))</f>
        <v/>
      </c>
      <c r="N1155" s="11">
        <f>IF(OR(H1155="",I1155=""),"",I1155-H1155)</f>
        <v/>
      </c>
      <c r="O1155" s="6" t="n"/>
    </row>
    <row r="1156">
      <c r="A1156" s="13" t="n"/>
      <c r="B1156" s="6" t="n"/>
      <c r="C1156" s="6" t="n"/>
      <c r="D1156" s="6" t="n"/>
      <c r="E1156" s="14" t="n"/>
      <c r="F1156" s="14" t="n"/>
      <c r="G1156" s="14" t="n"/>
      <c r="H1156" s="15" t="n"/>
      <c r="I1156" s="15" t="n"/>
      <c r="J1156" s="11">
        <f>IF(OR(E1156="",F1156=""),"",ROUND((MOD(F1156-E1156,1)-N(G1156))*24,2))</f>
        <v/>
      </c>
      <c r="K1156" s="11">
        <f>IF(OR(A1156="",B1156=""),"",SUMIFS(Paradas!$F$5:$F$4004,Paradas!$A$5:$A$4004,A1156,Paradas!$B$5:$B$4004,B1156))</f>
        <v/>
      </c>
      <c r="L1156" s="11">
        <f>IF(J1156="","",J1156-N(K1156))</f>
        <v/>
      </c>
      <c r="M1156" s="12">
        <f>IF(OR(A1156="",B1156=""),"",COUNTIFS(Paradas!$A$5:$A$4004,A1156,Paradas!$B$5:$B$4004,B1156))</f>
        <v/>
      </c>
      <c r="N1156" s="11">
        <f>IF(OR(H1156="",I1156=""),"",I1156-H1156)</f>
        <v/>
      </c>
      <c r="O1156" s="6" t="n"/>
    </row>
    <row r="1157">
      <c r="A1157" s="13" t="n"/>
      <c r="B1157" s="6" t="n"/>
      <c r="C1157" s="6" t="n"/>
      <c r="D1157" s="6" t="n"/>
      <c r="E1157" s="14" t="n"/>
      <c r="F1157" s="14" t="n"/>
      <c r="G1157" s="14" t="n"/>
      <c r="H1157" s="15" t="n"/>
      <c r="I1157" s="15" t="n"/>
      <c r="J1157" s="11">
        <f>IF(OR(E1157="",F1157=""),"",ROUND((MOD(F1157-E1157,1)-N(G1157))*24,2))</f>
        <v/>
      </c>
      <c r="K1157" s="11">
        <f>IF(OR(A1157="",B1157=""),"",SUMIFS(Paradas!$F$5:$F$4004,Paradas!$A$5:$A$4004,A1157,Paradas!$B$5:$B$4004,B1157))</f>
        <v/>
      </c>
      <c r="L1157" s="11">
        <f>IF(J1157="","",J1157-N(K1157))</f>
        <v/>
      </c>
      <c r="M1157" s="12">
        <f>IF(OR(A1157="",B1157=""),"",COUNTIFS(Paradas!$A$5:$A$4004,A1157,Paradas!$B$5:$B$4004,B1157))</f>
        <v/>
      </c>
      <c r="N1157" s="11">
        <f>IF(OR(H1157="",I1157=""),"",I1157-H1157)</f>
        <v/>
      </c>
      <c r="O1157" s="6" t="n"/>
    </row>
    <row r="1158">
      <c r="A1158" s="13" t="n"/>
      <c r="B1158" s="6" t="n"/>
      <c r="C1158" s="6" t="n"/>
      <c r="D1158" s="6" t="n"/>
      <c r="E1158" s="14" t="n"/>
      <c r="F1158" s="14" t="n"/>
      <c r="G1158" s="14" t="n"/>
      <c r="H1158" s="15" t="n"/>
      <c r="I1158" s="15" t="n"/>
      <c r="J1158" s="11">
        <f>IF(OR(E1158="",F1158=""),"",ROUND((MOD(F1158-E1158,1)-N(G1158))*24,2))</f>
        <v/>
      </c>
      <c r="K1158" s="11">
        <f>IF(OR(A1158="",B1158=""),"",SUMIFS(Paradas!$F$5:$F$4004,Paradas!$A$5:$A$4004,A1158,Paradas!$B$5:$B$4004,B1158))</f>
        <v/>
      </c>
      <c r="L1158" s="11">
        <f>IF(J1158="","",J1158-N(K1158))</f>
        <v/>
      </c>
      <c r="M1158" s="12">
        <f>IF(OR(A1158="",B1158=""),"",COUNTIFS(Paradas!$A$5:$A$4004,A1158,Paradas!$B$5:$B$4004,B1158))</f>
        <v/>
      </c>
      <c r="N1158" s="11">
        <f>IF(OR(H1158="",I1158=""),"",I1158-H1158)</f>
        <v/>
      </c>
      <c r="O1158" s="6" t="n"/>
    </row>
    <row r="1159">
      <c r="A1159" s="13" t="n"/>
      <c r="B1159" s="6" t="n"/>
      <c r="C1159" s="6" t="n"/>
      <c r="D1159" s="6" t="n"/>
      <c r="E1159" s="14" t="n"/>
      <c r="F1159" s="14" t="n"/>
      <c r="G1159" s="14" t="n"/>
      <c r="H1159" s="15" t="n"/>
      <c r="I1159" s="15" t="n"/>
      <c r="J1159" s="11">
        <f>IF(OR(E1159="",F1159=""),"",ROUND((MOD(F1159-E1159,1)-N(G1159))*24,2))</f>
        <v/>
      </c>
      <c r="K1159" s="11">
        <f>IF(OR(A1159="",B1159=""),"",SUMIFS(Paradas!$F$5:$F$4004,Paradas!$A$5:$A$4004,A1159,Paradas!$B$5:$B$4004,B1159))</f>
        <v/>
      </c>
      <c r="L1159" s="11">
        <f>IF(J1159="","",J1159-N(K1159))</f>
        <v/>
      </c>
      <c r="M1159" s="12">
        <f>IF(OR(A1159="",B1159=""),"",COUNTIFS(Paradas!$A$5:$A$4004,A1159,Paradas!$B$5:$B$4004,B1159))</f>
        <v/>
      </c>
      <c r="N1159" s="11">
        <f>IF(OR(H1159="",I1159=""),"",I1159-H1159)</f>
        <v/>
      </c>
      <c r="O1159" s="6" t="n"/>
    </row>
    <row r="1160">
      <c r="A1160" s="13" t="n"/>
      <c r="B1160" s="6" t="n"/>
      <c r="C1160" s="6" t="n"/>
      <c r="D1160" s="6" t="n"/>
      <c r="E1160" s="14" t="n"/>
      <c r="F1160" s="14" t="n"/>
      <c r="G1160" s="14" t="n"/>
      <c r="H1160" s="15" t="n"/>
      <c r="I1160" s="15" t="n"/>
      <c r="J1160" s="11">
        <f>IF(OR(E1160="",F1160=""),"",ROUND((MOD(F1160-E1160,1)-N(G1160))*24,2))</f>
        <v/>
      </c>
      <c r="K1160" s="11">
        <f>IF(OR(A1160="",B1160=""),"",SUMIFS(Paradas!$F$5:$F$4004,Paradas!$A$5:$A$4004,A1160,Paradas!$B$5:$B$4004,B1160))</f>
        <v/>
      </c>
      <c r="L1160" s="11">
        <f>IF(J1160="","",J1160-N(K1160))</f>
        <v/>
      </c>
      <c r="M1160" s="12">
        <f>IF(OR(A1160="",B1160=""),"",COUNTIFS(Paradas!$A$5:$A$4004,A1160,Paradas!$B$5:$B$4004,B1160))</f>
        <v/>
      </c>
      <c r="N1160" s="11">
        <f>IF(OR(H1160="",I1160=""),"",I1160-H1160)</f>
        <v/>
      </c>
      <c r="O1160" s="6" t="n"/>
    </row>
    <row r="1161">
      <c r="A1161" s="13" t="n"/>
      <c r="B1161" s="6" t="n"/>
      <c r="C1161" s="6" t="n"/>
      <c r="D1161" s="6" t="n"/>
      <c r="E1161" s="14" t="n"/>
      <c r="F1161" s="14" t="n"/>
      <c r="G1161" s="14" t="n"/>
      <c r="H1161" s="15" t="n"/>
      <c r="I1161" s="15" t="n"/>
      <c r="J1161" s="11">
        <f>IF(OR(E1161="",F1161=""),"",ROUND((MOD(F1161-E1161,1)-N(G1161))*24,2))</f>
        <v/>
      </c>
      <c r="K1161" s="11">
        <f>IF(OR(A1161="",B1161=""),"",SUMIFS(Paradas!$F$5:$F$4004,Paradas!$A$5:$A$4004,A1161,Paradas!$B$5:$B$4004,B1161))</f>
        <v/>
      </c>
      <c r="L1161" s="11">
        <f>IF(J1161="","",J1161-N(K1161))</f>
        <v/>
      </c>
      <c r="M1161" s="12">
        <f>IF(OR(A1161="",B1161=""),"",COUNTIFS(Paradas!$A$5:$A$4004,A1161,Paradas!$B$5:$B$4004,B1161))</f>
        <v/>
      </c>
      <c r="N1161" s="11">
        <f>IF(OR(H1161="",I1161=""),"",I1161-H1161)</f>
        <v/>
      </c>
      <c r="O1161" s="6" t="n"/>
    </row>
    <row r="1162">
      <c r="A1162" s="13" t="n"/>
      <c r="B1162" s="6" t="n"/>
      <c r="C1162" s="6" t="n"/>
      <c r="D1162" s="6" t="n"/>
      <c r="E1162" s="14" t="n"/>
      <c r="F1162" s="14" t="n"/>
      <c r="G1162" s="14" t="n"/>
      <c r="H1162" s="15" t="n"/>
      <c r="I1162" s="15" t="n"/>
      <c r="J1162" s="11">
        <f>IF(OR(E1162="",F1162=""),"",ROUND((MOD(F1162-E1162,1)-N(G1162))*24,2))</f>
        <v/>
      </c>
      <c r="K1162" s="11">
        <f>IF(OR(A1162="",B1162=""),"",SUMIFS(Paradas!$F$5:$F$4004,Paradas!$A$5:$A$4004,A1162,Paradas!$B$5:$B$4004,B1162))</f>
        <v/>
      </c>
      <c r="L1162" s="11">
        <f>IF(J1162="","",J1162-N(K1162))</f>
        <v/>
      </c>
      <c r="M1162" s="12">
        <f>IF(OR(A1162="",B1162=""),"",COUNTIFS(Paradas!$A$5:$A$4004,A1162,Paradas!$B$5:$B$4004,B1162))</f>
        <v/>
      </c>
      <c r="N1162" s="11">
        <f>IF(OR(H1162="",I1162=""),"",I1162-H1162)</f>
        <v/>
      </c>
      <c r="O1162" s="6" t="n"/>
    </row>
    <row r="1163">
      <c r="A1163" s="13" t="n"/>
      <c r="B1163" s="6" t="n"/>
      <c r="C1163" s="6" t="n"/>
      <c r="D1163" s="6" t="n"/>
      <c r="E1163" s="14" t="n"/>
      <c r="F1163" s="14" t="n"/>
      <c r="G1163" s="14" t="n"/>
      <c r="H1163" s="15" t="n"/>
      <c r="I1163" s="15" t="n"/>
      <c r="J1163" s="11">
        <f>IF(OR(E1163="",F1163=""),"",ROUND((MOD(F1163-E1163,1)-N(G1163))*24,2))</f>
        <v/>
      </c>
      <c r="K1163" s="11">
        <f>IF(OR(A1163="",B1163=""),"",SUMIFS(Paradas!$F$5:$F$4004,Paradas!$A$5:$A$4004,A1163,Paradas!$B$5:$B$4004,B1163))</f>
        <v/>
      </c>
      <c r="L1163" s="11">
        <f>IF(J1163="","",J1163-N(K1163))</f>
        <v/>
      </c>
      <c r="M1163" s="12">
        <f>IF(OR(A1163="",B1163=""),"",COUNTIFS(Paradas!$A$5:$A$4004,A1163,Paradas!$B$5:$B$4004,B1163))</f>
        <v/>
      </c>
      <c r="N1163" s="11">
        <f>IF(OR(H1163="",I1163=""),"",I1163-H1163)</f>
        <v/>
      </c>
      <c r="O1163" s="6" t="n"/>
    </row>
    <row r="1164">
      <c r="A1164" s="13" t="n"/>
      <c r="B1164" s="6" t="n"/>
      <c r="C1164" s="6" t="n"/>
      <c r="D1164" s="6" t="n"/>
      <c r="E1164" s="14" t="n"/>
      <c r="F1164" s="14" t="n"/>
      <c r="G1164" s="14" t="n"/>
      <c r="H1164" s="15" t="n"/>
      <c r="I1164" s="15" t="n"/>
      <c r="J1164" s="11">
        <f>IF(OR(E1164="",F1164=""),"",ROUND((MOD(F1164-E1164,1)-N(G1164))*24,2))</f>
        <v/>
      </c>
      <c r="K1164" s="11">
        <f>IF(OR(A1164="",B1164=""),"",SUMIFS(Paradas!$F$5:$F$4004,Paradas!$A$5:$A$4004,A1164,Paradas!$B$5:$B$4004,B1164))</f>
        <v/>
      </c>
      <c r="L1164" s="11">
        <f>IF(J1164="","",J1164-N(K1164))</f>
        <v/>
      </c>
      <c r="M1164" s="12">
        <f>IF(OR(A1164="",B1164=""),"",COUNTIFS(Paradas!$A$5:$A$4004,A1164,Paradas!$B$5:$B$4004,B1164))</f>
        <v/>
      </c>
      <c r="N1164" s="11">
        <f>IF(OR(H1164="",I1164=""),"",I1164-H1164)</f>
        <v/>
      </c>
      <c r="O1164" s="6" t="n"/>
    </row>
    <row r="1165">
      <c r="A1165" s="13" t="n"/>
      <c r="B1165" s="6" t="n"/>
      <c r="C1165" s="6" t="n"/>
      <c r="D1165" s="6" t="n"/>
      <c r="E1165" s="14" t="n"/>
      <c r="F1165" s="14" t="n"/>
      <c r="G1165" s="14" t="n"/>
      <c r="H1165" s="15" t="n"/>
      <c r="I1165" s="15" t="n"/>
      <c r="J1165" s="11">
        <f>IF(OR(E1165="",F1165=""),"",ROUND((MOD(F1165-E1165,1)-N(G1165))*24,2))</f>
        <v/>
      </c>
      <c r="K1165" s="11">
        <f>IF(OR(A1165="",B1165=""),"",SUMIFS(Paradas!$F$5:$F$4004,Paradas!$A$5:$A$4004,A1165,Paradas!$B$5:$B$4004,B1165))</f>
        <v/>
      </c>
      <c r="L1165" s="11">
        <f>IF(J1165="","",J1165-N(K1165))</f>
        <v/>
      </c>
      <c r="M1165" s="12">
        <f>IF(OR(A1165="",B1165=""),"",COUNTIFS(Paradas!$A$5:$A$4004,A1165,Paradas!$B$5:$B$4004,B1165))</f>
        <v/>
      </c>
      <c r="N1165" s="11">
        <f>IF(OR(H1165="",I1165=""),"",I1165-H1165)</f>
        <v/>
      </c>
      <c r="O1165" s="6" t="n"/>
    </row>
    <row r="1166">
      <c r="A1166" s="13" t="n"/>
      <c r="B1166" s="6" t="n"/>
      <c r="C1166" s="6" t="n"/>
      <c r="D1166" s="6" t="n"/>
      <c r="E1166" s="14" t="n"/>
      <c r="F1166" s="14" t="n"/>
      <c r="G1166" s="14" t="n"/>
      <c r="H1166" s="15" t="n"/>
      <c r="I1166" s="15" t="n"/>
      <c r="J1166" s="11">
        <f>IF(OR(E1166="",F1166=""),"",ROUND((MOD(F1166-E1166,1)-N(G1166))*24,2))</f>
        <v/>
      </c>
      <c r="K1166" s="11">
        <f>IF(OR(A1166="",B1166=""),"",SUMIFS(Paradas!$F$5:$F$4004,Paradas!$A$5:$A$4004,A1166,Paradas!$B$5:$B$4004,B1166))</f>
        <v/>
      </c>
      <c r="L1166" s="11">
        <f>IF(J1166="","",J1166-N(K1166))</f>
        <v/>
      </c>
      <c r="M1166" s="12">
        <f>IF(OR(A1166="",B1166=""),"",COUNTIFS(Paradas!$A$5:$A$4004,A1166,Paradas!$B$5:$B$4004,B1166))</f>
        <v/>
      </c>
      <c r="N1166" s="11">
        <f>IF(OR(H1166="",I1166=""),"",I1166-H1166)</f>
        <v/>
      </c>
      <c r="O1166" s="6" t="n"/>
    </row>
    <row r="1167">
      <c r="A1167" s="13" t="n"/>
      <c r="B1167" s="6" t="n"/>
      <c r="C1167" s="6" t="n"/>
      <c r="D1167" s="6" t="n"/>
      <c r="E1167" s="14" t="n"/>
      <c r="F1167" s="14" t="n"/>
      <c r="G1167" s="14" t="n"/>
      <c r="H1167" s="15" t="n"/>
      <c r="I1167" s="15" t="n"/>
      <c r="J1167" s="11">
        <f>IF(OR(E1167="",F1167=""),"",ROUND((MOD(F1167-E1167,1)-N(G1167))*24,2))</f>
        <v/>
      </c>
      <c r="K1167" s="11">
        <f>IF(OR(A1167="",B1167=""),"",SUMIFS(Paradas!$F$5:$F$4004,Paradas!$A$5:$A$4004,A1167,Paradas!$B$5:$B$4004,B1167))</f>
        <v/>
      </c>
      <c r="L1167" s="11">
        <f>IF(J1167="","",J1167-N(K1167))</f>
        <v/>
      </c>
      <c r="M1167" s="12">
        <f>IF(OR(A1167="",B1167=""),"",COUNTIFS(Paradas!$A$5:$A$4004,A1167,Paradas!$B$5:$B$4004,B1167))</f>
        <v/>
      </c>
      <c r="N1167" s="11">
        <f>IF(OR(H1167="",I1167=""),"",I1167-H1167)</f>
        <v/>
      </c>
      <c r="O1167" s="6" t="n"/>
    </row>
    <row r="1168">
      <c r="A1168" s="13" t="n"/>
      <c r="B1168" s="6" t="n"/>
      <c r="C1168" s="6" t="n"/>
      <c r="D1168" s="6" t="n"/>
      <c r="E1168" s="14" t="n"/>
      <c r="F1168" s="14" t="n"/>
      <c r="G1168" s="14" t="n"/>
      <c r="H1168" s="15" t="n"/>
      <c r="I1168" s="15" t="n"/>
      <c r="J1168" s="11">
        <f>IF(OR(E1168="",F1168=""),"",ROUND((MOD(F1168-E1168,1)-N(G1168))*24,2))</f>
        <v/>
      </c>
      <c r="K1168" s="11">
        <f>IF(OR(A1168="",B1168=""),"",SUMIFS(Paradas!$F$5:$F$4004,Paradas!$A$5:$A$4004,A1168,Paradas!$B$5:$B$4004,B1168))</f>
        <v/>
      </c>
      <c r="L1168" s="11">
        <f>IF(J1168="","",J1168-N(K1168))</f>
        <v/>
      </c>
      <c r="M1168" s="12">
        <f>IF(OR(A1168="",B1168=""),"",COUNTIFS(Paradas!$A$5:$A$4004,A1168,Paradas!$B$5:$B$4004,B1168))</f>
        <v/>
      </c>
      <c r="N1168" s="11">
        <f>IF(OR(H1168="",I1168=""),"",I1168-H1168)</f>
        <v/>
      </c>
      <c r="O1168" s="6" t="n"/>
    </row>
    <row r="1169">
      <c r="A1169" s="13" t="n"/>
      <c r="B1169" s="6" t="n"/>
      <c r="C1169" s="6" t="n"/>
      <c r="D1169" s="6" t="n"/>
      <c r="E1169" s="14" t="n"/>
      <c r="F1169" s="14" t="n"/>
      <c r="G1169" s="14" t="n"/>
      <c r="H1169" s="15" t="n"/>
      <c r="I1169" s="15" t="n"/>
      <c r="J1169" s="11">
        <f>IF(OR(E1169="",F1169=""),"",ROUND((MOD(F1169-E1169,1)-N(G1169))*24,2))</f>
        <v/>
      </c>
      <c r="K1169" s="11">
        <f>IF(OR(A1169="",B1169=""),"",SUMIFS(Paradas!$F$5:$F$4004,Paradas!$A$5:$A$4004,A1169,Paradas!$B$5:$B$4004,B1169))</f>
        <v/>
      </c>
      <c r="L1169" s="11">
        <f>IF(J1169="","",J1169-N(K1169))</f>
        <v/>
      </c>
      <c r="M1169" s="12">
        <f>IF(OR(A1169="",B1169=""),"",COUNTIFS(Paradas!$A$5:$A$4004,A1169,Paradas!$B$5:$B$4004,B1169))</f>
        <v/>
      </c>
      <c r="N1169" s="11">
        <f>IF(OR(H1169="",I1169=""),"",I1169-H1169)</f>
        <v/>
      </c>
      <c r="O1169" s="6" t="n"/>
    </row>
    <row r="1170">
      <c r="A1170" s="13" t="n"/>
      <c r="B1170" s="6" t="n"/>
      <c r="C1170" s="6" t="n"/>
      <c r="D1170" s="6" t="n"/>
      <c r="E1170" s="14" t="n"/>
      <c r="F1170" s="14" t="n"/>
      <c r="G1170" s="14" t="n"/>
      <c r="H1170" s="15" t="n"/>
      <c r="I1170" s="15" t="n"/>
      <c r="J1170" s="11">
        <f>IF(OR(E1170="",F1170=""),"",ROUND((MOD(F1170-E1170,1)-N(G1170))*24,2))</f>
        <v/>
      </c>
      <c r="K1170" s="11">
        <f>IF(OR(A1170="",B1170=""),"",SUMIFS(Paradas!$F$5:$F$4004,Paradas!$A$5:$A$4004,A1170,Paradas!$B$5:$B$4004,B1170))</f>
        <v/>
      </c>
      <c r="L1170" s="11">
        <f>IF(J1170="","",J1170-N(K1170))</f>
        <v/>
      </c>
      <c r="M1170" s="12">
        <f>IF(OR(A1170="",B1170=""),"",COUNTIFS(Paradas!$A$5:$A$4004,A1170,Paradas!$B$5:$B$4004,B1170))</f>
        <v/>
      </c>
      <c r="N1170" s="11">
        <f>IF(OR(H1170="",I1170=""),"",I1170-H1170)</f>
        <v/>
      </c>
      <c r="O1170" s="6" t="n"/>
    </row>
    <row r="1171">
      <c r="A1171" s="13" t="n"/>
      <c r="B1171" s="6" t="n"/>
      <c r="C1171" s="6" t="n"/>
      <c r="D1171" s="6" t="n"/>
      <c r="E1171" s="14" t="n"/>
      <c r="F1171" s="14" t="n"/>
      <c r="G1171" s="14" t="n"/>
      <c r="H1171" s="15" t="n"/>
      <c r="I1171" s="15" t="n"/>
      <c r="J1171" s="11">
        <f>IF(OR(E1171="",F1171=""),"",ROUND((MOD(F1171-E1171,1)-N(G1171))*24,2))</f>
        <v/>
      </c>
      <c r="K1171" s="11">
        <f>IF(OR(A1171="",B1171=""),"",SUMIFS(Paradas!$F$5:$F$4004,Paradas!$A$5:$A$4004,A1171,Paradas!$B$5:$B$4004,B1171))</f>
        <v/>
      </c>
      <c r="L1171" s="11">
        <f>IF(J1171="","",J1171-N(K1171))</f>
        <v/>
      </c>
      <c r="M1171" s="12">
        <f>IF(OR(A1171="",B1171=""),"",COUNTIFS(Paradas!$A$5:$A$4004,A1171,Paradas!$B$5:$B$4004,B1171))</f>
        <v/>
      </c>
      <c r="N1171" s="11">
        <f>IF(OR(H1171="",I1171=""),"",I1171-H1171)</f>
        <v/>
      </c>
      <c r="O1171" s="6" t="n"/>
    </row>
    <row r="1172">
      <c r="A1172" s="13" t="n"/>
      <c r="B1172" s="6" t="n"/>
      <c r="C1172" s="6" t="n"/>
      <c r="D1172" s="6" t="n"/>
      <c r="E1172" s="14" t="n"/>
      <c r="F1172" s="14" t="n"/>
      <c r="G1172" s="14" t="n"/>
      <c r="H1172" s="15" t="n"/>
      <c r="I1172" s="15" t="n"/>
      <c r="J1172" s="11">
        <f>IF(OR(E1172="",F1172=""),"",ROUND((MOD(F1172-E1172,1)-N(G1172))*24,2))</f>
        <v/>
      </c>
      <c r="K1172" s="11">
        <f>IF(OR(A1172="",B1172=""),"",SUMIFS(Paradas!$F$5:$F$4004,Paradas!$A$5:$A$4004,A1172,Paradas!$B$5:$B$4004,B1172))</f>
        <v/>
      </c>
      <c r="L1172" s="11">
        <f>IF(J1172="","",J1172-N(K1172))</f>
        <v/>
      </c>
      <c r="M1172" s="12">
        <f>IF(OR(A1172="",B1172=""),"",COUNTIFS(Paradas!$A$5:$A$4004,A1172,Paradas!$B$5:$B$4004,B1172))</f>
        <v/>
      </c>
      <c r="N1172" s="11">
        <f>IF(OR(H1172="",I1172=""),"",I1172-H1172)</f>
        <v/>
      </c>
      <c r="O1172" s="6" t="n"/>
    </row>
    <row r="1173">
      <c r="A1173" s="13" t="n"/>
      <c r="B1173" s="6" t="n"/>
      <c r="C1173" s="6" t="n"/>
      <c r="D1173" s="6" t="n"/>
      <c r="E1173" s="14" t="n"/>
      <c r="F1173" s="14" t="n"/>
      <c r="G1173" s="14" t="n"/>
      <c r="H1173" s="15" t="n"/>
      <c r="I1173" s="15" t="n"/>
      <c r="J1173" s="11">
        <f>IF(OR(E1173="",F1173=""),"",ROUND((MOD(F1173-E1173,1)-N(G1173))*24,2))</f>
        <v/>
      </c>
      <c r="K1173" s="11">
        <f>IF(OR(A1173="",B1173=""),"",SUMIFS(Paradas!$F$5:$F$4004,Paradas!$A$5:$A$4004,A1173,Paradas!$B$5:$B$4004,B1173))</f>
        <v/>
      </c>
      <c r="L1173" s="11">
        <f>IF(J1173="","",J1173-N(K1173))</f>
        <v/>
      </c>
      <c r="M1173" s="12">
        <f>IF(OR(A1173="",B1173=""),"",COUNTIFS(Paradas!$A$5:$A$4004,A1173,Paradas!$B$5:$B$4004,B1173))</f>
        <v/>
      </c>
      <c r="N1173" s="11">
        <f>IF(OR(H1173="",I1173=""),"",I1173-H1173)</f>
        <v/>
      </c>
      <c r="O1173" s="6" t="n"/>
    </row>
    <row r="1174">
      <c r="A1174" s="13" t="n"/>
      <c r="B1174" s="6" t="n"/>
      <c r="C1174" s="6" t="n"/>
      <c r="D1174" s="6" t="n"/>
      <c r="E1174" s="14" t="n"/>
      <c r="F1174" s="14" t="n"/>
      <c r="G1174" s="14" t="n"/>
      <c r="H1174" s="15" t="n"/>
      <c r="I1174" s="15" t="n"/>
      <c r="J1174" s="11">
        <f>IF(OR(E1174="",F1174=""),"",ROUND((MOD(F1174-E1174,1)-N(G1174))*24,2))</f>
        <v/>
      </c>
      <c r="K1174" s="11">
        <f>IF(OR(A1174="",B1174=""),"",SUMIFS(Paradas!$F$5:$F$4004,Paradas!$A$5:$A$4004,A1174,Paradas!$B$5:$B$4004,B1174))</f>
        <v/>
      </c>
      <c r="L1174" s="11">
        <f>IF(J1174="","",J1174-N(K1174))</f>
        <v/>
      </c>
      <c r="M1174" s="12">
        <f>IF(OR(A1174="",B1174=""),"",COUNTIFS(Paradas!$A$5:$A$4004,A1174,Paradas!$B$5:$B$4004,B1174))</f>
        <v/>
      </c>
      <c r="N1174" s="11">
        <f>IF(OR(H1174="",I1174=""),"",I1174-H1174)</f>
        <v/>
      </c>
      <c r="O1174" s="6" t="n"/>
    </row>
    <row r="1175">
      <c r="A1175" s="13" t="n"/>
      <c r="B1175" s="6" t="n"/>
      <c r="C1175" s="6" t="n"/>
      <c r="D1175" s="6" t="n"/>
      <c r="E1175" s="14" t="n"/>
      <c r="F1175" s="14" t="n"/>
      <c r="G1175" s="14" t="n"/>
      <c r="H1175" s="15" t="n"/>
      <c r="I1175" s="15" t="n"/>
      <c r="J1175" s="11">
        <f>IF(OR(E1175="",F1175=""),"",ROUND((MOD(F1175-E1175,1)-N(G1175))*24,2))</f>
        <v/>
      </c>
      <c r="K1175" s="11">
        <f>IF(OR(A1175="",B1175=""),"",SUMIFS(Paradas!$F$5:$F$4004,Paradas!$A$5:$A$4004,A1175,Paradas!$B$5:$B$4004,B1175))</f>
        <v/>
      </c>
      <c r="L1175" s="11">
        <f>IF(J1175="","",J1175-N(K1175))</f>
        <v/>
      </c>
      <c r="M1175" s="12">
        <f>IF(OR(A1175="",B1175=""),"",COUNTIFS(Paradas!$A$5:$A$4004,A1175,Paradas!$B$5:$B$4004,B1175))</f>
        <v/>
      </c>
      <c r="N1175" s="11">
        <f>IF(OR(H1175="",I1175=""),"",I1175-H1175)</f>
        <v/>
      </c>
      <c r="O1175" s="6" t="n"/>
    </row>
    <row r="1176">
      <c r="A1176" s="13" t="n"/>
      <c r="B1176" s="6" t="n"/>
      <c r="C1176" s="6" t="n"/>
      <c r="D1176" s="6" t="n"/>
      <c r="E1176" s="14" t="n"/>
      <c r="F1176" s="14" t="n"/>
      <c r="G1176" s="14" t="n"/>
      <c r="H1176" s="15" t="n"/>
      <c r="I1176" s="15" t="n"/>
      <c r="J1176" s="11">
        <f>IF(OR(E1176="",F1176=""),"",ROUND((MOD(F1176-E1176,1)-N(G1176))*24,2))</f>
        <v/>
      </c>
      <c r="K1176" s="11">
        <f>IF(OR(A1176="",B1176=""),"",SUMIFS(Paradas!$F$5:$F$4004,Paradas!$A$5:$A$4004,A1176,Paradas!$B$5:$B$4004,B1176))</f>
        <v/>
      </c>
      <c r="L1176" s="11">
        <f>IF(J1176="","",J1176-N(K1176))</f>
        <v/>
      </c>
      <c r="M1176" s="12">
        <f>IF(OR(A1176="",B1176=""),"",COUNTIFS(Paradas!$A$5:$A$4004,A1176,Paradas!$B$5:$B$4004,B1176))</f>
        <v/>
      </c>
      <c r="N1176" s="11">
        <f>IF(OR(H1176="",I1176=""),"",I1176-H1176)</f>
        <v/>
      </c>
      <c r="O1176" s="6" t="n"/>
    </row>
    <row r="1177">
      <c r="A1177" s="13" t="n"/>
      <c r="B1177" s="6" t="n"/>
      <c r="C1177" s="6" t="n"/>
      <c r="D1177" s="6" t="n"/>
      <c r="E1177" s="14" t="n"/>
      <c r="F1177" s="14" t="n"/>
      <c r="G1177" s="14" t="n"/>
      <c r="H1177" s="15" t="n"/>
      <c r="I1177" s="15" t="n"/>
      <c r="J1177" s="11">
        <f>IF(OR(E1177="",F1177=""),"",ROUND((MOD(F1177-E1177,1)-N(G1177))*24,2))</f>
        <v/>
      </c>
      <c r="K1177" s="11">
        <f>IF(OR(A1177="",B1177=""),"",SUMIFS(Paradas!$F$5:$F$4004,Paradas!$A$5:$A$4004,A1177,Paradas!$B$5:$B$4004,B1177))</f>
        <v/>
      </c>
      <c r="L1177" s="11">
        <f>IF(J1177="","",J1177-N(K1177))</f>
        <v/>
      </c>
      <c r="M1177" s="12">
        <f>IF(OR(A1177="",B1177=""),"",COUNTIFS(Paradas!$A$5:$A$4004,A1177,Paradas!$B$5:$B$4004,B1177))</f>
        <v/>
      </c>
      <c r="N1177" s="11">
        <f>IF(OR(H1177="",I1177=""),"",I1177-H1177)</f>
        <v/>
      </c>
      <c r="O1177" s="6" t="n"/>
    </row>
    <row r="1178">
      <c r="A1178" s="13" t="n"/>
      <c r="B1178" s="6" t="n"/>
      <c r="C1178" s="6" t="n"/>
      <c r="D1178" s="6" t="n"/>
      <c r="E1178" s="14" t="n"/>
      <c r="F1178" s="14" t="n"/>
      <c r="G1178" s="14" t="n"/>
      <c r="H1178" s="15" t="n"/>
      <c r="I1178" s="15" t="n"/>
      <c r="J1178" s="11">
        <f>IF(OR(E1178="",F1178=""),"",ROUND((MOD(F1178-E1178,1)-N(G1178))*24,2))</f>
        <v/>
      </c>
      <c r="K1178" s="11">
        <f>IF(OR(A1178="",B1178=""),"",SUMIFS(Paradas!$F$5:$F$4004,Paradas!$A$5:$A$4004,A1178,Paradas!$B$5:$B$4004,B1178))</f>
        <v/>
      </c>
      <c r="L1178" s="11">
        <f>IF(J1178="","",J1178-N(K1178))</f>
        <v/>
      </c>
      <c r="M1178" s="12">
        <f>IF(OR(A1178="",B1178=""),"",COUNTIFS(Paradas!$A$5:$A$4004,A1178,Paradas!$B$5:$B$4004,B1178))</f>
        <v/>
      </c>
      <c r="N1178" s="11">
        <f>IF(OR(H1178="",I1178=""),"",I1178-H1178)</f>
        <v/>
      </c>
      <c r="O1178" s="6" t="n"/>
    </row>
    <row r="1179">
      <c r="A1179" s="13" t="n"/>
      <c r="B1179" s="6" t="n"/>
      <c r="C1179" s="6" t="n"/>
      <c r="D1179" s="6" t="n"/>
      <c r="E1179" s="14" t="n"/>
      <c r="F1179" s="14" t="n"/>
      <c r="G1179" s="14" t="n"/>
      <c r="H1179" s="15" t="n"/>
      <c r="I1179" s="15" t="n"/>
      <c r="J1179" s="11">
        <f>IF(OR(E1179="",F1179=""),"",ROUND((MOD(F1179-E1179,1)-N(G1179))*24,2))</f>
        <v/>
      </c>
      <c r="K1179" s="11">
        <f>IF(OR(A1179="",B1179=""),"",SUMIFS(Paradas!$F$5:$F$4004,Paradas!$A$5:$A$4004,A1179,Paradas!$B$5:$B$4004,B1179))</f>
        <v/>
      </c>
      <c r="L1179" s="11">
        <f>IF(J1179="","",J1179-N(K1179))</f>
        <v/>
      </c>
      <c r="M1179" s="12">
        <f>IF(OR(A1179="",B1179=""),"",COUNTIFS(Paradas!$A$5:$A$4004,A1179,Paradas!$B$5:$B$4004,B1179))</f>
        <v/>
      </c>
      <c r="N1179" s="11">
        <f>IF(OR(H1179="",I1179=""),"",I1179-H1179)</f>
        <v/>
      </c>
      <c r="O1179" s="6" t="n"/>
    </row>
    <row r="1180">
      <c r="A1180" s="13" t="n"/>
      <c r="B1180" s="6" t="n"/>
      <c r="C1180" s="6" t="n"/>
      <c r="D1180" s="6" t="n"/>
      <c r="E1180" s="14" t="n"/>
      <c r="F1180" s="14" t="n"/>
      <c r="G1180" s="14" t="n"/>
      <c r="H1180" s="15" t="n"/>
      <c r="I1180" s="15" t="n"/>
      <c r="J1180" s="11">
        <f>IF(OR(E1180="",F1180=""),"",ROUND((MOD(F1180-E1180,1)-N(G1180))*24,2))</f>
        <v/>
      </c>
      <c r="K1180" s="11">
        <f>IF(OR(A1180="",B1180=""),"",SUMIFS(Paradas!$F$5:$F$4004,Paradas!$A$5:$A$4004,A1180,Paradas!$B$5:$B$4004,B1180))</f>
        <v/>
      </c>
      <c r="L1180" s="11">
        <f>IF(J1180="","",J1180-N(K1180))</f>
        <v/>
      </c>
      <c r="M1180" s="12">
        <f>IF(OR(A1180="",B1180=""),"",COUNTIFS(Paradas!$A$5:$A$4004,A1180,Paradas!$B$5:$B$4004,B1180))</f>
        <v/>
      </c>
      <c r="N1180" s="11">
        <f>IF(OR(H1180="",I1180=""),"",I1180-H1180)</f>
        <v/>
      </c>
      <c r="O1180" s="6" t="n"/>
    </row>
    <row r="1181">
      <c r="A1181" s="13" t="n"/>
      <c r="B1181" s="6" t="n"/>
      <c r="C1181" s="6" t="n"/>
      <c r="D1181" s="6" t="n"/>
      <c r="E1181" s="14" t="n"/>
      <c r="F1181" s="14" t="n"/>
      <c r="G1181" s="14" t="n"/>
      <c r="H1181" s="15" t="n"/>
      <c r="I1181" s="15" t="n"/>
      <c r="J1181" s="11">
        <f>IF(OR(E1181="",F1181=""),"",ROUND((MOD(F1181-E1181,1)-N(G1181))*24,2))</f>
        <v/>
      </c>
      <c r="K1181" s="11">
        <f>IF(OR(A1181="",B1181=""),"",SUMIFS(Paradas!$F$5:$F$4004,Paradas!$A$5:$A$4004,A1181,Paradas!$B$5:$B$4004,B1181))</f>
        <v/>
      </c>
      <c r="L1181" s="11">
        <f>IF(J1181="","",J1181-N(K1181))</f>
        <v/>
      </c>
      <c r="M1181" s="12">
        <f>IF(OR(A1181="",B1181=""),"",COUNTIFS(Paradas!$A$5:$A$4004,A1181,Paradas!$B$5:$B$4004,B1181))</f>
        <v/>
      </c>
      <c r="N1181" s="11">
        <f>IF(OR(H1181="",I1181=""),"",I1181-H1181)</f>
        <v/>
      </c>
      <c r="O1181" s="6" t="n"/>
    </row>
    <row r="1182">
      <c r="A1182" s="13" t="n"/>
      <c r="B1182" s="6" t="n"/>
      <c r="C1182" s="6" t="n"/>
      <c r="D1182" s="6" t="n"/>
      <c r="E1182" s="14" t="n"/>
      <c r="F1182" s="14" t="n"/>
      <c r="G1182" s="14" t="n"/>
      <c r="H1182" s="15" t="n"/>
      <c r="I1182" s="15" t="n"/>
      <c r="J1182" s="11">
        <f>IF(OR(E1182="",F1182=""),"",ROUND((MOD(F1182-E1182,1)-N(G1182))*24,2))</f>
        <v/>
      </c>
      <c r="K1182" s="11">
        <f>IF(OR(A1182="",B1182=""),"",SUMIFS(Paradas!$F$5:$F$4004,Paradas!$A$5:$A$4004,A1182,Paradas!$B$5:$B$4004,B1182))</f>
        <v/>
      </c>
      <c r="L1182" s="11">
        <f>IF(J1182="","",J1182-N(K1182))</f>
        <v/>
      </c>
      <c r="M1182" s="12">
        <f>IF(OR(A1182="",B1182=""),"",COUNTIFS(Paradas!$A$5:$A$4004,A1182,Paradas!$B$5:$B$4004,B1182))</f>
        <v/>
      </c>
      <c r="N1182" s="11">
        <f>IF(OR(H1182="",I1182=""),"",I1182-H1182)</f>
        <v/>
      </c>
      <c r="O1182" s="6" t="n"/>
    </row>
    <row r="1183">
      <c r="A1183" s="13" t="n"/>
      <c r="B1183" s="6" t="n"/>
      <c r="C1183" s="6" t="n"/>
      <c r="D1183" s="6" t="n"/>
      <c r="E1183" s="14" t="n"/>
      <c r="F1183" s="14" t="n"/>
      <c r="G1183" s="14" t="n"/>
      <c r="H1183" s="15" t="n"/>
      <c r="I1183" s="15" t="n"/>
      <c r="J1183" s="11">
        <f>IF(OR(E1183="",F1183=""),"",ROUND((MOD(F1183-E1183,1)-N(G1183))*24,2))</f>
        <v/>
      </c>
      <c r="K1183" s="11">
        <f>IF(OR(A1183="",B1183=""),"",SUMIFS(Paradas!$F$5:$F$4004,Paradas!$A$5:$A$4004,A1183,Paradas!$B$5:$B$4004,B1183))</f>
        <v/>
      </c>
      <c r="L1183" s="11">
        <f>IF(J1183="","",J1183-N(K1183))</f>
        <v/>
      </c>
      <c r="M1183" s="12">
        <f>IF(OR(A1183="",B1183=""),"",COUNTIFS(Paradas!$A$5:$A$4004,A1183,Paradas!$B$5:$B$4004,B1183))</f>
        <v/>
      </c>
      <c r="N1183" s="11">
        <f>IF(OR(H1183="",I1183=""),"",I1183-H1183)</f>
        <v/>
      </c>
      <c r="O1183" s="6" t="n"/>
    </row>
    <row r="1184">
      <c r="A1184" s="13" t="n"/>
      <c r="B1184" s="6" t="n"/>
      <c r="C1184" s="6" t="n"/>
      <c r="D1184" s="6" t="n"/>
      <c r="E1184" s="14" t="n"/>
      <c r="F1184" s="14" t="n"/>
      <c r="G1184" s="14" t="n"/>
      <c r="H1184" s="15" t="n"/>
      <c r="I1184" s="15" t="n"/>
      <c r="J1184" s="11">
        <f>IF(OR(E1184="",F1184=""),"",ROUND((MOD(F1184-E1184,1)-N(G1184))*24,2))</f>
        <v/>
      </c>
      <c r="K1184" s="11">
        <f>IF(OR(A1184="",B1184=""),"",SUMIFS(Paradas!$F$5:$F$4004,Paradas!$A$5:$A$4004,A1184,Paradas!$B$5:$B$4004,B1184))</f>
        <v/>
      </c>
      <c r="L1184" s="11">
        <f>IF(J1184="","",J1184-N(K1184))</f>
        <v/>
      </c>
      <c r="M1184" s="12">
        <f>IF(OR(A1184="",B1184=""),"",COUNTIFS(Paradas!$A$5:$A$4004,A1184,Paradas!$B$5:$B$4004,B1184))</f>
        <v/>
      </c>
      <c r="N1184" s="11">
        <f>IF(OR(H1184="",I1184=""),"",I1184-H1184)</f>
        <v/>
      </c>
      <c r="O1184" s="6" t="n"/>
    </row>
    <row r="1185">
      <c r="A1185" s="13" t="n"/>
      <c r="B1185" s="6" t="n"/>
      <c r="C1185" s="6" t="n"/>
      <c r="D1185" s="6" t="n"/>
      <c r="E1185" s="14" t="n"/>
      <c r="F1185" s="14" t="n"/>
      <c r="G1185" s="14" t="n"/>
      <c r="H1185" s="15" t="n"/>
      <c r="I1185" s="15" t="n"/>
      <c r="J1185" s="11">
        <f>IF(OR(E1185="",F1185=""),"",ROUND((MOD(F1185-E1185,1)-N(G1185))*24,2))</f>
        <v/>
      </c>
      <c r="K1185" s="11">
        <f>IF(OR(A1185="",B1185=""),"",SUMIFS(Paradas!$F$5:$F$4004,Paradas!$A$5:$A$4004,A1185,Paradas!$B$5:$B$4004,B1185))</f>
        <v/>
      </c>
      <c r="L1185" s="11">
        <f>IF(J1185="","",J1185-N(K1185))</f>
        <v/>
      </c>
      <c r="M1185" s="12">
        <f>IF(OR(A1185="",B1185=""),"",COUNTIFS(Paradas!$A$5:$A$4004,A1185,Paradas!$B$5:$B$4004,B1185))</f>
        <v/>
      </c>
      <c r="N1185" s="11">
        <f>IF(OR(H1185="",I1185=""),"",I1185-H1185)</f>
        <v/>
      </c>
      <c r="O1185" s="6" t="n"/>
    </row>
    <row r="1186">
      <c r="A1186" s="13" t="n"/>
      <c r="B1186" s="6" t="n"/>
      <c r="C1186" s="6" t="n"/>
      <c r="D1186" s="6" t="n"/>
      <c r="E1186" s="14" t="n"/>
      <c r="F1186" s="14" t="n"/>
      <c r="G1186" s="14" t="n"/>
      <c r="H1186" s="15" t="n"/>
      <c r="I1186" s="15" t="n"/>
      <c r="J1186" s="11">
        <f>IF(OR(E1186="",F1186=""),"",ROUND((MOD(F1186-E1186,1)-N(G1186))*24,2))</f>
        <v/>
      </c>
      <c r="K1186" s="11">
        <f>IF(OR(A1186="",B1186=""),"",SUMIFS(Paradas!$F$5:$F$4004,Paradas!$A$5:$A$4004,A1186,Paradas!$B$5:$B$4004,B1186))</f>
        <v/>
      </c>
      <c r="L1186" s="11">
        <f>IF(J1186="","",J1186-N(K1186))</f>
        <v/>
      </c>
      <c r="M1186" s="12">
        <f>IF(OR(A1186="",B1186=""),"",COUNTIFS(Paradas!$A$5:$A$4004,A1186,Paradas!$B$5:$B$4004,B1186))</f>
        <v/>
      </c>
      <c r="N1186" s="11">
        <f>IF(OR(H1186="",I1186=""),"",I1186-H1186)</f>
        <v/>
      </c>
      <c r="O1186" s="6" t="n"/>
    </row>
    <row r="1187">
      <c r="A1187" s="13" t="n"/>
      <c r="B1187" s="6" t="n"/>
      <c r="C1187" s="6" t="n"/>
      <c r="D1187" s="6" t="n"/>
      <c r="E1187" s="14" t="n"/>
      <c r="F1187" s="14" t="n"/>
      <c r="G1187" s="14" t="n"/>
      <c r="H1187" s="15" t="n"/>
      <c r="I1187" s="15" t="n"/>
      <c r="J1187" s="11">
        <f>IF(OR(E1187="",F1187=""),"",ROUND((MOD(F1187-E1187,1)-N(G1187))*24,2))</f>
        <v/>
      </c>
      <c r="K1187" s="11">
        <f>IF(OR(A1187="",B1187=""),"",SUMIFS(Paradas!$F$5:$F$4004,Paradas!$A$5:$A$4004,A1187,Paradas!$B$5:$B$4004,B1187))</f>
        <v/>
      </c>
      <c r="L1187" s="11">
        <f>IF(J1187="","",J1187-N(K1187))</f>
        <v/>
      </c>
      <c r="M1187" s="12">
        <f>IF(OR(A1187="",B1187=""),"",COUNTIFS(Paradas!$A$5:$A$4004,A1187,Paradas!$B$5:$B$4004,B1187))</f>
        <v/>
      </c>
      <c r="N1187" s="11">
        <f>IF(OR(H1187="",I1187=""),"",I1187-H1187)</f>
        <v/>
      </c>
      <c r="O1187" s="6" t="n"/>
    </row>
    <row r="1188">
      <c r="A1188" s="13" t="n"/>
      <c r="B1188" s="6" t="n"/>
      <c r="C1188" s="6" t="n"/>
      <c r="D1188" s="6" t="n"/>
      <c r="E1188" s="14" t="n"/>
      <c r="F1188" s="14" t="n"/>
      <c r="G1188" s="14" t="n"/>
      <c r="H1188" s="15" t="n"/>
      <c r="I1188" s="15" t="n"/>
      <c r="J1188" s="11">
        <f>IF(OR(E1188="",F1188=""),"",ROUND((MOD(F1188-E1188,1)-N(G1188))*24,2))</f>
        <v/>
      </c>
      <c r="K1188" s="11">
        <f>IF(OR(A1188="",B1188=""),"",SUMIFS(Paradas!$F$5:$F$4004,Paradas!$A$5:$A$4004,A1188,Paradas!$B$5:$B$4004,B1188))</f>
        <v/>
      </c>
      <c r="L1188" s="11">
        <f>IF(J1188="","",J1188-N(K1188))</f>
        <v/>
      </c>
      <c r="M1188" s="12">
        <f>IF(OR(A1188="",B1188=""),"",COUNTIFS(Paradas!$A$5:$A$4004,A1188,Paradas!$B$5:$B$4004,B1188))</f>
        <v/>
      </c>
      <c r="N1188" s="11">
        <f>IF(OR(H1188="",I1188=""),"",I1188-H1188)</f>
        <v/>
      </c>
      <c r="O1188" s="6" t="n"/>
    </row>
    <row r="1189">
      <c r="A1189" s="13" t="n"/>
      <c r="B1189" s="6" t="n"/>
      <c r="C1189" s="6" t="n"/>
      <c r="D1189" s="6" t="n"/>
      <c r="E1189" s="14" t="n"/>
      <c r="F1189" s="14" t="n"/>
      <c r="G1189" s="14" t="n"/>
      <c r="H1189" s="15" t="n"/>
      <c r="I1189" s="15" t="n"/>
      <c r="J1189" s="11">
        <f>IF(OR(E1189="",F1189=""),"",ROUND((MOD(F1189-E1189,1)-N(G1189))*24,2))</f>
        <v/>
      </c>
      <c r="K1189" s="11">
        <f>IF(OR(A1189="",B1189=""),"",SUMIFS(Paradas!$F$5:$F$4004,Paradas!$A$5:$A$4004,A1189,Paradas!$B$5:$B$4004,B1189))</f>
        <v/>
      </c>
      <c r="L1189" s="11">
        <f>IF(J1189="","",J1189-N(K1189))</f>
        <v/>
      </c>
      <c r="M1189" s="12">
        <f>IF(OR(A1189="",B1189=""),"",COUNTIFS(Paradas!$A$5:$A$4004,A1189,Paradas!$B$5:$B$4004,B1189))</f>
        <v/>
      </c>
      <c r="N1189" s="11">
        <f>IF(OR(H1189="",I1189=""),"",I1189-H1189)</f>
        <v/>
      </c>
      <c r="O1189" s="6" t="n"/>
    </row>
    <row r="1190">
      <c r="A1190" s="13" t="n"/>
      <c r="B1190" s="6" t="n"/>
      <c r="C1190" s="6" t="n"/>
      <c r="D1190" s="6" t="n"/>
      <c r="E1190" s="14" t="n"/>
      <c r="F1190" s="14" t="n"/>
      <c r="G1190" s="14" t="n"/>
      <c r="H1190" s="15" t="n"/>
      <c r="I1190" s="15" t="n"/>
      <c r="J1190" s="11">
        <f>IF(OR(E1190="",F1190=""),"",ROUND((MOD(F1190-E1190,1)-N(G1190))*24,2))</f>
        <v/>
      </c>
      <c r="K1190" s="11">
        <f>IF(OR(A1190="",B1190=""),"",SUMIFS(Paradas!$F$5:$F$4004,Paradas!$A$5:$A$4004,A1190,Paradas!$B$5:$B$4004,B1190))</f>
        <v/>
      </c>
      <c r="L1190" s="11">
        <f>IF(J1190="","",J1190-N(K1190))</f>
        <v/>
      </c>
      <c r="M1190" s="12">
        <f>IF(OR(A1190="",B1190=""),"",COUNTIFS(Paradas!$A$5:$A$4004,A1190,Paradas!$B$5:$B$4004,B1190))</f>
        <v/>
      </c>
      <c r="N1190" s="11">
        <f>IF(OR(H1190="",I1190=""),"",I1190-H1190)</f>
        <v/>
      </c>
      <c r="O1190" s="6" t="n"/>
    </row>
    <row r="1191">
      <c r="A1191" s="13" t="n"/>
      <c r="B1191" s="6" t="n"/>
      <c r="C1191" s="6" t="n"/>
      <c r="D1191" s="6" t="n"/>
      <c r="E1191" s="14" t="n"/>
      <c r="F1191" s="14" t="n"/>
      <c r="G1191" s="14" t="n"/>
      <c r="H1191" s="15" t="n"/>
      <c r="I1191" s="15" t="n"/>
      <c r="J1191" s="11">
        <f>IF(OR(E1191="",F1191=""),"",ROUND((MOD(F1191-E1191,1)-N(G1191))*24,2))</f>
        <v/>
      </c>
      <c r="K1191" s="11">
        <f>IF(OR(A1191="",B1191=""),"",SUMIFS(Paradas!$F$5:$F$4004,Paradas!$A$5:$A$4004,A1191,Paradas!$B$5:$B$4004,B1191))</f>
        <v/>
      </c>
      <c r="L1191" s="11">
        <f>IF(J1191="","",J1191-N(K1191))</f>
        <v/>
      </c>
      <c r="M1191" s="12">
        <f>IF(OR(A1191="",B1191=""),"",COUNTIFS(Paradas!$A$5:$A$4004,A1191,Paradas!$B$5:$B$4004,B1191))</f>
        <v/>
      </c>
      <c r="N1191" s="11">
        <f>IF(OR(H1191="",I1191=""),"",I1191-H1191)</f>
        <v/>
      </c>
      <c r="O1191" s="6" t="n"/>
    </row>
    <row r="1192">
      <c r="A1192" s="13" t="n"/>
      <c r="B1192" s="6" t="n"/>
      <c r="C1192" s="6" t="n"/>
      <c r="D1192" s="6" t="n"/>
      <c r="E1192" s="14" t="n"/>
      <c r="F1192" s="14" t="n"/>
      <c r="G1192" s="14" t="n"/>
      <c r="H1192" s="15" t="n"/>
      <c r="I1192" s="15" t="n"/>
      <c r="J1192" s="11">
        <f>IF(OR(E1192="",F1192=""),"",ROUND((MOD(F1192-E1192,1)-N(G1192))*24,2))</f>
        <v/>
      </c>
      <c r="K1192" s="11">
        <f>IF(OR(A1192="",B1192=""),"",SUMIFS(Paradas!$F$5:$F$4004,Paradas!$A$5:$A$4004,A1192,Paradas!$B$5:$B$4004,B1192))</f>
        <v/>
      </c>
      <c r="L1192" s="11">
        <f>IF(J1192="","",J1192-N(K1192))</f>
        <v/>
      </c>
      <c r="M1192" s="12">
        <f>IF(OR(A1192="",B1192=""),"",COUNTIFS(Paradas!$A$5:$A$4004,A1192,Paradas!$B$5:$B$4004,B1192))</f>
        <v/>
      </c>
      <c r="N1192" s="11">
        <f>IF(OR(H1192="",I1192=""),"",I1192-H1192)</f>
        <v/>
      </c>
      <c r="O1192" s="6" t="n"/>
    </row>
    <row r="1193">
      <c r="A1193" s="13" t="n"/>
      <c r="B1193" s="6" t="n"/>
      <c r="C1193" s="6" t="n"/>
      <c r="D1193" s="6" t="n"/>
      <c r="E1193" s="14" t="n"/>
      <c r="F1193" s="14" t="n"/>
      <c r="G1193" s="14" t="n"/>
      <c r="H1193" s="15" t="n"/>
      <c r="I1193" s="15" t="n"/>
      <c r="J1193" s="11">
        <f>IF(OR(E1193="",F1193=""),"",ROUND((MOD(F1193-E1193,1)-N(G1193))*24,2))</f>
        <v/>
      </c>
      <c r="K1193" s="11">
        <f>IF(OR(A1193="",B1193=""),"",SUMIFS(Paradas!$F$5:$F$4004,Paradas!$A$5:$A$4004,A1193,Paradas!$B$5:$B$4004,B1193))</f>
        <v/>
      </c>
      <c r="L1193" s="11">
        <f>IF(J1193="","",J1193-N(K1193))</f>
        <v/>
      </c>
      <c r="M1193" s="12">
        <f>IF(OR(A1193="",B1193=""),"",COUNTIFS(Paradas!$A$5:$A$4004,A1193,Paradas!$B$5:$B$4004,B1193))</f>
        <v/>
      </c>
      <c r="N1193" s="11">
        <f>IF(OR(H1193="",I1193=""),"",I1193-H1193)</f>
        <v/>
      </c>
      <c r="O1193" s="6" t="n"/>
    </row>
    <row r="1194">
      <c r="A1194" s="13" t="n"/>
      <c r="B1194" s="6" t="n"/>
      <c r="C1194" s="6" t="n"/>
      <c r="D1194" s="6" t="n"/>
      <c r="E1194" s="14" t="n"/>
      <c r="F1194" s="14" t="n"/>
      <c r="G1194" s="14" t="n"/>
      <c r="H1194" s="15" t="n"/>
      <c r="I1194" s="15" t="n"/>
      <c r="J1194" s="11">
        <f>IF(OR(E1194="",F1194=""),"",ROUND((MOD(F1194-E1194,1)-N(G1194))*24,2))</f>
        <v/>
      </c>
      <c r="K1194" s="11">
        <f>IF(OR(A1194="",B1194=""),"",SUMIFS(Paradas!$F$5:$F$4004,Paradas!$A$5:$A$4004,A1194,Paradas!$B$5:$B$4004,B1194))</f>
        <v/>
      </c>
      <c r="L1194" s="11">
        <f>IF(J1194="","",J1194-N(K1194))</f>
        <v/>
      </c>
      <c r="M1194" s="12">
        <f>IF(OR(A1194="",B1194=""),"",COUNTIFS(Paradas!$A$5:$A$4004,A1194,Paradas!$B$5:$B$4004,B1194))</f>
        <v/>
      </c>
      <c r="N1194" s="11">
        <f>IF(OR(H1194="",I1194=""),"",I1194-H1194)</f>
        <v/>
      </c>
      <c r="O1194" s="6" t="n"/>
    </row>
    <row r="1195">
      <c r="A1195" s="13" t="n"/>
      <c r="B1195" s="6" t="n"/>
      <c r="C1195" s="6" t="n"/>
      <c r="D1195" s="6" t="n"/>
      <c r="E1195" s="14" t="n"/>
      <c r="F1195" s="14" t="n"/>
      <c r="G1195" s="14" t="n"/>
      <c r="H1195" s="15" t="n"/>
      <c r="I1195" s="15" t="n"/>
      <c r="J1195" s="11">
        <f>IF(OR(E1195="",F1195=""),"",ROUND((MOD(F1195-E1195,1)-N(G1195))*24,2))</f>
        <v/>
      </c>
      <c r="K1195" s="11">
        <f>IF(OR(A1195="",B1195=""),"",SUMIFS(Paradas!$F$5:$F$4004,Paradas!$A$5:$A$4004,A1195,Paradas!$B$5:$B$4004,B1195))</f>
        <v/>
      </c>
      <c r="L1195" s="11">
        <f>IF(J1195="","",J1195-N(K1195))</f>
        <v/>
      </c>
      <c r="M1195" s="12">
        <f>IF(OR(A1195="",B1195=""),"",COUNTIFS(Paradas!$A$5:$A$4004,A1195,Paradas!$B$5:$B$4004,B1195))</f>
        <v/>
      </c>
      <c r="N1195" s="11">
        <f>IF(OR(H1195="",I1195=""),"",I1195-H1195)</f>
        <v/>
      </c>
      <c r="O1195" s="6" t="n"/>
    </row>
    <row r="1196">
      <c r="A1196" s="13" t="n"/>
      <c r="B1196" s="6" t="n"/>
      <c r="C1196" s="6" t="n"/>
      <c r="D1196" s="6" t="n"/>
      <c r="E1196" s="14" t="n"/>
      <c r="F1196" s="14" t="n"/>
      <c r="G1196" s="14" t="n"/>
      <c r="H1196" s="15" t="n"/>
      <c r="I1196" s="15" t="n"/>
      <c r="J1196" s="11">
        <f>IF(OR(E1196="",F1196=""),"",ROUND((MOD(F1196-E1196,1)-N(G1196))*24,2))</f>
        <v/>
      </c>
      <c r="K1196" s="11">
        <f>IF(OR(A1196="",B1196=""),"",SUMIFS(Paradas!$F$5:$F$4004,Paradas!$A$5:$A$4004,A1196,Paradas!$B$5:$B$4004,B1196))</f>
        <v/>
      </c>
      <c r="L1196" s="11">
        <f>IF(J1196="","",J1196-N(K1196))</f>
        <v/>
      </c>
      <c r="M1196" s="12">
        <f>IF(OR(A1196="",B1196=""),"",COUNTIFS(Paradas!$A$5:$A$4004,A1196,Paradas!$B$5:$B$4004,B1196))</f>
        <v/>
      </c>
      <c r="N1196" s="11">
        <f>IF(OR(H1196="",I1196=""),"",I1196-H1196)</f>
        <v/>
      </c>
      <c r="O1196" s="6" t="n"/>
    </row>
    <row r="1197">
      <c r="A1197" s="13" t="n"/>
      <c r="B1197" s="6" t="n"/>
      <c r="C1197" s="6" t="n"/>
      <c r="D1197" s="6" t="n"/>
      <c r="E1197" s="14" t="n"/>
      <c r="F1197" s="14" t="n"/>
      <c r="G1197" s="14" t="n"/>
      <c r="H1197" s="15" t="n"/>
      <c r="I1197" s="15" t="n"/>
      <c r="J1197" s="11">
        <f>IF(OR(E1197="",F1197=""),"",ROUND((MOD(F1197-E1197,1)-N(G1197))*24,2))</f>
        <v/>
      </c>
      <c r="K1197" s="11">
        <f>IF(OR(A1197="",B1197=""),"",SUMIFS(Paradas!$F$5:$F$4004,Paradas!$A$5:$A$4004,A1197,Paradas!$B$5:$B$4004,B1197))</f>
        <v/>
      </c>
      <c r="L1197" s="11">
        <f>IF(J1197="","",J1197-N(K1197))</f>
        <v/>
      </c>
      <c r="M1197" s="12">
        <f>IF(OR(A1197="",B1197=""),"",COUNTIFS(Paradas!$A$5:$A$4004,A1197,Paradas!$B$5:$B$4004,B1197))</f>
        <v/>
      </c>
      <c r="N1197" s="11">
        <f>IF(OR(H1197="",I1197=""),"",I1197-H1197)</f>
        <v/>
      </c>
      <c r="O1197" s="6" t="n"/>
    </row>
    <row r="1198">
      <c r="A1198" s="13" t="n"/>
      <c r="B1198" s="6" t="n"/>
      <c r="C1198" s="6" t="n"/>
      <c r="D1198" s="6" t="n"/>
      <c r="E1198" s="14" t="n"/>
      <c r="F1198" s="14" t="n"/>
      <c r="G1198" s="14" t="n"/>
      <c r="H1198" s="15" t="n"/>
      <c r="I1198" s="15" t="n"/>
      <c r="J1198" s="11">
        <f>IF(OR(E1198="",F1198=""),"",ROUND((MOD(F1198-E1198,1)-N(G1198))*24,2))</f>
        <v/>
      </c>
      <c r="K1198" s="11">
        <f>IF(OR(A1198="",B1198=""),"",SUMIFS(Paradas!$F$5:$F$4004,Paradas!$A$5:$A$4004,A1198,Paradas!$B$5:$B$4004,B1198))</f>
        <v/>
      </c>
      <c r="L1198" s="11">
        <f>IF(J1198="","",J1198-N(K1198))</f>
        <v/>
      </c>
      <c r="M1198" s="12">
        <f>IF(OR(A1198="",B1198=""),"",COUNTIFS(Paradas!$A$5:$A$4004,A1198,Paradas!$B$5:$B$4004,B1198))</f>
        <v/>
      </c>
      <c r="N1198" s="11">
        <f>IF(OR(H1198="",I1198=""),"",I1198-H1198)</f>
        <v/>
      </c>
      <c r="O1198" s="6" t="n"/>
    </row>
    <row r="1199">
      <c r="A1199" s="13" t="n"/>
      <c r="B1199" s="6" t="n"/>
      <c r="C1199" s="6" t="n"/>
      <c r="D1199" s="6" t="n"/>
      <c r="E1199" s="14" t="n"/>
      <c r="F1199" s="14" t="n"/>
      <c r="G1199" s="14" t="n"/>
      <c r="H1199" s="15" t="n"/>
      <c r="I1199" s="15" t="n"/>
      <c r="J1199" s="11">
        <f>IF(OR(E1199="",F1199=""),"",ROUND((MOD(F1199-E1199,1)-N(G1199))*24,2))</f>
        <v/>
      </c>
      <c r="K1199" s="11">
        <f>IF(OR(A1199="",B1199=""),"",SUMIFS(Paradas!$F$5:$F$4004,Paradas!$A$5:$A$4004,A1199,Paradas!$B$5:$B$4004,B1199))</f>
        <v/>
      </c>
      <c r="L1199" s="11">
        <f>IF(J1199="","",J1199-N(K1199))</f>
        <v/>
      </c>
      <c r="M1199" s="12">
        <f>IF(OR(A1199="",B1199=""),"",COUNTIFS(Paradas!$A$5:$A$4004,A1199,Paradas!$B$5:$B$4004,B1199))</f>
        <v/>
      </c>
      <c r="N1199" s="11">
        <f>IF(OR(H1199="",I1199=""),"",I1199-H1199)</f>
        <v/>
      </c>
      <c r="O1199" s="6" t="n"/>
    </row>
    <row r="1200">
      <c r="A1200" s="13" t="n"/>
      <c r="B1200" s="6" t="n"/>
      <c r="C1200" s="6" t="n"/>
      <c r="D1200" s="6" t="n"/>
      <c r="E1200" s="14" t="n"/>
      <c r="F1200" s="14" t="n"/>
      <c r="G1200" s="14" t="n"/>
      <c r="H1200" s="15" t="n"/>
      <c r="I1200" s="15" t="n"/>
      <c r="J1200" s="11">
        <f>IF(OR(E1200="",F1200=""),"",ROUND((MOD(F1200-E1200,1)-N(G1200))*24,2))</f>
        <v/>
      </c>
      <c r="K1200" s="11">
        <f>IF(OR(A1200="",B1200=""),"",SUMIFS(Paradas!$F$5:$F$4004,Paradas!$A$5:$A$4004,A1200,Paradas!$B$5:$B$4004,B1200))</f>
        <v/>
      </c>
      <c r="L1200" s="11">
        <f>IF(J1200="","",J1200-N(K1200))</f>
        <v/>
      </c>
      <c r="M1200" s="12">
        <f>IF(OR(A1200="",B1200=""),"",COUNTIFS(Paradas!$A$5:$A$4004,A1200,Paradas!$B$5:$B$4004,B1200))</f>
        <v/>
      </c>
      <c r="N1200" s="11">
        <f>IF(OR(H1200="",I1200=""),"",I1200-H1200)</f>
        <v/>
      </c>
      <c r="O1200" s="6" t="n"/>
    </row>
    <row r="1201">
      <c r="A1201" s="13" t="n"/>
      <c r="B1201" s="6" t="n"/>
      <c r="C1201" s="6" t="n"/>
      <c r="D1201" s="6" t="n"/>
      <c r="E1201" s="14" t="n"/>
      <c r="F1201" s="14" t="n"/>
      <c r="G1201" s="14" t="n"/>
      <c r="H1201" s="15" t="n"/>
      <c r="I1201" s="15" t="n"/>
      <c r="J1201" s="11">
        <f>IF(OR(E1201="",F1201=""),"",ROUND((MOD(F1201-E1201,1)-N(G1201))*24,2))</f>
        <v/>
      </c>
      <c r="K1201" s="11">
        <f>IF(OR(A1201="",B1201=""),"",SUMIFS(Paradas!$F$5:$F$4004,Paradas!$A$5:$A$4004,A1201,Paradas!$B$5:$B$4004,B1201))</f>
        <v/>
      </c>
      <c r="L1201" s="11">
        <f>IF(J1201="","",J1201-N(K1201))</f>
        <v/>
      </c>
      <c r="M1201" s="12">
        <f>IF(OR(A1201="",B1201=""),"",COUNTIFS(Paradas!$A$5:$A$4004,A1201,Paradas!$B$5:$B$4004,B1201))</f>
        <v/>
      </c>
      <c r="N1201" s="11">
        <f>IF(OR(H1201="",I1201=""),"",I1201-H1201)</f>
        <v/>
      </c>
      <c r="O1201" s="6" t="n"/>
    </row>
    <row r="1202">
      <c r="A1202" s="13" t="n"/>
      <c r="B1202" s="6" t="n"/>
      <c r="C1202" s="6" t="n"/>
      <c r="D1202" s="6" t="n"/>
      <c r="E1202" s="14" t="n"/>
      <c r="F1202" s="14" t="n"/>
      <c r="G1202" s="14" t="n"/>
      <c r="H1202" s="15" t="n"/>
      <c r="I1202" s="15" t="n"/>
      <c r="J1202" s="11">
        <f>IF(OR(E1202="",F1202=""),"",ROUND((MOD(F1202-E1202,1)-N(G1202))*24,2))</f>
        <v/>
      </c>
      <c r="K1202" s="11">
        <f>IF(OR(A1202="",B1202=""),"",SUMIFS(Paradas!$F$5:$F$4004,Paradas!$A$5:$A$4004,A1202,Paradas!$B$5:$B$4004,B1202))</f>
        <v/>
      </c>
      <c r="L1202" s="11">
        <f>IF(J1202="","",J1202-N(K1202))</f>
        <v/>
      </c>
      <c r="M1202" s="12">
        <f>IF(OR(A1202="",B1202=""),"",COUNTIFS(Paradas!$A$5:$A$4004,A1202,Paradas!$B$5:$B$4004,B1202))</f>
        <v/>
      </c>
      <c r="N1202" s="11">
        <f>IF(OR(H1202="",I1202=""),"",I1202-H1202)</f>
        <v/>
      </c>
      <c r="O1202" s="6" t="n"/>
    </row>
    <row r="1203">
      <c r="A1203" s="13" t="n"/>
      <c r="B1203" s="6" t="n"/>
      <c r="C1203" s="6" t="n"/>
      <c r="D1203" s="6" t="n"/>
      <c r="E1203" s="14" t="n"/>
      <c r="F1203" s="14" t="n"/>
      <c r="G1203" s="14" t="n"/>
      <c r="H1203" s="15" t="n"/>
      <c r="I1203" s="15" t="n"/>
      <c r="J1203" s="11">
        <f>IF(OR(E1203="",F1203=""),"",ROUND((MOD(F1203-E1203,1)-N(G1203))*24,2))</f>
        <v/>
      </c>
      <c r="K1203" s="11">
        <f>IF(OR(A1203="",B1203=""),"",SUMIFS(Paradas!$F$5:$F$4004,Paradas!$A$5:$A$4004,A1203,Paradas!$B$5:$B$4004,B1203))</f>
        <v/>
      </c>
      <c r="L1203" s="11">
        <f>IF(J1203="","",J1203-N(K1203))</f>
        <v/>
      </c>
      <c r="M1203" s="12">
        <f>IF(OR(A1203="",B1203=""),"",COUNTIFS(Paradas!$A$5:$A$4004,A1203,Paradas!$B$5:$B$4004,B1203))</f>
        <v/>
      </c>
      <c r="N1203" s="11">
        <f>IF(OR(H1203="",I1203=""),"",I1203-H1203)</f>
        <v/>
      </c>
      <c r="O1203" s="6" t="n"/>
    </row>
    <row r="1204">
      <c r="A1204" s="13" t="n"/>
      <c r="B1204" s="6" t="n"/>
      <c r="C1204" s="6" t="n"/>
      <c r="D1204" s="6" t="n"/>
      <c r="E1204" s="14" t="n"/>
      <c r="F1204" s="14" t="n"/>
      <c r="G1204" s="14" t="n"/>
      <c r="H1204" s="15" t="n"/>
      <c r="I1204" s="15" t="n"/>
      <c r="J1204" s="11">
        <f>IF(OR(E1204="",F1204=""),"",ROUND((MOD(F1204-E1204,1)-N(G1204))*24,2))</f>
        <v/>
      </c>
      <c r="K1204" s="11">
        <f>IF(OR(A1204="",B1204=""),"",SUMIFS(Paradas!$F$5:$F$4004,Paradas!$A$5:$A$4004,A1204,Paradas!$B$5:$B$4004,B1204))</f>
        <v/>
      </c>
      <c r="L1204" s="11">
        <f>IF(J1204="","",J1204-N(K1204))</f>
        <v/>
      </c>
      <c r="M1204" s="12">
        <f>IF(OR(A1204="",B1204=""),"",COUNTIFS(Paradas!$A$5:$A$4004,A1204,Paradas!$B$5:$B$4004,B1204))</f>
        <v/>
      </c>
      <c r="N1204" s="11">
        <f>IF(OR(H1204="",I1204=""),"",I1204-H1204)</f>
        <v/>
      </c>
      <c r="O1204" s="6" t="n"/>
    </row>
    <row r="1205">
      <c r="A1205" s="13" t="n"/>
      <c r="B1205" s="6" t="n"/>
      <c r="C1205" s="6" t="n"/>
      <c r="D1205" s="6" t="n"/>
      <c r="E1205" s="14" t="n"/>
      <c r="F1205" s="14" t="n"/>
      <c r="G1205" s="14" t="n"/>
      <c r="H1205" s="15" t="n"/>
      <c r="I1205" s="15" t="n"/>
      <c r="J1205" s="11">
        <f>IF(OR(E1205="",F1205=""),"",ROUND((MOD(F1205-E1205,1)-N(G1205))*24,2))</f>
        <v/>
      </c>
      <c r="K1205" s="11">
        <f>IF(OR(A1205="",B1205=""),"",SUMIFS(Paradas!$F$5:$F$4004,Paradas!$A$5:$A$4004,A1205,Paradas!$B$5:$B$4004,B1205))</f>
        <v/>
      </c>
      <c r="L1205" s="11">
        <f>IF(J1205="","",J1205-N(K1205))</f>
        <v/>
      </c>
      <c r="M1205" s="12">
        <f>IF(OR(A1205="",B1205=""),"",COUNTIFS(Paradas!$A$5:$A$4004,A1205,Paradas!$B$5:$B$4004,B1205))</f>
        <v/>
      </c>
      <c r="N1205" s="11">
        <f>IF(OR(H1205="",I1205=""),"",I1205-H1205)</f>
        <v/>
      </c>
      <c r="O1205" s="6" t="n"/>
    </row>
    <row r="1206">
      <c r="A1206" s="13" t="n"/>
      <c r="B1206" s="6" t="n"/>
      <c r="C1206" s="6" t="n"/>
      <c r="D1206" s="6" t="n"/>
      <c r="E1206" s="14" t="n"/>
      <c r="F1206" s="14" t="n"/>
      <c r="G1206" s="14" t="n"/>
      <c r="H1206" s="15" t="n"/>
      <c r="I1206" s="15" t="n"/>
      <c r="J1206" s="11">
        <f>IF(OR(E1206="",F1206=""),"",ROUND((MOD(F1206-E1206,1)-N(G1206))*24,2))</f>
        <v/>
      </c>
      <c r="K1206" s="11">
        <f>IF(OR(A1206="",B1206=""),"",SUMIFS(Paradas!$F$5:$F$4004,Paradas!$A$5:$A$4004,A1206,Paradas!$B$5:$B$4004,B1206))</f>
        <v/>
      </c>
      <c r="L1206" s="11">
        <f>IF(J1206="","",J1206-N(K1206))</f>
        <v/>
      </c>
      <c r="M1206" s="12">
        <f>IF(OR(A1206="",B1206=""),"",COUNTIFS(Paradas!$A$5:$A$4004,A1206,Paradas!$B$5:$B$4004,B1206))</f>
        <v/>
      </c>
      <c r="N1206" s="11">
        <f>IF(OR(H1206="",I1206=""),"",I1206-H1206)</f>
        <v/>
      </c>
      <c r="O1206" s="6" t="n"/>
    </row>
    <row r="1207">
      <c r="A1207" s="13" t="n"/>
      <c r="B1207" s="6" t="n"/>
      <c r="C1207" s="6" t="n"/>
      <c r="D1207" s="6" t="n"/>
      <c r="E1207" s="14" t="n"/>
      <c r="F1207" s="14" t="n"/>
      <c r="G1207" s="14" t="n"/>
      <c r="H1207" s="15" t="n"/>
      <c r="I1207" s="15" t="n"/>
      <c r="J1207" s="11">
        <f>IF(OR(E1207="",F1207=""),"",ROUND((MOD(F1207-E1207,1)-N(G1207))*24,2))</f>
        <v/>
      </c>
      <c r="K1207" s="11">
        <f>IF(OR(A1207="",B1207=""),"",SUMIFS(Paradas!$F$5:$F$4004,Paradas!$A$5:$A$4004,A1207,Paradas!$B$5:$B$4004,B1207))</f>
        <v/>
      </c>
      <c r="L1207" s="11">
        <f>IF(J1207="","",J1207-N(K1207))</f>
        <v/>
      </c>
      <c r="M1207" s="12">
        <f>IF(OR(A1207="",B1207=""),"",COUNTIFS(Paradas!$A$5:$A$4004,A1207,Paradas!$B$5:$B$4004,B1207))</f>
        <v/>
      </c>
      <c r="N1207" s="11">
        <f>IF(OR(H1207="",I1207=""),"",I1207-H1207)</f>
        <v/>
      </c>
      <c r="O1207" s="6" t="n"/>
    </row>
    <row r="1208">
      <c r="A1208" s="13" t="n"/>
      <c r="B1208" s="6" t="n"/>
      <c r="C1208" s="6" t="n"/>
      <c r="D1208" s="6" t="n"/>
      <c r="E1208" s="14" t="n"/>
      <c r="F1208" s="14" t="n"/>
      <c r="G1208" s="14" t="n"/>
      <c r="H1208" s="15" t="n"/>
      <c r="I1208" s="15" t="n"/>
      <c r="J1208" s="11">
        <f>IF(OR(E1208="",F1208=""),"",ROUND((MOD(F1208-E1208,1)-N(G1208))*24,2))</f>
        <v/>
      </c>
      <c r="K1208" s="11">
        <f>IF(OR(A1208="",B1208=""),"",SUMIFS(Paradas!$F$5:$F$4004,Paradas!$A$5:$A$4004,A1208,Paradas!$B$5:$B$4004,B1208))</f>
        <v/>
      </c>
      <c r="L1208" s="11">
        <f>IF(J1208="","",J1208-N(K1208))</f>
        <v/>
      </c>
      <c r="M1208" s="12">
        <f>IF(OR(A1208="",B1208=""),"",COUNTIFS(Paradas!$A$5:$A$4004,A1208,Paradas!$B$5:$B$4004,B1208))</f>
        <v/>
      </c>
      <c r="N1208" s="11">
        <f>IF(OR(H1208="",I1208=""),"",I1208-H1208)</f>
        <v/>
      </c>
      <c r="O1208" s="6" t="n"/>
    </row>
    <row r="1209">
      <c r="A1209" s="13" t="n"/>
      <c r="B1209" s="6" t="n"/>
      <c r="C1209" s="6" t="n"/>
      <c r="D1209" s="6" t="n"/>
      <c r="E1209" s="14" t="n"/>
      <c r="F1209" s="14" t="n"/>
      <c r="G1209" s="14" t="n"/>
      <c r="H1209" s="15" t="n"/>
      <c r="I1209" s="15" t="n"/>
      <c r="J1209" s="11">
        <f>IF(OR(E1209="",F1209=""),"",ROUND((MOD(F1209-E1209,1)-N(G1209))*24,2))</f>
        <v/>
      </c>
      <c r="K1209" s="11">
        <f>IF(OR(A1209="",B1209=""),"",SUMIFS(Paradas!$F$5:$F$4004,Paradas!$A$5:$A$4004,A1209,Paradas!$B$5:$B$4004,B1209))</f>
        <v/>
      </c>
      <c r="L1209" s="11">
        <f>IF(J1209="","",J1209-N(K1209))</f>
        <v/>
      </c>
      <c r="M1209" s="12">
        <f>IF(OR(A1209="",B1209=""),"",COUNTIFS(Paradas!$A$5:$A$4004,A1209,Paradas!$B$5:$B$4004,B1209))</f>
        <v/>
      </c>
      <c r="N1209" s="11">
        <f>IF(OR(H1209="",I1209=""),"",I1209-H1209)</f>
        <v/>
      </c>
      <c r="O1209" s="6" t="n"/>
    </row>
    <row r="1210">
      <c r="A1210" s="13" t="n"/>
      <c r="B1210" s="6" t="n"/>
      <c r="C1210" s="6" t="n"/>
      <c r="D1210" s="6" t="n"/>
      <c r="E1210" s="14" t="n"/>
      <c r="F1210" s="14" t="n"/>
      <c r="G1210" s="14" t="n"/>
      <c r="H1210" s="15" t="n"/>
      <c r="I1210" s="15" t="n"/>
      <c r="J1210" s="11">
        <f>IF(OR(E1210="",F1210=""),"",ROUND((MOD(F1210-E1210,1)-N(G1210))*24,2))</f>
        <v/>
      </c>
      <c r="K1210" s="11">
        <f>IF(OR(A1210="",B1210=""),"",SUMIFS(Paradas!$F$5:$F$4004,Paradas!$A$5:$A$4004,A1210,Paradas!$B$5:$B$4004,B1210))</f>
        <v/>
      </c>
      <c r="L1210" s="11">
        <f>IF(J1210="","",J1210-N(K1210))</f>
        <v/>
      </c>
      <c r="M1210" s="12">
        <f>IF(OR(A1210="",B1210=""),"",COUNTIFS(Paradas!$A$5:$A$4004,A1210,Paradas!$B$5:$B$4004,B1210))</f>
        <v/>
      </c>
      <c r="N1210" s="11">
        <f>IF(OR(H1210="",I1210=""),"",I1210-H1210)</f>
        <v/>
      </c>
      <c r="O1210" s="6" t="n"/>
    </row>
    <row r="1211">
      <c r="A1211" s="13" t="n"/>
      <c r="B1211" s="6" t="n"/>
      <c r="C1211" s="6" t="n"/>
      <c r="D1211" s="6" t="n"/>
      <c r="E1211" s="14" t="n"/>
      <c r="F1211" s="14" t="n"/>
      <c r="G1211" s="14" t="n"/>
      <c r="H1211" s="15" t="n"/>
      <c r="I1211" s="15" t="n"/>
      <c r="J1211" s="11">
        <f>IF(OR(E1211="",F1211=""),"",ROUND((MOD(F1211-E1211,1)-N(G1211))*24,2))</f>
        <v/>
      </c>
      <c r="K1211" s="11">
        <f>IF(OR(A1211="",B1211=""),"",SUMIFS(Paradas!$F$5:$F$4004,Paradas!$A$5:$A$4004,A1211,Paradas!$B$5:$B$4004,B1211))</f>
        <v/>
      </c>
      <c r="L1211" s="11">
        <f>IF(J1211="","",J1211-N(K1211))</f>
        <v/>
      </c>
      <c r="M1211" s="12">
        <f>IF(OR(A1211="",B1211=""),"",COUNTIFS(Paradas!$A$5:$A$4004,A1211,Paradas!$B$5:$B$4004,B1211))</f>
        <v/>
      </c>
      <c r="N1211" s="11">
        <f>IF(OR(H1211="",I1211=""),"",I1211-H1211)</f>
        <v/>
      </c>
      <c r="O1211" s="6" t="n"/>
    </row>
    <row r="1212">
      <c r="A1212" s="13" t="n"/>
      <c r="B1212" s="6" t="n"/>
      <c r="C1212" s="6" t="n"/>
      <c r="D1212" s="6" t="n"/>
      <c r="E1212" s="14" t="n"/>
      <c r="F1212" s="14" t="n"/>
      <c r="G1212" s="14" t="n"/>
      <c r="H1212" s="15" t="n"/>
      <c r="I1212" s="15" t="n"/>
      <c r="J1212" s="11">
        <f>IF(OR(E1212="",F1212=""),"",ROUND((MOD(F1212-E1212,1)-N(G1212))*24,2))</f>
        <v/>
      </c>
      <c r="K1212" s="11">
        <f>IF(OR(A1212="",B1212=""),"",SUMIFS(Paradas!$F$5:$F$4004,Paradas!$A$5:$A$4004,A1212,Paradas!$B$5:$B$4004,B1212))</f>
        <v/>
      </c>
      <c r="L1212" s="11">
        <f>IF(J1212="","",J1212-N(K1212))</f>
        <v/>
      </c>
      <c r="M1212" s="12">
        <f>IF(OR(A1212="",B1212=""),"",COUNTIFS(Paradas!$A$5:$A$4004,A1212,Paradas!$B$5:$B$4004,B1212))</f>
        <v/>
      </c>
      <c r="N1212" s="11">
        <f>IF(OR(H1212="",I1212=""),"",I1212-H1212)</f>
        <v/>
      </c>
      <c r="O1212" s="6" t="n"/>
    </row>
    <row r="1213">
      <c r="A1213" s="13" t="n"/>
      <c r="B1213" s="6" t="n"/>
      <c r="C1213" s="6" t="n"/>
      <c r="D1213" s="6" t="n"/>
      <c r="E1213" s="14" t="n"/>
      <c r="F1213" s="14" t="n"/>
      <c r="G1213" s="14" t="n"/>
      <c r="H1213" s="15" t="n"/>
      <c r="I1213" s="15" t="n"/>
      <c r="J1213" s="11">
        <f>IF(OR(E1213="",F1213=""),"",ROUND((MOD(F1213-E1213,1)-N(G1213))*24,2))</f>
        <v/>
      </c>
      <c r="K1213" s="11">
        <f>IF(OR(A1213="",B1213=""),"",SUMIFS(Paradas!$F$5:$F$4004,Paradas!$A$5:$A$4004,A1213,Paradas!$B$5:$B$4004,B1213))</f>
        <v/>
      </c>
      <c r="L1213" s="11">
        <f>IF(J1213="","",J1213-N(K1213))</f>
        <v/>
      </c>
      <c r="M1213" s="12">
        <f>IF(OR(A1213="",B1213=""),"",COUNTIFS(Paradas!$A$5:$A$4004,A1213,Paradas!$B$5:$B$4004,B1213))</f>
        <v/>
      </c>
      <c r="N1213" s="11">
        <f>IF(OR(H1213="",I1213=""),"",I1213-H1213)</f>
        <v/>
      </c>
      <c r="O1213" s="6" t="n"/>
    </row>
    <row r="1214">
      <c r="A1214" s="13" t="n"/>
      <c r="B1214" s="6" t="n"/>
      <c r="C1214" s="6" t="n"/>
      <c r="D1214" s="6" t="n"/>
      <c r="E1214" s="14" t="n"/>
      <c r="F1214" s="14" t="n"/>
      <c r="G1214" s="14" t="n"/>
      <c r="H1214" s="15" t="n"/>
      <c r="I1214" s="15" t="n"/>
      <c r="J1214" s="11">
        <f>IF(OR(E1214="",F1214=""),"",ROUND((MOD(F1214-E1214,1)-N(G1214))*24,2))</f>
        <v/>
      </c>
      <c r="K1214" s="11">
        <f>IF(OR(A1214="",B1214=""),"",SUMIFS(Paradas!$F$5:$F$4004,Paradas!$A$5:$A$4004,A1214,Paradas!$B$5:$B$4004,B1214))</f>
        <v/>
      </c>
      <c r="L1214" s="11">
        <f>IF(J1214="","",J1214-N(K1214))</f>
        <v/>
      </c>
      <c r="M1214" s="12">
        <f>IF(OR(A1214="",B1214=""),"",COUNTIFS(Paradas!$A$5:$A$4004,A1214,Paradas!$B$5:$B$4004,B1214))</f>
        <v/>
      </c>
      <c r="N1214" s="11">
        <f>IF(OR(H1214="",I1214=""),"",I1214-H1214)</f>
        <v/>
      </c>
      <c r="O1214" s="6" t="n"/>
    </row>
    <row r="1215">
      <c r="A1215" s="13" t="n"/>
      <c r="B1215" s="6" t="n"/>
      <c r="C1215" s="6" t="n"/>
      <c r="D1215" s="6" t="n"/>
      <c r="E1215" s="14" t="n"/>
      <c r="F1215" s="14" t="n"/>
      <c r="G1215" s="14" t="n"/>
      <c r="H1215" s="15" t="n"/>
      <c r="I1215" s="15" t="n"/>
      <c r="J1215" s="11">
        <f>IF(OR(E1215="",F1215=""),"",ROUND((MOD(F1215-E1215,1)-N(G1215))*24,2))</f>
        <v/>
      </c>
      <c r="K1215" s="11">
        <f>IF(OR(A1215="",B1215=""),"",SUMIFS(Paradas!$F$5:$F$4004,Paradas!$A$5:$A$4004,A1215,Paradas!$B$5:$B$4004,B1215))</f>
        <v/>
      </c>
      <c r="L1215" s="11">
        <f>IF(J1215="","",J1215-N(K1215))</f>
        <v/>
      </c>
      <c r="M1215" s="12">
        <f>IF(OR(A1215="",B1215=""),"",COUNTIFS(Paradas!$A$5:$A$4004,A1215,Paradas!$B$5:$B$4004,B1215))</f>
        <v/>
      </c>
      <c r="N1215" s="11">
        <f>IF(OR(H1215="",I1215=""),"",I1215-H1215)</f>
        <v/>
      </c>
      <c r="O1215" s="6" t="n"/>
    </row>
    <row r="1216">
      <c r="A1216" s="13" t="n"/>
      <c r="B1216" s="6" t="n"/>
      <c r="C1216" s="6" t="n"/>
      <c r="D1216" s="6" t="n"/>
      <c r="E1216" s="14" t="n"/>
      <c r="F1216" s="14" t="n"/>
      <c r="G1216" s="14" t="n"/>
      <c r="H1216" s="15" t="n"/>
      <c r="I1216" s="15" t="n"/>
      <c r="J1216" s="11">
        <f>IF(OR(E1216="",F1216=""),"",ROUND((MOD(F1216-E1216,1)-N(G1216))*24,2))</f>
        <v/>
      </c>
      <c r="K1216" s="11">
        <f>IF(OR(A1216="",B1216=""),"",SUMIFS(Paradas!$F$5:$F$4004,Paradas!$A$5:$A$4004,A1216,Paradas!$B$5:$B$4004,B1216))</f>
        <v/>
      </c>
      <c r="L1216" s="11">
        <f>IF(J1216="","",J1216-N(K1216))</f>
        <v/>
      </c>
      <c r="M1216" s="12">
        <f>IF(OR(A1216="",B1216=""),"",COUNTIFS(Paradas!$A$5:$A$4004,A1216,Paradas!$B$5:$B$4004,B1216))</f>
        <v/>
      </c>
      <c r="N1216" s="11">
        <f>IF(OR(H1216="",I1216=""),"",I1216-H1216)</f>
        <v/>
      </c>
      <c r="O1216" s="6" t="n"/>
    </row>
    <row r="1217">
      <c r="A1217" s="13" t="n"/>
      <c r="B1217" s="6" t="n"/>
      <c r="C1217" s="6" t="n"/>
      <c r="D1217" s="6" t="n"/>
      <c r="E1217" s="14" t="n"/>
      <c r="F1217" s="14" t="n"/>
      <c r="G1217" s="14" t="n"/>
      <c r="H1217" s="15" t="n"/>
      <c r="I1217" s="15" t="n"/>
      <c r="J1217" s="11">
        <f>IF(OR(E1217="",F1217=""),"",ROUND((MOD(F1217-E1217,1)-N(G1217))*24,2))</f>
        <v/>
      </c>
      <c r="K1217" s="11">
        <f>IF(OR(A1217="",B1217=""),"",SUMIFS(Paradas!$F$5:$F$4004,Paradas!$A$5:$A$4004,A1217,Paradas!$B$5:$B$4004,B1217))</f>
        <v/>
      </c>
      <c r="L1217" s="11">
        <f>IF(J1217="","",J1217-N(K1217))</f>
        <v/>
      </c>
      <c r="M1217" s="12">
        <f>IF(OR(A1217="",B1217=""),"",COUNTIFS(Paradas!$A$5:$A$4004,A1217,Paradas!$B$5:$B$4004,B1217))</f>
        <v/>
      </c>
      <c r="N1217" s="11">
        <f>IF(OR(H1217="",I1217=""),"",I1217-H1217)</f>
        <v/>
      </c>
      <c r="O1217" s="6" t="n"/>
    </row>
    <row r="1218">
      <c r="A1218" s="13" t="n"/>
      <c r="B1218" s="6" t="n"/>
      <c r="C1218" s="6" t="n"/>
      <c r="D1218" s="6" t="n"/>
      <c r="E1218" s="14" t="n"/>
      <c r="F1218" s="14" t="n"/>
      <c r="G1218" s="14" t="n"/>
      <c r="H1218" s="15" t="n"/>
      <c r="I1218" s="15" t="n"/>
      <c r="J1218" s="11">
        <f>IF(OR(E1218="",F1218=""),"",ROUND((MOD(F1218-E1218,1)-N(G1218))*24,2))</f>
        <v/>
      </c>
      <c r="K1218" s="11">
        <f>IF(OR(A1218="",B1218=""),"",SUMIFS(Paradas!$F$5:$F$4004,Paradas!$A$5:$A$4004,A1218,Paradas!$B$5:$B$4004,B1218))</f>
        <v/>
      </c>
      <c r="L1218" s="11">
        <f>IF(J1218="","",J1218-N(K1218))</f>
        <v/>
      </c>
      <c r="M1218" s="12">
        <f>IF(OR(A1218="",B1218=""),"",COUNTIFS(Paradas!$A$5:$A$4004,A1218,Paradas!$B$5:$B$4004,B1218))</f>
        <v/>
      </c>
      <c r="N1218" s="11">
        <f>IF(OR(H1218="",I1218=""),"",I1218-H1218)</f>
        <v/>
      </c>
      <c r="O1218" s="6" t="n"/>
    </row>
    <row r="1219">
      <c r="A1219" s="13" t="n"/>
      <c r="B1219" s="6" t="n"/>
      <c r="C1219" s="6" t="n"/>
      <c r="D1219" s="6" t="n"/>
      <c r="E1219" s="14" t="n"/>
      <c r="F1219" s="14" t="n"/>
      <c r="G1219" s="14" t="n"/>
      <c r="H1219" s="15" t="n"/>
      <c r="I1219" s="15" t="n"/>
      <c r="J1219" s="11">
        <f>IF(OR(E1219="",F1219=""),"",ROUND((MOD(F1219-E1219,1)-N(G1219))*24,2))</f>
        <v/>
      </c>
      <c r="K1219" s="11">
        <f>IF(OR(A1219="",B1219=""),"",SUMIFS(Paradas!$F$5:$F$4004,Paradas!$A$5:$A$4004,A1219,Paradas!$B$5:$B$4004,B1219))</f>
        <v/>
      </c>
      <c r="L1219" s="11">
        <f>IF(J1219="","",J1219-N(K1219))</f>
        <v/>
      </c>
      <c r="M1219" s="12">
        <f>IF(OR(A1219="",B1219=""),"",COUNTIFS(Paradas!$A$5:$A$4004,A1219,Paradas!$B$5:$B$4004,B1219))</f>
        <v/>
      </c>
      <c r="N1219" s="11">
        <f>IF(OR(H1219="",I1219=""),"",I1219-H1219)</f>
        <v/>
      </c>
      <c r="O1219" s="6" t="n"/>
    </row>
    <row r="1220">
      <c r="A1220" s="13" t="n"/>
      <c r="B1220" s="6" t="n"/>
      <c r="C1220" s="6" t="n"/>
      <c r="D1220" s="6" t="n"/>
      <c r="E1220" s="14" t="n"/>
      <c r="F1220" s="14" t="n"/>
      <c r="G1220" s="14" t="n"/>
      <c r="H1220" s="15" t="n"/>
      <c r="I1220" s="15" t="n"/>
      <c r="J1220" s="11">
        <f>IF(OR(E1220="",F1220=""),"",ROUND((MOD(F1220-E1220,1)-N(G1220))*24,2))</f>
        <v/>
      </c>
      <c r="K1220" s="11">
        <f>IF(OR(A1220="",B1220=""),"",SUMIFS(Paradas!$F$5:$F$4004,Paradas!$A$5:$A$4004,A1220,Paradas!$B$5:$B$4004,B1220))</f>
        <v/>
      </c>
      <c r="L1220" s="11">
        <f>IF(J1220="","",J1220-N(K1220))</f>
        <v/>
      </c>
      <c r="M1220" s="12">
        <f>IF(OR(A1220="",B1220=""),"",COUNTIFS(Paradas!$A$5:$A$4004,A1220,Paradas!$B$5:$B$4004,B1220))</f>
        <v/>
      </c>
      <c r="N1220" s="11">
        <f>IF(OR(H1220="",I1220=""),"",I1220-H1220)</f>
        <v/>
      </c>
      <c r="O1220" s="6" t="n"/>
    </row>
    <row r="1221">
      <c r="A1221" s="13" t="n"/>
      <c r="B1221" s="6" t="n"/>
      <c r="C1221" s="6" t="n"/>
      <c r="D1221" s="6" t="n"/>
      <c r="E1221" s="14" t="n"/>
      <c r="F1221" s="14" t="n"/>
      <c r="G1221" s="14" t="n"/>
      <c r="H1221" s="15" t="n"/>
      <c r="I1221" s="15" t="n"/>
      <c r="J1221" s="11">
        <f>IF(OR(E1221="",F1221=""),"",ROUND((MOD(F1221-E1221,1)-N(G1221))*24,2))</f>
        <v/>
      </c>
      <c r="K1221" s="11">
        <f>IF(OR(A1221="",B1221=""),"",SUMIFS(Paradas!$F$5:$F$4004,Paradas!$A$5:$A$4004,A1221,Paradas!$B$5:$B$4004,B1221))</f>
        <v/>
      </c>
      <c r="L1221" s="11">
        <f>IF(J1221="","",J1221-N(K1221))</f>
        <v/>
      </c>
      <c r="M1221" s="12">
        <f>IF(OR(A1221="",B1221=""),"",COUNTIFS(Paradas!$A$5:$A$4004,A1221,Paradas!$B$5:$B$4004,B1221))</f>
        <v/>
      </c>
      <c r="N1221" s="11">
        <f>IF(OR(H1221="",I1221=""),"",I1221-H1221)</f>
        <v/>
      </c>
      <c r="O1221" s="6" t="n"/>
    </row>
    <row r="1222">
      <c r="A1222" s="13" t="n"/>
      <c r="B1222" s="6" t="n"/>
      <c r="C1222" s="6" t="n"/>
      <c r="D1222" s="6" t="n"/>
      <c r="E1222" s="14" t="n"/>
      <c r="F1222" s="14" t="n"/>
      <c r="G1222" s="14" t="n"/>
      <c r="H1222" s="15" t="n"/>
      <c r="I1222" s="15" t="n"/>
      <c r="J1222" s="11">
        <f>IF(OR(E1222="",F1222=""),"",ROUND((MOD(F1222-E1222,1)-N(G1222))*24,2))</f>
        <v/>
      </c>
      <c r="K1222" s="11">
        <f>IF(OR(A1222="",B1222=""),"",SUMIFS(Paradas!$F$5:$F$4004,Paradas!$A$5:$A$4004,A1222,Paradas!$B$5:$B$4004,B1222))</f>
        <v/>
      </c>
      <c r="L1222" s="11">
        <f>IF(J1222="","",J1222-N(K1222))</f>
        <v/>
      </c>
      <c r="M1222" s="12">
        <f>IF(OR(A1222="",B1222=""),"",COUNTIFS(Paradas!$A$5:$A$4004,A1222,Paradas!$B$5:$B$4004,B1222))</f>
        <v/>
      </c>
      <c r="N1222" s="11">
        <f>IF(OR(H1222="",I1222=""),"",I1222-H1222)</f>
        <v/>
      </c>
      <c r="O1222" s="6" t="n"/>
    </row>
    <row r="1223">
      <c r="A1223" s="13" t="n"/>
      <c r="B1223" s="6" t="n"/>
      <c r="C1223" s="6" t="n"/>
      <c r="D1223" s="6" t="n"/>
      <c r="E1223" s="14" t="n"/>
      <c r="F1223" s="14" t="n"/>
      <c r="G1223" s="14" t="n"/>
      <c r="H1223" s="15" t="n"/>
      <c r="I1223" s="15" t="n"/>
      <c r="J1223" s="11">
        <f>IF(OR(E1223="",F1223=""),"",ROUND((MOD(F1223-E1223,1)-N(G1223))*24,2))</f>
        <v/>
      </c>
      <c r="K1223" s="11">
        <f>IF(OR(A1223="",B1223=""),"",SUMIFS(Paradas!$F$5:$F$4004,Paradas!$A$5:$A$4004,A1223,Paradas!$B$5:$B$4004,B1223))</f>
        <v/>
      </c>
      <c r="L1223" s="11">
        <f>IF(J1223="","",J1223-N(K1223))</f>
        <v/>
      </c>
      <c r="M1223" s="12">
        <f>IF(OR(A1223="",B1223=""),"",COUNTIFS(Paradas!$A$5:$A$4004,A1223,Paradas!$B$5:$B$4004,B1223))</f>
        <v/>
      </c>
      <c r="N1223" s="11">
        <f>IF(OR(H1223="",I1223=""),"",I1223-H1223)</f>
        <v/>
      </c>
      <c r="O1223" s="6" t="n"/>
    </row>
    <row r="1224">
      <c r="A1224" s="13" t="n"/>
      <c r="B1224" s="6" t="n"/>
      <c r="C1224" s="6" t="n"/>
      <c r="D1224" s="6" t="n"/>
      <c r="E1224" s="14" t="n"/>
      <c r="F1224" s="14" t="n"/>
      <c r="G1224" s="14" t="n"/>
      <c r="H1224" s="15" t="n"/>
      <c r="I1224" s="15" t="n"/>
      <c r="J1224" s="11">
        <f>IF(OR(E1224="",F1224=""),"",ROUND((MOD(F1224-E1224,1)-N(G1224))*24,2))</f>
        <v/>
      </c>
      <c r="K1224" s="11">
        <f>IF(OR(A1224="",B1224=""),"",SUMIFS(Paradas!$F$5:$F$4004,Paradas!$A$5:$A$4004,A1224,Paradas!$B$5:$B$4004,B1224))</f>
        <v/>
      </c>
      <c r="L1224" s="11">
        <f>IF(J1224="","",J1224-N(K1224))</f>
        <v/>
      </c>
      <c r="M1224" s="12">
        <f>IF(OR(A1224="",B1224=""),"",COUNTIFS(Paradas!$A$5:$A$4004,A1224,Paradas!$B$5:$B$4004,B1224))</f>
        <v/>
      </c>
      <c r="N1224" s="11">
        <f>IF(OR(H1224="",I1224=""),"",I1224-H1224)</f>
        <v/>
      </c>
      <c r="O1224" s="6" t="n"/>
    </row>
    <row r="1225">
      <c r="A1225" s="13" t="n"/>
      <c r="B1225" s="6" t="n"/>
      <c r="C1225" s="6" t="n"/>
      <c r="D1225" s="6" t="n"/>
      <c r="E1225" s="14" t="n"/>
      <c r="F1225" s="14" t="n"/>
      <c r="G1225" s="14" t="n"/>
      <c r="H1225" s="15" t="n"/>
      <c r="I1225" s="15" t="n"/>
      <c r="J1225" s="11">
        <f>IF(OR(E1225="",F1225=""),"",ROUND((MOD(F1225-E1225,1)-N(G1225))*24,2))</f>
        <v/>
      </c>
      <c r="K1225" s="11">
        <f>IF(OR(A1225="",B1225=""),"",SUMIFS(Paradas!$F$5:$F$4004,Paradas!$A$5:$A$4004,A1225,Paradas!$B$5:$B$4004,B1225))</f>
        <v/>
      </c>
      <c r="L1225" s="11">
        <f>IF(J1225="","",J1225-N(K1225))</f>
        <v/>
      </c>
      <c r="M1225" s="12">
        <f>IF(OR(A1225="",B1225=""),"",COUNTIFS(Paradas!$A$5:$A$4004,A1225,Paradas!$B$5:$B$4004,B1225))</f>
        <v/>
      </c>
      <c r="N1225" s="11">
        <f>IF(OR(H1225="",I1225=""),"",I1225-H1225)</f>
        <v/>
      </c>
      <c r="O1225" s="6" t="n"/>
    </row>
    <row r="1226">
      <c r="A1226" s="13" t="n"/>
      <c r="B1226" s="6" t="n"/>
      <c r="C1226" s="6" t="n"/>
      <c r="D1226" s="6" t="n"/>
      <c r="E1226" s="14" t="n"/>
      <c r="F1226" s="14" t="n"/>
      <c r="G1226" s="14" t="n"/>
      <c r="H1226" s="15" t="n"/>
      <c r="I1226" s="15" t="n"/>
      <c r="J1226" s="11">
        <f>IF(OR(E1226="",F1226=""),"",ROUND((MOD(F1226-E1226,1)-N(G1226))*24,2))</f>
        <v/>
      </c>
      <c r="K1226" s="11">
        <f>IF(OR(A1226="",B1226=""),"",SUMIFS(Paradas!$F$5:$F$4004,Paradas!$A$5:$A$4004,A1226,Paradas!$B$5:$B$4004,B1226))</f>
        <v/>
      </c>
      <c r="L1226" s="11">
        <f>IF(J1226="","",J1226-N(K1226))</f>
        <v/>
      </c>
      <c r="M1226" s="12">
        <f>IF(OR(A1226="",B1226=""),"",COUNTIFS(Paradas!$A$5:$A$4004,A1226,Paradas!$B$5:$B$4004,B1226))</f>
        <v/>
      </c>
      <c r="N1226" s="11">
        <f>IF(OR(H1226="",I1226=""),"",I1226-H1226)</f>
        <v/>
      </c>
      <c r="O1226" s="6" t="n"/>
    </row>
    <row r="1227">
      <c r="A1227" s="13" t="n"/>
      <c r="B1227" s="6" t="n"/>
      <c r="C1227" s="6" t="n"/>
      <c r="D1227" s="6" t="n"/>
      <c r="E1227" s="14" t="n"/>
      <c r="F1227" s="14" t="n"/>
      <c r="G1227" s="14" t="n"/>
      <c r="H1227" s="15" t="n"/>
      <c r="I1227" s="15" t="n"/>
      <c r="J1227" s="11">
        <f>IF(OR(E1227="",F1227=""),"",ROUND((MOD(F1227-E1227,1)-N(G1227))*24,2))</f>
        <v/>
      </c>
      <c r="K1227" s="11">
        <f>IF(OR(A1227="",B1227=""),"",SUMIFS(Paradas!$F$5:$F$4004,Paradas!$A$5:$A$4004,A1227,Paradas!$B$5:$B$4004,B1227))</f>
        <v/>
      </c>
      <c r="L1227" s="11">
        <f>IF(J1227="","",J1227-N(K1227))</f>
        <v/>
      </c>
      <c r="M1227" s="12">
        <f>IF(OR(A1227="",B1227=""),"",COUNTIFS(Paradas!$A$5:$A$4004,A1227,Paradas!$B$5:$B$4004,B1227))</f>
        <v/>
      </c>
      <c r="N1227" s="11">
        <f>IF(OR(H1227="",I1227=""),"",I1227-H1227)</f>
        <v/>
      </c>
      <c r="O1227" s="6" t="n"/>
    </row>
    <row r="1228">
      <c r="A1228" s="13" t="n"/>
      <c r="B1228" s="6" t="n"/>
      <c r="C1228" s="6" t="n"/>
      <c r="D1228" s="6" t="n"/>
      <c r="E1228" s="14" t="n"/>
      <c r="F1228" s="14" t="n"/>
      <c r="G1228" s="14" t="n"/>
      <c r="H1228" s="15" t="n"/>
      <c r="I1228" s="15" t="n"/>
      <c r="J1228" s="11">
        <f>IF(OR(E1228="",F1228=""),"",ROUND((MOD(F1228-E1228,1)-N(G1228))*24,2))</f>
        <v/>
      </c>
      <c r="K1228" s="11">
        <f>IF(OR(A1228="",B1228=""),"",SUMIFS(Paradas!$F$5:$F$4004,Paradas!$A$5:$A$4004,A1228,Paradas!$B$5:$B$4004,B1228))</f>
        <v/>
      </c>
      <c r="L1228" s="11">
        <f>IF(J1228="","",J1228-N(K1228))</f>
        <v/>
      </c>
      <c r="M1228" s="12">
        <f>IF(OR(A1228="",B1228=""),"",COUNTIFS(Paradas!$A$5:$A$4004,A1228,Paradas!$B$5:$B$4004,B1228))</f>
        <v/>
      </c>
      <c r="N1228" s="11">
        <f>IF(OR(H1228="",I1228=""),"",I1228-H1228)</f>
        <v/>
      </c>
      <c r="O1228" s="6" t="n"/>
    </row>
    <row r="1229">
      <c r="A1229" s="13" t="n"/>
      <c r="B1229" s="6" t="n"/>
      <c r="C1229" s="6" t="n"/>
      <c r="D1229" s="6" t="n"/>
      <c r="E1229" s="14" t="n"/>
      <c r="F1229" s="14" t="n"/>
      <c r="G1229" s="14" t="n"/>
      <c r="H1229" s="15" t="n"/>
      <c r="I1229" s="15" t="n"/>
      <c r="J1229" s="11">
        <f>IF(OR(E1229="",F1229=""),"",ROUND((MOD(F1229-E1229,1)-N(G1229))*24,2))</f>
        <v/>
      </c>
      <c r="K1229" s="11">
        <f>IF(OR(A1229="",B1229=""),"",SUMIFS(Paradas!$F$5:$F$4004,Paradas!$A$5:$A$4004,A1229,Paradas!$B$5:$B$4004,B1229))</f>
        <v/>
      </c>
      <c r="L1229" s="11">
        <f>IF(J1229="","",J1229-N(K1229))</f>
        <v/>
      </c>
      <c r="M1229" s="12">
        <f>IF(OR(A1229="",B1229=""),"",COUNTIFS(Paradas!$A$5:$A$4004,A1229,Paradas!$B$5:$B$4004,B1229))</f>
        <v/>
      </c>
      <c r="N1229" s="11">
        <f>IF(OR(H1229="",I1229=""),"",I1229-H1229)</f>
        <v/>
      </c>
      <c r="O1229" s="6" t="n"/>
    </row>
    <row r="1230">
      <c r="A1230" s="13" t="n"/>
      <c r="B1230" s="6" t="n"/>
      <c r="C1230" s="6" t="n"/>
      <c r="D1230" s="6" t="n"/>
      <c r="E1230" s="14" t="n"/>
      <c r="F1230" s="14" t="n"/>
      <c r="G1230" s="14" t="n"/>
      <c r="H1230" s="15" t="n"/>
      <c r="I1230" s="15" t="n"/>
      <c r="J1230" s="11">
        <f>IF(OR(E1230="",F1230=""),"",ROUND((MOD(F1230-E1230,1)-N(G1230))*24,2))</f>
        <v/>
      </c>
      <c r="K1230" s="11">
        <f>IF(OR(A1230="",B1230=""),"",SUMIFS(Paradas!$F$5:$F$4004,Paradas!$A$5:$A$4004,A1230,Paradas!$B$5:$B$4004,B1230))</f>
        <v/>
      </c>
      <c r="L1230" s="11">
        <f>IF(J1230="","",J1230-N(K1230))</f>
        <v/>
      </c>
      <c r="M1230" s="12">
        <f>IF(OR(A1230="",B1230=""),"",COUNTIFS(Paradas!$A$5:$A$4004,A1230,Paradas!$B$5:$B$4004,B1230))</f>
        <v/>
      </c>
      <c r="N1230" s="11">
        <f>IF(OR(H1230="",I1230=""),"",I1230-H1230)</f>
        <v/>
      </c>
      <c r="O1230" s="6" t="n"/>
    </row>
    <row r="1231">
      <c r="A1231" s="13" t="n"/>
      <c r="B1231" s="6" t="n"/>
      <c r="C1231" s="6" t="n"/>
      <c r="D1231" s="6" t="n"/>
      <c r="E1231" s="14" t="n"/>
      <c r="F1231" s="14" t="n"/>
      <c r="G1231" s="14" t="n"/>
      <c r="H1231" s="15" t="n"/>
      <c r="I1231" s="15" t="n"/>
      <c r="J1231" s="11">
        <f>IF(OR(E1231="",F1231=""),"",ROUND((MOD(F1231-E1231,1)-N(G1231))*24,2))</f>
        <v/>
      </c>
      <c r="K1231" s="11">
        <f>IF(OR(A1231="",B1231=""),"",SUMIFS(Paradas!$F$5:$F$4004,Paradas!$A$5:$A$4004,A1231,Paradas!$B$5:$B$4004,B1231))</f>
        <v/>
      </c>
      <c r="L1231" s="11">
        <f>IF(J1231="","",J1231-N(K1231))</f>
        <v/>
      </c>
      <c r="M1231" s="12">
        <f>IF(OR(A1231="",B1231=""),"",COUNTIFS(Paradas!$A$5:$A$4004,A1231,Paradas!$B$5:$B$4004,B1231))</f>
        <v/>
      </c>
      <c r="N1231" s="11">
        <f>IF(OR(H1231="",I1231=""),"",I1231-H1231)</f>
        <v/>
      </c>
      <c r="O1231" s="6" t="n"/>
    </row>
    <row r="1232">
      <c r="A1232" s="13" t="n"/>
      <c r="B1232" s="6" t="n"/>
      <c r="C1232" s="6" t="n"/>
      <c r="D1232" s="6" t="n"/>
      <c r="E1232" s="14" t="n"/>
      <c r="F1232" s="14" t="n"/>
      <c r="G1232" s="14" t="n"/>
      <c r="H1232" s="15" t="n"/>
      <c r="I1232" s="15" t="n"/>
      <c r="J1232" s="11">
        <f>IF(OR(E1232="",F1232=""),"",ROUND((MOD(F1232-E1232,1)-N(G1232))*24,2))</f>
        <v/>
      </c>
      <c r="K1232" s="11">
        <f>IF(OR(A1232="",B1232=""),"",SUMIFS(Paradas!$F$5:$F$4004,Paradas!$A$5:$A$4004,A1232,Paradas!$B$5:$B$4004,B1232))</f>
        <v/>
      </c>
      <c r="L1232" s="11">
        <f>IF(J1232="","",J1232-N(K1232))</f>
        <v/>
      </c>
      <c r="M1232" s="12">
        <f>IF(OR(A1232="",B1232=""),"",COUNTIFS(Paradas!$A$5:$A$4004,A1232,Paradas!$B$5:$B$4004,B1232))</f>
        <v/>
      </c>
      <c r="N1232" s="11">
        <f>IF(OR(H1232="",I1232=""),"",I1232-H1232)</f>
        <v/>
      </c>
      <c r="O1232" s="6" t="n"/>
    </row>
    <row r="1233">
      <c r="A1233" s="13" t="n"/>
      <c r="B1233" s="6" t="n"/>
      <c r="C1233" s="6" t="n"/>
      <c r="D1233" s="6" t="n"/>
      <c r="E1233" s="14" t="n"/>
      <c r="F1233" s="14" t="n"/>
      <c r="G1233" s="14" t="n"/>
      <c r="H1233" s="15" t="n"/>
      <c r="I1233" s="15" t="n"/>
      <c r="J1233" s="11">
        <f>IF(OR(E1233="",F1233=""),"",ROUND((MOD(F1233-E1233,1)-N(G1233))*24,2))</f>
        <v/>
      </c>
      <c r="K1233" s="11">
        <f>IF(OR(A1233="",B1233=""),"",SUMIFS(Paradas!$F$5:$F$4004,Paradas!$A$5:$A$4004,A1233,Paradas!$B$5:$B$4004,B1233))</f>
        <v/>
      </c>
      <c r="L1233" s="11">
        <f>IF(J1233="","",J1233-N(K1233))</f>
        <v/>
      </c>
      <c r="M1233" s="12">
        <f>IF(OR(A1233="",B1233=""),"",COUNTIFS(Paradas!$A$5:$A$4004,A1233,Paradas!$B$5:$B$4004,B1233))</f>
        <v/>
      </c>
      <c r="N1233" s="11">
        <f>IF(OR(H1233="",I1233=""),"",I1233-H1233)</f>
        <v/>
      </c>
      <c r="O1233" s="6" t="n"/>
    </row>
    <row r="1234">
      <c r="A1234" s="13" t="n"/>
      <c r="B1234" s="6" t="n"/>
      <c r="C1234" s="6" t="n"/>
      <c r="D1234" s="6" t="n"/>
      <c r="E1234" s="14" t="n"/>
      <c r="F1234" s="14" t="n"/>
      <c r="G1234" s="14" t="n"/>
      <c r="H1234" s="15" t="n"/>
      <c r="I1234" s="15" t="n"/>
      <c r="J1234" s="11">
        <f>IF(OR(E1234="",F1234=""),"",ROUND((MOD(F1234-E1234,1)-N(G1234))*24,2))</f>
        <v/>
      </c>
      <c r="K1234" s="11">
        <f>IF(OR(A1234="",B1234=""),"",SUMIFS(Paradas!$F$5:$F$4004,Paradas!$A$5:$A$4004,A1234,Paradas!$B$5:$B$4004,B1234))</f>
        <v/>
      </c>
      <c r="L1234" s="11">
        <f>IF(J1234="","",J1234-N(K1234))</f>
        <v/>
      </c>
      <c r="M1234" s="12">
        <f>IF(OR(A1234="",B1234=""),"",COUNTIFS(Paradas!$A$5:$A$4004,A1234,Paradas!$B$5:$B$4004,B1234))</f>
        <v/>
      </c>
      <c r="N1234" s="11">
        <f>IF(OR(H1234="",I1234=""),"",I1234-H1234)</f>
        <v/>
      </c>
      <c r="O1234" s="6" t="n"/>
    </row>
    <row r="1235">
      <c r="A1235" s="13" t="n"/>
      <c r="B1235" s="6" t="n"/>
      <c r="C1235" s="6" t="n"/>
      <c r="D1235" s="6" t="n"/>
      <c r="E1235" s="14" t="n"/>
      <c r="F1235" s="14" t="n"/>
      <c r="G1235" s="14" t="n"/>
      <c r="H1235" s="15" t="n"/>
      <c r="I1235" s="15" t="n"/>
      <c r="J1235" s="11">
        <f>IF(OR(E1235="",F1235=""),"",ROUND((MOD(F1235-E1235,1)-N(G1235))*24,2))</f>
        <v/>
      </c>
      <c r="K1235" s="11">
        <f>IF(OR(A1235="",B1235=""),"",SUMIFS(Paradas!$F$5:$F$4004,Paradas!$A$5:$A$4004,A1235,Paradas!$B$5:$B$4004,B1235))</f>
        <v/>
      </c>
      <c r="L1235" s="11">
        <f>IF(J1235="","",J1235-N(K1235))</f>
        <v/>
      </c>
      <c r="M1235" s="12">
        <f>IF(OR(A1235="",B1235=""),"",COUNTIFS(Paradas!$A$5:$A$4004,A1235,Paradas!$B$5:$B$4004,B1235))</f>
        <v/>
      </c>
      <c r="N1235" s="11">
        <f>IF(OR(H1235="",I1235=""),"",I1235-H1235)</f>
        <v/>
      </c>
      <c r="O1235" s="6" t="n"/>
    </row>
    <row r="1236">
      <c r="A1236" s="13" t="n"/>
      <c r="B1236" s="6" t="n"/>
      <c r="C1236" s="6" t="n"/>
      <c r="D1236" s="6" t="n"/>
      <c r="E1236" s="14" t="n"/>
      <c r="F1236" s="14" t="n"/>
      <c r="G1236" s="14" t="n"/>
      <c r="H1236" s="15" t="n"/>
      <c r="I1236" s="15" t="n"/>
      <c r="J1236" s="11">
        <f>IF(OR(E1236="",F1236=""),"",ROUND((MOD(F1236-E1236,1)-N(G1236))*24,2))</f>
        <v/>
      </c>
      <c r="K1236" s="11">
        <f>IF(OR(A1236="",B1236=""),"",SUMIFS(Paradas!$F$5:$F$4004,Paradas!$A$5:$A$4004,A1236,Paradas!$B$5:$B$4004,B1236))</f>
        <v/>
      </c>
      <c r="L1236" s="11">
        <f>IF(J1236="","",J1236-N(K1236))</f>
        <v/>
      </c>
      <c r="M1236" s="12">
        <f>IF(OR(A1236="",B1236=""),"",COUNTIFS(Paradas!$A$5:$A$4004,A1236,Paradas!$B$5:$B$4004,B1236))</f>
        <v/>
      </c>
      <c r="N1236" s="11">
        <f>IF(OR(H1236="",I1236=""),"",I1236-H1236)</f>
        <v/>
      </c>
      <c r="O1236" s="6" t="n"/>
    </row>
    <row r="1237">
      <c r="A1237" s="13" t="n"/>
      <c r="B1237" s="6" t="n"/>
      <c r="C1237" s="6" t="n"/>
      <c r="D1237" s="6" t="n"/>
      <c r="E1237" s="14" t="n"/>
      <c r="F1237" s="14" t="n"/>
      <c r="G1237" s="14" t="n"/>
      <c r="H1237" s="15" t="n"/>
      <c r="I1237" s="15" t="n"/>
      <c r="J1237" s="11">
        <f>IF(OR(E1237="",F1237=""),"",ROUND((MOD(F1237-E1237,1)-N(G1237))*24,2))</f>
        <v/>
      </c>
      <c r="K1237" s="11">
        <f>IF(OR(A1237="",B1237=""),"",SUMIFS(Paradas!$F$5:$F$4004,Paradas!$A$5:$A$4004,A1237,Paradas!$B$5:$B$4004,B1237))</f>
        <v/>
      </c>
      <c r="L1237" s="11">
        <f>IF(J1237="","",J1237-N(K1237))</f>
        <v/>
      </c>
      <c r="M1237" s="12">
        <f>IF(OR(A1237="",B1237=""),"",COUNTIFS(Paradas!$A$5:$A$4004,A1237,Paradas!$B$5:$B$4004,B1237))</f>
        <v/>
      </c>
      <c r="N1237" s="11">
        <f>IF(OR(H1237="",I1237=""),"",I1237-H1237)</f>
        <v/>
      </c>
      <c r="O1237" s="6" t="n"/>
    </row>
    <row r="1238">
      <c r="A1238" s="13" t="n"/>
      <c r="B1238" s="6" t="n"/>
      <c r="C1238" s="6" t="n"/>
      <c r="D1238" s="6" t="n"/>
      <c r="E1238" s="14" t="n"/>
      <c r="F1238" s="14" t="n"/>
      <c r="G1238" s="14" t="n"/>
      <c r="H1238" s="15" t="n"/>
      <c r="I1238" s="15" t="n"/>
      <c r="J1238" s="11">
        <f>IF(OR(E1238="",F1238=""),"",ROUND((MOD(F1238-E1238,1)-N(G1238))*24,2))</f>
        <v/>
      </c>
      <c r="K1238" s="11">
        <f>IF(OR(A1238="",B1238=""),"",SUMIFS(Paradas!$F$5:$F$4004,Paradas!$A$5:$A$4004,A1238,Paradas!$B$5:$B$4004,B1238))</f>
        <v/>
      </c>
      <c r="L1238" s="11">
        <f>IF(J1238="","",J1238-N(K1238))</f>
        <v/>
      </c>
      <c r="M1238" s="12">
        <f>IF(OR(A1238="",B1238=""),"",COUNTIFS(Paradas!$A$5:$A$4004,A1238,Paradas!$B$5:$B$4004,B1238))</f>
        <v/>
      </c>
      <c r="N1238" s="11">
        <f>IF(OR(H1238="",I1238=""),"",I1238-H1238)</f>
        <v/>
      </c>
      <c r="O1238" s="6" t="n"/>
    </row>
    <row r="1239">
      <c r="A1239" s="13" t="n"/>
      <c r="B1239" s="6" t="n"/>
      <c r="C1239" s="6" t="n"/>
      <c r="D1239" s="6" t="n"/>
      <c r="E1239" s="14" t="n"/>
      <c r="F1239" s="14" t="n"/>
      <c r="G1239" s="14" t="n"/>
      <c r="H1239" s="15" t="n"/>
      <c r="I1239" s="15" t="n"/>
      <c r="J1239" s="11">
        <f>IF(OR(E1239="",F1239=""),"",ROUND((MOD(F1239-E1239,1)-N(G1239))*24,2))</f>
        <v/>
      </c>
      <c r="K1239" s="11">
        <f>IF(OR(A1239="",B1239=""),"",SUMIFS(Paradas!$F$5:$F$4004,Paradas!$A$5:$A$4004,A1239,Paradas!$B$5:$B$4004,B1239))</f>
        <v/>
      </c>
      <c r="L1239" s="11">
        <f>IF(J1239="","",J1239-N(K1239))</f>
        <v/>
      </c>
      <c r="M1239" s="12">
        <f>IF(OR(A1239="",B1239=""),"",COUNTIFS(Paradas!$A$5:$A$4004,A1239,Paradas!$B$5:$B$4004,B1239))</f>
        <v/>
      </c>
      <c r="N1239" s="11">
        <f>IF(OR(H1239="",I1239=""),"",I1239-H1239)</f>
        <v/>
      </c>
      <c r="O1239" s="6" t="n"/>
    </row>
    <row r="1240">
      <c r="A1240" s="13" t="n"/>
      <c r="B1240" s="6" t="n"/>
      <c r="C1240" s="6" t="n"/>
      <c r="D1240" s="6" t="n"/>
      <c r="E1240" s="14" t="n"/>
      <c r="F1240" s="14" t="n"/>
      <c r="G1240" s="14" t="n"/>
      <c r="H1240" s="15" t="n"/>
      <c r="I1240" s="15" t="n"/>
      <c r="J1240" s="11">
        <f>IF(OR(E1240="",F1240=""),"",ROUND((MOD(F1240-E1240,1)-N(G1240))*24,2))</f>
        <v/>
      </c>
      <c r="K1240" s="11">
        <f>IF(OR(A1240="",B1240=""),"",SUMIFS(Paradas!$F$5:$F$4004,Paradas!$A$5:$A$4004,A1240,Paradas!$B$5:$B$4004,B1240))</f>
        <v/>
      </c>
      <c r="L1240" s="11">
        <f>IF(J1240="","",J1240-N(K1240))</f>
        <v/>
      </c>
      <c r="M1240" s="12">
        <f>IF(OR(A1240="",B1240=""),"",COUNTIFS(Paradas!$A$5:$A$4004,A1240,Paradas!$B$5:$B$4004,B1240))</f>
        <v/>
      </c>
      <c r="N1240" s="11">
        <f>IF(OR(H1240="",I1240=""),"",I1240-H1240)</f>
        <v/>
      </c>
      <c r="O1240" s="6" t="n"/>
    </row>
    <row r="1241">
      <c r="A1241" s="13" t="n"/>
      <c r="B1241" s="6" t="n"/>
      <c r="C1241" s="6" t="n"/>
      <c r="D1241" s="6" t="n"/>
      <c r="E1241" s="14" t="n"/>
      <c r="F1241" s="14" t="n"/>
      <c r="G1241" s="14" t="n"/>
      <c r="H1241" s="15" t="n"/>
      <c r="I1241" s="15" t="n"/>
      <c r="J1241" s="11">
        <f>IF(OR(E1241="",F1241=""),"",ROUND((MOD(F1241-E1241,1)-N(G1241))*24,2))</f>
        <v/>
      </c>
      <c r="K1241" s="11">
        <f>IF(OR(A1241="",B1241=""),"",SUMIFS(Paradas!$F$5:$F$4004,Paradas!$A$5:$A$4004,A1241,Paradas!$B$5:$B$4004,B1241))</f>
        <v/>
      </c>
      <c r="L1241" s="11">
        <f>IF(J1241="","",J1241-N(K1241))</f>
        <v/>
      </c>
      <c r="M1241" s="12">
        <f>IF(OR(A1241="",B1241=""),"",COUNTIFS(Paradas!$A$5:$A$4004,A1241,Paradas!$B$5:$B$4004,B1241))</f>
        <v/>
      </c>
      <c r="N1241" s="11">
        <f>IF(OR(H1241="",I1241=""),"",I1241-H1241)</f>
        <v/>
      </c>
      <c r="O1241" s="6" t="n"/>
    </row>
    <row r="1242">
      <c r="A1242" s="13" t="n"/>
      <c r="B1242" s="6" t="n"/>
      <c r="C1242" s="6" t="n"/>
      <c r="D1242" s="6" t="n"/>
      <c r="E1242" s="14" t="n"/>
      <c r="F1242" s="14" t="n"/>
      <c r="G1242" s="14" t="n"/>
      <c r="H1242" s="15" t="n"/>
      <c r="I1242" s="15" t="n"/>
      <c r="J1242" s="11">
        <f>IF(OR(E1242="",F1242=""),"",ROUND((MOD(F1242-E1242,1)-N(G1242))*24,2))</f>
        <v/>
      </c>
      <c r="K1242" s="11">
        <f>IF(OR(A1242="",B1242=""),"",SUMIFS(Paradas!$F$5:$F$4004,Paradas!$A$5:$A$4004,A1242,Paradas!$B$5:$B$4004,B1242))</f>
        <v/>
      </c>
      <c r="L1242" s="11">
        <f>IF(J1242="","",J1242-N(K1242))</f>
        <v/>
      </c>
      <c r="M1242" s="12">
        <f>IF(OR(A1242="",B1242=""),"",COUNTIFS(Paradas!$A$5:$A$4004,A1242,Paradas!$B$5:$B$4004,B1242))</f>
        <v/>
      </c>
      <c r="N1242" s="11">
        <f>IF(OR(H1242="",I1242=""),"",I1242-H1242)</f>
        <v/>
      </c>
      <c r="O1242" s="6" t="n"/>
    </row>
    <row r="1243">
      <c r="A1243" s="13" t="n"/>
      <c r="B1243" s="6" t="n"/>
      <c r="C1243" s="6" t="n"/>
      <c r="D1243" s="6" t="n"/>
      <c r="E1243" s="14" t="n"/>
      <c r="F1243" s="14" t="n"/>
      <c r="G1243" s="14" t="n"/>
      <c r="H1243" s="15" t="n"/>
      <c r="I1243" s="15" t="n"/>
      <c r="J1243" s="11">
        <f>IF(OR(E1243="",F1243=""),"",ROUND((MOD(F1243-E1243,1)-N(G1243))*24,2))</f>
        <v/>
      </c>
      <c r="K1243" s="11">
        <f>IF(OR(A1243="",B1243=""),"",SUMIFS(Paradas!$F$5:$F$4004,Paradas!$A$5:$A$4004,A1243,Paradas!$B$5:$B$4004,B1243))</f>
        <v/>
      </c>
      <c r="L1243" s="11">
        <f>IF(J1243="","",J1243-N(K1243))</f>
        <v/>
      </c>
      <c r="M1243" s="12">
        <f>IF(OR(A1243="",B1243=""),"",COUNTIFS(Paradas!$A$5:$A$4004,A1243,Paradas!$B$5:$B$4004,B1243))</f>
        <v/>
      </c>
      <c r="N1243" s="11">
        <f>IF(OR(H1243="",I1243=""),"",I1243-H1243)</f>
        <v/>
      </c>
      <c r="O1243" s="6" t="n"/>
    </row>
    <row r="1244">
      <c r="A1244" s="13" t="n"/>
      <c r="B1244" s="6" t="n"/>
      <c r="C1244" s="6" t="n"/>
      <c r="D1244" s="6" t="n"/>
      <c r="E1244" s="14" t="n"/>
      <c r="F1244" s="14" t="n"/>
      <c r="G1244" s="14" t="n"/>
      <c r="H1244" s="15" t="n"/>
      <c r="I1244" s="15" t="n"/>
      <c r="J1244" s="11">
        <f>IF(OR(E1244="",F1244=""),"",ROUND((MOD(F1244-E1244,1)-N(G1244))*24,2))</f>
        <v/>
      </c>
      <c r="K1244" s="11">
        <f>IF(OR(A1244="",B1244=""),"",SUMIFS(Paradas!$F$5:$F$4004,Paradas!$A$5:$A$4004,A1244,Paradas!$B$5:$B$4004,B1244))</f>
        <v/>
      </c>
      <c r="L1244" s="11">
        <f>IF(J1244="","",J1244-N(K1244))</f>
        <v/>
      </c>
      <c r="M1244" s="12">
        <f>IF(OR(A1244="",B1244=""),"",COUNTIFS(Paradas!$A$5:$A$4004,A1244,Paradas!$B$5:$B$4004,B1244))</f>
        <v/>
      </c>
      <c r="N1244" s="11">
        <f>IF(OR(H1244="",I1244=""),"",I1244-H1244)</f>
        <v/>
      </c>
      <c r="O1244" s="6" t="n"/>
    </row>
    <row r="1245">
      <c r="A1245" s="13" t="n"/>
      <c r="B1245" s="6" t="n"/>
      <c r="C1245" s="6" t="n"/>
      <c r="D1245" s="6" t="n"/>
      <c r="E1245" s="14" t="n"/>
      <c r="F1245" s="14" t="n"/>
      <c r="G1245" s="14" t="n"/>
      <c r="H1245" s="15" t="n"/>
      <c r="I1245" s="15" t="n"/>
      <c r="J1245" s="11">
        <f>IF(OR(E1245="",F1245=""),"",ROUND((MOD(F1245-E1245,1)-N(G1245))*24,2))</f>
        <v/>
      </c>
      <c r="K1245" s="11">
        <f>IF(OR(A1245="",B1245=""),"",SUMIFS(Paradas!$F$5:$F$4004,Paradas!$A$5:$A$4004,A1245,Paradas!$B$5:$B$4004,B1245))</f>
        <v/>
      </c>
      <c r="L1245" s="11">
        <f>IF(J1245="","",J1245-N(K1245))</f>
        <v/>
      </c>
      <c r="M1245" s="12">
        <f>IF(OR(A1245="",B1245=""),"",COUNTIFS(Paradas!$A$5:$A$4004,A1245,Paradas!$B$5:$B$4004,B1245))</f>
        <v/>
      </c>
      <c r="N1245" s="11">
        <f>IF(OR(H1245="",I1245=""),"",I1245-H1245)</f>
        <v/>
      </c>
      <c r="O1245" s="6" t="n"/>
    </row>
    <row r="1246">
      <c r="A1246" s="13" t="n"/>
      <c r="B1246" s="6" t="n"/>
      <c r="C1246" s="6" t="n"/>
      <c r="D1246" s="6" t="n"/>
      <c r="E1246" s="14" t="n"/>
      <c r="F1246" s="14" t="n"/>
      <c r="G1246" s="14" t="n"/>
      <c r="H1246" s="15" t="n"/>
      <c r="I1246" s="15" t="n"/>
      <c r="J1246" s="11">
        <f>IF(OR(E1246="",F1246=""),"",ROUND((MOD(F1246-E1246,1)-N(G1246))*24,2))</f>
        <v/>
      </c>
      <c r="K1246" s="11">
        <f>IF(OR(A1246="",B1246=""),"",SUMIFS(Paradas!$F$5:$F$4004,Paradas!$A$5:$A$4004,A1246,Paradas!$B$5:$B$4004,B1246))</f>
        <v/>
      </c>
      <c r="L1246" s="11">
        <f>IF(J1246="","",J1246-N(K1246))</f>
        <v/>
      </c>
      <c r="M1246" s="12">
        <f>IF(OR(A1246="",B1246=""),"",COUNTIFS(Paradas!$A$5:$A$4004,A1246,Paradas!$B$5:$B$4004,B1246))</f>
        <v/>
      </c>
      <c r="N1246" s="11">
        <f>IF(OR(H1246="",I1246=""),"",I1246-H1246)</f>
        <v/>
      </c>
      <c r="O1246" s="6" t="n"/>
    </row>
    <row r="1247">
      <c r="A1247" s="13" t="n"/>
      <c r="B1247" s="6" t="n"/>
      <c r="C1247" s="6" t="n"/>
      <c r="D1247" s="6" t="n"/>
      <c r="E1247" s="14" t="n"/>
      <c r="F1247" s="14" t="n"/>
      <c r="G1247" s="14" t="n"/>
      <c r="H1247" s="15" t="n"/>
      <c r="I1247" s="15" t="n"/>
      <c r="J1247" s="11">
        <f>IF(OR(E1247="",F1247=""),"",ROUND((MOD(F1247-E1247,1)-N(G1247))*24,2))</f>
        <v/>
      </c>
      <c r="K1247" s="11">
        <f>IF(OR(A1247="",B1247=""),"",SUMIFS(Paradas!$F$5:$F$4004,Paradas!$A$5:$A$4004,A1247,Paradas!$B$5:$B$4004,B1247))</f>
        <v/>
      </c>
      <c r="L1247" s="11">
        <f>IF(J1247="","",J1247-N(K1247))</f>
        <v/>
      </c>
      <c r="M1247" s="12">
        <f>IF(OR(A1247="",B1247=""),"",COUNTIFS(Paradas!$A$5:$A$4004,A1247,Paradas!$B$5:$B$4004,B1247))</f>
        <v/>
      </c>
      <c r="N1247" s="11">
        <f>IF(OR(H1247="",I1247=""),"",I1247-H1247)</f>
        <v/>
      </c>
      <c r="O1247" s="6" t="n"/>
    </row>
    <row r="1248">
      <c r="A1248" s="13" t="n"/>
      <c r="B1248" s="6" t="n"/>
      <c r="C1248" s="6" t="n"/>
      <c r="D1248" s="6" t="n"/>
      <c r="E1248" s="14" t="n"/>
      <c r="F1248" s="14" t="n"/>
      <c r="G1248" s="14" t="n"/>
      <c r="H1248" s="15" t="n"/>
      <c r="I1248" s="15" t="n"/>
      <c r="J1248" s="11">
        <f>IF(OR(E1248="",F1248=""),"",ROUND((MOD(F1248-E1248,1)-N(G1248))*24,2))</f>
        <v/>
      </c>
      <c r="K1248" s="11">
        <f>IF(OR(A1248="",B1248=""),"",SUMIFS(Paradas!$F$5:$F$4004,Paradas!$A$5:$A$4004,A1248,Paradas!$B$5:$B$4004,B1248))</f>
        <v/>
      </c>
      <c r="L1248" s="11">
        <f>IF(J1248="","",J1248-N(K1248))</f>
        <v/>
      </c>
      <c r="M1248" s="12">
        <f>IF(OR(A1248="",B1248=""),"",COUNTIFS(Paradas!$A$5:$A$4004,A1248,Paradas!$B$5:$B$4004,B1248))</f>
        <v/>
      </c>
      <c r="N1248" s="11">
        <f>IF(OR(H1248="",I1248=""),"",I1248-H1248)</f>
        <v/>
      </c>
      <c r="O1248" s="6" t="n"/>
    </row>
    <row r="1249">
      <c r="A1249" s="13" t="n"/>
      <c r="B1249" s="6" t="n"/>
      <c r="C1249" s="6" t="n"/>
      <c r="D1249" s="6" t="n"/>
      <c r="E1249" s="14" t="n"/>
      <c r="F1249" s="14" t="n"/>
      <c r="G1249" s="14" t="n"/>
      <c r="H1249" s="15" t="n"/>
      <c r="I1249" s="15" t="n"/>
      <c r="J1249" s="11">
        <f>IF(OR(E1249="",F1249=""),"",ROUND((MOD(F1249-E1249,1)-N(G1249))*24,2))</f>
        <v/>
      </c>
      <c r="K1249" s="11">
        <f>IF(OR(A1249="",B1249=""),"",SUMIFS(Paradas!$F$5:$F$4004,Paradas!$A$5:$A$4004,A1249,Paradas!$B$5:$B$4004,B1249))</f>
        <v/>
      </c>
      <c r="L1249" s="11">
        <f>IF(J1249="","",J1249-N(K1249))</f>
        <v/>
      </c>
      <c r="M1249" s="12">
        <f>IF(OR(A1249="",B1249=""),"",COUNTIFS(Paradas!$A$5:$A$4004,A1249,Paradas!$B$5:$B$4004,B1249))</f>
        <v/>
      </c>
      <c r="N1249" s="11">
        <f>IF(OR(H1249="",I1249=""),"",I1249-H1249)</f>
        <v/>
      </c>
      <c r="O1249" s="6" t="n"/>
    </row>
    <row r="1250">
      <c r="A1250" s="13" t="n"/>
      <c r="B1250" s="6" t="n"/>
      <c r="C1250" s="6" t="n"/>
      <c r="D1250" s="6" t="n"/>
      <c r="E1250" s="14" t="n"/>
      <c r="F1250" s="14" t="n"/>
      <c r="G1250" s="14" t="n"/>
      <c r="H1250" s="15" t="n"/>
      <c r="I1250" s="15" t="n"/>
      <c r="J1250" s="11">
        <f>IF(OR(E1250="",F1250=""),"",ROUND((MOD(F1250-E1250,1)-N(G1250))*24,2))</f>
        <v/>
      </c>
      <c r="K1250" s="11">
        <f>IF(OR(A1250="",B1250=""),"",SUMIFS(Paradas!$F$5:$F$4004,Paradas!$A$5:$A$4004,A1250,Paradas!$B$5:$B$4004,B1250))</f>
        <v/>
      </c>
      <c r="L1250" s="11">
        <f>IF(J1250="","",J1250-N(K1250))</f>
        <v/>
      </c>
      <c r="M1250" s="12">
        <f>IF(OR(A1250="",B1250=""),"",COUNTIFS(Paradas!$A$5:$A$4004,A1250,Paradas!$B$5:$B$4004,B1250))</f>
        <v/>
      </c>
      <c r="N1250" s="11">
        <f>IF(OR(H1250="",I1250=""),"",I1250-H1250)</f>
        <v/>
      </c>
      <c r="O1250" s="6" t="n"/>
    </row>
    <row r="1251">
      <c r="A1251" s="13" t="n"/>
      <c r="B1251" s="6" t="n"/>
      <c r="C1251" s="6" t="n"/>
      <c r="D1251" s="6" t="n"/>
      <c r="E1251" s="14" t="n"/>
      <c r="F1251" s="14" t="n"/>
      <c r="G1251" s="14" t="n"/>
      <c r="H1251" s="15" t="n"/>
      <c r="I1251" s="15" t="n"/>
      <c r="J1251" s="11">
        <f>IF(OR(E1251="",F1251=""),"",ROUND((MOD(F1251-E1251,1)-N(G1251))*24,2))</f>
        <v/>
      </c>
      <c r="K1251" s="11">
        <f>IF(OR(A1251="",B1251=""),"",SUMIFS(Paradas!$F$5:$F$4004,Paradas!$A$5:$A$4004,A1251,Paradas!$B$5:$B$4004,B1251))</f>
        <v/>
      </c>
      <c r="L1251" s="11">
        <f>IF(J1251="","",J1251-N(K1251))</f>
        <v/>
      </c>
      <c r="M1251" s="12">
        <f>IF(OR(A1251="",B1251=""),"",COUNTIFS(Paradas!$A$5:$A$4004,A1251,Paradas!$B$5:$B$4004,B1251))</f>
        <v/>
      </c>
      <c r="N1251" s="11">
        <f>IF(OR(H1251="",I1251=""),"",I1251-H1251)</f>
        <v/>
      </c>
      <c r="O1251" s="6" t="n"/>
    </row>
    <row r="1252">
      <c r="A1252" s="13" t="n"/>
      <c r="B1252" s="6" t="n"/>
      <c r="C1252" s="6" t="n"/>
      <c r="D1252" s="6" t="n"/>
      <c r="E1252" s="14" t="n"/>
      <c r="F1252" s="14" t="n"/>
      <c r="G1252" s="14" t="n"/>
      <c r="H1252" s="15" t="n"/>
      <c r="I1252" s="15" t="n"/>
      <c r="J1252" s="11">
        <f>IF(OR(E1252="",F1252=""),"",ROUND((MOD(F1252-E1252,1)-N(G1252))*24,2))</f>
        <v/>
      </c>
      <c r="K1252" s="11">
        <f>IF(OR(A1252="",B1252=""),"",SUMIFS(Paradas!$F$5:$F$4004,Paradas!$A$5:$A$4004,A1252,Paradas!$B$5:$B$4004,B1252))</f>
        <v/>
      </c>
      <c r="L1252" s="11">
        <f>IF(J1252="","",J1252-N(K1252))</f>
        <v/>
      </c>
      <c r="M1252" s="12">
        <f>IF(OR(A1252="",B1252=""),"",COUNTIFS(Paradas!$A$5:$A$4004,A1252,Paradas!$B$5:$B$4004,B1252))</f>
        <v/>
      </c>
      <c r="N1252" s="11">
        <f>IF(OR(H1252="",I1252=""),"",I1252-H1252)</f>
        <v/>
      </c>
      <c r="O1252" s="6" t="n"/>
    </row>
    <row r="1253">
      <c r="A1253" s="13" t="n"/>
      <c r="B1253" s="6" t="n"/>
      <c r="C1253" s="6" t="n"/>
      <c r="D1253" s="6" t="n"/>
      <c r="E1253" s="14" t="n"/>
      <c r="F1253" s="14" t="n"/>
      <c r="G1253" s="14" t="n"/>
      <c r="H1253" s="15" t="n"/>
      <c r="I1253" s="15" t="n"/>
      <c r="J1253" s="11">
        <f>IF(OR(E1253="",F1253=""),"",ROUND((MOD(F1253-E1253,1)-N(G1253))*24,2))</f>
        <v/>
      </c>
      <c r="K1253" s="11">
        <f>IF(OR(A1253="",B1253=""),"",SUMIFS(Paradas!$F$5:$F$4004,Paradas!$A$5:$A$4004,A1253,Paradas!$B$5:$B$4004,B1253))</f>
        <v/>
      </c>
      <c r="L1253" s="11">
        <f>IF(J1253="","",J1253-N(K1253))</f>
        <v/>
      </c>
      <c r="M1253" s="12">
        <f>IF(OR(A1253="",B1253=""),"",COUNTIFS(Paradas!$A$5:$A$4004,A1253,Paradas!$B$5:$B$4004,B1253))</f>
        <v/>
      </c>
      <c r="N1253" s="11">
        <f>IF(OR(H1253="",I1253=""),"",I1253-H1253)</f>
        <v/>
      </c>
      <c r="O1253" s="6" t="n"/>
    </row>
    <row r="1254">
      <c r="A1254" s="13" t="n"/>
      <c r="B1254" s="6" t="n"/>
      <c r="C1254" s="6" t="n"/>
      <c r="D1254" s="6" t="n"/>
      <c r="E1254" s="14" t="n"/>
      <c r="F1254" s="14" t="n"/>
      <c r="G1254" s="14" t="n"/>
      <c r="H1254" s="15" t="n"/>
      <c r="I1254" s="15" t="n"/>
      <c r="J1254" s="11">
        <f>IF(OR(E1254="",F1254=""),"",ROUND((MOD(F1254-E1254,1)-N(G1254))*24,2))</f>
        <v/>
      </c>
      <c r="K1254" s="11">
        <f>IF(OR(A1254="",B1254=""),"",SUMIFS(Paradas!$F$5:$F$4004,Paradas!$A$5:$A$4004,A1254,Paradas!$B$5:$B$4004,B1254))</f>
        <v/>
      </c>
      <c r="L1254" s="11">
        <f>IF(J1254="","",J1254-N(K1254))</f>
        <v/>
      </c>
      <c r="M1254" s="12">
        <f>IF(OR(A1254="",B1254=""),"",COUNTIFS(Paradas!$A$5:$A$4004,A1254,Paradas!$B$5:$B$4004,B1254))</f>
        <v/>
      </c>
      <c r="N1254" s="11">
        <f>IF(OR(H1254="",I1254=""),"",I1254-H1254)</f>
        <v/>
      </c>
      <c r="O1254" s="6" t="n"/>
    </row>
    <row r="1255">
      <c r="A1255" s="13" t="n"/>
      <c r="B1255" s="6" t="n"/>
      <c r="C1255" s="6" t="n"/>
      <c r="D1255" s="6" t="n"/>
      <c r="E1255" s="14" t="n"/>
      <c r="F1255" s="14" t="n"/>
      <c r="G1255" s="14" t="n"/>
      <c r="H1255" s="15" t="n"/>
      <c r="I1255" s="15" t="n"/>
      <c r="J1255" s="11">
        <f>IF(OR(E1255="",F1255=""),"",ROUND((MOD(F1255-E1255,1)-N(G1255))*24,2))</f>
        <v/>
      </c>
      <c r="K1255" s="11">
        <f>IF(OR(A1255="",B1255=""),"",SUMIFS(Paradas!$F$5:$F$4004,Paradas!$A$5:$A$4004,A1255,Paradas!$B$5:$B$4004,B1255))</f>
        <v/>
      </c>
      <c r="L1255" s="11">
        <f>IF(J1255="","",J1255-N(K1255))</f>
        <v/>
      </c>
      <c r="M1255" s="12">
        <f>IF(OR(A1255="",B1255=""),"",COUNTIFS(Paradas!$A$5:$A$4004,A1255,Paradas!$B$5:$B$4004,B1255))</f>
        <v/>
      </c>
      <c r="N1255" s="11">
        <f>IF(OR(H1255="",I1255=""),"",I1255-H1255)</f>
        <v/>
      </c>
      <c r="O1255" s="6" t="n"/>
    </row>
    <row r="1256">
      <c r="A1256" s="13" t="n"/>
      <c r="B1256" s="6" t="n"/>
      <c r="C1256" s="6" t="n"/>
      <c r="D1256" s="6" t="n"/>
      <c r="E1256" s="14" t="n"/>
      <c r="F1256" s="14" t="n"/>
      <c r="G1256" s="14" t="n"/>
      <c r="H1256" s="15" t="n"/>
      <c r="I1256" s="15" t="n"/>
      <c r="J1256" s="11">
        <f>IF(OR(E1256="",F1256=""),"",ROUND((MOD(F1256-E1256,1)-N(G1256))*24,2))</f>
        <v/>
      </c>
      <c r="K1256" s="11">
        <f>IF(OR(A1256="",B1256=""),"",SUMIFS(Paradas!$F$5:$F$4004,Paradas!$A$5:$A$4004,A1256,Paradas!$B$5:$B$4004,B1256))</f>
        <v/>
      </c>
      <c r="L1256" s="11">
        <f>IF(J1256="","",J1256-N(K1256))</f>
        <v/>
      </c>
      <c r="M1256" s="12">
        <f>IF(OR(A1256="",B1256=""),"",COUNTIFS(Paradas!$A$5:$A$4004,A1256,Paradas!$B$5:$B$4004,B1256))</f>
        <v/>
      </c>
      <c r="N1256" s="11">
        <f>IF(OR(H1256="",I1256=""),"",I1256-H1256)</f>
        <v/>
      </c>
      <c r="O1256" s="6" t="n"/>
    </row>
    <row r="1257">
      <c r="A1257" s="13" t="n"/>
      <c r="B1257" s="6" t="n"/>
      <c r="C1257" s="6" t="n"/>
      <c r="D1257" s="6" t="n"/>
      <c r="E1257" s="14" t="n"/>
      <c r="F1257" s="14" t="n"/>
      <c r="G1257" s="14" t="n"/>
      <c r="H1257" s="15" t="n"/>
      <c r="I1257" s="15" t="n"/>
      <c r="J1257" s="11">
        <f>IF(OR(E1257="",F1257=""),"",ROUND((MOD(F1257-E1257,1)-N(G1257))*24,2))</f>
        <v/>
      </c>
      <c r="K1257" s="11">
        <f>IF(OR(A1257="",B1257=""),"",SUMIFS(Paradas!$F$5:$F$4004,Paradas!$A$5:$A$4004,A1257,Paradas!$B$5:$B$4004,B1257))</f>
        <v/>
      </c>
      <c r="L1257" s="11">
        <f>IF(J1257="","",J1257-N(K1257))</f>
        <v/>
      </c>
      <c r="M1257" s="12">
        <f>IF(OR(A1257="",B1257=""),"",COUNTIFS(Paradas!$A$5:$A$4004,A1257,Paradas!$B$5:$B$4004,B1257))</f>
        <v/>
      </c>
      <c r="N1257" s="11">
        <f>IF(OR(H1257="",I1257=""),"",I1257-H1257)</f>
        <v/>
      </c>
      <c r="O1257" s="6" t="n"/>
    </row>
    <row r="1258">
      <c r="A1258" s="13" t="n"/>
      <c r="B1258" s="6" t="n"/>
      <c r="C1258" s="6" t="n"/>
      <c r="D1258" s="6" t="n"/>
      <c r="E1258" s="14" t="n"/>
      <c r="F1258" s="14" t="n"/>
      <c r="G1258" s="14" t="n"/>
      <c r="H1258" s="15" t="n"/>
      <c r="I1258" s="15" t="n"/>
      <c r="J1258" s="11">
        <f>IF(OR(E1258="",F1258=""),"",ROUND((MOD(F1258-E1258,1)-N(G1258))*24,2))</f>
        <v/>
      </c>
      <c r="K1258" s="11">
        <f>IF(OR(A1258="",B1258=""),"",SUMIFS(Paradas!$F$5:$F$4004,Paradas!$A$5:$A$4004,A1258,Paradas!$B$5:$B$4004,B1258))</f>
        <v/>
      </c>
      <c r="L1258" s="11">
        <f>IF(J1258="","",J1258-N(K1258))</f>
        <v/>
      </c>
      <c r="M1258" s="12">
        <f>IF(OR(A1258="",B1258=""),"",COUNTIFS(Paradas!$A$5:$A$4004,A1258,Paradas!$B$5:$B$4004,B1258))</f>
        <v/>
      </c>
      <c r="N1258" s="11">
        <f>IF(OR(H1258="",I1258=""),"",I1258-H1258)</f>
        <v/>
      </c>
      <c r="O1258" s="6" t="n"/>
    </row>
    <row r="1259">
      <c r="A1259" s="13" t="n"/>
      <c r="B1259" s="6" t="n"/>
      <c r="C1259" s="6" t="n"/>
      <c r="D1259" s="6" t="n"/>
      <c r="E1259" s="14" t="n"/>
      <c r="F1259" s="14" t="n"/>
      <c r="G1259" s="14" t="n"/>
      <c r="H1259" s="15" t="n"/>
      <c r="I1259" s="15" t="n"/>
      <c r="J1259" s="11">
        <f>IF(OR(E1259="",F1259=""),"",ROUND((MOD(F1259-E1259,1)-N(G1259))*24,2))</f>
        <v/>
      </c>
      <c r="K1259" s="11">
        <f>IF(OR(A1259="",B1259=""),"",SUMIFS(Paradas!$F$5:$F$4004,Paradas!$A$5:$A$4004,A1259,Paradas!$B$5:$B$4004,B1259))</f>
        <v/>
      </c>
      <c r="L1259" s="11">
        <f>IF(J1259="","",J1259-N(K1259))</f>
        <v/>
      </c>
      <c r="M1259" s="12">
        <f>IF(OR(A1259="",B1259=""),"",COUNTIFS(Paradas!$A$5:$A$4004,A1259,Paradas!$B$5:$B$4004,B1259))</f>
        <v/>
      </c>
      <c r="N1259" s="11">
        <f>IF(OR(H1259="",I1259=""),"",I1259-H1259)</f>
        <v/>
      </c>
      <c r="O1259" s="6" t="n"/>
    </row>
    <row r="1260">
      <c r="A1260" s="13" t="n"/>
      <c r="B1260" s="6" t="n"/>
      <c r="C1260" s="6" t="n"/>
      <c r="D1260" s="6" t="n"/>
      <c r="E1260" s="14" t="n"/>
      <c r="F1260" s="14" t="n"/>
      <c r="G1260" s="14" t="n"/>
      <c r="H1260" s="15" t="n"/>
      <c r="I1260" s="15" t="n"/>
      <c r="J1260" s="11">
        <f>IF(OR(E1260="",F1260=""),"",ROUND((MOD(F1260-E1260,1)-N(G1260))*24,2))</f>
        <v/>
      </c>
      <c r="K1260" s="11">
        <f>IF(OR(A1260="",B1260=""),"",SUMIFS(Paradas!$F$5:$F$4004,Paradas!$A$5:$A$4004,A1260,Paradas!$B$5:$B$4004,B1260))</f>
        <v/>
      </c>
      <c r="L1260" s="11">
        <f>IF(J1260="","",J1260-N(K1260))</f>
        <v/>
      </c>
      <c r="M1260" s="12">
        <f>IF(OR(A1260="",B1260=""),"",COUNTIFS(Paradas!$A$5:$A$4004,A1260,Paradas!$B$5:$B$4004,B1260))</f>
        <v/>
      </c>
      <c r="N1260" s="11">
        <f>IF(OR(H1260="",I1260=""),"",I1260-H1260)</f>
        <v/>
      </c>
      <c r="O1260" s="6" t="n"/>
    </row>
    <row r="1261">
      <c r="A1261" s="13" t="n"/>
      <c r="B1261" s="6" t="n"/>
      <c r="C1261" s="6" t="n"/>
      <c r="D1261" s="6" t="n"/>
      <c r="E1261" s="14" t="n"/>
      <c r="F1261" s="14" t="n"/>
      <c r="G1261" s="14" t="n"/>
      <c r="H1261" s="15" t="n"/>
      <c r="I1261" s="15" t="n"/>
      <c r="J1261" s="11">
        <f>IF(OR(E1261="",F1261=""),"",ROUND((MOD(F1261-E1261,1)-N(G1261))*24,2))</f>
        <v/>
      </c>
      <c r="K1261" s="11">
        <f>IF(OR(A1261="",B1261=""),"",SUMIFS(Paradas!$F$5:$F$4004,Paradas!$A$5:$A$4004,A1261,Paradas!$B$5:$B$4004,B1261))</f>
        <v/>
      </c>
      <c r="L1261" s="11">
        <f>IF(J1261="","",J1261-N(K1261))</f>
        <v/>
      </c>
      <c r="M1261" s="12">
        <f>IF(OR(A1261="",B1261=""),"",COUNTIFS(Paradas!$A$5:$A$4004,A1261,Paradas!$B$5:$B$4004,B1261))</f>
        <v/>
      </c>
      <c r="N1261" s="11">
        <f>IF(OR(H1261="",I1261=""),"",I1261-H1261)</f>
        <v/>
      </c>
      <c r="O1261" s="6" t="n"/>
    </row>
    <row r="1262">
      <c r="A1262" s="13" t="n"/>
      <c r="B1262" s="6" t="n"/>
      <c r="C1262" s="6" t="n"/>
      <c r="D1262" s="6" t="n"/>
      <c r="E1262" s="14" t="n"/>
      <c r="F1262" s="14" t="n"/>
      <c r="G1262" s="14" t="n"/>
      <c r="H1262" s="15" t="n"/>
      <c r="I1262" s="15" t="n"/>
      <c r="J1262" s="11">
        <f>IF(OR(E1262="",F1262=""),"",ROUND((MOD(F1262-E1262,1)-N(G1262))*24,2))</f>
        <v/>
      </c>
      <c r="K1262" s="11">
        <f>IF(OR(A1262="",B1262=""),"",SUMIFS(Paradas!$F$5:$F$4004,Paradas!$A$5:$A$4004,A1262,Paradas!$B$5:$B$4004,B1262))</f>
        <v/>
      </c>
      <c r="L1262" s="11">
        <f>IF(J1262="","",J1262-N(K1262))</f>
        <v/>
      </c>
      <c r="M1262" s="12">
        <f>IF(OR(A1262="",B1262=""),"",COUNTIFS(Paradas!$A$5:$A$4004,A1262,Paradas!$B$5:$B$4004,B1262))</f>
        <v/>
      </c>
      <c r="N1262" s="11">
        <f>IF(OR(H1262="",I1262=""),"",I1262-H1262)</f>
        <v/>
      </c>
      <c r="O1262" s="6" t="n"/>
    </row>
    <row r="1263">
      <c r="A1263" s="13" t="n"/>
      <c r="B1263" s="6" t="n"/>
      <c r="C1263" s="6" t="n"/>
      <c r="D1263" s="6" t="n"/>
      <c r="E1263" s="14" t="n"/>
      <c r="F1263" s="14" t="n"/>
      <c r="G1263" s="14" t="n"/>
      <c r="H1263" s="15" t="n"/>
      <c r="I1263" s="15" t="n"/>
      <c r="J1263" s="11">
        <f>IF(OR(E1263="",F1263=""),"",ROUND((MOD(F1263-E1263,1)-N(G1263))*24,2))</f>
        <v/>
      </c>
      <c r="K1263" s="11">
        <f>IF(OR(A1263="",B1263=""),"",SUMIFS(Paradas!$F$5:$F$4004,Paradas!$A$5:$A$4004,A1263,Paradas!$B$5:$B$4004,B1263))</f>
        <v/>
      </c>
      <c r="L1263" s="11">
        <f>IF(J1263="","",J1263-N(K1263))</f>
        <v/>
      </c>
      <c r="M1263" s="12">
        <f>IF(OR(A1263="",B1263=""),"",COUNTIFS(Paradas!$A$5:$A$4004,A1263,Paradas!$B$5:$B$4004,B1263))</f>
        <v/>
      </c>
      <c r="N1263" s="11">
        <f>IF(OR(H1263="",I1263=""),"",I1263-H1263)</f>
        <v/>
      </c>
      <c r="O1263" s="6" t="n"/>
    </row>
    <row r="1264">
      <c r="A1264" s="13" t="n"/>
      <c r="B1264" s="6" t="n"/>
      <c r="C1264" s="6" t="n"/>
      <c r="D1264" s="6" t="n"/>
      <c r="E1264" s="14" t="n"/>
      <c r="F1264" s="14" t="n"/>
      <c r="G1264" s="14" t="n"/>
      <c r="H1264" s="15" t="n"/>
      <c r="I1264" s="15" t="n"/>
      <c r="J1264" s="11">
        <f>IF(OR(E1264="",F1264=""),"",ROUND((MOD(F1264-E1264,1)-N(G1264))*24,2))</f>
        <v/>
      </c>
      <c r="K1264" s="11">
        <f>IF(OR(A1264="",B1264=""),"",SUMIFS(Paradas!$F$5:$F$4004,Paradas!$A$5:$A$4004,A1264,Paradas!$B$5:$B$4004,B1264))</f>
        <v/>
      </c>
      <c r="L1264" s="11">
        <f>IF(J1264="","",J1264-N(K1264))</f>
        <v/>
      </c>
      <c r="M1264" s="12">
        <f>IF(OR(A1264="",B1264=""),"",COUNTIFS(Paradas!$A$5:$A$4004,A1264,Paradas!$B$5:$B$4004,B1264))</f>
        <v/>
      </c>
      <c r="N1264" s="11">
        <f>IF(OR(H1264="",I1264=""),"",I1264-H1264)</f>
        <v/>
      </c>
      <c r="O1264" s="6" t="n"/>
    </row>
    <row r="1265">
      <c r="A1265" s="13" t="n"/>
      <c r="B1265" s="6" t="n"/>
      <c r="C1265" s="6" t="n"/>
      <c r="D1265" s="6" t="n"/>
      <c r="E1265" s="14" t="n"/>
      <c r="F1265" s="14" t="n"/>
      <c r="G1265" s="14" t="n"/>
      <c r="H1265" s="15" t="n"/>
      <c r="I1265" s="15" t="n"/>
      <c r="J1265" s="11">
        <f>IF(OR(E1265="",F1265=""),"",ROUND((MOD(F1265-E1265,1)-N(G1265))*24,2))</f>
        <v/>
      </c>
      <c r="K1265" s="11">
        <f>IF(OR(A1265="",B1265=""),"",SUMIFS(Paradas!$F$5:$F$4004,Paradas!$A$5:$A$4004,A1265,Paradas!$B$5:$B$4004,B1265))</f>
        <v/>
      </c>
      <c r="L1265" s="11">
        <f>IF(J1265="","",J1265-N(K1265))</f>
        <v/>
      </c>
      <c r="M1265" s="12">
        <f>IF(OR(A1265="",B1265=""),"",COUNTIFS(Paradas!$A$5:$A$4004,A1265,Paradas!$B$5:$B$4004,B1265))</f>
        <v/>
      </c>
      <c r="N1265" s="11">
        <f>IF(OR(H1265="",I1265=""),"",I1265-H1265)</f>
        <v/>
      </c>
      <c r="O1265" s="6" t="n"/>
    </row>
    <row r="1266">
      <c r="A1266" s="13" t="n"/>
      <c r="B1266" s="6" t="n"/>
      <c r="C1266" s="6" t="n"/>
      <c r="D1266" s="6" t="n"/>
      <c r="E1266" s="14" t="n"/>
      <c r="F1266" s="14" t="n"/>
      <c r="G1266" s="14" t="n"/>
      <c r="H1266" s="15" t="n"/>
      <c r="I1266" s="15" t="n"/>
      <c r="J1266" s="11">
        <f>IF(OR(E1266="",F1266=""),"",ROUND((MOD(F1266-E1266,1)-N(G1266))*24,2))</f>
        <v/>
      </c>
      <c r="K1266" s="11">
        <f>IF(OR(A1266="",B1266=""),"",SUMIFS(Paradas!$F$5:$F$4004,Paradas!$A$5:$A$4004,A1266,Paradas!$B$5:$B$4004,B1266))</f>
        <v/>
      </c>
      <c r="L1266" s="11">
        <f>IF(J1266="","",J1266-N(K1266))</f>
        <v/>
      </c>
      <c r="M1266" s="12">
        <f>IF(OR(A1266="",B1266=""),"",COUNTIFS(Paradas!$A$5:$A$4004,A1266,Paradas!$B$5:$B$4004,B1266))</f>
        <v/>
      </c>
      <c r="N1266" s="11">
        <f>IF(OR(H1266="",I1266=""),"",I1266-H1266)</f>
        <v/>
      </c>
      <c r="O1266" s="6" t="n"/>
    </row>
    <row r="1267">
      <c r="A1267" s="13" t="n"/>
      <c r="B1267" s="6" t="n"/>
      <c r="C1267" s="6" t="n"/>
      <c r="D1267" s="6" t="n"/>
      <c r="E1267" s="14" t="n"/>
      <c r="F1267" s="14" t="n"/>
      <c r="G1267" s="14" t="n"/>
      <c r="H1267" s="15" t="n"/>
      <c r="I1267" s="15" t="n"/>
      <c r="J1267" s="11">
        <f>IF(OR(E1267="",F1267=""),"",ROUND((MOD(F1267-E1267,1)-N(G1267))*24,2))</f>
        <v/>
      </c>
      <c r="K1267" s="11">
        <f>IF(OR(A1267="",B1267=""),"",SUMIFS(Paradas!$F$5:$F$4004,Paradas!$A$5:$A$4004,A1267,Paradas!$B$5:$B$4004,B1267))</f>
        <v/>
      </c>
      <c r="L1267" s="11">
        <f>IF(J1267="","",J1267-N(K1267))</f>
        <v/>
      </c>
      <c r="M1267" s="12">
        <f>IF(OR(A1267="",B1267=""),"",COUNTIFS(Paradas!$A$5:$A$4004,A1267,Paradas!$B$5:$B$4004,B1267))</f>
        <v/>
      </c>
      <c r="N1267" s="11">
        <f>IF(OR(H1267="",I1267=""),"",I1267-H1267)</f>
        <v/>
      </c>
      <c r="O1267" s="6" t="n"/>
    </row>
    <row r="1268">
      <c r="A1268" s="13" t="n"/>
      <c r="B1268" s="6" t="n"/>
      <c r="C1268" s="6" t="n"/>
      <c r="D1268" s="6" t="n"/>
      <c r="E1268" s="14" t="n"/>
      <c r="F1268" s="14" t="n"/>
      <c r="G1268" s="14" t="n"/>
      <c r="H1268" s="15" t="n"/>
      <c r="I1268" s="15" t="n"/>
      <c r="J1268" s="11">
        <f>IF(OR(E1268="",F1268=""),"",ROUND((MOD(F1268-E1268,1)-N(G1268))*24,2))</f>
        <v/>
      </c>
      <c r="K1268" s="11">
        <f>IF(OR(A1268="",B1268=""),"",SUMIFS(Paradas!$F$5:$F$4004,Paradas!$A$5:$A$4004,A1268,Paradas!$B$5:$B$4004,B1268))</f>
        <v/>
      </c>
      <c r="L1268" s="11">
        <f>IF(J1268="","",J1268-N(K1268))</f>
        <v/>
      </c>
      <c r="M1268" s="12">
        <f>IF(OR(A1268="",B1268=""),"",COUNTIFS(Paradas!$A$5:$A$4004,A1268,Paradas!$B$5:$B$4004,B1268))</f>
        <v/>
      </c>
      <c r="N1268" s="11">
        <f>IF(OR(H1268="",I1268=""),"",I1268-H1268)</f>
        <v/>
      </c>
      <c r="O1268" s="6" t="n"/>
    </row>
    <row r="1269">
      <c r="A1269" s="13" t="n"/>
      <c r="B1269" s="6" t="n"/>
      <c r="C1269" s="6" t="n"/>
      <c r="D1269" s="6" t="n"/>
      <c r="E1269" s="14" t="n"/>
      <c r="F1269" s="14" t="n"/>
      <c r="G1269" s="14" t="n"/>
      <c r="H1269" s="15" t="n"/>
      <c r="I1269" s="15" t="n"/>
      <c r="J1269" s="11">
        <f>IF(OR(E1269="",F1269=""),"",ROUND((MOD(F1269-E1269,1)-N(G1269))*24,2))</f>
        <v/>
      </c>
      <c r="K1269" s="11">
        <f>IF(OR(A1269="",B1269=""),"",SUMIFS(Paradas!$F$5:$F$4004,Paradas!$A$5:$A$4004,A1269,Paradas!$B$5:$B$4004,B1269))</f>
        <v/>
      </c>
      <c r="L1269" s="11">
        <f>IF(J1269="","",J1269-N(K1269))</f>
        <v/>
      </c>
      <c r="M1269" s="12">
        <f>IF(OR(A1269="",B1269=""),"",COUNTIFS(Paradas!$A$5:$A$4004,A1269,Paradas!$B$5:$B$4004,B1269))</f>
        <v/>
      </c>
      <c r="N1269" s="11">
        <f>IF(OR(H1269="",I1269=""),"",I1269-H1269)</f>
        <v/>
      </c>
      <c r="O1269" s="6" t="n"/>
    </row>
    <row r="1270">
      <c r="A1270" s="13" t="n"/>
      <c r="B1270" s="6" t="n"/>
      <c r="C1270" s="6" t="n"/>
      <c r="D1270" s="6" t="n"/>
      <c r="E1270" s="14" t="n"/>
      <c r="F1270" s="14" t="n"/>
      <c r="G1270" s="14" t="n"/>
      <c r="H1270" s="15" t="n"/>
      <c r="I1270" s="15" t="n"/>
      <c r="J1270" s="11">
        <f>IF(OR(E1270="",F1270=""),"",ROUND((MOD(F1270-E1270,1)-N(G1270))*24,2))</f>
        <v/>
      </c>
      <c r="K1270" s="11">
        <f>IF(OR(A1270="",B1270=""),"",SUMIFS(Paradas!$F$5:$F$4004,Paradas!$A$5:$A$4004,A1270,Paradas!$B$5:$B$4004,B1270))</f>
        <v/>
      </c>
      <c r="L1270" s="11">
        <f>IF(J1270="","",J1270-N(K1270))</f>
        <v/>
      </c>
      <c r="M1270" s="12">
        <f>IF(OR(A1270="",B1270=""),"",COUNTIFS(Paradas!$A$5:$A$4004,A1270,Paradas!$B$5:$B$4004,B1270))</f>
        <v/>
      </c>
      <c r="N1270" s="11">
        <f>IF(OR(H1270="",I1270=""),"",I1270-H1270)</f>
        <v/>
      </c>
      <c r="O1270" s="6" t="n"/>
    </row>
    <row r="1271">
      <c r="A1271" s="13" t="n"/>
      <c r="B1271" s="6" t="n"/>
      <c r="C1271" s="6" t="n"/>
      <c r="D1271" s="6" t="n"/>
      <c r="E1271" s="14" t="n"/>
      <c r="F1271" s="14" t="n"/>
      <c r="G1271" s="14" t="n"/>
      <c r="H1271" s="15" t="n"/>
      <c r="I1271" s="15" t="n"/>
      <c r="J1271" s="11">
        <f>IF(OR(E1271="",F1271=""),"",ROUND((MOD(F1271-E1271,1)-N(G1271))*24,2))</f>
        <v/>
      </c>
      <c r="K1271" s="11">
        <f>IF(OR(A1271="",B1271=""),"",SUMIFS(Paradas!$F$5:$F$4004,Paradas!$A$5:$A$4004,A1271,Paradas!$B$5:$B$4004,B1271))</f>
        <v/>
      </c>
      <c r="L1271" s="11">
        <f>IF(J1271="","",J1271-N(K1271))</f>
        <v/>
      </c>
      <c r="M1271" s="12">
        <f>IF(OR(A1271="",B1271=""),"",COUNTIFS(Paradas!$A$5:$A$4004,A1271,Paradas!$B$5:$B$4004,B1271))</f>
        <v/>
      </c>
      <c r="N1271" s="11">
        <f>IF(OR(H1271="",I1271=""),"",I1271-H1271)</f>
        <v/>
      </c>
      <c r="O1271" s="6" t="n"/>
    </row>
    <row r="1272">
      <c r="A1272" s="13" t="n"/>
      <c r="B1272" s="6" t="n"/>
      <c r="C1272" s="6" t="n"/>
      <c r="D1272" s="6" t="n"/>
      <c r="E1272" s="14" t="n"/>
      <c r="F1272" s="14" t="n"/>
      <c r="G1272" s="14" t="n"/>
      <c r="H1272" s="15" t="n"/>
      <c r="I1272" s="15" t="n"/>
      <c r="J1272" s="11">
        <f>IF(OR(E1272="",F1272=""),"",ROUND((MOD(F1272-E1272,1)-N(G1272))*24,2))</f>
        <v/>
      </c>
      <c r="K1272" s="11">
        <f>IF(OR(A1272="",B1272=""),"",SUMIFS(Paradas!$F$5:$F$4004,Paradas!$A$5:$A$4004,A1272,Paradas!$B$5:$B$4004,B1272))</f>
        <v/>
      </c>
      <c r="L1272" s="11">
        <f>IF(J1272="","",J1272-N(K1272))</f>
        <v/>
      </c>
      <c r="M1272" s="12">
        <f>IF(OR(A1272="",B1272=""),"",COUNTIFS(Paradas!$A$5:$A$4004,A1272,Paradas!$B$5:$B$4004,B1272))</f>
        <v/>
      </c>
      <c r="N1272" s="11">
        <f>IF(OR(H1272="",I1272=""),"",I1272-H1272)</f>
        <v/>
      </c>
      <c r="O1272" s="6" t="n"/>
    </row>
    <row r="1273">
      <c r="A1273" s="13" t="n"/>
      <c r="B1273" s="6" t="n"/>
      <c r="C1273" s="6" t="n"/>
      <c r="D1273" s="6" t="n"/>
      <c r="E1273" s="14" t="n"/>
      <c r="F1273" s="14" t="n"/>
      <c r="G1273" s="14" t="n"/>
      <c r="H1273" s="15" t="n"/>
      <c r="I1273" s="15" t="n"/>
      <c r="J1273" s="11">
        <f>IF(OR(E1273="",F1273=""),"",ROUND((MOD(F1273-E1273,1)-N(G1273))*24,2))</f>
        <v/>
      </c>
      <c r="K1273" s="11">
        <f>IF(OR(A1273="",B1273=""),"",SUMIFS(Paradas!$F$5:$F$4004,Paradas!$A$5:$A$4004,A1273,Paradas!$B$5:$B$4004,B1273))</f>
        <v/>
      </c>
      <c r="L1273" s="11">
        <f>IF(J1273="","",J1273-N(K1273))</f>
        <v/>
      </c>
      <c r="M1273" s="12">
        <f>IF(OR(A1273="",B1273=""),"",COUNTIFS(Paradas!$A$5:$A$4004,A1273,Paradas!$B$5:$B$4004,B1273))</f>
        <v/>
      </c>
      <c r="N1273" s="11">
        <f>IF(OR(H1273="",I1273=""),"",I1273-H1273)</f>
        <v/>
      </c>
      <c r="O1273" s="6" t="n"/>
    </row>
    <row r="1274">
      <c r="A1274" s="13" t="n"/>
      <c r="B1274" s="6" t="n"/>
      <c r="C1274" s="6" t="n"/>
      <c r="D1274" s="6" t="n"/>
      <c r="E1274" s="14" t="n"/>
      <c r="F1274" s="14" t="n"/>
      <c r="G1274" s="14" t="n"/>
      <c r="H1274" s="15" t="n"/>
      <c r="I1274" s="15" t="n"/>
      <c r="J1274" s="11">
        <f>IF(OR(E1274="",F1274=""),"",ROUND((MOD(F1274-E1274,1)-N(G1274))*24,2))</f>
        <v/>
      </c>
      <c r="K1274" s="11">
        <f>IF(OR(A1274="",B1274=""),"",SUMIFS(Paradas!$F$5:$F$4004,Paradas!$A$5:$A$4004,A1274,Paradas!$B$5:$B$4004,B1274))</f>
        <v/>
      </c>
      <c r="L1274" s="11">
        <f>IF(J1274="","",J1274-N(K1274))</f>
        <v/>
      </c>
      <c r="M1274" s="12">
        <f>IF(OR(A1274="",B1274=""),"",COUNTIFS(Paradas!$A$5:$A$4004,A1274,Paradas!$B$5:$B$4004,B1274))</f>
        <v/>
      </c>
      <c r="N1274" s="11">
        <f>IF(OR(H1274="",I1274=""),"",I1274-H1274)</f>
        <v/>
      </c>
      <c r="O1274" s="6" t="n"/>
    </row>
    <row r="1275">
      <c r="A1275" s="13" t="n"/>
      <c r="B1275" s="6" t="n"/>
      <c r="C1275" s="6" t="n"/>
      <c r="D1275" s="6" t="n"/>
      <c r="E1275" s="14" t="n"/>
      <c r="F1275" s="14" t="n"/>
      <c r="G1275" s="14" t="n"/>
      <c r="H1275" s="15" t="n"/>
      <c r="I1275" s="15" t="n"/>
      <c r="J1275" s="11">
        <f>IF(OR(E1275="",F1275=""),"",ROUND((MOD(F1275-E1275,1)-N(G1275))*24,2))</f>
        <v/>
      </c>
      <c r="K1275" s="11">
        <f>IF(OR(A1275="",B1275=""),"",SUMIFS(Paradas!$F$5:$F$4004,Paradas!$A$5:$A$4004,A1275,Paradas!$B$5:$B$4004,B1275))</f>
        <v/>
      </c>
      <c r="L1275" s="11">
        <f>IF(J1275="","",J1275-N(K1275))</f>
        <v/>
      </c>
      <c r="M1275" s="12">
        <f>IF(OR(A1275="",B1275=""),"",COUNTIFS(Paradas!$A$5:$A$4004,A1275,Paradas!$B$5:$B$4004,B1275))</f>
        <v/>
      </c>
      <c r="N1275" s="11">
        <f>IF(OR(H1275="",I1275=""),"",I1275-H1275)</f>
        <v/>
      </c>
      <c r="O1275" s="6" t="n"/>
    </row>
    <row r="1276">
      <c r="A1276" s="13" t="n"/>
      <c r="B1276" s="6" t="n"/>
      <c r="C1276" s="6" t="n"/>
      <c r="D1276" s="6" t="n"/>
      <c r="E1276" s="14" t="n"/>
      <c r="F1276" s="14" t="n"/>
      <c r="G1276" s="14" t="n"/>
      <c r="H1276" s="15" t="n"/>
      <c r="I1276" s="15" t="n"/>
      <c r="J1276" s="11">
        <f>IF(OR(E1276="",F1276=""),"",ROUND((MOD(F1276-E1276,1)-N(G1276))*24,2))</f>
        <v/>
      </c>
      <c r="K1276" s="11">
        <f>IF(OR(A1276="",B1276=""),"",SUMIFS(Paradas!$F$5:$F$4004,Paradas!$A$5:$A$4004,A1276,Paradas!$B$5:$B$4004,B1276))</f>
        <v/>
      </c>
      <c r="L1276" s="11">
        <f>IF(J1276="","",J1276-N(K1276))</f>
        <v/>
      </c>
      <c r="M1276" s="12">
        <f>IF(OR(A1276="",B1276=""),"",COUNTIFS(Paradas!$A$5:$A$4004,A1276,Paradas!$B$5:$B$4004,B1276))</f>
        <v/>
      </c>
      <c r="N1276" s="11">
        <f>IF(OR(H1276="",I1276=""),"",I1276-H1276)</f>
        <v/>
      </c>
      <c r="O1276" s="6" t="n"/>
    </row>
    <row r="1277">
      <c r="A1277" s="13" t="n"/>
      <c r="B1277" s="6" t="n"/>
      <c r="C1277" s="6" t="n"/>
      <c r="D1277" s="6" t="n"/>
      <c r="E1277" s="14" t="n"/>
      <c r="F1277" s="14" t="n"/>
      <c r="G1277" s="14" t="n"/>
      <c r="H1277" s="15" t="n"/>
      <c r="I1277" s="15" t="n"/>
      <c r="J1277" s="11">
        <f>IF(OR(E1277="",F1277=""),"",ROUND((MOD(F1277-E1277,1)-N(G1277))*24,2))</f>
        <v/>
      </c>
      <c r="K1277" s="11">
        <f>IF(OR(A1277="",B1277=""),"",SUMIFS(Paradas!$F$5:$F$4004,Paradas!$A$5:$A$4004,A1277,Paradas!$B$5:$B$4004,B1277))</f>
        <v/>
      </c>
      <c r="L1277" s="11">
        <f>IF(J1277="","",J1277-N(K1277))</f>
        <v/>
      </c>
      <c r="M1277" s="12">
        <f>IF(OR(A1277="",B1277=""),"",COUNTIFS(Paradas!$A$5:$A$4004,A1277,Paradas!$B$5:$B$4004,B1277))</f>
        <v/>
      </c>
      <c r="N1277" s="11">
        <f>IF(OR(H1277="",I1277=""),"",I1277-H1277)</f>
        <v/>
      </c>
      <c r="O1277" s="6" t="n"/>
    </row>
    <row r="1278">
      <c r="A1278" s="13" t="n"/>
      <c r="B1278" s="6" t="n"/>
      <c r="C1278" s="6" t="n"/>
      <c r="D1278" s="6" t="n"/>
      <c r="E1278" s="14" t="n"/>
      <c r="F1278" s="14" t="n"/>
      <c r="G1278" s="14" t="n"/>
      <c r="H1278" s="15" t="n"/>
      <c r="I1278" s="15" t="n"/>
      <c r="J1278" s="11">
        <f>IF(OR(E1278="",F1278=""),"",ROUND((MOD(F1278-E1278,1)-N(G1278))*24,2))</f>
        <v/>
      </c>
      <c r="K1278" s="11">
        <f>IF(OR(A1278="",B1278=""),"",SUMIFS(Paradas!$F$5:$F$4004,Paradas!$A$5:$A$4004,A1278,Paradas!$B$5:$B$4004,B1278))</f>
        <v/>
      </c>
      <c r="L1278" s="11">
        <f>IF(J1278="","",J1278-N(K1278))</f>
        <v/>
      </c>
      <c r="M1278" s="12">
        <f>IF(OR(A1278="",B1278=""),"",COUNTIFS(Paradas!$A$5:$A$4004,A1278,Paradas!$B$5:$B$4004,B1278))</f>
        <v/>
      </c>
      <c r="N1278" s="11">
        <f>IF(OR(H1278="",I1278=""),"",I1278-H1278)</f>
        <v/>
      </c>
      <c r="O1278" s="6" t="n"/>
    </row>
    <row r="1279">
      <c r="A1279" s="13" t="n"/>
      <c r="B1279" s="6" t="n"/>
      <c r="C1279" s="6" t="n"/>
      <c r="D1279" s="6" t="n"/>
      <c r="E1279" s="14" t="n"/>
      <c r="F1279" s="14" t="n"/>
      <c r="G1279" s="14" t="n"/>
      <c r="H1279" s="15" t="n"/>
      <c r="I1279" s="15" t="n"/>
      <c r="J1279" s="11">
        <f>IF(OR(E1279="",F1279=""),"",ROUND((MOD(F1279-E1279,1)-N(G1279))*24,2))</f>
        <v/>
      </c>
      <c r="K1279" s="11">
        <f>IF(OR(A1279="",B1279=""),"",SUMIFS(Paradas!$F$5:$F$4004,Paradas!$A$5:$A$4004,A1279,Paradas!$B$5:$B$4004,B1279))</f>
        <v/>
      </c>
      <c r="L1279" s="11">
        <f>IF(J1279="","",J1279-N(K1279))</f>
        <v/>
      </c>
      <c r="M1279" s="12">
        <f>IF(OR(A1279="",B1279=""),"",COUNTIFS(Paradas!$A$5:$A$4004,A1279,Paradas!$B$5:$B$4004,B1279))</f>
        <v/>
      </c>
      <c r="N1279" s="11">
        <f>IF(OR(H1279="",I1279=""),"",I1279-H1279)</f>
        <v/>
      </c>
      <c r="O1279" s="6" t="n"/>
    </row>
    <row r="1280">
      <c r="A1280" s="13" t="n"/>
      <c r="B1280" s="6" t="n"/>
      <c r="C1280" s="6" t="n"/>
      <c r="D1280" s="6" t="n"/>
      <c r="E1280" s="14" t="n"/>
      <c r="F1280" s="14" t="n"/>
      <c r="G1280" s="14" t="n"/>
      <c r="H1280" s="15" t="n"/>
      <c r="I1280" s="15" t="n"/>
      <c r="J1280" s="11">
        <f>IF(OR(E1280="",F1280=""),"",ROUND((MOD(F1280-E1280,1)-N(G1280))*24,2))</f>
        <v/>
      </c>
      <c r="K1280" s="11">
        <f>IF(OR(A1280="",B1280=""),"",SUMIFS(Paradas!$F$5:$F$4004,Paradas!$A$5:$A$4004,A1280,Paradas!$B$5:$B$4004,B1280))</f>
        <v/>
      </c>
      <c r="L1280" s="11">
        <f>IF(J1280="","",J1280-N(K1280))</f>
        <v/>
      </c>
      <c r="M1280" s="12">
        <f>IF(OR(A1280="",B1280=""),"",COUNTIFS(Paradas!$A$5:$A$4004,A1280,Paradas!$B$5:$B$4004,B1280))</f>
        <v/>
      </c>
      <c r="N1280" s="11">
        <f>IF(OR(H1280="",I1280=""),"",I1280-H1280)</f>
        <v/>
      </c>
      <c r="O1280" s="6" t="n"/>
    </row>
    <row r="1281">
      <c r="A1281" s="13" t="n"/>
      <c r="B1281" s="6" t="n"/>
      <c r="C1281" s="6" t="n"/>
      <c r="D1281" s="6" t="n"/>
      <c r="E1281" s="14" t="n"/>
      <c r="F1281" s="14" t="n"/>
      <c r="G1281" s="14" t="n"/>
      <c r="H1281" s="15" t="n"/>
      <c r="I1281" s="15" t="n"/>
      <c r="J1281" s="11">
        <f>IF(OR(E1281="",F1281=""),"",ROUND((MOD(F1281-E1281,1)-N(G1281))*24,2))</f>
        <v/>
      </c>
      <c r="K1281" s="11">
        <f>IF(OR(A1281="",B1281=""),"",SUMIFS(Paradas!$F$5:$F$4004,Paradas!$A$5:$A$4004,A1281,Paradas!$B$5:$B$4004,B1281))</f>
        <v/>
      </c>
      <c r="L1281" s="11">
        <f>IF(J1281="","",J1281-N(K1281))</f>
        <v/>
      </c>
      <c r="M1281" s="12">
        <f>IF(OR(A1281="",B1281=""),"",COUNTIFS(Paradas!$A$5:$A$4004,A1281,Paradas!$B$5:$B$4004,B1281))</f>
        <v/>
      </c>
      <c r="N1281" s="11">
        <f>IF(OR(H1281="",I1281=""),"",I1281-H1281)</f>
        <v/>
      </c>
      <c r="O1281" s="6" t="n"/>
    </row>
    <row r="1282">
      <c r="A1282" s="13" t="n"/>
      <c r="B1282" s="6" t="n"/>
      <c r="C1282" s="6" t="n"/>
      <c r="D1282" s="6" t="n"/>
      <c r="E1282" s="14" t="n"/>
      <c r="F1282" s="14" t="n"/>
      <c r="G1282" s="14" t="n"/>
      <c r="H1282" s="15" t="n"/>
      <c r="I1282" s="15" t="n"/>
      <c r="J1282" s="11">
        <f>IF(OR(E1282="",F1282=""),"",ROUND((MOD(F1282-E1282,1)-N(G1282))*24,2))</f>
        <v/>
      </c>
      <c r="K1282" s="11">
        <f>IF(OR(A1282="",B1282=""),"",SUMIFS(Paradas!$F$5:$F$4004,Paradas!$A$5:$A$4004,A1282,Paradas!$B$5:$B$4004,B1282))</f>
        <v/>
      </c>
      <c r="L1282" s="11">
        <f>IF(J1282="","",J1282-N(K1282))</f>
        <v/>
      </c>
      <c r="M1282" s="12">
        <f>IF(OR(A1282="",B1282=""),"",COUNTIFS(Paradas!$A$5:$A$4004,A1282,Paradas!$B$5:$B$4004,B1282))</f>
        <v/>
      </c>
      <c r="N1282" s="11">
        <f>IF(OR(H1282="",I1282=""),"",I1282-H1282)</f>
        <v/>
      </c>
      <c r="O1282" s="6" t="n"/>
    </row>
    <row r="1283">
      <c r="A1283" s="13" t="n"/>
      <c r="B1283" s="6" t="n"/>
      <c r="C1283" s="6" t="n"/>
      <c r="D1283" s="6" t="n"/>
      <c r="E1283" s="14" t="n"/>
      <c r="F1283" s="14" t="n"/>
      <c r="G1283" s="14" t="n"/>
      <c r="H1283" s="15" t="n"/>
      <c r="I1283" s="15" t="n"/>
      <c r="J1283" s="11">
        <f>IF(OR(E1283="",F1283=""),"",ROUND((MOD(F1283-E1283,1)-N(G1283))*24,2))</f>
        <v/>
      </c>
      <c r="K1283" s="11">
        <f>IF(OR(A1283="",B1283=""),"",SUMIFS(Paradas!$F$5:$F$4004,Paradas!$A$5:$A$4004,A1283,Paradas!$B$5:$B$4004,B1283))</f>
        <v/>
      </c>
      <c r="L1283" s="11">
        <f>IF(J1283="","",J1283-N(K1283))</f>
        <v/>
      </c>
      <c r="M1283" s="12">
        <f>IF(OR(A1283="",B1283=""),"",COUNTIFS(Paradas!$A$5:$A$4004,A1283,Paradas!$B$5:$B$4004,B1283))</f>
        <v/>
      </c>
      <c r="N1283" s="11">
        <f>IF(OR(H1283="",I1283=""),"",I1283-H1283)</f>
        <v/>
      </c>
      <c r="O1283" s="6" t="n"/>
    </row>
    <row r="1284">
      <c r="A1284" s="13" t="n"/>
      <c r="B1284" s="6" t="n"/>
      <c r="C1284" s="6" t="n"/>
      <c r="D1284" s="6" t="n"/>
      <c r="E1284" s="14" t="n"/>
      <c r="F1284" s="14" t="n"/>
      <c r="G1284" s="14" t="n"/>
      <c r="H1284" s="15" t="n"/>
      <c r="I1284" s="15" t="n"/>
      <c r="J1284" s="11">
        <f>IF(OR(E1284="",F1284=""),"",ROUND((MOD(F1284-E1284,1)-N(G1284))*24,2))</f>
        <v/>
      </c>
      <c r="K1284" s="11">
        <f>IF(OR(A1284="",B1284=""),"",SUMIFS(Paradas!$F$5:$F$4004,Paradas!$A$5:$A$4004,A1284,Paradas!$B$5:$B$4004,B1284))</f>
        <v/>
      </c>
      <c r="L1284" s="11">
        <f>IF(J1284="","",J1284-N(K1284))</f>
        <v/>
      </c>
      <c r="M1284" s="12">
        <f>IF(OR(A1284="",B1284=""),"",COUNTIFS(Paradas!$A$5:$A$4004,A1284,Paradas!$B$5:$B$4004,B1284))</f>
        <v/>
      </c>
      <c r="N1284" s="11">
        <f>IF(OR(H1284="",I1284=""),"",I1284-H1284)</f>
        <v/>
      </c>
      <c r="O1284" s="6" t="n"/>
    </row>
    <row r="1285">
      <c r="A1285" s="13" t="n"/>
      <c r="B1285" s="6" t="n"/>
      <c r="C1285" s="6" t="n"/>
      <c r="D1285" s="6" t="n"/>
      <c r="E1285" s="14" t="n"/>
      <c r="F1285" s="14" t="n"/>
      <c r="G1285" s="14" t="n"/>
      <c r="H1285" s="15" t="n"/>
      <c r="I1285" s="15" t="n"/>
      <c r="J1285" s="11">
        <f>IF(OR(E1285="",F1285=""),"",ROUND((MOD(F1285-E1285,1)-N(G1285))*24,2))</f>
        <v/>
      </c>
      <c r="K1285" s="11">
        <f>IF(OR(A1285="",B1285=""),"",SUMIFS(Paradas!$F$5:$F$4004,Paradas!$A$5:$A$4004,A1285,Paradas!$B$5:$B$4004,B1285))</f>
        <v/>
      </c>
      <c r="L1285" s="11">
        <f>IF(J1285="","",J1285-N(K1285))</f>
        <v/>
      </c>
      <c r="M1285" s="12">
        <f>IF(OR(A1285="",B1285=""),"",COUNTIFS(Paradas!$A$5:$A$4004,A1285,Paradas!$B$5:$B$4004,B1285))</f>
        <v/>
      </c>
      <c r="N1285" s="11">
        <f>IF(OR(H1285="",I1285=""),"",I1285-H1285)</f>
        <v/>
      </c>
      <c r="O1285" s="6" t="n"/>
    </row>
    <row r="1286">
      <c r="A1286" s="13" t="n"/>
      <c r="B1286" s="6" t="n"/>
      <c r="C1286" s="6" t="n"/>
      <c r="D1286" s="6" t="n"/>
      <c r="E1286" s="14" t="n"/>
      <c r="F1286" s="14" t="n"/>
      <c r="G1286" s="14" t="n"/>
      <c r="H1286" s="15" t="n"/>
      <c r="I1286" s="15" t="n"/>
      <c r="J1286" s="11">
        <f>IF(OR(E1286="",F1286=""),"",ROUND((MOD(F1286-E1286,1)-N(G1286))*24,2))</f>
        <v/>
      </c>
      <c r="K1286" s="11">
        <f>IF(OR(A1286="",B1286=""),"",SUMIFS(Paradas!$F$5:$F$4004,Paradas!$A$5:$A$4004,A1286,Paradas!$B$5:$B$4004,B1286))</f>
        <v/>
      </c>
      <c r="L1286" s="11">
        <f>IF(J1286="","",J1286-N(K1286))</f>
        <v/>
      </c>
      <c r="M1286" s="12">
        <f>IF(OR(A1286="",B1286=""),"",COUNTIFS(Paradas!$A$5:$A$4004,A1286,Paradas!$B$5:$B$4004,B1286))</f>
        <v/>
      </c>
      <c r="N1286" s="11">
        <f>IF(OR(H1286="",I1286=""),"",I1286-H1286)</f>
        <v/>
      </c>
      <c r="O1286" s="6" t="n"/>
    </row>
    <row r="1287">
      <c r="A1287" s="13" t="n"/>
      <c r="B1287" s="6" t="n"/>
      <c r="C1287" s="6" t="n"/>
      <c r="D1287" s="6" t="n"/>
      <c r="E1287" s="14" t="n"/>
      <c r="F1287" s="14" t="n"/>
      <c r="G1287" s="14" t="n"/>
      <c r="H1287" s="15" t="n"/>
      <c r="I1287" s="15" t="n"/>
      <c r="J1287" s="11">
        <f>IF(OR(E1287="",F1287=""),"",ROUND((MOD(F1287-E1287,1)-N(G1287))*24,2))</f>
        <v/>
      </c>
      <c r="K1287" s="11">
        <f>IF(OR(A1287="",B1287=""),"",SUMIFS(Paradas!$F$5:$F$4004,Paradas!$A$5:$A$4004,A1287,Paradas!$B$5:$B$4004,B1287))</f>
        <v/>
      </c>
      <c r="L1287" s="11">
        <f>IF(J1287="","",J1287-N(K1287))</f>
        <v/>
      </c>
      <c r="M1287" s="12">
        <f>IF(OR(A1287="",B1287=""),"",COUNTIFS(Paradas!$A$5:$A$4004,A1287,Paradas!$B$5:$B$4004,B1287))</f>
        <v/>
      </c>
      <c r="N1287" s="11">
        <f>IF(OR(H1287="",I1287=""),"",I1287-H1287)</f>
        <v/>
      </c>
      <c r="O1287" s="6" t="n"/>
    </row>
    <row r="1288">
      <c r="A1288" s="13" t="n"/>
      <c r="B1288" s="6" t="n"/>
      <c r="C1288" s="6" t="n"/>
      <c r="D1288" s="6" t="n"/>
      <c r="E1288" s="14" t="n"/>
      <c r="F1288" s="14" t="n"/>
      <c r="G1288" s="14" t="n"/>
      <c r="H1288" s="15" t="n"/>
      <c r="I1288" s="15" t="n"/>
      <c r="J1288" s="11">
        <f>IF(OR(E1288="",F1288=""),"",ROUND((MOD(F1288-E1288,1)-N(G1288))*24,2))</f>
        <v/>
      </c>
      <c r="K1288" s="11">
        <f>IF(OR(A1288="",B1288=""),"",SUMIFS(Paradas!$F$5:$F$4004,Paradas!$A$5:$A$4004,A1288,Paradas!$B$5:$B$4004,B1288))</f>
        <v/>
      </c>
      <c r="L1288" s="11">
        <f>IF(J1288="","",J1288-N(K1288))</f>
        <v/>
      </c>
      <c r="M1288" s="12">
        <f>IF(OR(A1288="",B1288=""),"",COUNTIFS(Paradas!$A$5:$A$4004,A1288,Paradas!$B$5:$B$4004,B1288))</f>
        <v/>
      </c>
      <c r="N1288" s="11">
        <f>IF(OR(H1288="",I1288=""),"",I1288-H1288)</f>
        <v/>
      </c>
      <c r="O1288" s="6" t="n"/>
    </row>
    <row r="1289">
      <c r="A1289" s="13" t="n"/>
      <c r="B1289" s="6" t="n"/>
      <c r="C1289" s="6" t="n"/>
      <c r="D1289" s="6" t="n"/>
      <c r="E1289" s="14" t="n"/>
      <c r="F1289" s="14" t="n"/>
      <c r="G1289" s="14" t="n"/>
      <c r="H1289" s="15" t="n"/>
      <c r="I1289" s="15" t="n"/>
      <c r="J1289" s="11">
        <f>IF(OR(E1289="",F1289=""),"",ROUND((MOD(F1289-E1289,1)-N(G1289))*24,2))</f>
        <v/>
      </c>
      <c r="K1289" s="11">
        <f>IF(OR(A1289="",B1289=""),"",SUMIFS(Paradas!$F$5:$F$4004,Paradas!$A$5:$A$4004,A1289,Paradas!$B$5:$B$4004,B1289))</f>
        <v/>
      </c>
      <c r="L1289" s="11">
        <f>IF(J1289="","",J1289-N(K1289))</f>
        <v/>
      </c>
      <c r="M1289" s="12">
        <f>IF(OR(A1289="",B1289=""),"",COUNTIFS(Paradas!$A$5:$A$4004,A1289,Paradas!$B$5:$B$4004,B1289))</f>
        <v/>
      </c>
      <c r="N1289" s="11">
        <f>IF(OR(H1289="",I1289=""),"",I1289-H1289)</f>
        <v/>
      </c>
      <c r="O1289" s="6" t="n"/>
    </row>
    <row r="1290">
      <c r="A1290" s="13" t="n"/>
      <c r="B1290" s="6" t="n"/>
      <c r="C1290" s="6" t="n"/>
      <c r="D1290" s="6" t="n"/>
      <c r="E1290" s="14" t="n"/>
      <c r="F1290" s="14" t="n"/>
      <c r="G1290" s="14" t="n"/>
      <c r="H1290" s="15" t="n"/>
      <c r="I1290" s="15" t="n"/>
      <c r="J1290" s="11">
        <f>IF(OR(E1290="",F1290=""),"",ROUND((MOD(F1290-E1290,1)-N(G1290))*24,2))</f>
        <v/>
      </c>
      <c r="K1290" s="11">
        <f>IF(OR(A1290="",B1290=""),"",SUMIFS(Paradas!$F$5:$F$4004,Paradas!$A$5:$A$4004,A1290,Paradas!$B$5:$B$4004,B1290))</f>
        <v/>
      </c>
      <c r="L1290" s="11">
        <f>IF(J1290="","",J1290-N(K1290))</f>
        <v/>
      </c>
      <c r="M1290" s="12">
        <f>IF(OR(A1290="",B1290=""),"",COUNTIFS(Paradas!$A$5:$A$4004,A1290,Paradas!$B$5:$B$4004,B1290))</f>
        <v/>
      </c>
      <c r="N1290" s="11">
        <f>IF(OR(H1290="",I1290=""),"",I1290-H1290)</f>
        <v/>
      </c>
      <c r="O1290" s="6" t="n"/>
    </row>
    <row r="1291">
      <c r="A1291" s="13" t="n"/>
      <c r="B1291" s="6" t="n"/>
      <c r="C1291" s="6" t="n"/>
      <c r="D1291" s="6" t="n"/>
      <c r="E1291" s="14" t="n"/>
      <c r="F1291" s="14" t="n"/>
      <c r="G1291" s="14" t="n"/>
      <c r="H1291" s="15" t="n"/>
      <c r="I1291" s="15" t="n"/>
      <c r="J1291" s="11">
        <f>IF(OR(E1291="",F1291=""),"",ROUND((MOD(F1291-E1291,1)-N(G1291))*24,2))</f>
        <v/>
      </c>
      <c r="K1291" s="11">
        <f>IF(OR(A1291="",B1291=""),"",SUMIFS(Paradas!$F$5:$F$4004,Paradas!$A$5:$A$4004,A1291,Paradas!$B$5:$B$4004,B1291))</f>
        <v/>
      </c>
      <c r="L1291" s="11">
        <f>IF(J1291="","",J1291-N(K1291))</f>
        <v/>
      </c>
      <c r="M1291" s="12">
        <f>IF(OR(A1291="",B1291=""),"",COUNTIFS(Paradas!$A$5:$A$4004,A1291,Paradas!$B$5:$B$4004,B1291))</f>
        <v/>
      </c>
      <c r="N1291" s="11">
        <f>IF(OR(H1291="",I1291=""),"",I1291-H1291)</f>
        <v/>
      </c>
      <c r="O1291" s="6" t="n"/>
    </row>
    <row r="1292">
      <c r="A1292" s="13" t="n"/>
      <c r="B1292" s="6" t="n"/>
      <c r="C1292" s="6" t="n"/>
      <c r="D1292" s="6" t="n"/>
      <c r="E1292" s="14" t="n"/>
      <c r="F1292" s="14" t="n"/>
      <c r="G1292" s="14" t="n"/>
      <c r="H1292" s="15" t="n"/>
      <c r="I1292" s="15" t="n"/>
      <c r="J1292" s="11">
        <f>IF(OR(E1292="",F1292=""),"",ROUND((MOD(F1292-E1292,1)-N(G1292))*24,2))</f>
        <v/>
      </c>
      <c r="K1292" s="11">
        <f>IF(OR(A1292="",B1292=""),"",SUMIFS(Paradas!$F$5:$F$4004,Paradas!$A$5:$A$4004,A1292,Paradas!$B$5:$B$4004,B1292))</f>
        <v/>
      </c>
      <c r="L1292" s="11">
        <f>IF(J1292="","",J1292-N(K1292))</f>
        <v/>
      </c>
      <c r="M1292" s="12">
        <f>IF(OR(A1292="",B1292=""),"",COUNTIFS(Paradas!$A$5:$A$4004,A1292,Paradas!$B$5:$B$4004,B1292))</f>
        <v/>
      </c>
      <c r="N1292" s="11">
        <f>IF(OR(H1292="",I1292=""),"",I1292-H1292)</f>
        <v/>
      </c>
      <c r="O1292" s="6" t="n"/>
    </row>
    <row r="1293">
      <c r="A1293" s="13" t="n"/>
      <c r="B1293" s="6" t="n"/>
      <c r="C1293" s="6" t="n"/>
      <c r="D1293" s="6" t="n"/>
      <c r="E1293" s="14" t="n"/>
      <c r="F1293" s="14" t="n"/>
      <c r="G1293" s="14" t="n"/>
      <c r="H1293" s="15" t="n"/>
      <c r="I1293" s="15" t="n"/>
      <c r="J1293" s="11">
        <f>IF(OR(E1293="",F1293=""),"",ROUND((MOD(F1293-E1293,1)-N(G1293))*24,2))</f>
        <v/>
      </c>
      <c r="K1293" s="11">
        <f>IF(OR(A1293="",B1293=""),"",SUMIFS(Paradas!$F$5:$F$4004,Paradas!$A$5:$A$4004,A1293,Paradas!$B$5:$B$4004,B1293))</f>
        <v/>
      </c>
      <c r="L1293" s="11">
        <f>IF(J1293="","",J1293-N(K1293))</f>
        <v/>
      </c>
      <c r="M1293" s="12">
        <f>IF(OR(A1293="",B1293=""),"",COUNTIFS(Paradas!$A$5:$A$4004,A1293,Paradas!$B$5:$B$4004,B1293))</f>
        <v/>
      </c>
      <c r="N1293" s="11">
        <f>IF(OR(H1293="",I1293=""),"",I1293-H1293)</f>
        <v/>
      </c>
      <c r="O1293" s="6" t="n"/>
    </row>
    <row r="1294">
      <c r="A1294" s="13" t="n"/>
      <c r="B1294" s="6" t="n"/>
      <c r="C1294" s="6" t="n"/>
      <c r="D1294" s="6" t="n"/>
      <c r="E1294" s="14" t="n"/>
      <c r="F1294" s="14" t="n"/>
      <c r="G1294" s="14" t="n"/>
      <c r="H1294" s="15" t="n"/>
      <c r="I1294" s="15" t="n"/>
      <c r="J1294" s="11">
        <f>IF(OR(E1294="",F1294=""),"",ROUND((MOD(F1294-E1294,1)-N(G1294))*24,2))</f>
        <v/>
      </c>
      <c r="K1294" s="11">
        <f>IF(OR(A1294="",B1294=""),"",SUMIFS(Paradas!$F$5:$F$4004,Paradas!$A$5:$A$4004,A1294,Paradas!$B$5:$B$4004,B1294))</f>
        <v/>
      </c>
      <c r="L1294" s="11">
        <f>IF(J1294="","",J1294-N(K1294))</f>
        <v/>
      </c>
      <c r="M1294" s="12">
        <f>IF(OR(A1294="",B1294=""),"",COUNTIFS(Paradas!$A$5:$A$4004,A1294,Paradas!$B$5:$B$4004,B1294))</f>
        <v/>
      </c>
      <c r="N1294" s="11">
        <f>IF(OR(H1294="",I1294=""),"",I1294-H1294)</f>
        <v/>
      </c>
      <c r="O1294" s="6" t="n"/>
    </row>
    <row r="1295">
      <c r="A1295" s="13" t="n"/>
      <c r="B1295" s="6" t="n"/>
      <c r="C1295" s="6" t="n"/>
      <c r="D1295" s="6" t="n"/>
      <c r="E1295" s="14" t="n"/>
      <c r="F1295" s="14" t="n"/>
      <c r="G1295" s="14" t="n"/>
      <c r="H1295" s="15" t="n"/>
      <c r="I1295" s="15" t="n"/>
      <c r="J1295" s="11">
        <f>IF(OR(E1295="",F1295=""),"",ROUND((MOD(F1295-E1295,1)-N(G1295))*24,2))</f>
        <v/>
      </c>
      <c r="K1295" s="11">
        <f>IF(OR(A1295="",B1295=""),"",SUMIFS(Paradas!$F$5:$F$4004,Paradas!$A$5:$A$4004,A1295,Paradas!$B$5:$B$4004,B1295))</f>
        <v/>
      </c>
      <c r="L1295" s="11">
        <f>IF(J1295="","",J1295-N(K1295))</f>
        <v/>
      </c>
      <c r="M1295" s="12">
        <f>IF(OR(A1295="",B1295=""),"",COUNTIFS(Paradas!$A$5:$A$4004,A1295,Paradas!$B$5:$B$4004,B1295))</f>
        <v/>
      </c>
      <c r="N1295" s="11">
        <f>IF(OR(H1295="",I1295=""),"",I1295-H1295)</f>
        <v/>
      </c>
      <c r="O1295" s="6" t="n"/>
    </row>
    <row r="1296">
      <c r="A1296" s="13" t="n"/>
      <c r="B1296" s="6" t="n"/>
      <c r="C1296" s="6" t="n"/>
      <c r="D1296" s="6" t="n"/>
      <c r="E1296" s="14" t="n"/>
      <c r="F1296" s="14" t="n"/>
      <c r="G1296" s="14" t="n"/>
      <c r="H1296" s="15" t="n"/>
      <c r="I1296" s="15" t="n"/>
      <c r="J1296" s="11">
        <f>IF(OR(E1296="",F1296=""),"",ROUND((MOD(F1296-E1296,1)-N(G1296))*24,2))</f>
        <v/>
      </c>
      <c r="K1296" s="11">
        <f>IF(OR(A1296="",B1296=""),"",SUMIFS(Paradas!$F$5:$F$4004,Paradas!$A$5:$A$4004,A1296,Paradas!$B$5:$B$4004,B1296))</f>
        <v/>
      </c>
      <c r="L1296" s="11">
        <f>IF(J1296="","",J1296-N(K1296))</f>
        <v/>
      </c>
      <c r="M1296" s="12">
        <f>IF(OR(A1296="",B1296=""),"",COUNTIFS(Paradas!$A$5:$A$4004,A1296,Paradas!$B$5:$B$4004,B1296))</f>
        <v/>
      </c>
      <c r="N1296" s="11">
        <f>IF(OR(H1296="",I1296=""),"",I1296-H1296)</f>
        <v/>
      </c>
      <c r="O1296" s="6" t="n"/>
    </row>
    <row r="1297">
      <c r="A1297" s="13" t="n"/>
      <c r="B1297" s="6" t="n"/>
      <c r="C1297" s="6" t="n"/>
      <c r="D1297" s="6" t="n"/>
      <c r="E1297" s="14" t="n"/>
      <c r="F1297" s="14" t="n"/>
      <c r="G1297" s="14" t="n"/>
      <c r="H1297" s="15" t="n"/>
      <c r="I1297" s="15" t="n"/>
      <c r="J1297" s="11">
        <f>IF(OR(E1297="",F1297=""),"",ROUND((MOD(F1297-E1297,1)-N(G1297))*24,2))</f>
        <v/>
      </c>
      <c r="K1297" s="11">
        <f>IF(OR(A1297="",B1297=""),"",SUMIFS(Paradas!$F$5:$F$4004,Paradas!$A$5:$A$4004,A1297,Paradas!$B$5:$B$4004,B1297))</f>
        <v/>
      </c>
      <c r="L1297" s="11">
        <f>IF(J1297="","",J1297-N(K1297))</f>
        <v/>
      </c>
      <c r="M1297" s="12">
        <f>IF(OR(A1297="",B1297=""),"",COUNTIFS(Paradas!$A$5:$A$4004,A1297,Paradas!$B$5:$B$4004,B1297))</f>
        <v/>
      </c>
      <c r="N1297" s="11">
        <f>IF(OR(H1297="",I1297=""),"",I1297-H1297)</f>
        <v/>
      </c>
      <c r="O1297" s="6" t="n"/>
    </row>
    <row r="1298">
      <c r="A1298" s="13" t="n"/>
      <c r="B1298" s="6" t="n"/>
      <c r="C1298" s="6" t="n"/>
      <c r="D1298" s="6" t="n"/>
      <c r="E1298" s="14" t="n"/>
      <c r="F1298" s="14" t="n"/>
      <c r="G1298" s="14" t="n"/>
      <c r="H1298" s="15" t="n"/>
      <c r="I1298" s="15" t="n"/>
      <c r="J1298" s="11">
        <f>IF(OR(E1298="",F1298=""),"",ROUND((MOD(F1298-E1298,1)-N(G1298))*24,2))</f>
        <v/>
      </c>
      <c r="K1298" s="11">
        <f>IF(OR(A1298="",B1298=""),"",SUMIFS(Paradas!$F$5:$F$4004,Paradas!$A$5:$A$4004,A1298,Paradas!$B$5:$B$4004,B1298))</f>
        <v/>
      </c>
      <c r="L1298" s="11">
        <f>IF(J1298="","",J1298-N(K1298))</f>
        <v/>
      </c>
      <c r="M1298" s="12">
        <f>IF(OR(A1298="",B1298=""),"",COUNTIFS(Paradas!$A$5:$A$4004,A1298,Paradas!$B$5:$B$4004,B1298))</f>
        <v/>
      </c>
      <c r="N1298" s="11">
        <f>IF(OR(H1298="",I1298=""),"",I1298-H1298)</f>
        <v/>
      </c>
      <c r="O1298" s="6" t="n"/>
    </row>
    <row r="1299">
      <c r="A1299" s="13" t="n"/>
      <c r="B1299" s="6" t="n"/>
      <c r="C1299" s="6" t="n"/>
      <c r="D1299" s="6" t="n"/>
      <c r="E1299" s="14" t="n"/>
      <c r="F1299" s="14" t="n"/>
      <c r="G1299" s="14" t="n"/>
      <c r="H1299" s="15" t="n"/>
      <c r="I1299" s="15" t="n"/>
      <c r="J1299" s="11">
        <f>IF(OR(E1299="",F1299=""),"",ROUND((MOD(F1299-E1299,1)-N(G1299))*24,2))</f>
        <v/>
      </c>
      <c r="K1299" s="11">
        <f>IF(OR(A1299="",B1299=""),"",SUMIFS(Paradas!$F$5:$F$4004,Paradas!$A$5:$A$4004,A1299,Paradas!$B$5:$B$4004,B1299))</f>
        <v/>
      </c>
      <c r="L1299" s="11">
        <f>IF(J1299="","",J1299-N(K1299))</f>
        <v/>
      </c>
      <c r="M1299" s="12">
        <f>IF(OR(A1299="",B1299=""),"",COUNTIFS(Paradas!$A$5:$A$4004,A1299,Paradas!$B$5:$B$4004,B1299))</f>
        <v/>
      </c>
      <c r="N1299" s="11">
        <f>IF(OR(H1299="",I1299=""),"",I1299-H1299)</f>
        <v/>
      </c>
      <c r="O1299" s="6" t="n"/>
    </row>
    <row r="1300">
      <c r="A1300" s="13" t="n"/>
      <c r="B1300" s="6" t="n"/>
      <c r="C1300" s="6" t="n"/>
      <c r="D1300" s="6" t="n"/>
      <c r="E1300" s="14" t="n"/>
      <c r="F1300" s="14" t="n"/>
      <c r="G1300" s="14" t="n"/>
      <c r="H1300" s="15" t="n"/>
      <c r="I1300" s="15" t="n"/>
      <c r="J1300" s="11">
        <f>IF(OR(E1300="",F1300=""),"",ROUND((MOD(F1300-E1300,1)-N(G1300))*24,2))</f>
        <v/>
      </c>
      <c r="K1300" s="11">
        <f>IF(OR(A1300="",B1300=""),"",SUMIFS(Paradas!$F$5:$F$4004,Paradas!$A$5:$A$4004,A1300,Paradas!$B$5:$B$4004,B1300))</f>
        <v/>
      </c>
      <c r="L1300" s="11">
        <f>IF(J1300="","",J1300-N(K1300))</f>
        <v/>
      </c>
      <c r="M1300" s="12">
        <f>IF(OR(A1300="",B1300=""),"",COUNTIFS(Paradas!$A$5:$A$4004,A1300,Paradas!$B$5:$B$4004,B1300))</f>
        <v/>
      </c>
      <c r="N1300" s="11">
        <f>IF(OR(H1300="",I1300=""),"",I1300-H1300)</f>
        <v/>
      </c>
      <c r="O1300" s="6" t="n"/>
    </row>
    <row r="1301">
      <c r="A1301" s="13" t="n"/>
      <c r="B1301" s="6" t="n"/>
      <c r="C1301" s="6" t="n"/>
      <c r="D1301" s="6" t="n"/>
      <c r="E1301" s="14" t="n"/>
      <c r="F1301" s="14" t="n"/>
      <c r="G1301" s="14" t="n"/>
      <c r="H1301" s="15" t="n"/>
      <c r="I1301" s="15" t="n"/>
      <c r="J1301" s="11">
        <f>IF(OR(E1301="",F1301=""),"",ROUND((MOD(F1301-E1301,1)-N(G1301))*24,2))</f>
        <v/>
      </c>
      <c r="K1301" s="11">
        <f>IF(OR(A1301="",B1301=""),"",SUMIFS(Paradas!$F$5:$F$4004,Paradas!$A$5:$A$4004,A1301,Paradas!$B$5:$B$4004,B1301))</f>
        <v/>
      </c>
      <c r="L1301" s="11">
        <f>IF(J1301="","",J1301-N(K1301))</f>
        <v/>
      </c>
      <c r="M1301" s="12">
        <f>IF(OR(A1301="",B1301=""),"",COUNTIFS(Paradas!$A$5:$A$4004,A1301,Paradas!$B$5:$B$4004,B1301))</f>
        <v/>
      </c>
      <c r="N1301" s="11">
        <f>IF(OR(H1301="",I1301=""),"",I1301-H1301)</f>
        <v/>
      </c>
      <c r="O1301" s="6" t="n"/>
    </row>
    <row r="1302">
      <c r="A1302" s="13" t="n"/>
      <c r="B1302" s="6" t="n"/>
      <c r="C1302" s="6" t="n"/>
      <c r="D1302" s="6" t="n"/>
      <c r="E1302" s="14" t="n"/>
      <c r="F1302" s="14" t="n"/>
      <c r="G1302" s="14" t="n"/>
      <c r="H1302" s="15" t="n"/>
      <c r="I1302" s="15" t="n"/>
      <c r="J1302" s="11">
        <f>IF(OR(E1302="",F1302=""),"",ROUND((MOD(F1302-E1302,1)-N(G1302))*24,2))</f>
        <v/>
      </c>
      <c r="K1302" s="11">
        <f>IF(OR(A1302="",B1302=""),"",SUMIFS(Paradas!$F$5:$F$4004,Paradas!$A$5:$A$4004,A1302,Paradas!$B$5:$B$4004,B1302))</f>
        <v/>
      </c>
      <c r="L1302" s="11">
        <f>IF(J1302="","",J1302-N(K1302))</f>
        <v/>
      </c>
      <c r="M1302" s="12">
        <f>IF(OR(A1302="",B1302=""),"",COUNTIFS(Paradas!$A$5:$A$4004,A1302,Paradas!$B$5:$B$4004,B1302))</f>
        <v/>
      </c>
      <c r="N1302" s="11">
        <f>IF(OR(H1302="",I1302=""),"",I1302-H1302)</f>
        <v/>
      </c>
      <c r="O1302" s="6" t="n"/>
    </row>
    <row r="1303">
      <c r="A1303" s="13" t="n"/>
      <c r="B1303" s="6" t="n"/>
      <c r="C1303" s="6" t="n"/>
      <c r="D1303" s="6" t="n"/>
      <c r="E1303" s="14" t="n"/>
      <c r="F1303" s="14" t="n"/>
      <c r="G1303" s="14" t="n"/>
      <c r="H1303" s="15" t="n"/>
      <c r="I1303" s="15" t="n"/>
      <c r="J1303" s="11">
        <f>IF(OR(E1303="",F1303=""),"",ROUND((MOD(F1303-E1303,1)-N(G1303))*24,2))</f>
        <v/>
      </c>
      <c r="K1303" s="11">
        <f>IF(OR(A1303="",B1303=""),"",SUMIFS(Paradas!$F$5:$F$4004,Paradas!$A$5:$A$4004,A1303,Paradas!$B$5:$B$4004,B1303))</f>
        <v/>
      </c>
      <c r="L1303" s="11">
        <f>IF(J1303="","",J1303-N(K1303))</f>
        <v/>
      </c>
      <c r="M1303" s="12">
        <f>IF(OR(A1303="",B1303=""),"",COUNTIFS(Paradas!$A$5:$A$4004,A1303,Paradas!$B$5:$B$4004,B1303))</f>
        <v/>
      </c>
      <c r="N1303" s="11">
        <f>IF(OR(H1303="",I1303=""),"",I1303-H1303)</f>
        <v/>
      </c>
      <c r="O1303" s="6" t="n"/>
    </row>
    <row r="1304">
      <c r="A1304" s="13" t="n"/>
      <c r="B1304" s="6" t="n"/>
      <c r="C1304" s="6" t="n"/>
      <c r="D1304" s="6" t="n"/>
      <c r="E1304" s="14" t="n"/>
      <c r="F1304" s="14" t="n"/>
      <c r="G1304" s="14" t="n"/>
      <c r="H1304" s="15" t="n"/>
      <c r="I1304" s="15" t="n"/>
      <c r="J1304" s="11">
        <f>IF(OR(E1304="",F1304=""),"",ROUND((MOD(F1304-E1304,1)-N(G1304))*24,2))</f>
        <v/>
      </c>
      <c r="K1304" s="11">
        <f>IF(OR(A1304="",B1304=""),"",SUMIFS(Paradas!$F$5:$F$4004,Paradas!$A$5:$A$4004,A1304,Paradas!$B$5:$B$4004,B1304))</f>
        <v/>
      </c>
      <c r="L1304" s="11">
        <f>IF(J1304="","",J1304-N(K1304))</f>
        <v/>
      </c>
      <c r="M1304" s="12">
        <f>IF(OR(A1304="",B1304=""),"",COUNTIFS(Paradas!$A$5:$A$4004,A1304,Paradas!$B$5:$B$4004,B1304))</f>
        <v/>
      </c>
      <c r="N1304" s="11">
        <f>IF(OR(H1304="",I1304=""),"",I1304-H1304)</f>
        <v/>
      </c>
      <c r="O1304" s="6" t="n"/>
    </row>
    <row r="1305">
      <c r="A1305" s="13" t="n"/>
      <c r="B1305" s="6" t="n"/>
      <c r="C1305" s="6" t="n"/>
      <c r="D1305" s="6" t="n"/>
      <c r="E1305" s="14" t="n"/>
      <c r="F1305" s="14" t="n"/>
      <c r="G1305" s="14" t="n"/>
      <c r="H1305" s="15" t="n"/>
      <c r="I1305" s="15" t="n"/>
      <c r="J1305" s="11">
        <f>IF(OR(E1305="",F1305=""),"",ROUND((MOD(F1305-E1305,1)-N(G1305))*24,2))</f>
        <v/>
      </c>
      <c r="K1305" s="11">
        <f>IF(OR(A1305="",B1305=""),"",SUMIFS(Paradas!$F$5:$F$4004,Paradas!$A$5:$A$4004,A1305,Paradas!$B$5:$B$4004,B1305))</f>
        <v/>
      </c>
      <c r="L1305" s="11">
        <f>IF(J1305="","",J1305-N(K1305))</f>
        <v/>
      </c>
      <c r="M1305" s="12">
        <f>IF(OR(A1305="",B1305=""),"",COUNTIFS(Paradas!$A$5:$A$4004,A1305,Paradas!$B$5:$B$4004,B1305))</f>
        <v/>
      </c>
      <c r="N1305" s="11">
        <f>IF(OR(H1305="",I1305=""),"",I1305-H1305)</f>
        <v/>
      </c>
      <c r="O1305" s="6" t="n"/>
    </row>
    <row r="1306">
      <c r="A1306" s="13" t="n"/>
      <c r="B1306" s="6" t="n"/>
      <c r="C1306" s="6" t="n"/>
      <c r="D1306" s="6" t="n"/>
      <c r="E1306" s="14" t="n"/>
      <c r="F1306" s="14" t="n"/>
      <c r="G1306" s="14" t="n"/>
      <c r="H1306" s="15" t="n"/>
      <c r="I1306" s="15" t="n"/>
      <c r="J1306" s="11">
        <f>IF(OR(E1306="",F1306=""),"",ROUND((MOD(F1306-E1306,1)-N(G1306))*24,2))</f>
        <v/>
      </c>
      <c r="K1306" s="11">
        <f>IF(OR(A1306="",B1306=""),"",SUMIFS(Paradas!$F$5:$F$4004,Paradas!$A$5:$A$4004,A1306,Paradas!$B$5:$B$4004,B1306))</f>
        <v/>
      </c>
      <c r="L1306" s="11">
        <f>IF(J1306="","",J1306-N(K1306))</f>
        <v/>
      </c>
      <c r="M1306" s="12">
        <f>IF(OR(A1306="",B1306=""),"",COUNTIFS(Paradas!$A$5:$A$4004,A1306,Paradas!$B$5:$B$4004,B1306))</f>
        <v/>
      </c>
      <c r="N1306" s="11">
        <f>IF(OR(H1306="",I1306=""),"",I1306-H1306)</f>
        <v/>
      </c>
      <c r="O1306" s="6" t="n"/>
    </row>
    <row r="1307">
      <c r="A1307" s="13" t="n"/>
      <c r="B1307" s="6" t="n"/>
      <c r="C1307" s="6" t="n"/>
      <c r="D1307" s="6" t="n"/>
      <c r="E1307" s="14" t="n"/>
      <c r="F1307" s="14" t="n"/>
      <c r="G1307" s="14" t="n"/>
      <c r="H1307" s="15" t="n"/>
      <c r="I1307" s="15" t="n"/>
      <c r="J1307" s="11">
        <f>IF(OR(E1307="",F1307=""),"",ROUND((MOD(F1307-E1307,1)-N(G1307))*24,2))</f>
        <v/>
      </c>
      <c r="K1307" s="11">
        <f>IF(OR(A1307="",B1307=""),"",SUMIFS(Paradas!$F$5:$F$4004,Paradas!$A$5:$A$4004,A1307,Paradas!$B$5:$B$4004,B1307))</f>
        <v/>
      </c>
      <c r="L1307" s="11">
        <f>IF(J1307="","",J1307-N(K1307))</f>
        <v/>
      </c>
      <c r="M1307" s="12">
        <f>IF(OR(A1307="",B1307=""),"",COUNTIFS(Paradas!$A$5:$A$4004,A1307,Paradas!$B$5:$B$4004,B1307))</f>
        <v/>
      </c>
      <c r="N1307" s="11">
        <f>IF(OR(H1307="",I1307=""),"",I1307-H1307)</f>
        <v/>
      </c>
      <c r="O1307" s="6" t="n"/>
    </row>
    <row r="1308">
      <c r="A1308" s="13" t="n"/>
      <c r="B1308" s="6" t="n"/>
      <c r="C1308" s="6" t="n"/>
      <c r="D1308" s="6" t="n"/>
      <c r="E1308" s="14" t="n"/>
      <c r="F1308" s="14" t="n"/>
      <c r="G1308" s="14" t="n"/>
      <c r="H1308" s="15" t="n"/>
      <c r="I1308" s="15" t="n"/>
      <c r="J1308" s="11">
        <f>IF(OR(E1308="",F1308=""),"",ROUND((MOD(F1308-E1308,1)-N(G1308))*24,2))</f>
        <v/>
      </c>
      <c r="K1308" s="11">
        <f>IF(OR(A1308="",B1308=""),"",SUMIFS(Paradas!$F$5:$F$4004,Paradas!$A$5:$A$4004,A1308,Paradas!$B$5:$B$4004,B1308))</f>
        <v/>
      </c>
      <c r="L1308" s="11">
        <f>IF(J1308="","",J1308-N(K1308))</f>
        <v/>
      </c>
      <c r="M1308" s="12">
        <f>IF(OR(A1308="",B1308=""),"",COUNTIFS(Paradas!$A$5:$A$4004,A1308,Paradas!$B$5:$B$4004,B1308))</f>
        <v/>
      </c>
      <c r="N1308" s="11">
        <f>IF(OR(H1308="",I1308=""),"",I1308-H1308)</f>
        <v/>
      </c>
      <c r="O1308" s="6" t="n"/>
    </row>
    <row r="1309">
      <c r="A1309" s="13" t="n"/>
      <c r="B1309" s="6" t="n"/>
      <c r="C1309" s="6" t="n"/>
      <c r="D1309" s="6" t="n"/>
      <c r="E1309" s="14" t="n"/>
      <c r="F1309" s="14" t="n"/>
      <c r="G1309" s="14" t="n"/>
      <c r="H1309" s="15" t="n"/>
      <c r="I1309" s="15" t="n"/>
      <c r="J1309" s="11">
        <f>IF(OR(E1309="",F1309=""),"",ROUND((MOD(F1309-E1309,1)-N(G1309))*24,2))</f>
        <v/>
      </c>
      <c r="K1309" s="11">
        <f>IF(OR(A1309="",B1309=""),"",SUMIFS(Paradas!$F$5:$F$4004,Paradas!$A$5:$A$4004,A1309,Paradas!$B$5:$B$4004,B1309))</f>
        <v/>
      </c>
      <c r="L1309" s="11">
        <f>IF(J1309="","",J1309-N(K1309))</f>
        <v/>
      </c>
      <c r="M1309" s="12">
        <f>IF(OR(A1309="",B1309=""),"",COUNTIFS(Paradas!$A$5:$A$4004,A1309,Paradas!$B$5:$B$4004,B1309))</f>
        <v/>
      </c>
      <c r="N1309" s="11">
        <f>IF(OR(H1309="",I1309=""),"",I1309-H1309)</f>
        <v/>
      </c>
      <c r="O1309" s="6" t="n"/>
    </row>
    <row r="1310">
      <c r="A1310" s="13" t="n"/>
      <c r="B1310" s="6" t="n"/>
      <c r="C1310" s="6" t="n"/>
      <c r="D1310" s="6" t="n"/>
      <c r="E1310" s="14" t="n"/>
      <c r="F1310" s="14" t="n"/>
      <c r="G1310" s="14" t="n"/>
      <c r="H1310" s="15" t="n"/>
      <c r="I1310" s="15" t="n"/>
      <c r="J1310" s="11">
        <f>IF(OR(E1310="",F1310=""),"",ROUND((MOD(F1310-E1310,1)-N(G1310))*24,2))</f>
        <v/>
      </c>
      <c r="K1310" s="11">
        <f>IF(OR(A1310="",B1310=""),"",SUMIFS(Paradas!$F$5:$F$4004,Paradas!$A$5:$A$4004,A1310,Paradas!$B$5:$B$4004,B1310))</f>
        <v/>
      </c>
      <c r="L1310" s="11">
        <f>IF(J1310="","",J1310-N(K1310))</f>
        <v/>
      </c>
      <c r="M1310" s="12">
        <f>IF(OR(A1310="",B1310=""),"",COUNTIFS(Paradas!$A$5:$A$4004,A1310,Paradas!$B$5:$B$4004,B1310))</f>
        <v/>
      </c>
      <c r="N1310" s="11">
        <f>IF(OR(H1310="",I1310=""),"",I1310-H1310)</f>
        <v/>
      </c>
      <c r="O1310" s="6" t="n"/>
    </row>
    <row r="1311">
      <c r="A1311" s="13" t="n"/>
      <c r="B1311" s="6" t="n"/>
      <c r="C1311" s="6" t="n"/>
      <c r="D1311" s="6" t="n"/>
      <c r="E1311" s="14" t="n"/>
      <c r="F1311" s="14" t="n"/>
      <c r="G1311" s="14" t="n"/>
      <c r="H1311" s="15" t="n"/>
      <c r="I1311" s="15" t="n"/>
      <c r="J1311" s="11">
        <f>IF(OR(E1311="",F1311=""),"",ROUND((MOD(F1311-E1311,1)-N(G1311))*24,2))</f>
        <v/>
      </c>
      <c r="K1311" s="11">
        <f>IF(OR(A1311="",B1311=""),"",SUMIFS(Paradas!$F$5:$F$4004,Paradas!$A$5:$A$4004,A1311,Paradas!$B$5:$B$4004,B1311))</f>
        <v/>
      </c>
      <c r="L1311" s="11">
        <f>IF(J1311="","",J1311-N(K1311))</f>
        <v/>
      </c>
      <c r="M1311" s="12">
        <f>IF(OR(A1311="",B1311=""),"",COUNTIFS(Paradas!$A$5:$A$4004,A1311,Paradas!$B$5:$B$4004,B1311))</f>
        <v/>
      </c>
      <c r="N1311" s="11">
        <f>IF(OR(H1311="",I1311=""),"",I1311-H1311)</f>
        <v/>
      </c>
      <c r="O1311" s="6" t="n"/>
    </row>
    <row r="1312">
      <c r="A1312" s="13" t="n"/>
      <c r="B1312" s="6" t="n"/>
      <c r="C1312" s="6" t="n"/>
      <c r="D1312" s="6" t="n"/>
      <c r="E1312" s="14" t="n"/>
      <c r="F1312" s="14" t="n"/>
      <c r="G1312" s="14" t="n"/>
      <c r="H1312" s="15" t="n"/>
      <c r="I1312" s="15" t="n"/>
      <c r="J1312" s="11">
        <f>IF(OR(E1312="",F1312=""),"",ROUND((MOD(F1312-E1312,1)-N(G1312))*24,2))</f>
        <v/>
      </c>
      <c r="K1312" s="11">
        <f>IF(OR(A1312="",B1312=""),"",SUMIFS(Paradas!$F$5:$F$4004,Paradas!$A$5:$A$4004,A1312,Paradas!$B$5:$B$4004,B1312))</f>
        <v/>
      </c>
      <c r="L1312" s="11">
        <f>IF(J1312="","",J1312-N(K1312))</f>
        <v/>
      </c>
      <c r="M1312" s="12">
        <f>IF(OR(A1312="",B1312=""),"",COUNTIFS(Paradas!$A$5:$A$4004,A1312,Paradas!$B$5:$B$4004,B1312))</f>
        <v/>
      </c>
      <c r="N1312" s="11">
        <f>IF(OR(H1312="",I1312=""),"",I1312-H1312)</f>
        <v/>
      </c>
      <c r="O1312" s="6" t="n"/>
    </row>
    <row r="1313">
      <c r="A1313" s="13" t="n"/>
      <c r="B1313" s="6" t="n"/>
      <c r="C1313" s="6" t="n"/>
      <c r="D1313" s="6" t="n"/>
      <c r="E1313" s="14" t="n"/>
      <c r="F1313" s="14" t="n"/>
      <c r="G1313" s="14" t="n"/>
      <c r="H1313" s="15" t="n"/>
      <c r="I1313" s="15" t="n"/>
      <c r="J1313" s="11">
        <f>IF(OR(E1313="",F1313=""),"",ROUND((MOD(F1313-E1313,1)-N(G1313))*24,2))</f>
        <v/>
      </c>
      <c r="K1313" s="11">
        <f>IF(OR(A1313="",B1313=""),"",SUMIFS(Paradas!$F$5:$F$4004,Paradas!$A$5:$A$4004,A1313,Paradas!$B$5:$B$4004,B1313))</f>
        <v/>
      </c>
      <c r="L1313" s="11">
        <f>IF(J1313="","",J1313-N(K1313))</f>
        <v/>
      </c>
      <c r="M1313" s="12">
        <f>IF(OR(A1313="",B1313=""),"",COUNTIFS(Paradas!$A$5:$A$4004,A1313,Paradas!$B$5:$B$4004,B1313))</f>
        <v/>
      </c>
      <c r="N1313" s="11">
        <f>IF(OR(H1313="",I1313=""),"",I1313-H1313)</f>
        <v/>
      </c>
      <c r="O1313" s="6" t="n"/>
    </row>
    <row r="1314">
      <c r="A1314" s="13" t="n"/>
      <c r="B1314" s="6" t="n"/>
      <c r="C1314" s="6" t="n"/>
      <c r="D1314" s="6" t="n"/>
      <c r="E1314" s="14" t="n"/>
      <c r="F1314" s="14" t="n"/>
      <c r="G1314" s="14" t="n"/>
      <c r="H1314" s="15" t="n"/>
      <c r="I1314" s="15" t="n"/>
      <c r="J1314" s="11">
        <f>IF(OR(E1314="",F1314=""),"",ROUND((MOD(F1314-E1314,1)-N(G1314))*24,2))</f>
        <v/>
      </c>
      <c r="K1314" s="11">
        <f>IF(OR(A1314="",B1314=""),"",SUMIFS(Paradas!$F$5:$F$4004,Paradas!$A$5:$A$4004,A1314,Paradas!$B$5:$B$4004,B1314))</f>
        <v/>
      </c>
      <c r="L1314" s="11">
        <f>IF(J1314="","",J1314-N(K1314))</f>
        <v/>
      </c>
      <c r="M1314" s="12">
        <f>IF(OR(A1314="",B1314=""),"",COUNTIFS(Paradas!$A$5:$A$4004,A1314,Paradas!$B$5:$B$4004,B1314))</f>
        <v/>
      </c>
      <c r="N1314" s="11">
        <f>IF(OR(H1314="",I1314=""),"",I1314-H1314)</f>
        <v/>
      </c>
      <c r="O1314" s="6" t="n"/>
    </row>
    <row r="1315">
      <c r="A1315" s="13" t="n"/>
      <c r="B1315" s="6" t="n"/>
      <c r="C1315" s="6" t="n"/>
      <c r="D1315" s="6" t="n"/>
      <c r="E1315" s="14" t="n"/>
      <c r="F1315" s="14" t="n"/>
      <c r="G1315" s="14" t="n"/>
      <c r="H1315" s="15" t="n"/>
      <c r="I1315" s="15" t="n"/>
      <c r="J1315" s="11">
        <f>IF(OR(E1315="",F1315=""),"",ROUND((MOD(F1315-E1315,1)-N(G1315))*24,2))</f>
        <v/>
      </c>
      <c r="K1315" s="11">
        <f>IF(OR(A1315="",B1315=""),"",SUMIFS(Paradas!$F$5:$F$4004,Paradas!$A$5:$A$4004,A1315,Paradas!$B$5:$B$4004,B1315))</f>
        <v/>
      </c>
      <c r="L1315" s="11">
        <f>IF(J1315="","",J1315-N(K1315))</f>
        <v/>
      </c>
      <c r="M1315" s="12">
        <f>IF(OR(A1315="",B1315=""),"",COUNTIFS(Paradas!$A$5:$A$4004,A1315,Paradas!$B$5:$B$4004,B1315))</f>
        <v/>
      </c>
      <c r="N1315" s="11">
        <f>IF(OR(H1315="",I1315=""),"",I1315-H1315)</f>
        <v/>
      </c>
      <c r="O1315" s="6" t="n"/>
    </row>
    <row r="1316">
      <c r="A1316" s="13" t="n"/>
      <c r="B1316" s="6" t="n"/>
      <c r="C1316" s="6" t="n"/>
      <c r="D1316" s="6" t="n"/>
      <c r="E1316" s="14" t="n"/>
      <c r="F1316" s="14" t="n"/>
      <c r="G1316" s="14" t="n"/>
      <c r="H1316" s="15" t="n"/>
      <c r="I1316" s="15" t="n"/>
      <c r="J1316" s="11">
        <f>IF(OR(E1316="",F1316=""),"",ROUND((MOD(F1316-E1316,1)-N(G1316))*24,2))</f>
        <v/>
      </c>
      <c r="K1316" s="11">
        <f>IF(OR(A1316="",B1316=""),"",SUMIFS(Paradas!$F$5:$F$4004,Paradas!$A$5:$A$4004,A1316,Paradas!$B$5:$B$4004,B1316))</f>
        <v/>
      </c>
      <c r="L1316" s="11">
        <f>IF(J1316="","",J1316-N(K1316))</f>
        <v/>
      </c>
      <c r="M1316" s="12">
        <f>IF(OR(A1316="",B1316=""),"",COUNTIFS(Paradas!$A$5:$A$4004,A1316,Paradas!$B$5:$B$4004,B1316))</f>
        <v/>
      </c>
      <c r="N1316" s="11">
        <f>IF(OR(H1316="",I1316=""),"",I1316-H1316)</f>
        <v/>
      </c>
      <c r="O1316" s="6" t="n"/>
    </row>
    <row r="1317">
      <c r="A1317" s="13" t="n"/>
      <c r="B1317" s="6" t="n"/>
      <c r="C1317" s="6" t="n"/>
      <c r="D1317" s="6" t="n"/>
      <c r="E1317" s="14" t="n"/>
      <c r="F1317" s="14" t="n"/>
      <c r="G1317" s="14" t="n"/>
      <c r="H1317" s="15" t="n"/>
      <c r="I1317" s="15" t="n"/>
      <c r="J1317" s="11">
        <f>IF(OR(E1317="",F1317=""),"",ROUND((MOD(F1317-E1317,1)-N(G1317))*24,2))</f>
        <v/>
      </c>
      <c r="K1317" s="11">
        <f>IF(OR(A1317="",B1317=""),"",SUMIFS(Paradas!$F$5:$F$4004,Paradas!$A$5:$A$4004,A1317,Paradas!$B$5:$B$4004,B1317))</f>
        <v/>
      </c>
      <c r="L1317" s="11">
        <f>IF(J1317="","",J1317-N(K1317))</f>
        <v/>
      </c>
      <c r="M1317" s="12">
        <f>IF(OR(A1317="",B1317=""),"",COUNTIFS(Paradas!$A$5:$A$4004,A1317,Paradas!$B$5:$B$4004,B1317))</f>
        <v/>
      </c>
      <c r="N1317" s="11">
        <f>IF(OR(H1317="",I1317=""),"",I1317-H1317)</f>
        <v/>
      </c>
      <c r="O1317" s="6" t="n"/>
    </row>
    <row r="1318">
      <c r="A1318" s="13" t="n"/>
      <c r="B1318" s="6" t="n"/>
      <c r="C1318" s="6" t="n"/>
      <c r="D1318" s="6" t="n"/>
      <c r="E1318" s="14" t="n"/>
      <c r="F1318" s="14" t="n"/>
      <c r="G1318" s="14" t="n"/>
      <c r="H1318" s="15" t="n"/>
      <c r="I1318" s="15" t="n"/>
      <c r="J1318" s="11">
        <f>IF(OR(E1318="",F1318=""),"",ROUND((MOD(F1318-E1318,1)-N(G1318))*24,2))</f>
        <v/>
      </c>
      <c r="K1318" s="11">
        <f>IF(OR(A1318="",B1318=""),"",SUMIFS(Paradas!$F$5:$F$4004,Paradas!$A$5:$A$4004,A1318,Paradas!$B$5:$B$4004,B1318))</f>
        <v/>
      </c>
      <c r="L1318" s="11">
        <f>IF(J1318="","",J1318-N(K1318))</f>
        <v/>
      </c>
      <c r="M1318" s="12">
        <f>IF(OR(A1318="",B1318=""),"",COUNTIFS(Paradas!$A$5:$A$4004,A1318,Paradas!$B$5:$B$4004,B1318))</f>
        <v/>
      </c>
      <c r="N1318" s="11">
        <f>IF(OR(H1318="",I1318=""),"",I1318-H1318)</f>
        <v/>
      </c>
      <c r="O1318" s="6" t="n"/>
    </row>
    <row r="1319">
      <c r="A1319" s="13" t="n"/>
      <c r="B1319" s="6" t="n"/>
      <c r="C1319" s="6" t="n"/>
      <c r="D1319" s="6" t="n"/>
      <c r="E1319" s="14" t="n"/>
      <c r="F1319" s="14" t="n"/>
      <c r="G1319" s="14" t="n"/>
      <c r="H1319" s="15" t="n"/>
      <c r="I1319" s="15" t="n"/>
      <c r="J1319" s="11">
        <f>IF(OR(E1319="",F1319=""),"",ROUND((MOD(F1319-E1319,1)-N(G1319))*24,2))</f>
        <v/>
      </c>
      <c r="K1319" s="11">
        <f>IF(OR(A1319="",B1319=""),"",SUMIFS(Paradas!$F$5:$F$4004,Paradas!$A$5:$A$4004,A1319,Paradas!$B$5:$B$4004,B1319))</f>
        <v/>
      </c>
      <c r="L1319" s="11">
        <f>IF(J1319="","",J1319-N(K1319))</f>
        <v/>
      </c>
      <c r="M1319" s="12">
        <f>IF(OR(A1319="",B1319=""),"",COUNTIFS(Paradas!$A$5:$A$4004,A1319,Paradas!$B$5:$B$4004,B1319))</f>
        <v/>
      </c>
      <c r="N1319" s="11">
        <f>IF(OR(H1319="",I1319=""),"",I1319-H1319)</f>
        <v/>
      </c>
      <c r="O1319" s="6" t="n"/>
    </row>
    <row r="1320">
      <c r="A1320" s="13" t="n"/>
      <c r="B1320" s="6" t="n"/>
      <c r="C1320" s="6" t="n"/>
      <c r="D1320" s="6" t="n"/>
      <c r="E1320" s="14" t="n"/>
      <c r="F1320" s="14" t="n"/>
      <c r="G1320" s="14" t="n"/>
      <c r="H1320" s="15" t="n"/>
      <c r="I1320" s="15" t="n"/>
      <c r="J1320" s="11">
        <f>IF(OR(E1320="",F1320=""),"",ROUND((MOD(F1320-E1320,1)-N(G1320))*24,2))</f>
        <v/>
      </c>
      <c r="K1320" s="11">
        <f>IF(OR(A1320="",B1320=""),"",SUMIFS(Paradas!$F$5:$F$4004,Paradas!$A$5:$A$4004,A1320,Paradas!$B$5:$B$4004,B1320))</f>
        <v/>
      </c>
      <c r="L1320" s="11">
        <f>IF(J1320="","",J1320-N(K1320))</f>
        <v/>
      </c>
      <c r="M1320" s="12">
        <f>IF(OR(A1320="",B1320=""),"",COUNTIFS(Paradas!$A$5:$A$4004,A1320,Paradas!$B$5:$B$4004,B1320))</f>
        <v/>
      </c>
      <c r="N1320" s="11">
        <f>IF(OR(H1320="",I1320=""),"",I1320-H1320)</f>
        <v/>
      </c>
      <c r="O1320" s="6" t="n"/>
    </row>
    <row r="1321">
      <c r="A1321" s="13" t="n"/>
      <c r="B1321" s="6" t="n"/>
      <c r="C1321" s="6" t="n"/>
      <c r="D1321" s="6" t="n"/>
      <c r="E1321" s="14" t="n"/>
      <c r="F1321" s="14" t="n"/>
      <c r="G1321" s="14" t="n"/>
      <c r="H1321" s="15" t="n"/>
      <c r="I1321" s="15" t="n"/>
      <c r="J1321" s="11">
        <f>IF(OR(E1321="",F1321=""),"",ROUND((MOD(F1321-E1321,1)-N(G1321))*24,2))</f>
        <v/>
      </c>
      <c r="K1321" s="11">
        <f>IF(OR(A1321="",B1321=""),"",SUMIFS(Paradas!$F$5:$F$4004,Paradas!$A$5:$A$4004,A1321,Paradas!$B$5:$B$4004,B1321))</f>
        <v/>
      </c>
      <c r="L1321" s="11">
        <f>IF(J1321="","",J1321-N(K1321))</f>
        <v/>
      </c>
      <c r="M1321" s="12">
        <f>IF(OR(A1321="",B1321=""),"",COUNTIFS(Paradas!$A$5:$A$4004,A1321,Paradas!$B$5:$B$4004,B1321))</f>
        <v/>
      </c>
      <c r="N1321" s="11">
        <f>IF(OR(H1321="",I1321=""),"",I1321-H1321)</f>
        <v/>
      </c>
      <c r="O1321" s="6" t="n"/>
    </row>
    <row r="1322">
      <c r="A1322" s="13" t="n"/>
      <c r="B1322" s="6" t="n"/>
      <c r="C1322" s="6" t="n"/>
      <c r="D1322" s="6" t="n"/>
      <c r="E1322" s="14" t="n"/>
      <c r="F1322" s="14" t="n"/>
      <c r="G1322" s="14" t="n"/>
      <c r="H1322" s="15" t="n"/>
      <c r="I1322" s="15" t="n"/>
      <c r="J1322" s="11">
        <f>IF(OR(E1322="",F1322=""),"",ROUND((MOD(F1322-E1322,1)-N(G1322))*24,2))</f>
        <v/>
      </c>
      <c r="K1322" s="11">
        <f>IF(OR(A1322="",B1322=""),"",SUMIFS(Paradas!$F$5:$F$4004,Paradas!$A$5:$A$4004,A1322,Paradas!$B$5:$B$4004,B1322))</f>
        <v/>
      </c>
      <c r="L1322" s="11">
        <f>IF(J1322="","",J1322-N(K1322))</f>
        <v/>
      </c>
      <c r="M1322" s="12">
        <f>IF(OR(A1322="",B1322=""),"",COUNTIFS(Paradas!$A$5:$A$4004,A1322,Paradas!$B$5:$B$4004,B1322))</f>
        <v/>
      </c>
      <c r="N1322" s="11">
        <f>IF(OR(H1322="",I1322=""),"",I1322-H1322)</f>
        <v/>
      </c>
      <c r="O1322" s="6" t="n"/>
    </row>
    <row r="1323">
      <c r="A1323" s="13" t="n"/>
      <c r="B1323" s="6" t="n"/>
      <c r="C1323" s="6" t="n"/>
      <c r="D1323" s="6" t="n"/>
      <c r="E1323" s="14" t="n"/>
      <c r="F1323" s="14" t="n"/>
      <c r="G1323" s="14" t="n"/>
      <c r="H1323" s="15" t="n"/>
      <c r="I1323" s="15" t="n"/>
      <c r="J1323" s="11">
        <f>IF(OR(E1323="",F1323=""),"",ROUND((MOD(F1323-E1323,1)-N(G1323))*24,2))</f>
        <v/>
      </c>
      <c r="K1323" s="11">
        <f>IF(OR(A1323="",B1323=""),"",SUMIFS(Paradas!$F$5:$F$4004,Paradas!$A$5:$A$4004,A1323,Paradas!$B$5:$B$4004,B1323))</f>
        <v/>
      </c>
      <c r="L1323" s="11">
        <f>IF(J1323="","",J1323-N(K1323))</f>
        <v/>
      </c>
      <c r="M1323" s="12">
        <f>IF(OR(A1323="",B1323=""),"",COUNTIFS(Paradas!$A$5:$A$4004,A1323,Paradas!$B$5:$B$4004,B1323))</f>
        <v/>
      </c>
      <c r="N1323" s="11">
        <f>IF(OR(H1323="",I1323=""),"",I1323-H1323)</f>
        <v/>
      </c>
      <c r="O1323" s="6" t="n"/>
    </row>
    <row r="1324">
      <c r="A1324" s="13" t="n"/>
      <c r="B1324" s="6" t="n"/>
      <c r="C1324" s="6" t="n"/>
      <c r="D1324" s="6" t="n"/>
      <c r="E1324" s="14" t="n"/>
      <c r="F1324" s="14" t="n"/>
      <c r="G1324" s="14" t="n"/>
      <c r="H1324" s="15" t="n"/>
      <c r="I1324" s="15" t="n"/>
      <c r="J1324" s="11">
        <f>IF(OR(E1324="",F1324=""),"",ROUND((MOD(F1324-E1324,1)-N(G1324))*24,2))</f>
        <v/>
      </c>
      <c r="K1324" s="11">
        <f>IF(OR(A1324="",B1324=""),"",SUMIFS(Paradas!$F$5:$F$4004,Paradas!$A$5:$A$4004,A1324,Paradas!$B$5:$B$4004,B1324))</f>
        <v/>
      </c>
      <c r="L1324" s="11">
        <f>IF(J1324="","",J1324-N(K1324))</f>
        <v/>
      </c>
      <c r="M1324" s="12">
        <f>IF(OR(A1324="",B1324=""),"",COUNTIFS(Paradas!$A$5:$A$4004,A1324,Paradas!$B$5:$B$4004,B1324))</f>
        <v/>
      </c>
      <c r="N1324" s="11">
        <f>IF(OR(H1324="",I1324=""),"",I1324-H1324)</f>
        <v/>
      </c>
      <c r="O1324" s="6" t="n"/>
    </row>
    <row r="1325">
      <c r="A1325" s="13" t="n"/>
      <c r="B1325" s="6" t="n"/>
      <c r="C1325" s="6" t="n"/>
      <c r="D1325" s="6" t="n"/>
      <c r="E1325" s="14" t="n"/>
      <c r="F1325" s="14" t="n"/>
      <c r="G1325" s="14" t="n"/>
      <c r="H1325" s="15" t="n"/>
      <c r="I1325" s="15" t="n"/>
      <c r="J1325" s="11">
        <f>IF(OR(E1325="",F1325=""),"",ROUND((MOD(F1325-E1325,1)-N(G1325))*24,2))</f>
        <v/>
      </c>
      <c r="K1325" s="11">
        <f>IF(OR(A1325="",B1325=""),"",SUMIFS(Paradas!$F$5:$F$4004,Paradas!$A$5:$A$4004,A1325,Paradas!$B$5:$B$4004,B1325))</f>
        <v/>
      </c>
      <c r="L1325" s="11">
        <f>IF(J1325="","",J1325-N(K1325))</f>
        <v/>
      </c>
      <c r="M1325" s="12">
        <f>IF(OR(A1325="",B1325=""),"",COUNTIFS(Paradas!$A$5:$A$4004,A1325,Paradas!$B$5:$B$4004,B1325))</f>
        <v/>
      </c>
      <c r="N1325" s="11">
        <f>IF(OR(H1325="",I1325=""),"",I1325-H1325)</f>
        <v/>
      </c>
      <c r="O1325" s="6" t="n"/>
    </row>
    <row r="1326">
      <c r="A1326" s="13" t="n"/>
      <c r="B1326" s="6" t="n"/>
      <c r="C1326" s="6" t="n"/>
      <c r="D1326" s="6" t="n"/>
      <c r="E1326" s="14" t="n"/>
      <c r="F1326" s="14" t="n"/>
      <c r="G1326" s="14" t="n"/>
      <c r="H1326" s="15" t="n"/>
      <c r="I1326" s="15" t="n"/>
      <c r="J1326" s="11">
        <f>IF(OR(E1326="",F1326=""),"",ROUND((MOD(F1326-E1326,1)-N(G1326))*24,2))</f>
        <v/>
      </c>
      <c r="K1326" s="11">
        <f>IF(OR(A1326="",B1326=""),"",SUMIFS(Paradas!$F$5:$F$4004,Paradas!$A$5:$A$4004,A1326,Paradas!$B$5:$B$4004,B1326))</f>
        <v/>
      </c>
      <c r="L1326" s="11">
        <f>IF(J1326="","",J1326-N(K1326))</f>
        <v/>
      </c>
      <c r="M1326" s="12">
        <f>IF(OR(A1326="",B1326=""),"",COUNTIFS(Paradas!$A$5:$A$4004,A1326,Paradas!$B$5:$B$4004,B1326))</f>
        <v/>
      </c>
      <c r="N1326" s="11">
        <f>IF(OR(H1326="",I1326=""),"",I1326-H1326)</f>
        <v/>
      </c>
      <c r="O1326" s="6" t="n"/>
    </row>
    <row r="1327">
      <c r="A1327" s="13" t="n"/>
      <c r="B1327" s="6" t="n"/>
      <c r="C1327" s="6" t="n"/>
      <c r="D1327" s="6" t="n"/>
      <c r="E1327" s="14" t="n"/>
      <c r="F1327" s="14" t="n"/>
      <c r="G1327" s="14" t="n"/>
      <c r="H1327" s="15" t="n"/>
      <c r="I1327" s="15" t="n"/>
      <c r="J1327" s="11">
        <f>IF(OR(E1327="",F1327=""),"",ROUND((MOD(F1327-E1327,1)-N(G1327))*24,2))</f>
        <v/>
      </c>
      <c r="K1327" s="11">
        <f>IF(OR(A1327="",B1327=""),"",SUMIFS(Paradas!$F$5:$F$4004,Paradas!$A$5:$A$4004,A1327,Paradas!$B$5:$B$4004,B1327))</f>
        <v/>
      </c>
      <c r="L1327" s="11">
        <f>IF(J1327="","",J1327-N(K1327))</f>
        <v/>
      </c>
      <c r="M1327" s="12">
        <f>IF(OR(A1327="",B1327=""),"",COUNTIFS(Paradas!$A$5:$A$4004,A1327,Paradas!$B$5:$B$4004,B1327))</f>
        <v/>
      </c>
      <c r="N1327" s="11">
        <f>IF(OR(H1327="",I1327=""),"",I1327-H1327)</f>
        <v/>
      </c>
      <c r="O1327" s="6" t="n"/>
    </row>
    <row r="1328">
      <c r="A1328" s="13" t="n"/>
      <c r="B1328" s="6" t="n"/>
      <c r="C1328" s="6" t="n"/>
      <c r="D1328" s="6" t="n"/>
      <c r="E1328" s="14" t="n"/>
      <c r="F1328" s="14" t="n"/>
      <c r="G1328" s="14" t="n"/>
      <c r="H1328" s="15" t="n"/>
      <c r="I1328" s="15" t="n"/>
      <c r="J1328" s="11">
        <f>IF(OR(E1328="",F1328=""),"",ROUND((MOD(F1328-E1328,1)-N(G1328))*24,2))</f>
        <v/>
      </c>
      <c r="K1328" s="11">
        <f>IF(OR(A1328="",B1328=""),"",SUMIFS(Paradas!$F$5:$F$4004,Paradas!$A$5:$A$4004,A1328,Paradas!$B$5:$B$4004,B1328))</f>
        <v/>
      </c>
      <c r="L1328" s="11">
        <f>IF(J1328="","",J1328-N(K1328))</f>
        <v/>
      </c>
      <c r="M1328" s="12">
        <f>IF(OR(A1328="",B1328=""),"",COUNTIFS(Paradas!$A$5:$A$4004,A1328,Paradas!$B$5:$B$4004,B1328))</f>
        <v/>
      </c>
      <c r="N1328" s="11">
        <f>IF(OR(H1328="",I1328=""),"",I1328-H1328)</f>
        <v/>
      </c>
      <c r="O1328" s="6" t="n"/>
    </row>
    <row r="1329">
      <c r="A1329" s="13" t="n"/>
      <c r="B1329" s="6" t="n"/>
      <c r="C1329" s="6" t="n"/>
      <c r="D1329" s="6" t="n"/>
      <c r="E1329" s="14" t="n"/>
      <c r="F1329" s="14" t="n"/>
      <c r="G1329" s="14" t="n"/>
      <c r="H1329" s="15" t="n"/>
      <c r="I1329" s="15" t="n"/>
      <c r="J1329" s="11">
        <f>IF(OR(E1329="",F1329=""),"",ROUND((MOD(F1329-E1329,1)-N(G1329))*24,2))</f>
        <v/>
      </c>
      <c r="K1329" s="11">
        <f>IF(OR(A1329="",B1329=""),"",SUMIFS(Paradas!$F$5:$F$4004,Paradas!$A$5:$A$4004,A1329,Paradas!$B$5:$B$4004,B1329))</f>
        <v/>
      </c>
      <c r="L1329" s="11">
        <f>IF(J1329="","",J1329-N(K1329))</f>
        <v/>
      </c>
      <c r="M1329" s="12">
        <f>IF(OR(A1329="",B1329=""),"",COUNTIFS(Paradas!$A$5:$A$4004,A1329,Paradas!$B$5:$B$4004,B1329))</f>
        <v/>
      </c>
      <c r="N1329" s="11">
        <f>IF(OR(H1329="",I1329=""),"",I1329-H1329)</f>
        <v/>
      </c>
      <c r="O1329" s="6" t="n"/>
    </row>
    <row r="1330">
      <c r="A1330" s="13" t="n"/>
      <c r="B1330" s="6" t="n"/>
      <c r="C1330" s="6" t="n"/>
      <c r="D1330" s="6" t="n"/>
      <c r="E1330" s="14" t="n"/>
      <c r="F1330" s="14" t="n"/>
      <c r="G1330" s="14" t="n"/>
      <c r="H1330" s="15" t="n"/>
      <c r="I1330" s="15" t="n"/>
      <c r="J1330" s="11">
        <f>IF(OR(E1330="",F1330=""),"",ROUND((MOD(F1330-E1330,1)-N(G1330))*24,2))</f>
        <v/>
      </c>
      <c r="K1330" s="11">
        <f>IF(OR(A1330="",B1330=""),"",SUMIFS(Paradas!$F$5:$F$4004,Paradas!$A$5:$A$4004,A1330,Paradas!$B$5:$B$4004,B1330))</f>
        <v/>
      </c>
      <c r="L1330" s="11">
        <f>IF(J1330="","",J1330-N(K1330))</f>
        <v/>
      </c>
      <c r="M1330" s="12">
        <f>IF(OR(A1330="",B1330=""),"",COUNTIFS(Paradas!$A$5:$A$4004,A1330,Paradas!$B$5:$B$4004,B1330))</f>
        <v/>
      </c>
      <c r="N1330" s="11">
        <f>IF(OR(H1330="",I1330=""),"",I1330-H1330)</f>
        <v/>
      </c>
      <c r="O1330" s="6" t="n"/>
    </row>
    <row r="1331">
      <c r="A1331" s="13" t="n"/>
      <c r="B1331" s="6" t="n"/>
      <c r="C1331" s="6" t="n"/>
      <c r="D1331" s="6" t="n"/>
      <c r="E1331" s="14" t="n"/>
      <c r="F1331" s="14" t="n"/>
      <c r="G1331" s="14" t="n"/>
      <c r="H1331" s="15" t="n"/>
      <c r="I1331" s="15" t="n"/>
      <c r="J1331" s="11">
        <f>IF(OR(E1331="",F1331=""),"",ROUND((MOD(F1331-E1331,1)-N(G1331))*24,2))</f>
        <v/>
      </c>
      <c r="K1331" s="11">
        <f>IF(OR(A1331="",B1331=""),"",SUMIFS(Paradas!$F$5:$F$4004,Paradas!$A$5:$A$4004,A1331,Paradas!$B$5:$B$4004,B1331))</f>
        <v/>
      </c>
      <c r="L1331" s="11">
        <f>IF(J1331="","",J1331-N(K1331))</f>
        <v/>
      </c>
      <c r="M1331" s="12">
        <f>IF(OR(A1331="",B1331=""),"",COUNTIFS(Paradas!$A$5:$A$4004,A1331,Paradas!$B$5:$B$4004,B1331))</f>
        <v/>
      </c>
      <c r="N1331" s="11">
        <f>IF(OR(H1331="",I1331=""),"",I1331-H1331)</f>
        <v/>
      </c>
      <c r="O1331" s="6" t="n"/>
    </row>
    <row r="1332">
      <c r="A1332" s="13" t="n"/>
      <c r="B1332" s="6" t="n"/>
      <c r="C1332" s="6" t="n"/>
      <c r="D1332" s="6" t="n"/>
      <c r="E1332" s="14" t="n"/>
      <c r="F1332" s="14" t="n"/>
      <c r="G1332" s="14" t="n"/>
      <c r="H1332" s="15" t="n"/>
      <c r="I1332" s="15" t="n"/>
      <c r="J1332" s="11">
        <f>IF(OR(E1332="",F1332=""),"",ROUND((MOD(F1332-E1332,1)-N(G1332))*24,2))</f>
        <v/>
      </c>
      <c r="K1332" s="11">
        <f>IF(OR(A1332="",B1332=""),"",SUMIFS(Paradas!$F$5:$F$4004,Paradas!$A$5:$A$4004,A1332,Paradas!$B$5:$B$4004,B1332))</f>
        <v/>
      </c>
      <c r="L1332" s="11">
        <f>IF(J1332="","",J1332-N(K1332))</f>
        <v/>
      </c>
      <c r="M1332" s="12">
        <f>IF(OR(A1332="",B1332=""),"",COUNTIFS(Paradas!$A$5:$A$4004,A1332,Paradas!$B$5:$B$4004,B1332))</f>
        <v/>
      </c>
      <c r="N1332" s="11">
        <f>IF(OR(H1332="",I1332=""),"",I1332-H1332)</f>
        <v/>
      </c>
      <c r="O1332" s="6" t="n"/>
    </row>
    <row r="1333">
      <c r="A1333" s="13" t="n"/>
      <c r="B1333" s="6" t="n"/>
      <c r="C1333" s="6" t="n"/>
      <c r="D1333" s="6" t="n"/>
      <c r="E1333" s="14" t="n"/>
      <c r="F1333" s="14" t="n"/>
      <c r="G1333" s="14" t="n"/>
      <c r="H1333" s="15" t="n"/>
      <c r="I1333" s="15" t="n"/>
      <c r="J1333" s="11">
        <f>IF(OR(E1333="",F1333=""),"",ROUND((MOD(F1333-E1333,1)-N(G1333))*24,2))</f>
        <v/>
      </c>
      <c r="K1333" s="11">
        <f>IF(OR(A1333="",B1333=""),"",SUMIFS(Paradas!$F$5:$F$4004,Paradas!$A$5:$A$4004,A1333,Paradas!$B$5:$B$4004,B1333))</f>
        <v/>
      </c>
      <c r="L1333" s="11">
        <f>IF(J1333="","",J1333-N(K1333))</f>
        <v/>
      </c>
      <c r="M1333" s="12">
        <f>IF(OR(A1333="",B1333=""),"",COUNTIFS(Paradas!$A$5:$A$4004,A1333,Paradas!$B$5:$B$4004,B1333))</f>
        <v/>
      </c>
      <c r="N1333" s="11">
        <f>IF(OR(H1333="",I1333=""),"",I1333-H1333)</f>
        <v/>
      </c>
      <c r="O1333" s="6" t="n"/>
    </row>
    <row r="1334">
      <c r="A1334" s="13" t="n"/>
      <c r="B1334" s="6" t="n"/>
      <c r="C1334" s="6" t="n"/>
      <c r="D1334" s="6" t="n"/>
      <c r="E1334" s="14" t="n"/>
      <c r="F1334" s="14" t="n"/>
      <c r="G1334" s="14" t="n"/>
      <c r="H1334" s="15" t="n"/>
      <c r="I1334" s="15" t="n"/>
      <c r="J1334" s="11">
        <f>IF(OR(E1334="",F1334=""),"",ROUND((MOD(F1334-E1334,1)-N(G1334))*24,2))</f>
        <v/>
      </c>
      <c r="K1334" s="11">
        <f>IF(OR(A1334="",B1334=""),"",SUMIFS(Paradas!$F$5:$F$4004,Paradas!$A$5:$A$4004,A1334,Paradas!$B$5:$B$4004,B1334))</f>
        <v/>
      </c>
      <c r="L1334" s="11">
        <f>IF(J1334="","",J1334-N(K1334))</f>
        <v/>
      </c>
      <c r="M1334" s="12">
        <f>IF(OR(A1334="",B1334=""),"",COUNTIFS(Paradas!$A$5:$A$4004,A1334,Paradas!$B$5:$B$4004,B1334))</f>
        <v/>
      </c>
      <c r="N1334" s="11">
        <f>IF(OR(H1334="",I1334=""),"",I1334-H1334)</f>
        <v/>
      </c>
      <c r="O1334" s="6" t="n"/>
    </row>
    <row r="1335">
      <c r="A1335" s="13" t="n"/>
      <c r="B1335" s="6" t="n"/>
      <c r="C1335" s="6" t="n"/>
      <c r="D1335" s="6" t="n"/>
      <c r="E1335" s="14" t="n"/>
      <c r="F1335" s="14" t="n"/>
      <c r="G1335" s="14" t="n"/>
      <c r="H1335" s="15" t="n"/>
      <c r="I1335" s="15" t="n"/>
      <c r="J1335" s="11">
        <f>IF(OR(E1335="",F1335=""),"",ROUND((MOD(F1335-E1335,1)-N(G1335))*24,2))</f>
        <v/>
      </c>
      <c r="K1335" s="11">
        <f>IF(OR(A1335="",B1335=""),"",SUMIFS(Paradas!$F$5:$F$4004,Paradas!$A$5:$A$4004,A1335,Paradas!$B$5:$B$4004,B1335))</f>
        <v/>
      </c>
      <c r="L1335" s="11">
        <f>IF(J1335="","",J1335-N(K1335))</f>
        <v/>
      </c>
      <c r="M1335" s="12">
        <f>IF(OR(A1335="",B1335=""),"",COUNTIFS(Paradas!$A$5:$A$4004,A1335,Paradas!$B$5:$B$4004,B1335))</f>
        <v/>
      </c>
      <c r="N1335" s="11">
        <f>IF(OR(H1335="",I1335=""),"",I1335-H1335)</f>
        <v/>
      </c>
      <c r="O1335" s="6" t="n"/>
    </row>
    <row r="1336">
      <c r="A1336" s="13" t="n"/>
      <c r="B1336" s="6" t="n"/>
      <c r="C1336" s="6" t="n"/>
      <c r="D1336" s="6" t="n"/>
      <c r="E1336" s="14" t="n"/>
      <c r="F1336" s="14" t="n"/>
      <c r="G1336" s="14" t="n"/>
      <c r="H1336" s="15" t="n"/>
      <c r="I1336" s="15" t="n"/>
      <c r="J1336" s="11">
        <f>IF(OR(E1336="",F1336=""),"",ROUND((MOD(F1336-E1336,1)-N(G1336))*24,2))</f>
        <v/>
      </c>
      <c r="K1336" s="11">
        <f>IF(OR(A1336="",B1336=""),"",SUMIFS(Paradas!$F$5:$F$4004,Paradas!$A$5:$A$4004,A1336,Paradas!$B$5:$B$4004,B1336))</f>
        <v/>
      </c>
      <c r="L1336" s="11">
        <f>IF(J1336="","",J1336-N(K1336))</f>
        <v/>
      </c>
      <c r="M1336" s="12">
        <f>IF(OR(A1336="",B1336=""),"",COUNTIFS(Paradas!$A$5:$A$4004,A1336,Paradas!$B$5:$B$4004,B1336))</f>
        <v/>
      </c>
      <c r="N1336" s="11">
        <f>IF(OR(H1336="",I1336=""),"",I1336-H1336)</f>
        <v/>
      </c>
      <c r="O1336" s="6" t="n"/>
    </row>
    <row r="1337">
      <c r="A1337" s="13" t="n"/>
      <c r="B1337" s="6" t="n"/>
      <c r="C1337" s="6" t="n"/>
      <c r="D1337" s="6" t="n"/>
      <c r="E1337" s="14" t="n"/>
      <c r="F1337" s="14" t="n"/>
      <c r="G1337" s="14" t="n"/>
      <c r="H1337" s="15" t="n"/>
      <c r="I1337" s="15" t="n"/>
      <c r="J1337" s="11">
        <f>IF(OR(E1337="",F1337=""),"",ROUND((MOD(F1337-E1337,1)-N(G1337))*24,2))</f>
        <v/>
      </c>
      <c r="K1337" s="11">
        <f>IF(OR(A1337="",B1337=""),"",SUMIFS(Paradas!$F$5:$F$4004,Paradas!$A$5:$A$4004,A1337,Paradas!$B$5:$B$4004,B1337))</f>
        <v/>
      </c>
      <c r="L1337" s="11">
        <f>IF(J1337="","",J1337-N(K1337))</f>
        <v/>
      </c>
      <c r="M1337" s="12">
        <f>IF(OR(A1337="",B1337=""),"",COUNTIFS(Paradas!$A$5:$A$4004,A1337,Paradas!$B$5:$B$4004,B1337))</f>
        <v/>
      </c>
      <c r="N1337" s="11">
        <f>IF(OR(H1337="",I1337=""),"",I1337-H1337)</f>
        <v/>
      </c>
      <c r="O1337" s="6" t="n"/>
    </row>
    <row r="1338">
      <c r="A1338" s="13" t="n"/>
      <c r="B1338" s="6" t="n"/>
      <c r="C1338" s="6" t="n"/>
      <c r="D1338" s="6" t="n"/>
      <c r="E1338" s="14" t="n"/>
      <c r="F1338" s="14" t="n"/>
      <c r="G1338" s="14" t="n"/>
      <c r="H1338" s="15" t="n"/>
      <c r="I1338" s="15" t="n"/>
      <c r="J1338" s="11">
        <f>IF(OR(E1338="",F1338=""),"",ROUND((MOD(F1338-E1338,1)-N(G1338))*24,2))</f>
        <v/>
      </c>
      <c r="K1338" s="11">
        <f>IF(OR(A1338="",B1338=""),"",SUMIFS(Paradas!$F$5:$F$4004,Paradas!$A$5:$A$4004,A1338,Paradas!$B$5:$B$4004,B1338))</f>
        <v/>
      </c>
      <c r="L1338" s="11">
        <f>IF(J1338="","",J1338-N(K1338))</f>
        <v/>
      </c>
      <c r="M1338" s="12">
        <f>IF(OR(A1338="",B1338=""),"",COUNTIFS(Paradas!$A$5:$A$4004,A1338,Paradas!$B$5:$B$4004,B1338))</f>
        <v/>
      </c>
      <c r="N1338" s="11">
        <f>IF(OR(H1338="",I1338=""),"",I1338-H1338)</f>
        <v/>
      </c>
      <c r="O1338" s="6" t="n"/>
    </row>
    <row r="1339">
      <c r="A1339" s="13" t="n"/>
      <c r="B1339" s="6" t="n"/>
      <c r="C1339" s="6" t="n"/>
      <c r="D1339" s="6" t="n"/>
      <c r="E1339" s="14" t="n"/>
      <c r="F1339" s="14" t="n"/>
      <c r="G1339" s="14" t="n"/>
      <c r="H1339" s="15" t="n"/>
      <c r="I1339" s="15" t="n"/>
      <c r="J1339" s="11">
        <f>IF(OR(E1339="",F1339=""),"",ROUND((MOD(F1339-E1339,1)-N(G1339))*24,2))</f>
        <v/>
      </c>
      <c r="K1339" s="11">
        <f>IF(OR(A1339="",B1339=""),"",SUMIFS(Paradas!$F$5:$F$4004,Paradas!$A$5:$A$4004,A1339,Paradas!$B$5:$B$4004,B1339))</f>
        <v/>
      </c>
      <c r="L1339" s="11">
        <f>IF(J1339="","",J1339-N(K1339))</f>
        <v/>
      </c>
      <c r="M1339" s="12">
        <f>IF(OR(A1339="",B1339=""),"",COUNTIFS(Paradas!$A$5:$A$4004,A1339,Paradas!$B$5:$B$4004,B1339))</f>
        <v/>
      </c>
      <c r="N1339" s="11">
        <f>IF(OR(H1339="",I1339=""),"",I1339-H1339)</f>
        <v/>
      </c>
      <c r="O1339" s="6" t="n"/>
    </row>
    <row r="1340">
      <c r="A1340" s="13" t="n"/>
      <c r="B1340" s="6" t="n"/>
      <c r="C1340" s="6" t="n"/>
      <c r="D1340" s="6" t="n"/>
      <c r="E1340" s="14" t="n"/>
      <c r="F1340" s="14" t="n"/>
      <c r="G1340" s="14" t="n"/>
      <c r="H1340" s="15" t="n"/>
      <c r="I1340" s="15" t="n"/>
      <c r="J1340" s="11">
        <f>IF(OR(E1340="",F1340=""),"",ROUND((MOD(F1340-E1340,1)-N(G1340))*24,2))</f>
        <v/>
      </c>
      <c r="K1340" s="11">
        <f>IF(OR(A1340="",B1340=""),"",SUMIFS(Paradas!$F$5:$F$4004,Paradas!$A$5:$A$4004,A1340,Paradas!$B$5:$B$4004,B1340))</f>
        <v/>
      </c>
      <c r="L1340" s="11">
        <f>IF(J1340="","",J1340-N(K1340))</f>
        <v/>
      </c>
      <c r="M1340" s="12">
        <f>IF(OR(A1340="",B1340=""),"",COUNTIFS(Paradas!$A$5:$A$4004,A1340,Paradas!$B$5:$B$4004,B1340))</f>
        <v/>
      </c>
      <c r="N1340" s="11">
        <f>IF(OR(H1340="",I1340=""),"",I1340-H1340)</f>
        <v/>
      </c>
      <c r="O1340" s="6" t="n"/>
    </row>
    <row r="1341">
      <c r="A1341" s="13" t="n"/>
      <c r="B1341" s="6" t="n"/>
      <c r="C1341" s="6" t="n"/>
      <c r="D1341" s="6" t="n"/>
      <c r="E1341" s="14" t="n"/>
      <c r="F1341" s="14" t="n"/>
      <c r="G1341" s="14" t="n"/>
      <c r="H1341" s="15" t="n"/>
      <c r="I1341" s="15" t="n"/>
      <c r="J1341" s="11">
        <f>IF(OR(E1341="",F1341=""),"",ROUND((MOD(F1341-E1341,1)-N(G1341))*24,2))</f>
        <v/>
      </c>
      <c r="K1341" s="11">
        <f>IF(OR(A1341="",B1341=""),"",SUMIFS(Paradas!$F$5:$F$4004,Paradas!$A$5:$A$4004,A1341,Paradas!$B$5:$B$4004,B1341))</f>
        <v/>
      </c>
      <c r="L1341" s="11">
        <f>IF(J1341="","",J1341-N(K1341))</f>
        <v/>
      </c>
      <c r="M1341" s="12">
        <f>IF(OR(A1341="",B1341=""),"",COUNTIFS(Paradas!$A$5:$A$4004,A1341,Paradas!$B$5:$B$4004,B1341))</f>
        <v/>
      </c>
      <c r="N1341" s="11">
        <f>IF(OR(H1341="",I1341=""),"",I1341-H1341)</f>
        <v/>
      </c>
      <c r="O1341" s="6" t="n"/>
    </row>
    <row r="1342">
      <c r="A1342" s="13" t="n"/>
      <c r="B1342" s="6" t="n"/>
      <c r="C1342" s="6" t="n"/>
      <c r="D1342" s="6" t="n"/>
      <c r="E1342" s="14" t="n"/>
      <c r="F1342" s="14" t="n"/>
      <c r="G1342" s="14" t="n"/>
      <c r="H1342" s="15" t="n"/>
      <c r="I1342" s="15" t="n"/>
      <c r="J1342" s="11">
        <f>IF(OR(E1342="",F1342=""),"",ROUND((MOD(F1342-E1342,1)-N(G1342))*24,2))</f>
        <v/>
      </c>
      <c r="K1342" s="11">
        <f>IF(OR(A1342="",B1342=""),"",SUMIFS(Paradas!$F$5:$F$4004,Paradas!$A$5:$A$4004,A1342,Paradas!$B$5:$B$4004,B1342))</f>
        <v/>
      </c>
      <c r="L1342" s="11">
        <f>IF(J1342="","",J1342-N(K1342))</f>
        <v/>
      </c>
      <c r="M1342" s="12">
        <f>IF(OR(A1342="",B1342=""),"",COUNTIFS(Paradas!$A$5:$A$4004,A1342,Paradas!$B$5:$B$4004,B1342))</f>
        <v/>
      </c>
      <c r="N1342" s="11">
        <f>IF(OR(H1342="",I1342=""),"",I1342-H1342)</f>
        <v/>
      </c>
      <c r="O1342" s="6" t="n"/>
    </row>
    <row r="1343">
      <c r="A1343" s="13" t="n"/>
      <c r="B1343" s="6" t="n"/>
      <c r="C1343" s="6" t="n"/>
      <c r="D1343" s="6" t="n"/>
      <c r="E1343" s="14" t="n"/>
      <c r="F1343" s="14" t="n"/>
      <c r="G1343" s="14" t="n"/>
      <c r="H1343" s="15" t="n"/>
      <c r="I1343" s="15" t="n"/>
      <c r="J1343" s="11">
        <f>IF(OR(E1343="",F1343=""),"",ROUND((MOD(F1343-E1343,1)-N(G1343))*24,2))</f>
        <v/>
      </c>
      <c r="K1343" s="11">
        <f>IF(OR(A1343="",B1343=""),"",SUMIFS(Paradas!$F$5:$F$4004,Paradas!$A$5:$A$4004,A1343,Paradas!$B$5:$B$4004,B1343))</f>
        <v/>
      </c>
      <c r="L1343" s="11">
        <f>IF(J1343="","",J1343-N(K1343))</f>
        <v/>
      </c>
      <c r="M1343" s="12">
        <f>IF(OR(A1343="",B1343=""),"",COUNTIFS(Paradas!$A$5:$A$4004,A1343,Paradas!$B$5:$B$4004,B1343))</f>
        <v/>
      </c>
      <c r="N1343" s="11">
        <f>IF(OR(H1343="",I1343=""),"",I1343-H1343)</f>
        <v/>
      </c>
      <c r="O1343" s="6" t="n"/>
    </row>
    <row r="1344">
      <c r="A1344" s="13" t="n"/>
      <c r="B1344" s="6" t="n"/>
      <c r="C1344" s="6" t="n"/>
      <c r="D1344" s="6" t="n"/>
      <c r="E1344" s="14" t="n"/>
      <c r="F1344" s="14" t="n"/>
      <c r="G1344" s="14" t="n"/>
      <c r="H1344" s="15" t="n"/>
      <c r="I1344" s="15" t="n"/>
      <c r="J1344" s="11">
        <f>IF(OR(E1344="",F1344=""),"",ROUND((MOD(F1344-E1344,1)-N(G1344))*24,2))</f>
        <v/>
      </c>
      <c r="K1344" s="11">
        <f>IF(OR(A1344="",B1344=""),"",SUMIFS(Paradas!$F$5:$F$4004,Paradas!$A$5:$A$4004,A1344,Paradas!$B$5:$B$4004,B1344))</f>
        <v/>
      </c>
      <c r="L1344" s="11">
        <f>IF(J1344="","",J1344-N(K1344))</f>
        <v/>
      </c>
      <c r="M1344" s="12">
        <f>IF(OR(A1344="",B1344=""),"",COUNTIFS(Paradas!$A$5:$A$4004,A1344,Paradas!$B$5:$B$4004,B1344))</f>
        <v/>
      </c>
      <c r="N1344" s="11">
        <f>IF(OR(H1344="",I1344=""),"",I1344-H1344)</f>
        <v/>
      </c>
      <c r="O1344" s="6" t="n"/>
    </row>
    <row r="1345">
      <c r="A1345" s="13" t="n"/>
      <c r="B1345" s="6" t="n"/>
      <c r="C1345" s="6" t="n"/>
      <c r="D1345" s="6" t="n"/>
      <c r="E1345" s="14" t="n"/>
      <c r="F1345" s="14" t="n"/>
      <c r="G1345" s="14" t="n"/>
      <c r="H1345" s="15" t="n"/>
      <c r="I1345" s="15" t="n"/>
      <c r="J1345" s="11">
        <f>IF(OR(E1345="",F1345=""),"",ROUND((MOD(F1345-E1345,1)-N(G1345))*24,2))</f>
        <v/>
      </c>
      <c r="K1345" s="11">
        <f>IF(OR(A1345="",B1345=""),"",SUMIFS(Paradas!$F$5:$F$4004,Paradas!$A$5:$A$4004,A1345,Paradas!$B$5:$B$4004,B1345))</f>
        <v/>
      </c>
      <c r="L1345" s="11">
        <f>IF(J1345="","",J1345-N(K1345))</f>
        <v/>
      </c>
      <c r="M1345" s="12">
        <f>IF(OR(A1345="",B1345=""),"",COUNTIFS(Paradas!$A$5:$A$4004,A1345,Paradas!$B$5:$B$4004,B1345))</f>
        <v/>
      </c>
      <c r="N1345" s="11">
        <f>IF(OR(H1345="",I1345=""),"",I1345-H1345)</f>
        <v/>
      </c>
      <c r="O1345" s="6" t="n"/>
    </row>
    <row r="1346">
      <c r="A1346" s="13" t="n"/>
      <c r="B1346" s="6" t="n"/>
      <c r="C1346" s="6" t="n"/>
      <c r="D1346" s="6" t="n"/>
      <c r="E1346" s="14" t="n"/>
      <c r="F1346" s="14" t="n"/>
      <c r="G1346" s="14" t="n"/>
      <c r="H1346" s="15" t="n"/>
      <c r="I1346" s="15" t="n"/>
      <c r="J1346" s="11">
        <f>IF(OR(E1346="",F1346=""),"",ROUND((MOD(F1346-E1346,1)-N(G1346))*24,2))</f>
        <v/>
      </c>
      <c r="K1346" s="11">
        <f>IF(OR(A1346="",B1346=""),"",SUMIFS(Paradas!$F$5:$F$4004,Paradas!$A$5:$A$4004,A1346,Paradas!$B$5:$B$4004,B1346))</f>
        <v/>
      </c>
      <c r="L1346" s="11">
        <f>IF(J1346="","",J1346-N(K1346))</f>
        <v/>
      </c>
      <c r="M1346" s="12">
        <f>IF(OR(A1346="",B1346=""),"",COUNTIFS(Paradas!$A$5:$A$4004,A1346,Paradas!$B$5:$B$4004,B1346))</f>
        <v/>
      </c>
      <c r="N1346" s="11">
        <f>IF(OR(H1346="",I1346=""),"",I1346-H1346)</f>
        <v/>
      </c>
      <c r="O1346" s="6" t="n"/>
    </row>
    <row r="1347">
      <c r="A1347" s="13" t="n"/>
      <c r="B1347" s="6" t="n"/>
      <c r="C1347" s="6" t="n"/>
      <c r="D1347" s="6" t="n"/>
      <c r="E1347" s="14" t="n"/>
      <c r="F1347" s="14" t="n"/>
      <c r="G1347" s="14" t="n"/>
      <c r="H1347" s="15" t="n"/>
      <c r="I1347" s="15" t="n"/>
      <c r="J1347" s="11">
        <f>IF(OR(E1347="",F1347=""),"",ROUND((MOD(F1347-E1347,1)-N(G1347))*24,2))</f>
        <v/>
      </c>
      <c r="K1347" s="11">
        <f>IF(OR(A1347="",B1347=""),"",SUMIFS(Paradas!$F$5:$F$4004,Paradas!$A$5:$A$4004,A1347,Paradas!$B$5:$B$4004,B1347))</f>
        <v/>
      </c>
      <c r="L1347" s="11">
        <f>IF(J1347="","",J1347-N(K1347))</f>
        <v/>
      </c>
      <c r="M1347" s="12">
        <f>IF(OR(A1347="",B1347=""),"",COUNTIFS(Paradas!$A$5:$A$4004,A1347,Paradas!$B$5:$B$4004,B1347))</f>
        <v/>
      </c>
      <c r="N1347" s="11">
        <f>IF(OR(H1347="",I1347=""),"",I1347-H1347)</f>
        <v/>
      </c>
      <c r="O1347" s="6" t="n"/>
    </row>
    <row r="1348">
      <c r="A1348" s="13" t="n"/>
      <c r="B1348" s="6" t="n"/>
      <c r="C1348" s="6" t="n"/>
      <c r="D1348" s="6" t="n"/>
      <c r="E1348" s="14" t="n"/>
      <c r="F1348" s="14" t="n"/>
      <c r="G1348" s="14" t="n"/>
      <c r="H1348" s="15" t="n"/>
      <c r="I1348" s="15" t="n"/>
      <c r="J1348" s="11">
        <f>IF(OR(E1348="",F1348=""),"",ROUND((MOD(F1348-E1348,1)-N(G1348))*24,2))</f>
        <v/>
      </c>
      <c r="K1348" s="11">
        <f>IF(OR(A1348="",B1348=""),"",SUMIFS(Paradas!$F$5:$F$4004,Paradas!$A$5:$A$4004,A1348,Paradas!$B$5:$B$4004,B1348))</f>
        <v/>
      </c>
      <c r="L1348" s="11">
        <f>IF(J1348="","",J1348-N(K1348))</f>
        <v/>
      </c>
      <c r="M1348" s="12">
        <f>IF(OR(A1348="",B1348=""),"",COUNTIFS(Paradas!$A$5:$A$4004,A1348,Paradas!$B$5:$B$4004,B1348))</f>
        <v/>
      </c>
      <c r="N1348" s="11">
        <f>IF(OR(H1348="",I1348=""),"",I1348-H1348)</f>
        <v/>
      </c>
      <c r="O1348" s="6" t="n"/>
    </row>
    <row r="1349">
      <c r="A1349" s="13" t="n"/>
      <c r="B1349" s="6" t="n"/>
      <c r="C1349" s="6" t="n"/>
      <c r="D1349" s="6" t="n"/>
      <c r="E1349" s="14" t="n"/>
      <c r="F1349" s="14" t="n"/>
      <c r="G1349" s="14" t="n"/>
      <c r="H1349" s="15" t="n"/>
      <c r="I1349" s="15" t="n"/>
      <c r="J1349" s="11">
        <f>IF(OR(E1349="",F1349=""),"",ROUND((MOD(F1349-E1349,1)-N(G1349))*24,2))</f>
        <v/>
      </c>
      <c r="K1349" s="11">
        <f>IF(OR(A1349="",B1349=""),"",SUMIFS(Paradas!$F$5:$F$4004,Paradas!$A$5:$A$4004,A1349,Paradas!$B$5:$B$4004,B1349))</f>
        <v/>
      </c>
      <c r="L1349" s="11">
        <f>IF(J1349="","",J1349-N(K1349))</f>
        <v/>
      </c>
      <c r="M1349" s="12">
        <f>IF(OR(A1349="",B1349=""),"",COUNTIFS(Paradas!$A$5:$A$4004,A1349,Paradas!$B$5:$B$4004,B1349))</f>
        <v/>
      </c>
      <c r="N1349" s="11">
        <f>IF(OR(H1349="",I1349=""),"",I1349-H1349)</f>
        <v/>
      </c>
      <c r="O1349" s="6" t="n"/>
    </row>
    <row r="1350">
      <c r="A1350" s="13" t="n"/>
      <c r="B1350" s="6" t="n"/>
      <c r="C1350" s="6" t="n"/>
      <c r="D1350" s="6" t="n"/>
      <c r="E1350" s="14" t="n"/>
      <c r="F1350" s="14" t="n"/>
      <c r="G1350" s="14" t="n"/>
      <c r="H1350" s="15" t="n"/>
      <c r="I1350" s="15" t="n"/>
      <c r="J1350" s="11">
        <f>IF(OR(E1350="",F1350=""),"",ROUND((MOD(F1350-E1350,1)-N(G1350))*24,2))</f>
        <v/>
      </c>
      <c r="K1350" s="11">
        <f>IF(OR(A1350="",B1350=""),"",SUMIFS(Paradas!$F$5:$F$4004,Paradas!$A$5:$A$4004,A1350,Paradas!$B$5:$B$4004,B1350))</f>
        <v/>
      </c>
      <c r="L1350" s="11">
        <f>IF(J1350="","",J1350-N(K1350))</f>
        <v/>
      </c>
      <c r="M1350" s="12">
        <f>IF(OR(A1350="",B1350=""),"",COUNTIFS(Paradas!$A$5:$A$4004,A1350,Paradas!$B$5:$B$4004,B1350))</f>
        <v/>
      </c>
      <c r="N1350" s="11">
        <f>IF(OR(H1350="",I1350=""),"",I1350-H1350)</f>
        <v/>
      </c>
      <c r="O1350" s="6" t="n"/>
    </row>
    <row r="1351">
      <c r="A1351" s="13" t="n"/>
      <c r="B1351" s="6" t="n"/>
      <c r="C1351" s="6" t="n"/>
      <c r="D1351" s="6" t="n"/>
      <c r="E1351" s="14" t="n"/>
      <c r="F1351" s="14" t="n"/>
      <c r="G1351" s="14" t="n"/>
      <c r="H1351" s="15" t="n"/>
      <c r="I1351" s="15" t="n"/>
      <c r="J1351" s="11">
        <f>IF(OR(E1351="",F1351=""),"",ROUND((MOD(F1351-E1351,1)-N(G1351))*24,2))</f>
        <v/>
      </c>
      <c r="K1351" s="11">
        <f>IF(OR(A1351="",B1351=""),"",SUMIFS(Paradas!$F$5:$F$4004,Paradas!$A$5:$A$4004,A1351,Paradas!$B$5:$B$4004,B1351))</f>
        <v/>
      </c>
      <c r="L1351" s="11">
        <f>IF(J1351="","",J1351-N(K1351))</f>
        <v/>
      </c>
      <c r="M1351" s="12">
        <f>IF(OR(A1351="",B1351=""),"",COUNTIFS(Paradas!$A$5:$A$4004,A1351,Paradas!$B$5:$B$4004,B1351))</f>
        <v/>
      </c>
      <c r="N1351" s="11">
        <f>IF(OR(H1351="",I1351=""),"",I1351-H1351)</f>
        <v/>
      </c>
      <c r="O1351" s="6" t="n"/>
    </row>
    <row r="1352">
      <c r="A1352" s="13" t="n"/>
      <c r="B1352" s="6" t="n"/>
      <c r="C1352" s="6" t="n"/>
      <c r="D1352" s="6" t="n"/>
      <c r="E1352" s="14" t="n"/>
      <c r="F1352" s="14" t="n"/>
      <c r="G1352" s="14" t="n"/>
      <c r="H1352" s="15" t="n"/>
      <c r="I1352" s="15" t="n"/>
      <c r="J1352" s="11">
        <f>IF(OR(E1352="",F1352=""),"",ROUND((MOD(F1352-E1352,1)-N(G1352))*24,2))</f>
        <v/>
      </c>
      <c r="K1352" s="11">
        <f>IF(OR(A1352="",B1352=""),"",SUMIFS(Paradas!$F$5:$F$4004,Paradas!$A$5:$A$4004,A1352,Paradas!$B$5:$B$4004,B1352))</f>
        <v/>
      </c>
      <c r="L1352" s="11">
        <f>IF(J1352="","",J1352-N(K1352))</f>
        <v/>
      </c>
      <c r="M1352" s="12">
        <f>IF(OR(A1352="",B1352=""),"",COUNTIFS(Paradas!$A$5:$A$4004,A1352,Paradas!$B$5:$B$4004,B1352))</f>
        <v/>
      </c>
      <c r="N1352" s="11">
        <f>IF(OR(H1352="",I1352=""),"",I1352-H1352)</f>
        <v/>
      </c>
      <c r="O1352" s="6" t="n"/>
    </row>
    <row r="1353">
      <c r="A1353" s="13" t="n"/>
      <c r="B1353" s="6" t="n"/>
      <c r="C1353" s="6" t="n"/>
      <c r="D1353" s="6" t="n"/>
      <c r="E1353" s="14" t="n"/>
      <c r="F1353" s="14" t="n"/>
      <c r="G1353" s="14" t="n"/>
      <c r="H1353" s="15" t="n"/>
      <c r="I1353" s="15" t="n"/>
      <c r="J1353" s="11">
        <f>IF(OR(E1353="",F1353=""),"",ROUND((MOD(F1353-E1353,1)-N(G1353))*24,2))</f>
        <v/>
      </c>
      <c r="K1353" s="11">
        <f>IF(OR(A1353="",B1353=""),"",SUMIFS(Paradas!$F$5:$F$4004,Paradas!$A$5:$A$4004,A1353,Paradas!$B$5:$B$4004,B1353))</f>
        <v/>
      </c>
      <c r="L1353" s="11">
        <f>IF(J1353="","",J1353-N(K1353))</f>
        <v/>
      </c>
      <c r="M1353" s="12">
        <f>IF(OR(A1353="",B1353=""),"",COUNTIFS(Paradas!$A$5:$A$4004,A1353,Paradas!$B$5:$B$4004,B1353))</f>
        <v/>
      </c>
      <c r="N1353" s="11">
        <f>IF(OR(H1353="",I1353=""),"",I1353-H1353)</f>
        <v/>
      </c>
      <c r="O1353" s="6" t="n"/>
    </row>
    <row r="1354">
      <c r="A1354" s="13" t="n"/>
      <c r="B1354" s="6" t="n"/>
      <c r="C1354" s="6" t="n"/>
      <c r="D1354" s="6" t="n"/>
      <c r="E1354" s="14" t="n"/>
      <c r="F1354" s="14" t="n"/>
      <c r="G1354" s="14" t="n"/>
      <c r="H1354" s="15" t="n"/>
      <c r="I1354" s="15" t="n"/>
      <c r="J1354" s="11">
        <f>IF(OR(E1354="",F1354=""),"",ROUND((MOD(F1354-E1354,1)-N(G1354))*24,2))</f>
        <v/>
      </c>
      <c r="K1354" s="11">
        <f>IF(OR(A1354="",B1354=""),"",SUMIFS(Paradas!$F$5:$F$4004,Paradas!$A$5:$A$4004,A1354,Paradas!$B$5:$B$4004,B1354))</f>
        <v/>
      </c>
      <c r="L1354" s="11">
        <f>IF(J1354="","",J1354-N(K1354))</f>
        <v/>
      </c>
      <c r="M1354" s="12">
        <f>IF(OR(A1354="",B1354=""),"",COUNTIFS(Paradas!$A$5:$A$4004,A1354,Paradas!$B$5:$B$4004,B1354))</f>
        <v/>
      </c>
      <c r="N1354" s="11">
        <f>IF(OR(H1354="",I1354=""),"",I1354-H1354)</f>
        <v/>
      </c>
      <c r="O1354" s="6" t="n"/>
    </row>
    <row r="1355">
      <c r="A1355" s="13" t="n"/>
      <c r="B1355" s="6" t="n"/>
      <c r="C1355" s="6" t="n"/>
      <c r="D1355" s="6" t="n"/>
      <c r="E1355" s="14" t="n"/>
      <c r="F1355" s="14" t="n"/>
      <c r="G1355" s="14" t="n"/>
      <c r="H1355" s="15" t="n"/>
      <c r="I1355" s="15" t="n"/>
      <c r="J1355" s="11">
        <f>IF(OR(E1355="",F1355=""),"",ROUND((MOD(F1355-E1355,1)-N(G1355))*24,2))</f>
        <v/>
      </c>
      <c r="K1355" s="11">
        <f>IF(OR(A1355="",B1355=""),"",SUMIFS(Paradas!$F$5:$F$4004,Paradas!$A$5:$A$4004,A1355,Paradas!$B$5:$B$4004,B1355))</f>
        <v/>
      </c>
      <c r="L1355" s="11">
        <f>IF(J1355="","",J1355-N(K1355))</f>
        <v/>
      </c>
      <c r="M1355" s="12">
        <f>IF(OR(A1355="",B1355=""),"",COUNTIFS(Paradas!$A$5:$A$4004,A1355,Paradas!$B$5:$B$4004,B1355))</f>
        <v/>
      </c>
      <c r="N1355" s="11">
        <f>IF(OR(H1355="",I1355=""),"",I1355-H1355)</f>
        <v/>
      </c>
      <c r="O1355" s="6" t="n"/>
    </row>
    <row r="1356">
      <c r="A1356" s="13" t="n"/>
      <c r="B1356" s="6" t="n"/>
      <c r="C1356" s="6" t="n"/>
      <c r="D1356" s="6" t="n"/>
      <c r="E1356" s="14" t="n"/>
      <c r="F1356" s="14" t="n"/>
      <c r="G1356" s="14" t="n"/>
      <c r="H1356" s="15" t="n"/>
      <c r="I1356" s="15" t="n"/>
      <c r="J1356" s="11">
        <f>IF(OR(E1356="",F1356=""),"",ROUND((MOD(F1356-E1356,1)-N(G1356))*24,2))</f>
        <v/>
      </c>
      <c r="K1356" s="11">
        <f>IF(OR(A1356="",B1356=""),"",SUMIFS(Paradas!$F$5:$F$4004,Paradas!$A$5:$A$4004,A1356,Paradas!$B$5:$B$4004,B1356))</f>
        <v/>
      </c>
      <c r="L1356" s="11">
        <f>IF(J1356="","",J1356-N(K1356))</f>
        <v/>
      </c>
      <c r="M1356" s="12">
        <f>IF(OR(A1356="",B1356=""),"",COUNTIFS(Paradas!$A$5:$A$4004,A1356,Paradas!$B$5:$B$4004,B1356))</f>
        <v/>
      </c>
      <c r="N1356" s="11">
        <f>IF(OR(H1356="",I1356=""),"",I1356-H1356)</f>
        <v/>
      </c>
      <c r="O1356" s="6" t="n"/>
    </row>
    <row r="1357">
      <c r="A1357" s="13" t="n"/>
      <c r="B1357" s="6" t="n"/>
      <c r="C1357" s="6" t="n"/>
      <c r="D1357" s="6" t="n"/>
      <c r="E1357" s="14" t="n"/>
      <c r="F1357" s="14" t="n"/>
      <c r="G1357" s="14" t="n"/>
      <c r="H1357" s="15" t="n"/>
      <c r="I1357" s="15" t="n"/>
      <c r="J1357" s="11">
        <f>IF(OR(E1357="",F1357=""),"",ROUND((MOD(F1357-E1357,1)-N(G1357))*24,2))</f>
        <v/>
      </c>
      <c r="K1357" s="11">
        <f>IF(OR(A1357="",B1357=""),"",SUMIFS(Paradas!$F$5:$F$4004,Paradas!$A$5:$A$4004,A1357,Paradas!$B$5:$B$4004,B1357))</f>
        <v/>
      </c>
      <c r="L1357" s="11">
        <f>IF(J1357="","",J1357-N(K1357))</f>
        <v/>
      </c>
      <c r="M1357" s="12">
        <f>IF(OR(A1357="",B1357=""),"",COUNTIFS(Paradas!$A$5:$A$4004,A1357,Paradas!$B$5:$B$4004,B1357))</f>
        <v/>
      </c>
      <c r="N1357" s="11">
        <f>IF(OR(H1357="",I1357=""),"",I1357-H1357)</f>
        <v/>
      </c>
      <c r="O1357" s="6" t="n"/>
    </row>
    <row r="1358">
      <c r="A1358" s="13" t="n"/>
      <c r="B1358" s="6" t="n"/>
      <c r="C1358" s="6" t="n"/>
      <c r="D1358" s="6" t="n"/>
      <c r="E1358" s="14" t="n"/>
      <c r="F1358" s="14" t="n"/>
      <c r="G1358" s="14" t="n"/>
      <c r="H1358" s="15" t="n"/>
      <c r="I1358" s="15" t="n"/>
      <c r="J1358" s="11">
        <f>IF(OR(E1358="",F1358=""),"",ROUND((MOD(F1358-E1358,1)-N(G1358))*24,2))</f>
        <v/>
      </c>
      <c r="K1358" s="11">
        <f>IF(OR(A1358="",B1358=""),"",SUMIFS(Paradas!$F$5:$F$4004,Paradas!$A$5:$A$4004,A1358,Paradas!$B$5:$B$4004,B1358))</f>
        <v/>
      </c>
      <c r="L1358" s="11">
        <f>IF(J1358="","",J1358-N(K1358))</f>
        <v/>
      </c>
      <c r="M1358" s="12">
        <f>IF(OR(A1358="",B1358=""),"",COUNTIFS(Paradas!$A$5:$A$4004,A1358,Paradas!$B$5:$B$4004,B1358))</f>
        <v/>
      </c>
      <c r="N1358" s="11">
        <f>IF(OR(H1358="",I1358=""),"",I1358-H1358)</f>
        <v/>
      </c>
      <c r="O1358" s="6" t="n"/>
    </row>
    <row r="1359">
      <c r="A1359" s="13" t="n"/>
      <c r="B1359" s="6" t="n"/>
      <c r="C1359" s="6" t="n"/>
      <c r="D1359" s="6" t="n"/>
      <c r="E1359" s="14" t="n"/>
      <c r="F1359" s="14" t="n"/>
      <c r="G1359" s="14" t="n"/>
      <c r="H1359" s="15" t="n"/>
      <c r="I1359" s="15" t="n"/>
      <c r="J1359" s="11">
        <f>IF(OR(E1359="",F1359=""),"",ROUND((MOD(F1359-E1359,1)-N(G1359))*24,2))</f>
        <v/>
      </c>
      <c r="K1359" s="11">
        <f>IF(OR(A1359="",B1359=""),"",SUMIFS(Paradas!$F$5:$F$4004,Paradas!$A$5:$A$4004,A1359,Paradas!$B$5:$B$4004,B1359))</f>
        <v/>
      </c>
      <c r="L1359" s="11">
        <f>IF(J1359="","",J1359-N(K1359))</f>
        <v/>
      </c>
      <c r="M1359" s="12">
        <f>IF(OR(A1359="",B1359=""),"",COUNTIFS(Paradas!$A$5:$A$4004,A1359,Paradas!$B$5:$B$4004,B1359))</f>
        <v/>
      </c>
      <c r="N1359" s="11">
        <f>IF(OR(H1359="",I1359=""),"",I1359-H1359)</f>
        <v/>
      </c>
      <c r="O1359" s="6" t="n"/>
    </row>
    <row r="1360">
      <c r="A1360" s="13" t="n"/>
      <c r="B1360" s="6" t="n"/>
      <c r="C1360" s="6" t="n"/>
      <c r="D1360" s="6" t="n"/>
      <c r="E1360" s="14" t="n"/>
      <c r="F1360" s="14" t="n"/>
      <c r="G1360" s="14" t="n"/>
      <c r="H1360" s="15" t="n"/>
      <c r="I1360" s="15" t="n"/>
      <c r="J1360" s="11">
        <f>IF(OR(E1360="",F1360=""),"",ROUND((MOD(F1360-E1360,1)-N(G1360))*24,2))</f>
        <v/>
      </c>
      <c r="K1360" s="11">
        <f>IF(OR(A1360="",B1360=""),"",SUMIFS(Paradas!$F$5:$F$4004,Paradas!$A$5:$A$4004,A1360,Paradas!$B$5:$B$4004,B1360))</f>
        <v/>
      </c>
      <c r="L1360" s="11">
        <f>IF(J1360="","",J1360-N(K1360))</f>
        <v/>
      </c>
      <c r="M1360" s="12">
        <f>IF(OR(A1360="",B1360=""),"",COUNTIFS(Paradas!$A$5:$A$4004,A1360,Paradas!$B$5:$B$4004,B1360))</f>
        <v/>
      </c>
      <c r="N1360" s="11">
        <f>IF(OR(H1360="",I1360=""),"",I1360-H1360)</f>
        <v/>
      </c>
      <c r="O1360" s="6" t="n"/>
    </row>
    <row r="1361">
      <c r="A1361" s="13" t="n"/>
      <c r="B1361" s="6" t="n"/>
      <c r="C1361" s="6" t="n"/>
      <c r="D1361" s="6" t="n"/>
      <c r="E1361" s="14" t="n"/>
      <c r="F1361" s="14" t="n"/>
      <c r="G1361" s="14" t="n"/>
      <c r="H1361" s="15" t="n"/>
      <c r="I1361" s="15" t="n"/>
      <c r="J1361" s="11">
        <f>IF(OR(E1361="",F1361=""),"",ROUND((MOD(F1361-E1361,1)-N(G1361))*24,2))</f>
        <v/>
      </c>
      <c r="K1361" s="11">
        <f>IF(OR(A1361="",B1361=""),"",SUMIFS(Paradas!$F$5:$F$4004,Paradas!$A$5:$A$4004,A1361,Paradas!$B$5:$B$4004,B1361))</f>
        <v/>
      </c>
      <c r="L1361" s="11">
        <f>IF(J1361="","",J1361-N(K1361))</f>
        <v/>
      </c>
      <c r="M1361" s="12">
        <f>IF(OR(A1361="",B1361=""),"",COUNTIFS(Paradas!$A$5:$A$4004,A1361,Paradas!$B$5:$B$4004,B1361))</f>
        <v/>
      </c>
      <c r="N1361" s="11">
        <f>IF(OR(H1361="",I1361=""),"",I1361-H1361)</f>
        <v/>
      </c>
      <c r="O1361" s="6" t="n"/>
    </row>
    <row r="1362">
      <c r="A1362" s="13" t="n"/>
      <c r="B1362" s="6" t="n"/>
      <c r="C1362" s="6" t="n"/>
      <c r="D1362" s="6" t="n"/>
      <c r="E1362" s="14" t="n"/>
      <c r="F1362" s="14" t="n"/>
      <c r="G1362" s="14" t="n"/>
      <c r="H1362" s="15" t="n"/>
      <c r="I1362" s="15" t="n"/>
      <c r="J1362" s="11">
        <f>IF(OR(E1362="",F1362=""),"",ROUND((MOD(F1362-E1362,1)-N(G1362))*24,2))</f>
        <v/>
      </c>
      <c r="K1362" s="11">
        <f>IF(OR(A1362="",B1362=""),"",SUMIFS(Paradas!$F$5:$F$4004,Paradas!$A$5:$A$4004,A1362,Paradas!$B$5:$B$4004,B1362))</f>
        <v/>
      </c>
      <c r="L1362" s="11">
        <f>IF(J1362="","",J1362-N(K1362))</f>
        <v/>
      </c>
      <c r="M1362" s="12">
        <f>IF(OR(A1362="",B1362=""),"",COUNTIFS(Paradas!$A$5:$A$4004,A1362,Paradas!$B$5:$B$4004,B1362))</f>
        <v/>
      </c>
      <c r="N1362" s="11">
        <f>IF(OR(H1362="",I1362=""),"",I1362-H1362)</f>
        <v/>
      </c>
      <c r="O1362" s="6" t="n"/>
    </row>
    <row r="1363">
      <c r="A1363" s="13" t="n"/>
      <c r="B1363" s="6" t="n"/>
      <c r="C1363" s="6" t="n"/>
      <c r="D1363" s="6" t="n"/>
      <c r="E1363" s="14" t="n"/>
      <c r="F1363" s="14" t="n"/>
      <c r="G1363" s="14" t="n"/>
      <c r="H1363" s="15" t="n"/>
      <c r="I1363" s="15" t="n"/>
      <c r="J1363" s="11">
        <f>IF(OR(E1363="",F1363=""),"",ROUND((MOD(F1363-E1363,1)-N(G1363))*24,2))</f>
        <v/>
      </c>
      <c r="K1363" s="11">
        <f>IF(OR(A1363="",B1363=""),"",SUMIFS(Paradas!$F$5:$F$4004,Paradas!$A$5:$A$4004,A1363,Paradas!$B$5:$B$4004,B1363))</f>
        <v/>
      </c>
      <c r="L1363" s="11">
        <f>IF(J1363="","",J1363-N(K1363))</f>
        <v/>
      </c>
      <c r="M1363" s="12">
        <f>IF(OR(A1363="",B1363=""),"",COUNTIFS(Paradas!$A$5:$A$4004,A1363,Paradas!$B$5:$B$4004,B1363))</f>
        <v/>
      </c>
      <c r="N1363" s="11">
        <f>IF(OR(H1363="",I1363=""),"",I1363-H1363)</f>
        <v/>
      </c>
      <c r="O1363" s="6" t="n"/>
    </row>
    <row r="1364">
      <c r="A1364" s="13" t="n"/>
      <c r="B1364" s="6" t="n"/>
      <c r="C1364" s="6" t="n"/>
      <c r="D1364" s="6" t="n"/>
      <c r="E1364" s="14" t="n"/>
      <c r="F1364" s="14" t="n"/>
      <c r="G1364" s="14" t="n"/>
      <c r="H1364" s="15" t="n"/>
      <c r="I1364" s="15" t="n"/>
      <c r="J1364" s="11">
        <f>IF(OR(E1364="",F1364=""),"",ROUND((MOD(F1364-E1364,1)-N(G1364))*24,2))</f>
        <v/>
      </c>
      <c r="K1364" s="11">
        <f>IF(OR(A1364="",B1364=""),"",SUMIFS(Paradas!$F$5:$F$4004,Paradas!$A$5:$A$4004,A1364,Paradas!$B$5:$B$4004,B1364))</f>
        <v/>
      </c>
      <c r="L1364" s="11">
        <f>IF(J1364="","",J1364-N(K1364))</f>
        <v/>
      </c>
      <c r="M1364" s="12">
        <f>IF(OR(A1364="",B1364=""),"",COUNTIFS(Paradas!$A$5:$A$4004,A1364,Paradas!$B$5:$B$4004,B1364))</f>
        <v/>
      </c>
      <c r="N1364" s="11">
        <f>IF(OR(H1364="",I1364=""),"",I1364-H1364)</f>
        <v/>
      </c>
      <c r="O1364" s="6" t="n"/>
    </row>
    <row r="1365">
      <c r="A1365" s="13" t="n"/>
      <c r="B1365" s="6" t="n"/>
      <c r="C1365" s="6" t="n"/>
      <c r="D1365" s="6" t="n"/>
      <c r="E1365" s="14" t="n"/>
      <c r="F1365" s="14" t="n"/>
      <c r="G1365" s="14" t="n"/>
      <c r="H1365" s="15" t="n"/>
      <c r="I1365" s="15" t="n"/>
      <c r="J1365" s="11">
        <f>IF(OR(E1365="",F1365=""),"",ROUND((MOD(F1365-E1365,1)-N(G1365))*24,2))</f>
        <v/>
      </c>
      <c r="K1365" s="11">
        <f>IF(OR(A1365="",B1365=""),"",SUMIFS(Paradas!$F$5:$F$4004,Paradas!$A$5:$A$4004,A1365,Paradas!$B$5:$B$4004,B1365))</f>
        <v/>
      </c>
      <c r="L1365" s="11">
        <f>IF(J1365="","",J1365-N(K1365))</f>
        <v/>
      </c>
      <c r="M1365" s="12">
        <f>IF(OR(A1365="",B1365=""),"",COUNTIFS(Paradas!$A$5:$A$4004,A1365,Paradas!$B$5:$B$4004,B1365))</f>
        <v/>
      </c>
      <c r="N1365" s="11">
        <f>IF(OR(H1365="",I1365=""),"",I1365-H1365)</f>
        <v/>
      </c>
      <c r="O1365" s="6" t="n"/>
    </row>
    <row r="1366">
      <c r="A1366" s="13" t="n"/>
      <c r="B1366" s="6" t="n"/>
      <c r="C1366" s="6" t="n"/>
      <c r="D1366" s="6" t="n"/>
      <c r="E1366" s="14" t="n"/>
      <c r="F1366" s="14" t="n"/>
      <c r="G1366" s="14" t="n"/>
      <c r="H1366" s="15" t="n"/>
      <c r="I1366" s="15" t="n"/>
      <c r="J1366" s="11">
        <f>IF(OR(E1366="",F1366=""),"",ROUND((MOD(F1366-E1366,1)-N(G1366))*24,2))</f>
        <v/>
      </c>
      <c r="K1366" s="11">
        <f>IF(OR(A1366="",B1366=""),"",SUMIFS(Paradas!$F$5:$F$4004,Paradas!$A$5:$A$4004,A1366,Paradas!$B$5:$B$4004,B1366))</f>
        <v/>
      </c>
      <c r="L1366" s="11">
        <f>IF(J1366="","",J1366-N(K1366))</f>
        <v/>
      </c>
      <c r="M1366" s="12">
        <f>IF(OR(A1366="",B1366=""),"",COUNTIFS(Paradas!$A$5:$A$4004,A1366,Paradas!$B$5:$B$4004,B1366))</f>
        <v/>
      </c>
      <c r="N1366" s="11">
        <f>IF(OR(H1366="",I1366=""),"",I1366-H1366)</f>
        <v/>
      </c>
      <c r="O1366" s="6" t="n"/>
    </row>
    <row r="1367">
      <c r="A1367" s="13" t="n"/>
      <c r="B1367" s="6" t="n"/>
      <c r="C1367" s="6" t="n"/>
      <c r="D1367" s="6" t="n"/>
      <c r="E1367" s="14" t="n"/>
      <c r="F1367" s="14" t="n"/>
      <c r="G1367" s="14" t="n"/>
      <c r="H1367" s="15" t="n"/>
      <c r="I1367" s="15" t="n"/>
      <c r="J1367" s="11">
        <f>IF(OR(E1367="",F1367=""),"",ROUND((MOD(F1367-E1367,1)-N(G1367))*24,2))</f>
        <v/>
      </c>
      <c r="K1367" s="11">
        <f>IF(OR(A1367="",B1367=""),"",SUMIFS(Paradas!$F$5:$F$4004,Paradas!$A$5:$A$4004,A1367,Paradas!$B$5:$B$4004,B1367))</f>
        <v/>
      </c>
      <c r="L1367" s="11">
        <f>IF(J1367="","",J1367-N(K1367))</f>
        <v/>
      </c>
      <c r="M1367" s="12">
        <f>IF(OR(A1367="",B1367=""),"",COUNTIFS(Paradas!$A$5:$A$4004,A1367,Paradas!$B$5:$B$4004,B1367))</f>
        <v/>
      </c>
      <c r="N1367" s="11">
        <f>IF(OR(H1367="",I1367=""),"",I1367-H1367)</f>
        <v/>
      </c>
      <c r="O1367" s="6" t="n"/>
    </row>
    <row r="1368">
      <c r="A1368" s="13" t="n"/>
      <c r="B1368" s="6" t="n"/>
      <c r="C1368" s="6" t="n"/>
      <c r="D1368" s="6" t="n"/>
      <c r="E1368" s="14" t="n"/>
      <c r="F1368" s="14" t="n"/>
      <c r="G1368" s="14" t="n"/>
      <c r="H1368" s="15" t="n"/>
      <c r="I1368" s="15" t="n"/>
      <c r="J1368" s="11">
        <f>IF(OR(E1368="",F1368=""),"",ROUND((MOD(F1368-E1368,1)-N(G1368))*24,2))</f>
        <v/>
      </c>
      <c r="K1368" s="11">
        <f>IF(OR(A1368="",B1368=""),"",SUMIFS(Paradas!$F$5:$F$4004,Paradas!$A$5:$A$4004,A1368,Paradas!$B$5:$B$4004,B1368))</f>
        <v/>
      </c>
      <c r="L1368" s="11">
        <f>IF(J1368="","",J1368-N(K1368))</f>
        <v/>
      </c>
      <c r="M1368" s="12">
        <f>IF(OR(A1368="",B1368=""),"",COUNTIFS(Paradas!$A$5:$A$4004,A1368,Paradas!$B$5:$B$4004,B1368))</f>
        <v/>
      </c>
      <c r="N1368" s="11">
        <f>IF(OR(H1368="",I1368=""),"",I1368-H1368)</f>
        <v/>
      </c>
      <c r="O1368" s="6" t="n"/>
    </row>
    <row r="1369">
      <c r="A1369" s="13" t="n"/>
      <c r="B1369" s="6" t="n"/>
      <c r="C1369" s="6" t="n"/>
      <c r="D1369" s="6" t="n"/>
      <c r="E1369" s="14" t="n"/>
      <c r="F1369" s="14" t="n"/>
      <c r="G1369" s="14" t="n"/>
      <c r="H1369" s="15" t="n"/>
      <c r="I1369" s="15" t="n"/>
      <c r="J1369" s="11">
        <f>IF(OR(E1369="",F1369=""),"",ROUND((MOD(F1369-E1369,1)-N(G1369))*24,2))</f>
        <v/>
      </c>
      <c r="K1369" s="11">
        <f>IF(OR(A1369="",B1369=""),"",SUMIFS(Paradas!$F$5:$F$4004,Paradas!$A$5:$A$4004,A1369,Paradas!$B$5:$B$4004,B1369))</f>
        <v/>
      </c>
      <c r="L1369" s="11">
        <f>IF(J1369="","",J1369-N(K1369))</f>
        <v/>
      </c>
      <c r="M1369" s="12">
        <f>IF(OR(A1369="",B1369=""),"",COUNTIFS(Paradas!$A$5:$A$4004,A1369,Paradas!$B$5:$B$4004,B1369))</f>
        <v/>
      </c>
      <c r="N1369" s="11">
        <f>IF(OR(H1369="",I1369=""),"",I1369-H1369)</f>
        <v/>
      </c>
      <c r="O1369" s="6" t="n"/>
    </row>
    <row r="1370">
      <c r="A1370" s="13" t="n"/>
      <c r="B1370" s="6" t="n"/>
      <c r="C1370" s="6" t="n"/>
      <c r="D1370" s="6" t="n"/>
      <c r="E1370" s="14" t="n"/>
      <c r="F1370" s="14" t="n"/>
      <c r="G1370" s="14" t="n"/>
      <c r="H1370" s="15" t="n"/>
      <c r="I1370" s="15" t="n"/>
      <c r="J1370" s="11">
        <f>IF(OR(E1370="",F1370=""),"",ROUND((MOD(F1370-E1370,1)-N(G1370))*24,2))</f>
        <v/>
      </c>
      <c r="K1370" s="11">
        <f>IF(OR(A1370="",B1370=""),"",SUMIFS(Paradas!$F$5:$F$4004,Paradas!$A$5:$A$4004,A1370,Paradas!$B$5:$B$4004,B1370))</f>
        <v/>
      </c>
      <c r="L1370" s="11">
        <f>IF(J1370="","",J1370-N(K1370))</f>
        <v/>
      </c>
      <c r="M1370" s="12">
        <f>IF(OR(A1370="",B1370=""),"",COUNTIFS(Paradas!$A$5:$A$4004,A1370,Paradas!$B$5:$B$4004,B1370))</f>
        <v/>
      </c>
      <c r="N1370" s="11">
        <f>IF(OR(H1370="",I1370=""),"",I1370-H1370)</f>
        <v/>
      </c>
      <c r="O1370" s="6" t="n"/>
    </row>
    <row r="1371">
      <c r="A1371" s="13" t="n"/>
      <c r="B1371" s="6" t="n"/>
      <c r="C1371" s="6" t="n"/>
      <c r="D1371" s="6" t="n"/>
      <c r="E1371" s="14" t="n"/>
      <c r="F1371" s="14" t="n"/>
      <c r="G1371" s="14" t="n"/>
      <c r="H1371" s="15" t="n"/>
      <c r="I1371" s="15" t="n"/>
      <c r="J1371" s="11">
        <f>IF(OR(E1371="",F1371=""),"",ROUND((MOD(F1371-E1371,1)-N(G1371))*24,2))</f>
        <v/>
      </c>
      <c r="K1371" s="11">
        <f>IF(OR(A1371="",B1371=""),"",SUMIFS(Paradas!$F$5:$F$4004,Paradas!$A$5:$A$4004,A1371,Paradas!$B$5:$B$4004,B1371))</f>
        <v/>
      </c>
      <c r="L1371" s="11">
        <f>IF(J1371="","",J1371-N(K1371))</f>
        <v/>
      </c>
      <c r="M1371" s="12">
        <f>IF(OR(A1371="",B1371=""),"",COUNTIFS(Paradas!$A$5:$A$4004,A1371,Paradas!$B$5:$B$4004,B1371))</f>
        <v/>
      </c>
      <c r="N1371" s="11">
        <f>IF(OR(H1371="",I1371=""),"",I1371-H1371)</f>
        <v/>
      </c>
      <c r="O1371" s="6" t="n"/>
    </row>
    <row r="1372">
      <c r="A1372" s="13" t="n"/>
      <c r="B1372" s="6" t="n"/>
      <c r="C1372" s="6" t="n"/>
      <c r="D1372" s="6" t="n"/>
      <c r="E1372" s="14" t="n"/>
      <c r="F1372" s="14" t="n"/>
      <c r="G1372" s="14" t="n"/>
      <c r="H1372" s="15" t="n"/>
      <c r="I1372" s="15" t="n"/>
      <c r="J1372" s="11">
        <f>IF(OR(E1372="",F1372=""),"",ROUND((MOD(F1372-E1372,1)-N(G1372))*24,2))</f>
        <v/>
      </c>
      <c r="K1372" s="11">
        <f>IF(OR(A1372="",B1372=""),"",SUMIFS(Paradas!$F$5:$F$4004,Paradas!$A$5:$A$4004,A1372,Paradas!$B$5:$B$4004,B1372))</f>
        <v/>
      </c>
      <c r="L1372" s="11">
        <f>IF(J1372="","",J1372-N(K1372))</f>
        <v/>
      </c>
      <c r="M1372" s="12">
        <f>IF(OR(A1372="",B1372=""),"",COUNTIFS(Paradas!$A$5:$A$4004,A1372,Paradas!$B$5:$B$4004,B1372))</f>
        <v/>
      </c>
      <c r="N1372" s="11">
        <f>IF(OR(H1372="",I1372=""),"",I1372-H1372)</f>
        <v/>
      </c>
      <c r="O1372" s="6" t="n"/>
    </row>
    <row r="1373">
      <c r="A1373" s="13" t="n"/>
      <c r="B1373" s="6" t="n"/>
      <c r="C1373" s="6" t="n"/>
      <c r="D1373" s="6" t="n"/>
      <c r="E1373" s="14" t="n"/>
      <c r="F1373" s="14" t="n"/>
      <c r="G1373" s="14" t="n"/>
      <c r="H1373" s="15" t="n"/>
      <c r="I1373" s="15" t="n"/>
      <c r="J1373" s="11">
        <f>IF(OR(E1373="",F1373=""),"",ROUND((MOD(F1373-E1373,1)-N(G1373))*24,2))</f>
        <v/>
      </c>
      <c r="K1373" s="11">
        <f>IF(OR(A1373="",B1373=""),"",SUMIFS(Paradas!$F$5:$F$4004,Paradas!$A$5:$A$4004,A1373,Paradas!$B$5:$B$4004,B1373))</f>
        <v/>
      </c>
      <c r="L1373" s="11">
        <f>IF(J1373="","",J1373-N(K1373))</f>
        <v/>
      </c>
      <c r="M1373" s="12">
        <f>IF(OR(A1373="",B1373=""),"",COUNTIFS(Paradas!$A$5:$A$4004,A1373,Paradas!$B$5:$B$4004,B1373))</f>
        <v/>
      </c>
      <c r="N1373" s="11">
        <f>IF(OR(H1373="",I1373=""),"",I1373-H1373)</f>
        <v/>
      </c>
      <c r="O1373" s="6" t="n"/>
    </row>
    <row r="1374">
      <c r="A1374" s="13" t="n"/>
      <c r="B1374" s="6" t="n"/>
      <c r="C1374" s="6" t="n"/>
      <c r="D1374" s="6" t="n"/>
      <c r="E1374" s="14" t="n"/>
      <c r="F1374" s="14" t="n"/>
      <c r="G1374" s="14" t="n"/>
      <c r="H1374" s="15" t="n"/>
      <c r="I1374" s="15" t="n"/>
      <c r="J1374" s="11">
        <f>IF(OR(E1374="",F1374=""),"",ROUND((MOD(F1374-E1374,1)-N(G1374))*24,2))</f>
        <v/>
      </c>
      <c r="K1374" s="11">
        <f>IF(OR(A1374="",B1374=""),"",SUMIFS(Paradas!$F$5:$F$4004,Paradas!$A$5:$A$4004,A1374,Paradas!$B$5:$B$4004,B1374))</f>
        <v/>
      </c>
      <c r="L1374" s="11">
        <f>IF(J1374="","",J1374-N(K1374))</f>
        <v/>
      </c>
      <c r="M1374" s="12">
        <f>IF(OR(A1374="",B1374=""),"",COUNTIFS(Paradas!$A$5:$A$4004,A1374,Paradas!$B$5:$B$4004,B1374))</f>
        <v/>
      </c>
      <c r="N1374" s="11">
        <f>IF(OR(H1374="",I1374=""),"",I1374-H1374)</f>
        <v/>
      </c>
      <c r="O1374" s="6" t="n"/>
    </row>
    <row r="1375">
      <c r="A1375" s="13" t="n"/>
      <c r="B1375" s="6" t="n"/>
      <c r="C1375" s="6" t="n"/>
      <c r="D1375" s="6" t="n"/>
      <c r="E1375" s="14" t="n"/>
      <c r="F1375" s="14" t="n"/>
      <c r="G1375" s="14" t="n"/>
      <c r="H1375" s="15" t="n"/>
      <c r="I1375" s="15" t="n"/>
      <c r="J1375" s="11">
        <f>IF(OR(E1375="",F1375=""),"",ROUND((MOD(F1375-E1375,1)-N(G1375))*24,2))</f>
        <v/>
      </c>
      <c r="K1375" s="11">
        <f>IF(OR(A1375="",B1375=""),"",SUMIFS(Paradas!$F$5:$F$4004,Paradas!$A$5:$A$4004,A1375,Paradas!$B$5:$B$4004,B1375))</f>
        <v/>
      </c>
      <c r="L1375" s="11">
        <f>IF(J1375="","",J1375-N(K1375))</f>
        <v/>
      </c>
      <c r="M1375" s="12">
        <f>IF(OR(A1375="",B1375=""),"",COUNTIFS(Paradas!$A$5:$A$4004,A1375,Paradas!$B$5:$B$4004,B1375))</f>
        <v/>
      </c>
      <c r="N1375" s="11">
        <f>IF(OR(H1375="",I1375=""),"",I1375-H1375)</f>
        <v/>
      </c>
      <c r="O1375" s="6" t="n"/>
    </row>
    <row r="1376">
      <c r="A1376" s="13" t="n"/>
      <c r="B1376" s="6" t="n"/>
      <c r="C1376" s="6" t="n"/>
      <c r="D1376" s="6" t="n"/>
      <c r="E1376" s="14" t="n"/>
      <c r="F1376" s="14" t="n"/>
      <c r="G1376" s="14" t="n"/>
      <c r="H1376" s="15" t="n"/>
      <c r="I1376" s="15" t="n"/>
      <c r="J1376" s="11">
        <f>IF(OR(E1376="",F1376=""),"",ROUND((MOD(F1376-E1376,1)-N(G1376))*24,2))</f>
        <v/>
      </c>
      <c r="K1376" s="11">
        <f>IF(OR(A1376="",B1376=""),"",SUMIFS(Paradas!$F$5:$F$4004,Paradas!$A$5:$A$4004,A1376,Paradas!$B$5:$B$4004,B1376))</f>
        <v/>
      </c>
      <c r="L1376" s="11">
        <f>IF(J1376="","",J1376-N(K1376))</f>
        <v/>
      </c>
      <c r="M1376" s="12">
        <f>IF(OR(A1376="",B1376=""),"",COUNTIFS(Paradas!$A$5:$A$4004,A1376,Paradas!$B$5:$B$4004,B1376))</f>
        <v/>
      </c>
      <c r="N1376" s="11">
        <f>IF(OR(H1376="",I1376=""),"",I1376-H1376)</f>
        <v/>
      </c>
      <c r="O1376" s="6" t="n"/>
    </row>
    <row r="1377">
      <c r="A1377" s="13" t="n"/>
      <c r="B1377" s="6" t="n"/>
      <c r="C1377" s="6" t="n"/>
      <c r="D1377" s="6" t="n"/>
      <c r="E1377" s="14" t="n"/>
      <c r="F1377" s="14" t="n"/>
      <c r="G1377" s="14" t="n"/>
      <c r="H1377" s="15" t="n"/>
      <c r="I1377" s="15" t="n"/>
      <c r="J1377" s="11">
        <f>IF(OR(E1377="",F1377=""),"",ROUND((MOD(F1377-E1377,1)-N(G1377))*24,2))</f>
        <v/>
      </c>
      <c r="K1377" s="11">
        <f>IF(OR(A1377="",B1377=""),"",SUMIFS(Paradas!$F$5:$F$4004,Paradas!$A$5:$A$4004,A1377,Paradas!$B$5:$B$4004,B1377))</f>
        <v/>
      </c>
      <c r="L1377" s="11">
        <f>IF(J1377="","",J1377-N(K1377))</f>
        <v/>
      </c>
      <c r="M1377" s="12">
        <f>IF(OR(A1377="",B1377=""),"",COUNTIFS(Paradas!$A$5:$A$4004,A1377,Paradas!$B$5:$B$4004,B1377))</f>
        <v/>
      </c>
      <c r="N1377" s="11">
        <f>IF(OR(H1377="",I1377=""),"",I1377-H1377)</f>
        <v/>
      </c>
      <c r="O1377" s="6" t="n"/>
    </row>
    <row r="1378">
      <c r="A1378" s="13" t="n"/>
      <c r="B1378" s="6" t="n"/>
      <c r="C1378" s="6" t="n"/>
      <c r="D1378" s="6" t="n"/>
      <c r="E1378" s="14" t="n"/>
      <c r="F1378" s="14" t="n"/>
      <c r="G1378" s="14" t="n"/>
      <c r="H1378" s="15" t="n"/>
      <c r="I1378" s="15" t="n"/>
      <c r="J1378" s="11">
        <f>IF(OR(E1378="",F1378=""),"",ROUND((MOD(F1378-E1378,1)-N(G1378))*24,2))</f>
        <v/>
      </c>
      <c r="K1378" s="11">
        <f>IF(OR(A1378="",B1378=""),"",SUMIFS(Paradas!$F$5:$F$4004,Paradas!$A$5:$A$4004,A1378,Paradas!$B$5:$B$4004,B1378))</f>
        <v/>
      </c>
      <c r="L1378" s="11">
        <f>IF(J1378="","",J1378-N(K1378))</f>
        <v/>
      </c>
      <c r="M1378" s="12">
        <f>IF(OR(A1378="",B1378=""),"",COUNTIFS(Paradas!$A$5:$A$4004,A1378,Paradas!$B$5:$B$4004,B1378))</f>
        <v/>
      </c>
      <c r="N1378" s="11">
        <f>IF(OR(H1378="",I1378=""),"",I1378-H1378)</f>
        <v/>
      </c>
      <c r="O1378" s="6" t="n"/>
    </row>
    <row r="1379">
      <c r="A1379" s="13" t="n"/>
      <c r="B1379" s="6" t="n"/>
      <c r="C1379" s="6" t="n"/>
      <c r="D1379" s="6" t="n"/>
      <c r="E1379" s="14" t="n"/>
      <c r="F1379" s="14" t="n"/>
      <c r="G1379" s="14" t="n"/>
      <c r="H1379" s="15" t="n"/>
      <c r="I1379" s="15" t="n"/>
      <c r="J1379" s="11">
        <f>IF(OR(E1379="",F1379=""),"",ROUND((MOD(F1379-E1379,1)-N(G1379))*24,2))</f>
        <v/>
      </c>
      <c r="K1379" s="11">
        <f>IF(OR(A1379="",B1379=""),"",SUMIFS(Paradas!$F$5:$F$4004,Paradas!$A$5:$A$4004,A1379,Paradas!$B$5:$B$4004,B1379))</f>
        <v/>
      </c>
      <c r="L1379" s="11">
        <f>IF(J1379="","",J1379-N(K1379))</f>
        <v/>
      </c>
      <c r="M1379" s="12">
        <f>IF(OR(A1379="",B1379=""),"",COUNTIFS(Paradas!$A$5:$A$4004,A1379,Paradas!$B$5:$B$4004,B1379))</f>
        <v/>
      </c>
      <c r="N1379" s="11">
        <f>IF(OR(H1379="",I1379=""),"",I1379-H1379)</f>
        <v/>
      </c>
      <c r="O1379" s="6" t="n"/>
    </row>
    <row r="1380">
      <c r="A1380" s="13" t="n"/>
      <c r="B1380" s="6" t="n"/>
      <c r="C1380" s="6" t="n"/>
      <c r="D1380" s="6" t="n"/>
      <c r="E1380" s="14" t="n"/>
      <c r="F1380" s="14" t="n"/>
      <c r="G1380" s="14" t="n"/>
      <c r="H1380" s="15" t="n"/>
      <c r="I1380" s="15" t="n"/>
      <c r="J1380" s="11">
        <f>IF(OR(E1380="",F1380=""),"",ROUND((MOD(F1380-E1380,1)-N(G1380))*24,2))</f>
        <v/>
      </c>
      <c r="K1380" s="11">
        <f>IF(OR(A1380="",B1380=""),"",SUMIFS(Paradas!$F$5:$F$4004,Paradas!$A$5:$A$4004,A1380,Paradas!$B$5:$B$4004,B1380))</f>
        <v/>
      </c>
      <c r="L1380" s="11">
        <f>IF(J1380="","",J1380-N(K1380))</f>
        <v/>
      </c>
      <c r="M1380" s="12">
        <f>IF(OR(A1380="",B1380=""),"",COUNTIFS(Paradas!$A$5:$A$4004,A1380,Paradas!$B$5:$B$4004,B1380))</f>
        <v/>
      </c>
      <c r="N1380" s="11">
        <f>IF(OR(H1380="",I1380=""),"",I1380-H1380)</f>
        <v/>
      </c>
      <c r="O1380" s="6" t="n"/>
    </row>
    <row r="1381">
      <c r="A1381" s="13" t="n"/>
      <c r="B1381" s="6" t="n"/>
      <c r="C1381" s="6" t="n"/>
      <c r="D1381" s="6" t="n"/>
      <c r="E1381" s="14" t="n"/>
      <c r="F1381" s="14" t="n"/>
      <c r="G1381" s="14" t="n"/>
      <c r="H1381" s="15" t="n"/>
      <c r="I1381" s="15" t="n"/>
      <c r="J1381" s="11">
        <f>IF(OR(E1381="",F1381=""),"",ROUND((MOD(F1381-E1381,1)-N(G1381))*24,2))</f>
        <v/>
      </c>
      <c r="K1381" s="11">
        <f>IF(OR(A1381="",B1381=""),"",SUMIFS(Paradas!$F$5:$F$4004,Paradas!$A$5:$A$4004,A1381,Paradas!$B$5:$B$4004,B1381))</f>
        <v/>
      </c>
      <c r="L1381" s="11">
        <f>IF(J1381="","",J1381-N(K1381))</f>
        <v/>
      </c>
      <c r="M1381" s="12">
        <f>IF(OR(A1381="",B1381=""),"",COUNTIFS(Paradas!$A$5:$A$4004,A1381,Paradas!$B$5:$B$4004,B1381))</f>
        <v/>
      </c>
      <c r="N1381" s="11">
        <f>IF(OR(H1381="",I1381=""),"",I1381-H1381)</f>
        <v/>
      </c>
      <c r="O1381" s="6" t="n"/>
    </row>
    <row r="1382">
      <c r="A1382" s="13" t="n"/>
      <c r="B1382" s="6" t="n"/>
      <c r="C1382" s="6" t="n"/>
      <c r="D1382" s="6" t="n"/>
      <c r="E1382" s="14" t="n"/>
      <c r="F1382" s="14" t="n"/>
      <c r="G1382" s="14" t="n"/>
      <c r="H1382" s="15" t="n"/>
      <c r="I1382" s="15" t="n"/>
      <c r="J1382" s="11">
        <f>IF(OR(E1382="",F1382=""),"",ROUND((MOD(F1382-E1382,1)-N(G1382))*24,2))</f>
        <v/>
      </c>
      <c r="K1382" s="11">
        <f>IF(OR(A1382="",B1382=""),"",SUMIFS(Paradas!$F$5:$F$4004,Paradas!$A$5:$A$4004,A1382,Paradas!$B$5:$B$4004,B1382))</f>
        <v/>
      </c>
      <c r="L1382" s="11">
        <f>IF(J1382="","",J1382-N(K1382))</f>
        <v/>
      </c>
      <c r="M1382" s="12">
        <f>IF(OR(A1382="",B1382=""),"",COUNTIFS(Paradas!$A$5:$A$4004,A1382,Paradas!$B$5:$B$4004,B1382))</f>
        <v/>
      </c>
      <c r="N1382" s="11">
        <f>IF(OR(H1382="",I1382=""),"",I1382-H1382)</f>
        <v/>
      </c>
      <c r="O1382" s="6" t="n"/>
    </row>
    <row r="1383">
      <c r="A1383" s="13" t="n"/>
      <c r="B1383" s="6" t="n"/>
      <c r="C1383" s="6" t="n"/>
      <c r="D1383" s="6" t="n"/>
      <c r="E1383" s="14" t="n"/>
      <c r="F1383" s="14" t="n"/>
      <c r="G1383" s="14" t="n"/>
      <c r="H1383" s="15" t="n"/>
      <c r="I1383" s="15" t="n"/>
      <c r="J1383" s="11">
        <f>IF(OR(E1383="",F1383=""),"",ROUND((MOD(F1383-E1383,1)-N(G1383))*24,2))</f>
        <v/>
      </c>
      <c r="K1383" s="11">
        <f>IF(OR(A1383="",B1383=""),"",SUMIFS(Paradas!$F$5:$F$4004,Paradas!$A$5:$A$4004,A1383,Paradas!$B$5:$B$4004,B1383))</f>
        <v/>
      </c>
      <c r="L1383" s="11">
        <f>IF(J1383="","",J1383-N(K1383))</f>
        <v/>
      </c>
      <c r="M1383" s="12">
        <f>IF(OR(A1383="",B1383=""),"",COUNTIFS(Paradas!$A$5:$A$4004,A1383,Paradas!$B$5:$B$4004,B1383))</f>
        <v/>
      </c>
      <c r="N1383" s="11">
        <f>IF(OR(H1383="",I1383=""),"",I1383-H1383)</f>
        <v/>
      </c>
      <c r="O1383" s="6" t="n"/>
    </row>
    <row r="1384">
      <c r="A1384" s="13" t="n"/>
      <c r="B1384" s="6" t="n"/>
      <c r="C1384" s="6" t="n"/>
      <c r="D1384" s="6" t="n"/>
      <c r="E1384" s="14" t="n"/>
      <c r="F1384" s="14" t="n"/>
      <c r="G1384" s="14" t="n"/>
      <c r="H1384" s="15" t="n"/>
      <c r="I1384" s="15" t="n"/>
      <c r="J1384" s="11">
        <f>IF(OR(E1384="",F1384=""),"",ROUND((MOD(F1384-E1384,1)-N(G1384))*24,2))</f>
        <v/>
      </c>
      <c r="K1384" s="11">
        <f>IF(OR(A1384="",B1384=""),"",SUMIFS(Paradas!$F$5:$F$4004,Paradas!$A$5:$A$4004,A1384,Paradas!$B$5:$B$4004,B1384))</f>
        <v/>
      </c>
      <c r="L1384" s="11">
        <f>IF(J1384="","",J1384-N(K1384))</f>
        <v/>
      </c>
      <c r="M1384" s="12">
        <f>IF(OR(A1384="",B1384=""),"",COUNTIFS(Paradas!$A$5:$A$4004,A1384,Paradas!$B$5:$B$4004,B1384))</f>
        <v/>
      </c>
      <c r="N1384" s="11">
        <f>IF(OR(H1384="",I1384=""),"",I1384-H1384)</f>
        <v/>
      </c>
      <c r="O1384" s="6" t="n"/>
    </row>
    <row r="1385">
      <c r="A1385" s="13" t="n"/>
      <c r="B1385" s="6" t="n"/>
      <c r="C1385" s="6" t="n"/>
      <c r="D1385" s="6" t="n"/>
      <c r="E1385" s="14" t="n"/>
      <c r="F1385" s="14" t="n"/>
      <c r="G1385" s="14" t="n"/>
      <c r="H1385" s="15" t="n"/>
      <c r="I1385" s="15" t="n"/>
      <c r="J1385" s="11">
        <f>IF(OR(E1385="",F1385=""),"",ROUND((MOD(F1385-E1385,1)-N(G1385))*24,2))</f>
        <v/>
      </c>
      <c r="K1385" s="11">
        <f>IF(OR(A1385="",B1385=""),"",SUMIFS(Paradas!$F$5:$F$4004,Paradas!$A$5:$A$4004,A1385,Paradas!$B$5:$B$4004,B1385))</f>
        <v/>
      </c>
      <c r="L1385" s="11">
        <f>IF(J1385="","",J1385-N(K1385))</f>
        <v/>
      </c>
      <c r="M1385" s="12">
        <f>IF(OR(A1385="",B1385=""),"",COUNTIFS(Paradas!$A$5:$A$4004,A1385,Paradas!$B$5:$B$4004,B1385))</f>
        <v/>
      </c>
      <c r="N1385" s="11">
        <f>IF(OR(H1385="",I1385=""),"",I1385-H1385)</f>
        <v/>
      </c>
      <c r="O1385" s="6" t="n"/>
    </row>
    <row r="1386">
      <c r="A1386" s="13" t="n"/>
      <c r="B1386" s="6" t="n"/>
      <c r="C1386" s="6" t="n"/>
      <c r="D1386" s="6" t="n"/>
      <c r="E1386" s="14" t="n"/>
      <c r="F1386" s="14" t="n"/>
      <c r="G1386" s="14" t="n"/>
      <c r="H1386" s="15" t="n"/>
      <c r="I1386" s="15" t="n"/>
      <c r="J1386" s="11">
        <f>IF(OR(E1386="",F1386=""),"",ROUND((MOD(F1386-E1386,1)-N(G1386))*24,2))</f>
        <v/>
      </c>
      <c r="K1386" s="11">
        <f>IF(OR(A1386="",B1386=""),"",SUMIFS(Paradas!$F$5:$F$4004,Paradas!$A$5:$A$4004,A1386,Paradas!$B$5:$B$4004,B1386))</f>
        <v/>
      </c>
      <c r="L1386" s="11">
        <f>IF(J1386="","",J1386-N(K1386))</f>
        <v/>
      </c>
      <c r="M1386" s="12">
        <f>IF(OR(A1386="",B1386=""),"",COUNTIFS(Paradas!$A$5:$A$4004,A1386,Paradas!$B$5:$B$4004,B1386))</f>
        <v/>
      </c>
      <c r="N1386" s="11">
        <f>IF(OR(H1386="",I1386=""),"",I1386-H1386)</f>
        <v/>
      </c>
      <c r="O1386" s="6" t="n"/>
    </row>
    <row r="1387">
      <c r="A1387" s="13" t="n"/>
      <c r="B1387" s="6" t="n"/>
      <c r="C1387" s="6" t="n"/>
      <c r="D1387" s="6" t="n"/>
      <c r="E1387" s="14" t="n"/>
      <c r="F1387" s="14" t="n"/>
      <c r="G1387" s="14" t="n"/>
      <c r="H1387" s="15" t="n"/>
      <c r="I1387" s="15" t="n"/>
      <c r="J1387" s="11">
        <f>IF(OR(E1387="",F1387=""),"",ROUND((MOD(F1387-E1387,1)-N(G1387))*24,2))</f>
        <v/>
      </c>
      <c r="K1387" s="11">
        <f>IF(OR(A1387="",B1387=""),"",SUMIFS(Paradas!$F$5:$F$4004,Paradas!$A$5:$A$4004,A1387,Paradas!$B$5:$B$4004,B1387))</f>
        <v/>
      </c>
      <c r="L1387" s="11">
        <f>IF(J1387="","",J1387-N(K1387))</f>
        <v/>
      </c>
      <c r="M1387" s="12">
        <f>IF(OR(A1387="",B1387=""),"",COUNTIFS(Paradas!$A$5:$A$4004,A1387,Paradas!$B$5:$B$4004,B1387))</f>
        <v/>
      </c>
      <c r="N1387" s="11">
        <f>IF(OR(H1387="",I1387=""),"",I1387-H1387)</f>
        <v/>
      </c>
      <c r="O1387" s="6" t="n"/>
    </row>
    <row r="1388">
      <c r="A1388" s="13" t="n"/>
      <c r="B1388" s="6" t="n"/>
      <c r="C1388" s="6" t="n"/>
      <c r="D1388" s="6" t="n"/>
      <c r="E1388" s="14" t="n"/>
      <c r="F1388" s="14" t="n"/>
      <c r="G1388" s="14" t="n"/>
      <c r="H1388" s="15" t="n"/>
      <c r="I1388" s="15" t="n"/>
      <c r="J1388" s="11">
        <f>IF(OR(E1388="",F1388=""),"",ROUND((MOD(F1388-E1388,1)-N(G1388))*24,2))</f>
        <v/>
      </c>
      <c r="K1388" s="11">
        <f>IF(OR(A1388="",B1388=""),"",SUMIFS(Paradas!$F$5:$F$4004,Paradas!$A$5:$A$4004,A1388,Paradas!$B$5:$B$4004,B1388))</f>
        <v/>
      </c>
      <c r="L1388" s="11">
        <f>IF(J1388="","",J1388-N(K1388))</f>
        <v/>
      </c>
      <c r="M1388" s="12">
        <f>IF(OR(A1388="",B1388=""),"",COUNTIFS(Paradas!$A$5:$A$4004,A1388,Paradas!$B$5:$B$4004,B1388))</f>
        <v/>
      </c>
      <c r="N1388" s="11">
        <f>IF(OR(H1388="",I1388=""),"",I1388-H1388)</f>
        <v/>
      </c>
      <c r="O1388" s="6" t="n"/>
    </row>
    <row r="1389">
      <c r="A1389" s="13" t="n"/>
      <c r="B1389" s="6" t="n"/>
      <c r="C1389" s="6" t="n"/>
      <c r="D1389" s="6" t="n"/>
      <c r="E1389" s="14" t="n"/>
      <c r="F1389" s="14" t="n"/>
      <c r="G1389" s="14" t="n"/>
      <c r="H1389" s="15" t="n"/>
      <c r="I1389" s="15" t="n"/>
      <c r="J1389" s="11">
        <f>IF(OR(E1389="",F1389=""),"",ROUND((MOD(F1389-E1389,1)-N(G1389))*24,2))</f>
        <v/>
      </c>
      <c r="K1389" s="11">
        <f>IF(OR(A1389="",B1389=""),"",SUMIFS(Paradas!$F$5:$F$4004,Paradas!$A$5:$A$4004,A1389,Paradas!$B$5:$B$4004,B1389))</f>
        <v/>
      </c>
      <c r="L1389" s="11">
        <f>IF(J1389="","",J1389-N(K1389))</f>
        <v/>
      </c>
      <c r="M1389" s="12">
        <f>IF(OR(A1389="",B1389=""),"",COUNTIFS(Paradas!$A$5:$A$4004,A1389,Paradas!$B$5:$B$4004,B1389))</f>
        <v/>
      </c>
      <c r="N1389" s="11">
        <f>IF(OR(H1389="",I1389=""),"",I1389-H1389)</f>
        <v/>
      </c>
      <c r="O1389" s="6" t="n"/>
    </row>
    <row r="1390">
      <c r="A1390" s="13" t="n"/>
      <c r="B1390" s="6" t="n"/>
      <c r="C1390" s="6" t="n"/>
      <c r="D1390" s="6" t="n"/>
      <c r="E1390" s="14" t="n"/>
      <c r="F1390" s="14" t="n"/>
      <c r="G1390" s="14" t="n"/>
      <c r="H1390" s="15" t="n"/>
      <c r="I1390" s="15" t="n"/>
      <c r="J1390" s="11">
        <f>IF(OR(E1390="",F1390=""),"",ROUND((MOD(F1390-E1390,1)-N(G1390))*24,2))</f>
        <v/>
      </c>
      <c r="K1390" s="11">
        <f>IF(OR(A1390="",B1390=""),"",SUMIFS(Paradas!$F$5:$F$4004,Paradas!$A$5:$A$4004,A1390,Paradas!$B$5:$B$4004,B1390))</f>
        <v/>
      </c>
      <c r="L1390" s="11">
        <f>IF(J1390="","",J1390-N(K1390))</f>
        <v/>
      </c>
      <c r="M1390" s="12">
        <f>IF(OR(A1390="",B1390=""),"",COUNTIFS(Paradas!$A$5:$A$4004,A1390,Paradas!$B$5:$B$4004,B1390))</f>
        <v/>
      </c>
      <c r="N1390" s="11">
        <f>IF(OR(H1390="",I1390=""),"",I1390-H1390)</f>
        <v/>
      </c>
      <c r="O1390" s="6" t="n"/>
    </row>
    <row r="1391">
      <c r="A1391" s="13" t="n"/>
      <c r="B1391" s="6" t="n"/>
      <c r="C1391" s="6" t="n"/>
      <c r="D1391" s="6" t="n"/>
      <c r="E1391" s="14" t="n"/>
      <c r="F1391" s="14" t="n"/>
      <c r="G1391" s="14" t="n"/>
      <c r="H1391" s="15" t="n"/>
      <c r="I1391" s="15" t="n"/>
      <c r="J1391" s="11">
        <f>IF(OR(E1391="",F1391=""),"",ROUND((MOD(F1391-E1391,1)-N(G1391))*24,2))</f>
        <v/>
      </c>
      <c r="K1391" s="11">
        <f>IF(OR(A1391="",B1391=""),"",SUMIFS(Paradas!$F$5:$F$4004,Paradas!$A$5:$A$4004,A1391,Paradas!$B$5:$B$4004,B1391))</f>
        <v/>
      </c>
      <c r="L1391" s="11">
        <f>IF(J1391="","",J1391-N(K1391))</f>
        <v/>
      </c>
      <c r="M1391" s="12">
        <f>IF(OR(A1391="",B1391=""),"",COUNTIFS(Paradas!$A$5:$A$4004,A1391,Paradas!$B$5:$B$4004,B1391))</f>
        <v/>
      </c>
      <c r="N1391" s="11">
        <f>IF(OR(H1391="",I1391=""),"",I1391-H1391)</f>
        <v/>
      </c>
      <c r="O1391" s="6" t="n"/>
    </row>
    <row r="1392">
      <c r="A1392" s="13" t="n"/>
      <c r="B1392" s="6" t="n"/>
      <c r="C1392" s="6" t="n"/>
      <c r="D1392" s="6" t="n"/>
      <c r="E1392" s="14" t="n"/>
      <c r="F1392" s="14" t="n"/>
      <c r="G1392" s="14" t="n"/>
      <c r="H1392" s="15" t="n"/>
      <c r="I1392" s="15" t="n"/>
      <c r="J1392" s="11">
        <f>IF(OR(E1392="",F1392=""),"",ROUND((MOD(F1392-E1392,1)-N(G1392))*24,2))</f>
        <v/>
      </c>
      <c r="K1392" s="11">
        <f>IF(OR(A1392="",B1392=""),"",SUMIFS(Paradas!$F$5:$F$4004,Paradas!$A$5:$A$4004,A1392,Paradas!$B$5:$B$4004,B1392))</f>
        <v/>
      </c>
      <c r="L1392" s="11">
        <f>IF(J1392="","",J1392-N(K1392))</f>
        <v/>
      </c>
      <c r="M1392" s="12">
        <f>IF(OR(A1392="",B1392=""),"",COUNTIFS(Paradas!$A$5:$A$4004,A1392,Paradas!$B$5:$B$4004,B1392))</f>
        <v/>
      </c>
      <c r="N1392" s="11">
        <f>IF(OR(H1392="",I1392=""),"",I1392-H1392)</f>
        <v/>
      </c>
      <c r="O1392" s="6" t="n"/>
    </row>
    <row r="1393">
      <c r="A1393" s="13" t="n"/>
      <c r="B1393" s="6" t="n"/>
      <c r="C1393" s="6" t="n"/>
      <c r="D1393" s="6" t="n"/>
      <c r="E1393" s="14" t="n"/>
      <c r="F1393" s="14" t="n"/>
      <c r="G1393" s="14" t="n"/>
      <c r="H1393" s="15" t="n"/>
      <c r="I1393" s="15" t="n"/>
      <c r="J1393" s="11">
        <f>IF(OR(E1393="",F1393=""),"",ROUND((MOD(F1393-E1393,1)-N(G1393))*24,2))</f>
        <v/>
      </c>
      <c r="K1393" s="11">
        <f>IF(OR(A1393="",B1393=""),"",SUMIFS(Paradas!$F$5:$F$4004,Paradas!$A$5:$A$4004,A1393,Paradas!$B$5:$B$4004,B1393))</f>
        <v/>
      </c>
      <c r="L1393" s="11">
        <f>IF(J1393="","",J1393-N(K1393))</f>
        <v/>
      </c>
      <c r="M1393" s="12">
        <f>IF(OR(A1393="",B1393=""),"",COUNTIFS(Paradas!$A$5:$A$4004,A1393,Paradas!$B$5:$B$4004,B1393))</f>
        <v/>
      </c>
      <c r="N1393" s="11">
        <f>IF(OR(H1393="",I1393=""),"",I1393-H1393)</f>
        <v/>
      </c>
      <c r="O1393" s="6" t="n"/>
    </row>
    <row r="1394">
      <c r="A1394" s="13" t="n"/>
      <c r="B1394" s="6" t="n"/>
      <c r="C1394" s="6" t="n"/>
      <c r="D1394" s="6" t="n"/>
      <c r="E1394" s="14" t="n"/>
      <c r="F1394" s="14" t="n"/>
      <c r="G1394" s="14" t="n"/>
      <c r="H1394" s="15" t="n"/>
      <c r="I1394" s="15" t="n"/>
      <c r="J1394" s="11">
        <f>IF(OR(E1394="",F1394=""),"",ROUND((MOD(F1394-E1394,1)-N(G1394))*24,2))</f>
        <v/>
      </c>
      <c r="K1394" s="11">
        <f>IF(OR(A1394="",B1394=""),"",SUMIFS(Paradas!$F$5:$F$4004,Paradas!$A$5:$A$4004,A1394,Paradas!$B$5:$B$4004,B1394))</f>
        <v/>
      </c>
      <c r="L1394" s="11">
        <f>IF(J1394="","",J1394-N(K1394))</f>
        <v/>
      </c>
      <c r="M1394" s="12">
        <f>IF(OR(A1394="",B1394=""),"",COUNTIFS(Paradas!$A$5:$A$4004,A1394,Paradas!$B$5:$B$4004,B1394))</f>
        <v/>
      </c>
      <c r="N1394" s="11">
        <f>IF(OR(H1394="",I1394=""),"",I1394-H1394)</f>
        <v/>
      </c>
      <c r="O1394" s="6" t="n"/>
    </row>
    <row r="1395">
      <c r="A1395" s="13" t="n"/>
      <c r="B1395" s="6" t="n"/>
      <c r="C1395" s="6" t="n"/>
      <c r="D1395" s="6" t="n"/>
      <c r="E1395" s="14" t="n"/>
      <c r="F1395" s="14" t="n"/>
      <c r="G1395" s="14" t="n"/>
      <c r="H1395" s="15" t="n"/>
      <c r="I1395" s="15" t="n"/>
      <c r="J1395" s="11">
        <f>IF(OR(E1395="",F1395=""),"",ROUND((MOD(F1395-E1395,1)-N(G1395))*24,2))</f>
        <v/>
      </c>
      <c r="K1395" s="11">
        <f>IF(OR(A1395="",B1395=""),"",SUMIFS(Paradas!$F$5:$F$4004,Paradas!$A$5:$A$4004,A1395,Paradas!$B$5:$B$4004,B1395))</f>
        <v/>
      </c>
      <c r="L1395" s="11">
        <f>IF(J1395="","",J1395-N(K1395))</f>
        <v/>
      </c>
      <c r="M1395" s="12">
        <f>IF(OR(A1395="",B1395=""),"",COUNTIFS(Paradas!$A$5:$A$4004,A1395,Paradas!$B$5:$B$4004,B1395))</f>
        <v/>
      </c>
      <c r="N1395" s="11">
        <f>IF(OR(H1395="",I1395=""),"",I1395-H1395)</f>
        <v/>
      </c>
      <c r="O1395" s="6" t="n"/>
    </row>
    <row r="1396">
      <c r="A1396" s="13" t="n"/>
      <c r="B1396" s="6" t="n"/>
      <c r="C1396" s="6" t="n"/>
      <c r="D1396" s="6" t="n"/>
      <c r="E1396" s="14" t="n"/>
      <c r="F1396" s="14" t="n"/>
      <c r="G1396" s="14" t="n"/>
      <c r="H1396" s="15" t="n"/>
      <c r="I1396" s="15" t="n"/>
      <c r="J1396" s="11">
        <f>IF(OR(E1396="",F1396=""),"",ROUND((MOD(F1396-E1396,1)-N(G1396))*24,2))</f>
        <v/>
      </c>
      <c r="K1396" s="11">
        <f>IF(OR(A1396="",B1396=""),"",SUMIFS(Paradas!$F$5:$F$4004,Paradas!$A$5:$A$4004,A1396,Paradas!$B$5:$B$4004,B1396))</f>
        <v/>
      </c>
      <c r="L1396" s="11">
        <f>IF(J1396="","",J1396-N(K1396))</f>
        <v/>
      </c>
      <c r="M1396" s="12">
        <f>IF(OR(A1396="",B1396=""),"",COUNTIFS(Paradas!$A$5:$A$4004,A1396,Paradas!$B$5:$B$4004,B1396))</f>
        <v/>
      </c>
      <c r="N1396" s="11">
        <f>IF(OR(H1396="",I1396=""),"",I1396-H1396)</f>
        <v/>
      </c>
      <c r="O1396" s="6" t="n"/>
    </row>
    <row r="1397">
      <c r="A1397" s="13" t="n"/>
      <c r="B1397" s="6" t="n"/>
      <c r="C1397" s="6" t="n"/>
      <c r="D1397" s="6" t="n"/>
      <c r="E1397" s="14" t="n"/>
      <c r="F1397" s="14" t="n"/>
      <c r="G1397" s="14" t="n"/>
      <c r="H1397" s="15" t="n"/>
      <c r="I1397" s="15" t="n"/>
      <c r="J1397" s="11">
        <f>IF(OR(E1397="",F1397=""),"",ROUND((MOD(F1397-E1397,1)-N(G1397))*24,2))</f>
        <v/>
      </c>
      <c r="K1397" s="11">
        <f>IF(OR(A1397="",B1397=""),"",SUMIFS(Paradas!$F$5:$F$4004,Paradas!$A$5:$A$4004,A1397,Paradas!$B$5:$B$4004,B1397))</f>
        <v/>
      </c>
      <c r="L1397" s="11">
        <f>IF(J1397="","",J1397-N(K1397))</f>
        <v/>
      </c>
      <c r="M1397" s="12">
        <f>IF(OR(A1397="",B1397=""),"",COUNTIFS(Paradas!$A$5:$A$4004,A1397,Paradas!$B$5:$B$4004,B1397))</f>
        <v/>
      </c>
      <c r="N1397" s="11">
        <f>IF(OR(H1397="",I1397=""),"",I1397-H1397)</f>
        <v/>
      </c>
      <c r="O1397" s="6" t="n"/>
    </row>
    <row r="1398">
      <c r="A1398" s="13" t="n"/>
      <c r="B1398" s="6" t="n"/>
      <c r="C1398" s="6" t="n"/>
      <c r="D1398" s="6" t="n"/>
      <c r="E1398" s="14" t="n"/>
      <c r="F1398" s="14" t="n"/>
      <c r="G1398" s="14" t="n"/>
      <c r="H1398" s="15" t="n"/>
      <c r="I1398" s="15" t="n"/>
      <c r="J1398" s="11">
        <f>IF(OR(E1398="",F1398=""),"",ROUND((MOD(F1398-E1398,1)-N(G1398))*24,2))</f>
        <v/>
      </c>
      <c r="K1398" s="11">
        <f>IF(OR(A1398="",B1398=""),"",SUMIFS(Paradas!$F$5:$F$4004,Paradas!$A$5:$A$4004,A1398,Paradas!$B$5:$B$4004,B1398))</f>
        <v/>
      </c>
      <c r="L1398" s="11">
        <f>IF(J1398="","",J1398-N(K1398))</f>
        <v/>
      </c>
      <c r="M1398" s="12">
        <f>IF(OR(A1398="",B1398=""),"",COUNTIFS(Paradas!$A$5:$A$4004,A1398,Paradas!$B$5:$B$4004,B1398))</f>
        <v/>
      </c>
      <c r="N1398" s="11">
        <f>IF(OR(H1398="",I1398=""),"",I1398-H1398)</f>
        <v/>
      </c>
      <c r="O1398" s="6" t="n"/>
    </row>
    <row r="1399">
      <c r="A1399" s="13" t="n"/>
      <c r="B1399" s="6" t="n"/>
      <c r="C1399" s="6" t="n"/>
      <c r="D1399" s="6" t="n"/>
      <c r="E1399" s="14" t="n"/>
      <c r="F1399" s="14" t="n"/>
      <c r="G1399" s="14" t="n"/>
      <c r="H1399" s="15" t="n"/>
      <c r="I1399" s="15" t="n"/>
      <c r="J1399" s="11">
        <f>IF(OR(E1399="",F1399=""),"",ROUND((MOD(F1399-E1399,1)-N(G1399))*24,2))</f>
        <v/>
      </c>
      <c r="K1399" s="11">
        <f>IF(OR(A1399="",B1399=""),"",SUMIFS(Paradas!$F$5:$F$4004,Paradas!$A$5:$A$4004,A1399,Paradas!$B$5:$B$4004,B1399))</f>
        <v/>
      </c>
      <c r="L1399" s="11">
        <f>IF(J1399="","",J1399-N(K1399))</f>
        <v/>
      </c>
      <c r="M1399" s="12">
        <f>IF(OR(A1399="",B1399=""),"",COUNTIFS(Paradas!$A$5:$A$4004,A1399,Paradas!$B$5:$B$4004,B1399))</f>
        <v/>
      </c>
      <c r="N1399" s="11">
        <f>IF(OR(H1399="",I1399=""),"",I1399-H1399)</f>
        <v/>
      </c>
      <c r="O1399" s="6" t="n"/>
    </row>
    <row r="1400">
      <c r="A1400" s="13" t="n"/>
      <c r="B1400" s="6" t="n"/>
      <c r="C1400" s="6" t="n"/>
      <c r="D1400" s="6" t="n"/>
      <c r="E1400" s="14" t="n"/>
      <c r="F1400" s="14" t="n"/>
      <c r="G1400" s="14" t="n"/>
      <c r="H1400" s="15" t="n"/>
      <c r="I1400" s="15" t="n"/>
      <c r="J1400" s="11">
        <f>IF(OR(E1400="",F1400=""),"",ROUND((MOD(F1400-E1400,1)-N(G1400))*24,2))</f>
        <v/>
      </c>
      <c r="K1400" s="11">
        <f>IF(OR(A1400="",B1400=""),"",SUMIFS(Paradas!$F$5:$F$4004,Paradas!$A$5:$A$4004,A1400,Paradas!$B$5:$B$4004,B1400))</f>
        <v/>
      </c>
      <c r="L1400" s="11">
        <f>IF(J1400="","",J1400-N(K1400))</f>
        <v/>
      </c>
      <c r="M1400" s="12">
        <f>IF(OR(A1400="",B1400=""),"",COUNTIFS(Paradas!$A$5:$A$4004,A1400,Paradas!$B$5:$B$4004,B1400))</f>
        <v/>
      </c>
      <c r="N1400" s="11">
        <f>IF(OR(H1400="",I1400=""),"",I1400-H1400)</f>
        <v/>
      </c>
      <c r="O1400" s="6" t="n"/>
    </row>
    <row r="1401">
      <c r="A1401" s="13" t="n"/>
      <c r="B1401" s="6" t="n"/>
      <c r="C1401" s="6" t="n"/>
      <c r="D1401" s="6" t="n"/>
      <c r="E1401" s="14" t="n"/>
      <c r="F1401" s="14" t="n"/>
      <c r="G1401" s="14" t="n"/>
      <c r="H1401" s="15" t="n"/>
      <c r="I1401" s="15" t="n"/>
      <c r="J1401" s="11">
        <f>IF(OR(E1401="",F1401=""),"",ROUND((MOD(F1401-E1401,1)-N(G1401))*24,2))</f>
        <v/>
      </c>
      <c r="K1401" s="11">
        <f>IF(OR(A1401="",B1401=""),"",SUMIFS(Paradas!$F$5:$F$4004,Paradas!$A$5:$A$4004,A1401,Paradas!$B$5:$B$4004,B1401))</f>
        <v/>
      </c>
      <c r="L1401" s="11">
        <f>IF(J1401="","",J1401-N(K1401))</f>
        <v/>
      </c>
      <c r="M1401" s="12">
        <f>IF(OR(A1401="",B1401=""),"",COUNTIFS(Paradas!$A$5:$A$4004,A1401,Paradas!$B$5:$B$4004,B1401))</f>
        <v/>
      </c>
      <c r="N1401" s="11">
        <f>IF(OR(H1401="",I1401=""),"",I1401-H1401)</f>
        <v/>
      </c>
      <c r="O1401" s="6" t="n"/>
    </row>
    <row r="1402">
      <c r="A1402" s="13" t="n"/>
      <c r="B1402" s="6" t="n"/>
      <c r="C1402" s="6" t="n"/>
      <c r="D1402" s="6" t="n"/>
      <c r="E1402" s="14" t="n"/>
      <c r="F1402" s="14" t="n"/>
      <c r="G1402" s="14" t="n"/>
      <c r="H1402" s="15" t="n"/>
      <c r="I1402" s="15" t="n"/>
      <c r="J1402" s="11">
        <f>IF(OR(E1402="",F1402=""),"",ROUND((MOD(F1402-E1402,1)-N(G1402))*24,2))</f>
        <v/>
      </c>
      <c r="K1402" s="11">
        <f>IF(OR(A1402="",B1402=""),"",SUMIFS(Paradas!$F$5:$F$4004,Paradas!$A$5:$A$4004,A1402,Paradas!$B$5:$B$4004,B1402))</f>
        <v/>
      </c>
      <c r="L1402" s="11">
        <f>IF(J1402="","",J1402-N(K1402))</f>
        <v/>
      </c>
      <c r="M1402" s="12">
        <f>IF(OR(A1402="",B1402=""),"",COUNTIFS(Paradas!$A$5:$A$4004,A1402,Paradas!$B$5:$B$4004,B1402))</f>
        <v/>
      </c>
      <c r="N1402" s="11">
        <f>IF(OR(H1402="",I1402=""),"",I1402-H1402)</f>
        <v/>
      </c>
      <c r="O1402" s="6" t="n"/>
    </row>
    <row r="1403">
      <c r="A1403" s="13" t="n"/>
      <c r="B1403" s="6" t="n"/>
      <c r="C1403" s="6" t="n"/>
      <c r="D1403" s="6" t="n"/>
      <c r="E1403" s="14" t="n"/>
      <c r="F1403" s="14" t="n"/>
      <c r="G1403" s="14" t="n"/>
      <c r="H1403" s="15" t="n"/>
      <c r="I1403" s="15" t="n"/>
      <c r="J1403" s="11">
        <f>IF(OR(E1403="",F1403=""),"",ROUND((MOD(F1403-E1403,1)-N(G1403))*24,2))</f>
        <v/>
      </c>
      <c r="K1403" s="11">
        <f>IF(OR(A1403="",B1403=""),"",SUMIFS(Paradas!$F$5:$F$4004,Paradas!$A$5:$A$4004,A1403,Paradas!$B$5:$B$4004,B1403))</f>
        <v/>
      </c>
      <c r="L1403" s="11">
        <f>IF(J1403="","",J1403-N(K1403))</f>
        <v/>
      </c>
      <c r="M1403" s="12">
        <f>IF(OR(A1403="",B1403=""),"",COUNTIFS(Paradas!$A$5:$A$4004,A1403,Paradas!$B$5:$B$4004,B1403))</f>
        <v/>
      </c>
      <c r="N1403" s="11">
        <f>IF(OR(H1403="",I1403=""),"",I1403-H1403)</f>
        <v/>
      </c>
      <c r="O1403" s="6" t="n"/>
    </row>
    <row r="1404">
      <c r="A1404" s="13" t="n"/>
      <c r="B1404" s="6" t="n"/>
      <c r="C1404" s="6" t="n"/>
      <c r="D1404" s="6" t="n"/>
      <c r="E1404" s="14" t="n"/>
      <c r="F1404" s="14" t="n"/>
      <c r="G1404" s="14" t="n"/>
      <c r="H1404" s="15" t="n"/>
      <c r="I1404" s="15" t="n"/>
      <c r="J1404" s="11">
        <f>IF(OR(E1404="",F1404=""),"",ROUND((MOD(F1404-E1404,1)-N(G1404))*24,2))</f>
        <v/>
      </c>
      <c r="K1404" s="11">
        <f>IF(OR(A1404="",B1404=""),"",SUMIFS(Paradas!$F$5:$F$4004,Paradas!$A$5:$A$4004,A1404,Paradas!$B$5:$B$4004,B1404))</f>
        <v/>
      </c>
      <c r="L1404" s="11">
        <f>IF(J1404="","",J1404-N(K1404))</f>
        <v/>
      </c>
      <c r="M1404" s="12">
        <f>IF(OR(A1404="",B1404=""),"",COUNTIFS(Paradas!$A$5:$A$4004,A1404,Paradas!$B$5:$B$4004,B1404))</f>
        <v/>
      </c>
      <c r="N1404" s="11">
        <f>IF(OR(H1404="",I1404=""),"",I1404-H1404)</f>
        <v/>
      </c>
      <c r="O1404" s="6" t="n"/>
    </row>
    <row r="1405">
      <c r="A1405" s="13" t="n"/>
      <c r="B1405" s="6" t="n"/>
      <c r="C1405" s="6" t="n"/>
      <c r="D1405" s="6" t="n"/>
      <c r="E1405" s="14" t="n"/>
      <c r="F1405" s="14" t="n"/>
      <c r="G1405" s="14" t="n"/>
      <c r="H1405" s="15" t="n"/>
      <c r="I1405" s="15" t="n"/>
      <c r="J1405" s="11">
        <f>IF(OR(E1405="",F1405=""),"",ROUND((MOD(F1405-E1405,1)-N(G1405))*24,2))</f>
        <v/>
      </c>
      <c r="K1405" s="11">
        <f>IF(OR(A1405="",B1405=""),"",SUMIFS(Paradas!$F$5:$F$4004,Paradas!$A$5:$A$4004,A1405,Paradas!$B$5:$B$4004,B1405))</f>
        <v/>
      </c>
      <c r="L1405" s="11">
        <f>IF(J1405="","",J1405-N(K1405))</f>
        <v/>
      </c>
      <c r="M1405" s="12">
        <f>IF(OR(A1405="",B1405=""),"",COUNTIFS(Paradas!$A$5:$A$4004,A1405,Paradas!$B$5:$B$4004,B1405))</f>
        <v/>
      </c>
      <c r="N1405" s="11">
        <f>IF(OR(H1405="",I1405=""),"",I1405-H1405)</f>
        <v/>
      </c>
      <c r="O1405" s="6" t="n"/>
    </row>
    <row r="1406">
      <c r="A1406" s="13" t="n"/>
      <c r="B1406" s="6" t="n"/>
      <c r="C1406" s="6" t="n"/>
      <c r="D1406" s="6" t="n"/>
      <c r="E1406" s="14" t="n"/>
      <c r="F1406" s="14" t="n"/>
      <c r="G1406" s="14" t="n"/>
      <c r="H1406" s="15" t="n"/>
      <c r="I1406" s="15" t="n"/>
      <c r="J1406" s="11">
        <f>IF(OR(E1406="",F1406=""),"",ROUND((MOD(F1406-E1406,1)-N(G1406))*24,2))</f>
        <v/>
      </c>
      <c r="K1406" s="11">
        <f>IF(OR(A1406="",B1406=""),"",SUMIFS(Paradas!$F$5:$F$4004,Paradas!$A$5:$A$4004,A1406,Paradas!$B$5:$B$4004,B1406))</f>
        <v/>
      </c>
      <c r="L1406" s="11">
        <f>IF(J1406="","",J1406-N(K1406))</f>
        <v/>
      </c>
      <c r="M1406" s="12">
        <f>IF(OR(A1406="",B1406=""),"",COUNTIFS(Paradas!$A$5:$A$4004,A1406,Paradas!$B$5:$B$4004,B1406))</f>
        <v/>
      </c>
      <c r="N1406" s="11">
        <f>IF(OR(H1406="",I1406=""),"",I1406-H1406)</f>
        <v/>
      </c>
      <c r="O1406" s="6" t="n"/>
    </row>
    <row r="1407">
      <c r="A1407" s="13" t="n"/>
      <c r="B1407" s="6" t="n"/>
      <c r="C1407" s="6" t="n"/>
      <c r="D1407" s="6" t="n"/>
      <c r="E1407" s="14" t="n"/>
      <c r="F1407" s="14" t="n"/>
      <c r="G1407" s="14" t="n"/>
      <c r="H1407" s="15" t="n"/>
      <c r="I1407" s="15" t="n"/>
      <c r="J1407" s="11">
        <f>IF(OR(E1407="",F1407=""),"",ROUND((MOD(F1407-E1407,1)-N(G1407))*24,2))</f>
        <v/>
      </c>
      <c r="K1407" s="11">
        <f>IF(OR(A1407="",B1407=""),"",SUMIFS(Paradas!$F$5:$F$4004,Paradas!$A$5:$A$4004,A1407,Paradas!$B$5:$B$4004,B1407))</f>
        <v/>
      </c>
      <c r="L1407" s="11">
        <f>IF(J1407="","",J1407-N(K1407))</f>
        <v/>
      </c>
      <c r="M1407" s="12">
        <f>IF(OR(A1407="",B1407=""),"",COUNTIFS(Paradas!$A$5:$A$4004,A1407,Paradas!$B$5:$B$4004,B1407))</f>
        <v/>
      </c>
      <c r="N1407" s="11">
        <f>IF(OR(H1407="",I1407=""),"",I1407-H1407)</f>
        <v/>
      </c>
      <c r="O1407" s="6" t="n"/>
    </row>
    <row r="1408">
      <c r="A1408" s="13" t="n"/>
      <c r="B1408" s="6" t="n"/>
      <c r="C1408" s="6" t="n"/>
      <c r="D1408" s="6" t="n"/>
      <c r="E1408" s="14" t="n"/>
      <c r="F1408" s="14" t="n"/>
      <c r="G1408" s="14" t="n"/>
      <c r="H1408" s="15" t="n"/>
      <c r="I1408" s="15" t="n"/>
      <c r="J1408" s="11">
        <f>IF(OR(E1408="",F1408=""),"",ROUND((MOD(F1408-E1408,1)-N(G1408))*24,2))</f>
        <v/>
      </c>
      <c r="K1408" s="11">
        <f>IF(OR(A1408="",B1408=""),"",SUMIFS(Paradas!$F$5:$F$4004,Paradas!$A$5:$A$4004,A1408,Paradas!$B$5:$B$4004,B1408))</f>
        <v/>
      </c>
      <c r="L1408" s="11">
        <f>IF(J1408="","",J1408-N(K1408))</f>
        <v/>
      </c>
      <c r="M1408" s="12">
        <f>IF(OR(A1408="",B1408=""),"",COUNTIFS(Paradas!$A$5:$A$4004,A1408,Paradas!$B$5:$B$4004,B1408))</f>
        <v/>
      </c>
      <c r="N1408" s="11">
        <f>IF(OR(H1408="",I1408=""),"",I1408-H1408)</f>
        <v/>
      </c>
      <c r="O1408" s="6" t="n"/>
    </row>
    <row r="1409">
      <c r="A1409" s="13" t="n"/>
      <c r="B1409" s="6" t="n"/>
      <c r="C1409" s="6" t="n"/>
      <c r="D1409" s="6" t="n"/>
      <c r="E1409" s="14" t="n"/>
      <c r="F1409" s="14" t="n"/>
      <c r="G1409" s="14" t="n"/>
      <c r="H1409" s="15" t="n"/>
      <c r="I1409" s="15" t="n"/>
      <c r="J1409" s="11">
        <f>IF(OR(E1409="",F1409=""),"",ROUND((MOD(F1409-E1409,1)-N(G1409))*24,2))</f>
        <v/>
      </c>
      <c r="K1409" s="11">
        <f>IF(OR(A1409="",B1409=""),"",SUMIFS(Paradas!$F$5:$F$4004,Paradas!$A$5:$A$4004,A1409,Paradas!$B$5:$B$4004,B1409))</f>
        <v/>
      </c>
      <c r="L1409" s="11">
        <f>IF(J1409="","",J1409-N(K1409))</f>
        <v/>
      </c>
      <c r="M1409" s="12">
        <f>IF(OR(A1409="",B1409=""),"",COUNTIFS(Paradas!$A$5:$A$4004,A1409,Paradas!$B$5:$B$4004,B1409))</f>
        <v/>
      </c>
      <c r="N1409" s="11">
        <f>IF(OR(H1409="",I1409=""),"",I1409-H1409)</f>
        <v/>
      </c>
      <c r="O1409" s="6" t="n"/>
    </row>
    <row r="1410">
      <c r="A1410" s="13" t="n"/>
      <c r="B1410" s="6" t="n"/>
      <c r="C1410" s="6" t="n"/>
      <c r="D1410" s="6" t="n"/>
      <c r="E1410" s="14" t="n"/>
      <c r="F1410" s="14" t="n"/>
      <c r="G1410" s="14" t="n"/>
      <c r="H1410" s="15" t="n"/>
      <c r="I1410" s="15" t="n"/>
      <c r="J1410" s="11">
        <f>IF(OR(E1410="",F1410=""),"",ROUND((MOD(F1410-E1410,1)-N(G1410))*24,2))</f>
        <v/>
      </c>
      <c r="K1410" s="11">
        <f>IF(OR(A1410="",B1410=""),"",SUMIFS(Paradas!$F$5:$F$4004,Paradas!$A$5:$A$4004,A1410,Paradas!$B$5:$B$4004,B1410))</f>
        <v/>
      </c>
      <c r="L1410" s="11">
        <f>IF(J1410="","",J1410-N(K1410))</f>
        <v/>
      </c>
      <c r="M1410" s="12">
        <f>IF(OR(A1410="",B1410=""),"",COUNTIFS(Paradas!$A$5:$A$4004,A1410,Paradas!$B$5:$B$4004,B1410))</f>
        <v/>
      </c>
      <c r="N1410" s="11">
        <f>IF(OR(H1410="",I1410=""),"",I1410-H1410)</f>
        <v/>
      </c>
      <c r="O1410" s="6" t="n"/>
    </row>
    <row r="1411">
      <c r="A1411" s="13" t="n"/>
      <c r="B1411" s="6" t="n"/>
      <c r="C1411" s="6" t="n"/>
      <c r="D1411" s="6" t="n"/>
      <c r="E1411" s="14" t="n"/>
      <c r="F1411" s="14" t="n"/>
      <c r="G1411" s="14" t="n"/>
      <c r="H1411" s="15" t="n"/>
      <c r="I1411" s="15" t="n"/>
      <c r="J1411" s="11">
        <f>IF(OR(E1411="",F1411=""),"",ROUND((MOD(F1411-E1411,1)-N(G1411))*24,2))</f>
        <v/>
      </c>
      <c r="K1411" s="11">
        <f>IF(OR(A1411="",B1411=""),"",SUMIFS(Paradas!$F$5:$F$4004,Paradas!$A$5:$A$4004,A1411,Paradas!$B$5:$B$4004,B1411))</f>
        <v/>
      </c>
      <c r="L1411" s="11">
        <f>IF(J1411="","",J1411-N(K1411))</f>
        <v/>
      </c>
      <c r="M1411" s="12">
        <f>IF(OR(A1411="",B1411=""),"",COUNTIFS(Paradas!$A$5:$A$4004,A1411,Paradas!$B$5:$B$4004,B1411))</f>
        <v/>
      </c>
      <c r="N1411" s="11">
        <f>IF(OR(H1411="",I1411=""),"",I1411-H1411)</f>
        <v/>
      </c>
      <c r="O1411" s="6" t="n"/>
    </row>
    <row r="1412">
      <c r="A1412" s="13" t="n"/>
      <c r="B1412" s="6" t="n"/>
      <c r="C1412" s="6" t="n"/>
      <c r="D1412" s="6" t="n"/>
      <c r="E1412" s="14" t="n"/>
      <c r="F1412" s="14" t="n"/>
      <c r="G1412" s="14" t="n"/>
      <c r="H1412" s="15" t="n"/>
      <c r="I1412" s="15" t="n"/>
      <c r="J1412" s="11">
        <f>IF(OR(E1412="",F1412=""),"",ROUND((MOD(F1412-E1412,1)-N(G1412))*24,2))</f>
        <v/>
      </c>
      <c r="K1412" s="11">
        <f>IF(OR(A1412="",B1412=""),"",SUMIFS(Paradas!$F$5:$F$4004,Paradas!$A$5:$A$4004,A1412,Paradas!$B$5:$B$4004,B1412))</f>
        <v/>
      </c>
      <c r="L1412" s="11">
        <f>IF(J1412="","",J1412-N(K1412))</f>
        <v/>
      </c>
      <c r="M1412" s="12">
        <f>IF(OR(A1412="",B1412=""),"",COUNTIFS(Paradas!$A$5:$A$4004,A1412,Paradas!$B$5:$B$4004,B1412))</f>
        <v/>
      </c>
      <c r="N1412" s="11">
        <f>IF(OR(H1412="",I1412=""),"",I1412-H1412)</f>
        <v/>
      </c>
      <c r="O1412" s="6" t="n"/>
    </row>
    <row r="1413">
      <c r="A1413" s="13" t="n"/>
      <c r="B1413" s="6" t="n"/>
      <c r="C1413" s="6" t="n"/>
      <c r="D1413" s="6" t="n"/>
      <c r="E1413" s="14" t="n"/>
      <c r="F1413" s="14" t="n"/>
      <c r="G1413" s="14" t="n"/>
      <c r="H1413" s="15" t="n"/>
      <c r="I1413" s="15" t="n"/>
      <c r="J1413" s="11">
        <f>IF(OR(E1413="",F1413=""),"",ROUND((MOD(F1413-E1413,1)-N(G1413))*24,2))</f>
        <v/>
      </c>
      <c r="K1413" s="11">
        <f>IF(OR(A1413="",B1413=""),"",SUMIFS(Paradas!$F$5:$F$4004,Paradas!$A$5:$A$4004,A1413,Paradas!$B$5:$B$4004,B1413))</f>
        <v/>
      </c>
      <c r="L1413" s="11">
        <f>IF(J1413="","",J1413-N(K1413))</f>
        <v/>
      </c>
      <c r="M1413" s="12">
        <f>IF(OR(A1413="",B1413=""),"",COUNTIFS(Paradas!$A$5:$A$4004,A1413,Paradas!$B$5:$B$4004,B1413))</f>
        <v/>
      </c>
      <c r="N1413" s="11">
        <f>IF(OR(H1413="",I1413=""),"",I1413-H1413)</f>
        <v/>
      </c>
      <c r="O1413" s="6" t="n"/>
    </row>
    <row r="1414">
      <c r="A1414" s="13" t="n"/>
      <c r="B1414" s="6" t="n"/>
      <c r="C1414" s="6" t="n"/>
      <c r="D1414" s="6" t="n"/>
      <c r="E1414" s="14" t="n"/>
      <c r="F1414" s="14" t="n"/>
      <c r="G1414" s="14" t="n"/>
      <c r="H1414" s="15" t="n"/>
      <c r="I1414" s="15" t="n"/>
      <c r="J1414" s="11">
        <f>IF(OR(E1414="",F1414=""),"",ROUND((MOD(F1414-E1414,1)-N(G1414))*24,2))</f>
        <v/>
      </c>
      <c r="K1414" s="11">
        <f>IF(OR(A1414="",B1414=""),"",SUMIFS(Paradas!$F$5:$F$4004,Paradas!$A$5:$A$4004,A1414,Paradas!$B$5:$B$4004,B1414))</f>
        <v/>
      </c>
      <c r="L1414" s="11">
        <f>IF(J1414="","",J1414-N(K1414))</f>
        <v/>
      </c>
      <c r="M1414" s="12">
        <f>IF(OR(A1414="",B1414=""),"",COUNTIFS(Paradas!$A$5:$A$4004,A1414,Paradas!$B$5:$B$4004,B1414))</f>
        <v/>
      </c>
      <c r="N1414" s="11">
        <f>IF(OR(H1414="",I1414=""),"",I1414-H1414)</f>
        <v/>
      </c>
      <c r="O1414" s="6" t="n"/>
    </row>
    <row r="1415">
      <c r="A1415" s="13" t="n"/>
      <c r="B1415" s="6" t="n"/>
      <c r="C1415" s="6" t="n"/>
      <c r="D1415" s="6" t="n"/>
      <c r="E1415" s="14" t="n"/>
      <c r="F1415" s="14" t="n"/>
      <c r="G1415" s="14" t="n"/>
      <c r="H1415" s="15" t="n"/>
      <c r="I1415" s="15" t="n"/>
      <c r="J1415" s="11">
        <f>IF(OR(E1415="",F1415=""),"",ROUND((MOD(F1415-E1415,1)-N(G1415))*24,2))</f>
        <v/>
      </c>
      <c r="K1415" s="11">
        <f>IF(OR(A1415="",B1415=""),"",SUMIFS(Paradas!$F$5:$F$4004,Paradas!$A$5:$A$4004,A1415,Paradas!$B$5:$B$4004,B1415))</f>
        <v/>
      </c>
      <c r="L1415" s="11">
        <f>IF(J1415="","",J1415-N(K1415))</f>
        <v/>
      </c>
      <c r="M1415" s="12">
        <f>IF(OR(A1415="",B1415=""),"",COUNTIFS(Paradas!$A$5:$A$4004,A1415,Paradas!$B$5:$B$4004,B1415))</f>
        <v/>
      </c>
      <c r="N1415" s="11">
        <f>IF(OR(H1415="",I1415=""),"",I1415-H1415)</f>
        <v/>
      </c>
      <c r="O1415" s="6" t="n"/>
    </row>
    <row r="1416">
      <c r="A1416" s="13" t="n"/>
      <c r="B1416" s="6" t="n"/>
      <c r="C1416" s="6" t="n"/>
      <c r="D1416" s="6" t="n"/>
      <c r="E1416" s="14" t="n"/>
      <c r="F1416" s="14" t="n"/>
      <c r="G1416" s="14" t="n"/>
      <c r="H1416" s="15" t="n"/>
      <c r="I1416" s="15" t="n"/>
      <c r="J1416" s="11">
        <f>IF(OR(E1416="",F1416=""),"",ROUND((MOD(F1416-E1416,1)-N(G1416))*24,2))</f>
        <v/>
      </c>
      <c r="K1416" s="11">
        <f>IF(OR(A1416="",B1416=""),"",SUMIFS(Paradas!$F$5:$F$4004,Paradas!$A$5:$A$4004,A1416,Paradas!$B$5:$B$4004,B1416))</f>
        <v/>
      </c>
      <c r="L1416" s="11">
        <f>IF(J1416="","",J1416-N(K1416))</f>
        <v/>
      </c>
      <c r="M1416" s="12">
        <f>IF(OR(A1416="",B1416=""),"",COUNTIFS(Paradas!$A$5:$A$4004,A1416,Paradas!$B$5:$B$4004,B1416))</f>
        <v/>
      </c>
      <c r="N1416" s="11">
        <f>IF(OR(H1416="",I1416=""),"",I1416-H1416)</f>
        <v/>
      </c>
      <c r="O1416" s="6" t="n"/>
    </row>
    <row r="1417">
      <c r="A1417" s="13" t="n"/>
      <c r="B1417" s="6" t="n"/>
      <c r="C1417" s="6" t="n"/>
      <c r="D1417" s="6" t="n"/>
      <c r="E1417" s="14" t="n"/>
      <c r="F1417" s="14" t="n"/>
      <c r="G1417" s="14" t="n"/>
      <c r="H1417" s="15" t="n"/>
      <c r="I1417" s="15" t="n"/>
      <c r="J1417" s="11">
        <f>IF(OR(E1417="",F1417=""),"",ROUND((MOD(F1417-E1417,1)-N(G1417))*24,2))</f>
        <v/>
      </c>
      <c r="K1417" s="11">
        <f>IF(OR(A1417="",B1417=""),"",SUMIFS(Paradas!$F$5:$F$4004,Paradas!$A$5:$A$4004,A1417,Paradas!$B$5:$B$4004,B1417))</f>
        <v/>
      </c>
      <c r="L1417" s="11">
        <f>IF(J1417="","",J1417-N(K1417))</f>
        <v/>
      </c>
      <c r="M1417" s="12">
        <f>IF(OR(A1417="",B1417=""),"",COUNTIFS(Paradas!$A$5:$A$4004,A1417,Paradas!$B$5:$B$4004,B1417))</f>
        <v/>
      </c>
      <c r="N1417" s="11">
        <f>IF(OR(H1417="",I1417=""),"",I1417-H1417)</f>
        <v/>
      </c>
      <c r="O1417" s="6" t="n"/>
    </row>
    <row r="1418">
      <c r="A1418" s="13" t="n"/>
      <c r="B1418" s="6" t="n"/>
      <c r="C1418" s="6" t="n"/>
      <c r="D1418" s="6" t="n"/>
      <c r="E1418" s="14" t="n"/>
      <c r="F1418" s="14" t="n"/>
      <c r="G1418" s="14" t="n"/>
      <c r="H1418" s="15" t="n"/>
      <c r="I1418" s="15" t="n"/>
      <c r="J1418" s="11">
        <f>IF(OR(E1418="",F1418=""),"",ROUND((MOD(F1418-E1418,1)-N(G1418))*24,2))</f>
        <v/>
      </c>
      <c r="K1418" s="11">
        <f>IF(OR(A1418="",B1418=""),"",SUMIFS(Paradas!$F$5:$F$4004,Paradas!$A$5:$A$4004,A1418,Paradas!$B$5:$B$4004,B1418))</f>
        <v/>
      </c>
      <c r="L1418" s="11">
        <f>IF(J1418="","",J1418-N(K1418))</f>
        <v/>
      </c>
      <c r="M1418" s="12">
        <f>IF(OR(A1418="",B1418=""),"",COUNTIFS(Paradas!$A$5:$A$4004,A1418,Paradas!$B$5:$B$4004,B1418))</f>
        <v/>
      </c>
      <c r="N1418" s="11">
        <f>IF(OR(H1418="",I1418=""),"",I1418-H1418)</f>
        <v/>
      </c>
      <c r="O1418" s="6" t="n"/>
    </row>
    <row r="1419">
      <c r="A1419" s="13" t="n"/>
      <c r="B1419" s="6" t="n"/>
      <c r="C1419" s="6" t="n"/>
      <c r="D1419" s="6" t="n"/>
      <c r="E1419" s="14" t="n"/>
      <c r="F1419" s="14" t="n"/>
      <c r="G1419" s="14" t="n"/>
      <c r="H1419" s="15" t="n"/>
      <c r="I1419" s="15" t="n"/>
      <c r="J1419" s="11">
        <f>IF(OR(E1419="",F1419=""),"",ROUND((MOD(F1419-E1419,1)-N(G1419))*24,2))</f>
        <v/>
      </c>
      <c r="K1419" s="11">
        <f>IF(OR(A1419="",B1419=""),"",SUMIFS(Paradas!$F$5:$F$4004,Paradas!$A$5:$A$4004,A1419,Paradas!$B$5:$B$4004,B1419))</f>
        <v/>
      </c>
      <c r="L1419" s="11">
        <f>IF(J1419="","",J1419-N(K1419))</f>
        <v/>
      </c>
      <c r="M1419" s="12">
        <f>IF(OR(A1419="",B1419=""),"",COUNTIFS(Paradas!$A$5:$A$4004,A1419,Paradas!$B$5:$B$4004,B1419))</f>
        <v/>
      </c>
      <c r="N1419" s="11">
        <f>IF(OR(H1419="",I1419=""),"",I1419-H1419)</f>
        <v/>
      </c>
      <c r="O1419" s="6" t="n"/>
    </row>
    <row r="1420">
      <c r="A1420" s="13" t="n"/>
      <c r="B1420" s="6" t="n"/>
      <c r="C1420" s="6" t="n"/>
      <c r="D1420" s="6" t="n"/>
      <c r="E1420" s="14" t="n"/>
      <c r="F1420" s="14" t="n"/>
      <c r="G1420" s="14" t="n"/>
      <c r="H1420" s="15" t="n"/>
      <c r="I1420" s="15" t="n"/>
      <c r="J1420" s="11">
        <f>IF(OR(E1420="",F1420=""),"",ROUND((MOD(F1420-E1420,1)-N(G1420))*24,2))</f>
        <v/>
      </c>
      <c r="K1420" s="11">
        <f>IF(OR(A1420="",B1420=""),"",SUMIFS(Paradas!$F$5:$F$4004,Paradas!$A$5:$A$4004,A1420,Paradas!$B$5:$B$4004,B1420))</f>
        <v/>
      </c>
      <c r="L1420" s="11">
        <f>IF(J1420="","",J1420-N(K1420))</f>
        <v/>
      </c>
      <c r="M1420" s="12">
        <f>IF(OR(A1420="",B1420=""),"",COUNTIFS(Paradas!$A$5:$A$4004,A1420,Paradas!$B$5:$B$4004,B1420))</f>
        <v/>
      </c>
      <c r="N1420" s="11">
        <f>IF(OR(H1420="",I1420=""),"",I1420-H1420)</f>
        <v/>
      </c>
      <c r="O1420" s="6" t="n"/>
    </row>
    <row r="1421">
      <c r="A1421" s="13" t="n"/>
      <c r="B1421" s="6" t="n"/>
      <c r="C1421" s="6" t="n"/>
      <c r="D1421" s="6" t="n"/>
      <c r="E1421" s="14" t="n"/>
      <c r="F1421" s="14" t="n"/>
      <c r="G1421" s="14" t="n"/>
      <c r="H1421" s="15" t="n"/>
      <c r="I1421" s="15" t="n"/>
      <c r="J1421" s="11">
        <f>IF(OR(E1421="",F1421=""),"",ROUND((MOD(F1421-E1421,1)-N(G1421))*24,2))</f>
        <v/>
      </c>
      <c r="K1421" s="11">
        <f>IF(OR(A1421="",B1421=""),"",SUMIFS(Paradas!$F$5:$F$4004,Paradas!$A$5:$A$4004,A1421,Paradas!$B$5:$B$4004,B1421))</f>
        <v/>
      </c>
      <c r="L1421" s="11">
        <f>IF(J1421="","",J1421-N(K1421))</f>
        <v/>
      </c>
      <c r="M1421" s="12">
        <f>IF(OR(A1421="",B1421=""),"",COUNTIFS(Paradas!$A$5:$A$4004,A1421,Paradas!$B$5:$B$4004,B1421))</f>
        <v/>
      </c>
      <c r="N1421" s="11">
        <f>IF(OR(H1421="",I1421=""),"",I1421-H1421)</f>
        <v/>
      </c>
      <c r="O1421" s="6" t="n"/>
    </row>
    <row r="1422">
      <c r="A1422" s="13" t="n"/>
      <c r="B1422" s="6" t="n"/>
      <c r="C1422" s="6" t="n"/>
      <c r="D1422" s="6" t="n"/>
      <c r="E1422" s="14" t="n"/>
      <c r="F1422" s="14" t="n"/>
      <c r="G1422" s="14" t="n"/>
      <c r="H1422" s="15" t="n"/>
      <c r="I1422" s="15" t="n"/>
      <c r="J1422" s="11">
        <f>IF(OR(E1422="",F1422=""),"",ROUND((MOD(F1422-E1422,1)-N(G1422))*24,2))</f>
        <v/>
      </c>
      <c r="K1422" s="11">
        <f>IF(OR(A1422="",B1422=""),"",SUMIFS(Paradas!$F$5:$F$4004,Paradas!$A$5:$A$4004,A1422,Paradas!$B$5:$B$4004,B1422))</f>
        <v/>
      </c>
      <c r="L1422" s="11">
        <f>IF(J1422="","",J1422-N(K1422))</f>
        <v/>
      </c>
      <c r="M1422" s="12">
        <f>IF(OR(A1422="",B1422=""),"",COUNTIFS(Paradas!$A$5:$A$4004,A1422,Paradas!$B$5:$B$4004,B1422))</f>
        <v/>
      </c>
      <c r="N1422" s="11">
        <f>IF(OR(H1422="",I1422=""),"",I1422-H1422)</f>
        <v/>
      </c>
      <c r="O1422" s="6" t="n"/>
    </row>
    <row r="1423">
      <c r="A1423" s="13" t="n"/>
      <c r="B1423" s="6" t="n"/>
      <c r="C1423" s="6" t="n"/>
      <c r="D1423" s="6" t="n"/>
      <c r="E1423" s="14" t="n"/>
      <c r="F1423" s="14" t="n"/>
      <c r="G1423" s="14" t="n"/>
      <c r="H1423" s="15" t="n"/>
      <c r="I1423" s="15" t="n"/>
      <c r="J1423" s="11">
        <f>IF(OR(E1423="",F1423=""),"",ROUND((MOD(F1423-E1423,1)-N(G1423))*24,2))</f>
        <v/>
      </c>
      <c r="K1423" s="11">
        <f>IF(OR(A1423="",B1423=""),"",SUMIFS(Paradas!$F$5:$F$4004,Paradas!$A$5:$A$4004,A1423,Paradas!$B$5:$B$4004,B1423))</f>
        <v/>
      </c>
      <c r="L1423" s="11">
        <f>IF(J1423="","",J1423-N(K1423))</f>
        <v/>
      </c>
      <c r="M1423" s="12">
        <f>IF(OR(A1423="",B1423=""),"",COUNTIFS(Paradas!$A$5:$A$4004,A1423,Paradas!$B$5:$B$4004,B1423))</f>
        <v/>
      </c>
      <c r="N1423" s="11">
        <f>IF(OR(H1423="",I1423=""),"",I1423-H1423)</f>
        <v/>
      </c>
      <c r="O1423" s="6" t="n"/>
    </row>
    <row r="1424">
      <c r="A1424" s="13" t="n"/>
      <c r="B1424" s="6" t="n"/>
      <c r="C1424" s="6" t="n"/>
      <c r="D1424" s="6" t="n"/>
      <c r="E1424" s="14" t="n"/>
      <c r="F1424" s="14" t="n"/>
      <c r="G1424" s="14" t="n"/>
      <c r="H1424" s="15" t="n"/>
      <c r="I1424" s="15" t="n"/>
      <c r="J1424" s="11">
        <f>IF(OR(E1424="",F1424=""),"",ROUND((MOD(F1424-E1424,1)-N(G1424))*24,2))</f>
        <v/>
      </c>
      <c r="K1424" s="11">
        <f>IF(OR(A1424="",B1424=""),"",SUMIFS(Paradas!$F$5:$F$4004,Paradas!$A$5:$A$4004,A1424,Paradas!$B$5:$B$4004,B1424))</f>
        <v/>
      </c>
      <c r="L1424" s="11">
        <f>IF(J1424="","",J1424-N(K1424))</f>
        <v/>
      </c>
      <c r="M1424" s="12">
        <f>IF(OR(A1424="",B1424=""),"",COUNTIFS(Paradas!$A$5:$A$4004,A1424,Paradas!$B$5:$B$4004,B1424))</f>
        <v/>
      </c>
      <c r="N1424" s="11">
        <f>IF(OR(H1424="",I1424=""),"",I1424-H1424)</f>
        <v/>
      </c>
      <c r="O1424" s="6" t="n"/>
    </row>
    <row r="1425">
      <c r="A1425" s="13" t="n"/>
      <c r="B1425" s="6" t="n"/>
      <c r="C1425" s="6" t="n"/>
      <c r="D1425" s="6" t="n"/>
      <c r="E1425" s="14" t="n"/>
      <c r="F1425" s="14" t="n"/>
      <c r="G1425" s="14" t="n"/>
      <c r="H1425" s="15" t="n"/>
      <c r="I1425" s="15" t="n"/>
      <c r="J1425" s="11">
        <f>IF(OR(E1425="",F1425=""),"",ROUND((MOD(F1425-E1425,1)-N(G1425))*24,2))</f>
        <v/>
      </c>
      <c r="K1425" s="11">
        <f>IF(OR(A1425="",B1425=""),"",SUMIFS(Paradas!$F$5:$F$4004,Paradas!$A$5:$A$4004,A1425,Paradas!$B$5:$B$4004,B1425))</f>
        <v/>
      </c>
      <c r="L1425" s="11">
        <f>IF(J1425="","",J1425-N(K1425))</f>
        <v/>
      </c>
      <c r="M1425" s="12">
        <f>IF(OR(A1425="",B1425=""),"",COUNTIFS(Paradas!$A$5:$A$4004,A1425,Paradas!$B$5:$B$4004,B1425))</f>
        <v/>
      </c>
      <c r="N1425" s="11">
        <f>IF(OR(H1425="",I1425=""),"",I1425-H1425)</f>
        <v/>
      </c>
      <c r="O1425" s="6" t="n"/>
    </row>
    <row r="1426">
      <c r="A1426" s="13" t="n"/>
      <c r="B1426" s="6" t="n"/>
      <c r="C1426" s="6" t="n"/>
      <c r="D1426" s="6" t="n"/>
      <c r="E1426" s="14" t="n"/>
      <c r="F1426" s="14" t="n"/>
      <c r="G1426" s="14" t="n"/>
      <c r="H1426" s="15" t="n"/>
      <c r="I1426" s="15" t="n"/>
      <c r="J1426" s="11">
        <f>IF(OR(E1426="",F1426=""),"",ROUND((MOD(F1426-E1426,1)-N(G1426))*24,2))</f>
        <v/>
      </c>
      <c r="K1426" s="11">
        <f>IF(OR(A1426="",B1426=""),"",SUMIFS(Paradas!$F$5:$F$4004,Paradas!$A$5:$A$4004,A1426,Paradas!$B$5:$B$4004,B1426))</f>
        <v/>
      </c>
      <c r="L1426" s="11">
        <f>IF(J1426="","",J1426-N(K1426))</f>
        <v/>
      </c>
      <c r="M1426" s="12">
        <f>IF(OR(A1426="",B1426=""),"",COUNTIFS(Paradas!$A$5:$A$4004,A1426,Paradas!$B$5:$B$4004,B1426))</f>
        <v/>
      </c>
      <c r="N1426" s="11">
        <f>IF(OR(H1426="",I1426=""),"",I1426-H1426)</f>
        <v/>
      </c>
      <c r="O1426" s="6" t="n"/>
    </row>
    <row r="1427">
      <c r="A1427" s="13" t="n"/>
      <c r="B1427" s="6" t="n"/>
      <c r="C1427" s="6" t="n"/>
      <c r="D1427" s="6" t="n"/>
      <c r="E1427" s="14" t="n"/>
      <c r="F1427" s="14" t="n"/>
      <c r="G1427" s="14" t="n"/>
      <c r="H1427" s="15" t="n"/>
      <c r="I1427" s="15" t="n"/>
      <c r="J1427" s="11">
        <f>IF(OR(E1427="",F1427=""),"",ROUND((MOD(F1427-E1427,1)-N(G1427))*24,2))</f>
        <v/>
      </c>
      <c r="K1427" s="11">
        <f>IF(OR(A1427="",B1427=""),"",SUMIFS(Paradas!$F$5:$F$4004,Paradas!$A$5:$A$4004,A1427,Paradas!$B$5:$B$4004,B1427))</f>
        <v/>
      </c>
      <c r="L1427" s="11">
        <f>IF(J1427="","",J1427-N(K1427))</f>
        <v/>
      </c>
      <c r="M1427" s="12">
        <f>IF(OR(A1427="",B1427=""),"",COUNTIFS(Paradas!$A$5:$A$4004,A1427,Paradas!$B$5:$B$4004,B1427))</f>
        <v/>
      </c>
      <c r="N1427" s="11">
        <f>IF(OR(H1427="",I1427=""),"",I1427-H1427)</f>
        <v/>
      </c>
      <c r="O1427" s="6" t="n"/>
    </row>
    <row r="1428">
      <c r="A1428" s="13" t="n"/>
      <c r="B1428" s="6" t="n"/>
      <c r="C1428" s="6" t="n"/>
      <c r="D1428" s="6" t="n"/>
      <c r="E1428" s="14" t="n"/>
      <c r="F1428" s="14" t="n"/>
      <c r="G1428" s="14" t="n"/>
      <c r="H1428" s="15" t="n"/>
      <c r="I1428" s="15" t="n"/>
      <c r="J1428" s="11">
        <f>IF(OR(E1428="",F1428=""),"",ROUND((MOD(F1428-E1428,1)-N(G1428))*24,2))</f>
        <v/>
      </c>
      <c r="K1428" s="11">
        <f>IF(OR(A1428="",B1428=""),"",SUMIFS(Paradas!$F$5:$F$4004,Paradas!$A$5:$A$4004,A1428,Paradas!$B$5:$B$4004,B1428))</f>
        <v/>
      </c>
      <c r="L1428" s="11">
        <f>IF(J1428="","",J1428-N(K1428))</f>
        <v/>
      </c>
      <c r="M1428" s="12">
        <f>IF(OR(A1428="",B1428=""),"",COUNTIFS(Paradas!$A$5:$A$4004,A1428,Paradas!$B$5:$B$4004,B1428))</f>
        <v/>
      </c>
      <c r="N1428" s="11">
        <f>IF(OR(H1428="",I1428=""),"",I1428-H1428)</f>
        <v/>
      </c>
      <c r="O1428" s="6" t="n"/>
    </row>
    <row r="1429">
      <c r="A1429" s="13" t="n"/>
      <c r="B1429" s="6" t="n"/>
      <c r="C1429" s="6" t="n"/>
      <c r="D1429" s="6" t="n"/>
      <c r="E1429" s="14" t="n"/>
      <c r="F1429" s="14" t="n"/>
      <c r="G1429" s="14" t="n"/>
      <c r="H1429" s="15" t="n"/>
      <c r="I1429" s="15" t="n"/>
      <c r="J1429" s="11">
        <f>IF(OR(E1429="",F1429=""),"",ROUND((MOD(F1429-E1429,1)-N(G1429))*24,2))</f>
        <v/>
      </c>
      <c r="K1429" s="11">
        <f>IF(OR(A1429="",B1429=""),"",SUMIFS(Paradas!$F$5:$F$4004,Paradas!$A$5:$A$4004,A1429,Paradas!$B$5:$B$4004,B1429))</f>
        <v/>
      </c>
      <c r="L1429" s="11">
        <f>IF(J1429="","",J1429-N(K1429))</f>
        <v/>
      </c>
      <c r="M1429" s="12">
        <f>IF(OR(A1429="",B1429=""),"",COUNTIFS(Paradas!$A$5:$A$4004,A1429,Paradas!$B$5:$B$4004,B1429))</f>
        <v/>
      </c>
      <c r="N1429" s="11">
        <f>IF(OR(H1429="",I1429=""),"",I1429-H1429)</f>
        <v/>
      </c>
      <c r="O1429" s="6" t="n"/>
    </row>
    <row r="1430">
      <c r="A1430" s="13" t="n"/>
      <c r="B1430" s="6" t="n"/>
      <c r="C1430" s="6" t="n"/>
      <c r="D1430" s="6" t="n"/>
      <c r="E1430" s="14" t="n"/>
      <c r="F1430" s="14" t="n"/>
      <c r="G1430" s="14" t="n"/>
      <c r="H1430" s="15" t="n"/>
      <c r="I1430" s="15" t="n"/>
      <c r="J1430" s="11">
        <f>IF(OR(E1430="",F1430=""),"",ROUND((MOD(F1430-E1430,1)-N(G1430))*24,2))</f>
        <v/>
      </c>
      <c r="K1430" s="11">
        <f>IF(OR(A1430="",B1430=""),"",SUMIFS(Paradas!$F$5:$F$4004,Paradas!$A$5:$A$4004,A1430,Paradas!$B$5:$B$4004,B1430))</f>
        <v/>
      </c>
      <c r="L1430" s="11">
        <f>IF(J1430="","",J1430-N(K1430))</f>
        <v/>
      </c>
      <c r="M1430" s="12">
        <f>IF(OR(A1430="",B1430=""),"",COUNTIFS(Paradas!$A$5:$A$4004,A1430,Paradas!$B$5:$B$4004,B1430))</f>
        <v/>
      </c>
      <c r="N1430" s="11">
        <f>IF(OR(H1430="",I1430=""),"",I1430-H1430)</f>
        <v/>
      </c>
      <c r="O1430" s="6" t="n"/>
    </row>
    <row r="1431">
      <c r="A1431" s="13" t="n"/>
      <c r="B1431" s="6" t="n"/>
      <c r="C1431" s="6" t="n"/>
      <c r="D1431" s="6" t="n"/>
      <c r="E1431" s="14" t="n"/>
      <c r="F1431" s="14" t="n"/>
      <c r="G1431" s="14" t="n"/>
      <c r="H1431" s="15" t="n"/>
      <c r="I1431" s="15" t="n"/>
      <c r="J1431" s="11">
        <f>IF(OR(E1431="",F1431=""),"",ROUND((MOD(F1431-E1431,1)-N(G1431))*24,2))</f>
        <v/>
      </c>
      <c r="K1431" s="11">
        <f>IF(OR(A1431="",B1431=""),"",SUMIFS(Paradas!$F$5:$F$4004,Paradas!$A$5:$A$4004,A1431,Paradas!$B$5:$B$4004,B1431))</f>
        <v/>
      </c>
      <c r="L1431" s="11">
        <f>IF(J1431="","",J1431-N(K1431))</f>
        <v/>
      </c>
      <c r="M1431" s="12">
        <f>IF(OR(A1431="",B1431=""),"",COUNTIFS(Paradas!$A$5:$A$4004,A1431,Paradas!$B$5:$B$4004,B1431))</f>
        <v/>
      </c>
      <c r="N1431" s="11">
        <f>IF(OR(H1431="",I1431=""),"",I1431-H1431)</f>
        <v/>
      </c>
      <c r="O1431" s="6" t="n"/>
    </row>
    <row r="1432">
      <c r="A1432" s="13" t="n"/>
      <c r="B1432" s="6" t="n"/>
      <c r="C1432" s="6" t="n"/>
      <c r="D1432" s="6" t="n"/>
      <c r="E1432" s="14" t="n"/>
      <c r="F1432" s="14" t="n"/>
      <c r="G1432" s="14" t="n"/>
      <c r="H1432" s="15" t="n"/>
      <c r="I1432" s="15" t="n"/>
      <c r="J1432" s="11">
        <f>IF(OR(E1432="",F1432=""),"",ROUND((MOD(F1432-E1432,1)-N(G1432))*24,2))</f>
        <v/>
      </c>
      <c r="K1432" s="11">
        <f>IF(OR(A1432="",B1432=""),"",SUMIFS(Paradas!$F$5:$F$4004,Paradas!$A$5:$A$4004,A1432,Paradas!$B$5:$B$4004,B1432))</f>
        <v/>
      </c>
      <c r="L1432" s="11">
        <f>IF(J1432="","",J1432-N(K1432))</f>
        <v/>
      </c>
      <c r="M1432" s="12">
        <f>IF(OR(A1432="",B1432=""),"",COUNTIFS(Paradas!$A$5:$A$4004,A1432,Paradas!$B$5:$B$4004,B1432))</f>
        <v/>
      </c>
      <c r="N1432" s="11">
        <f>IF(OR(H1432="",I1432=""),"",I1432-H1432)</f>
        <v/>
      </c>
      <c r="O1432" s="6" t="n"/>
    </row>
    <row r="1433">
      <c r="A1433" s="13" t="n"/>
      <c r="B1433" s="6" t="n"/>
      <c r="C1433" s="6" t="n"/>
      <c r="D1433" s="6" t="n"/>
      <c r="E1433" s="14" t="n"/>
      <c r="F1433" s="14" t="n"/>
      <c r="G1433" s="14" t="n"/>
      <c r="H1433" s="15" t="n"/>
      <c r="I1433" s="15" t="n"/>
      <c r="J1433" s="11">
        <f>IF(OR(E1433="",F1433=""),"",ROUND((MOD(F1433-E1433,1)-N(G1433))*24,2))</f>
        <v/>
      </c>
      <c r="K1433" s="11">
        <f>IF(OR(A1433="",B1433=""),"",SUMIFS(Paradas!$F$5:$F$4004,Paradas!$A$5:$A$4004,A1433,Paradas!$B$5:$B$4004,B1433))</f>
        <v/>
      </c>
      <c r="L1433" s="11">
        <f>IF(J1433="","",J1433-N(K1433))</f>
        <v/>
      </c>
      <c r="M1433" s="12">
        <f>IF(OR(A1433="",B1433=""),"",COUNTIFS(Paradas!$A$5:$A$4004,A1433,Paradas!$B$5:$B$4004,B1433))</f>
        <v/>
      </c>
      <c r="N1433" s="11">
        <f>IF(OR(H1433="",I1433=""),"",I1433-H1433)</f>
        <v/>
      </c>
      <c r="O1433" s="6" t="n"/>
    </row>
    <row r="1434">
      <c r="A1434" s="13" t="n"/>
      <c r="B1434" s="6" t="n"/>
      <c r="C1434" s="6" t="n"/>
      <c r="D1434" s="6" t="n"/>
      <c r="E1434" s="14" t="n"/>
      <c r="F1434" s="14" t="n"/>
      <c r="G1434" s="14" t="n"/>
      <c r="H1434" s="15" t="n"/>
      <c r="I1434" s="15" t="n"/>
      <c r="J1434" s="11">
        <f>IF(OR(E1434="",F1434=""),"",ROUND((MOD(F1434-E1434,1)-N(G1434))*24,2))</f>
        <v/>
      </c>
      <c r="K1434" s="11">
        <f>IF(OR(A1434="",B1434=""),"",SUMIFS(Paradas!$F$5:$F$4004,Paradas!$A$5:$A$4004,A1434,Paradas!$B$5:$B$4004,B1434))</f>
        <v/>
      </c>
      <c r="L1434" s="11">
        <f>IF(J1434="","",J1434-N(K1434))</f>
        <v/>
      </c>
      <c r="M1434" s="12">
        <f>IF(OR(A1434="",B1434=""),"",COUNTIFS(Paradas!$A$5:$A$4004,A1434,Paradas!$B$5:$B$4004,B1434))</f>
        <v/>
      </c>
      <c r="N1434" s="11">
        <f>IF(OR(H1434="",I1434=""),"",I1434-H1434)</f>
        <v/>
      </c>
      <c r="O1434" s="6" t="n"/>
    </row>
    <row r="1435">
      <c r="A1435" s="13" t="n"/>
      <c r="B1435" s="6" t="n"/>
      <c r="C1435" s="6" t="n"/>
      <c r="D1435" s="6" t="n"/>
      <c r="E1435" s="14" t="n"/>
      <c r="F1435" s="14" t="n"/>
      <c r="G1435" s="14" t="n"/>
      <c r="H1435" s="15" t="n"/>
      <c r="I1435" s="15" t="n"/>
      <c r="J1435" s="11">
        <f>IF(OR(E1435="",F1435=""),"",ROUND((MOD(F1435-E1435,1)-N(G1435))*24,2))</f>
        <v/>
      </c>
      <c r="K1435" s="11">
        <f>IF(OR(A1435="",B1435=""),"",SUMIFS(Paradas!$F$5:$F$4004,Paradas!$A$5:$A$4004,A1435,Paradas!$B$5:$B$4004,B1435))</f>
        <v/>
      </c>
      <c r="L1435" s="11">
        <f>IF(J1435="","",J1435-N(K1435))</f>
        <v/>
      </c>
      <c r="M1435" s="12">
        <f>IF(OR(A1435="",B1435=""),"",COUNTIFS(Paradas!$A$5:$A$4004,A1435,Paradas!$B$5:$B$4004,B1435))</f>
        <v/>
      </c>
      <c r="N1435" s="11">
        <f>IF(OR(H1435="",I1435=""),"",I1435-H1435)</f>
        <v/>
      </c>
      <c r="O1435" s="6" t="n"/>
    </row>
    <row r="1436">
      <c r="A1436" s="13" t="n"/>
      <c r="B1436" s="6" t="n"/>
      <c r="C1436" s="6" t="n"/>
      <c r="D1436" s="6" t="n"/>
      <c r="E1436" s="14" t="n"/>
      <c r="F1436" s="14" t="n"/>
      <c r="G1436" s="14" t="n"/>
      <c r="H1436" s="15" t="n"/>
      <c r="I1436" s="15" t="n"/>
      <c r="J1436" s="11">
        <f>IF(OR(E1436="",F1436=""),"",ROUND((MOD(F1436-E1436,1)-N(G1436))*24,2))</f>
        <v/>
      </c>
      <c r="K1436" s="11">
        <f>IF(OR(A1436="",B1436=""),"",SUMIFS(Paradas!$F$5:$F$4004,Paradas!$A$5:$A$4004,A1436,Paradas!$B$5:$B$4004,B1436))</f>
        <v/>
      </c>
      <c r="L1436" s="11">
        <f>IF(J1436="","",J1436-N(K1436))</f>
        <v/>
      </c>
      <c r="M1436" s="12">
        <f>IF(OR(A1436="",B1436=""),"",COUNTIFS(Paradas!$A$5:$A$4004,A1436,Paradas!$B$5:$B$4004,B1436))</f>
        <v/>
      </c>
      <c r="N1436" s="11">
        <f>IF(OR(H1436="",I1436=""),"",I1436-H1436)</f>
        <v/>
      </c>
      <c r="O1436" s="6" t="n"/>
    </row>
    <row r="1437">
      <c r="A1437" s="13" t="n"/>
      <c r="B1437" s="6" t="n"/>
      <c r="C1437" s="6" t="n"/>
      <c r="D1437" s="6" t="n"/>
      <c r="E1437" s="14" t="n"/>
      <c r="F1437" s="14" t="n"/>
      <c r="G1437" s="14" t="n"/>
      <c r="H1437" s="15" t="n"/>
      <c r="I1437" s="15" t="n"/>
      <c r="J1437" s="11">
        <f>IF(OR(E1437="",F1437=""),"",ROUND((MOD(F1437-E1437,1)-N(G1437))*24,2))</f>
        <v/>
      </c>
      <c r="K1437" s="11">
        <f>IF(OR(A1437="",B1437=""),"",SUMIFS(Paradas!$F$5:$F$4004,Paradas!$A$5:$A$4004,A1437,Paradas!$B$5:$B$4004,B1437))</f>
        <v/>
      </c>
      <c r="L1437" s="11">
        <f>IF(J1437="","",J1437-N(K1437))</f>
        <v/>
      </c>
      <c r="M1437" s="12">
        <f>IF(OR(A1437="",B1437=""),"",COUNTIFS(Paradas!$A$5:$A$4004,A1437,Paradas!$B$5:$B$4004,B1437))</f>
        <v/>
      </c>
      <c r="N1437" s="11">
        <f>IF(OR(H1437="",I1437=""),"",I1437-H1437)</f>
        <v/>
      </c>
      <c r="O1437" s="6" t="n"/>
    </row>
    <row r="1438">
      <c r="A1438" s="13" t="n"/>
      <c r="B1438" s="6" t="n"/>
      <c r="C1438" s="6" t="n"/>
      <c r="D1438" s="6" t="n"/>
      <c r="E1438" s="14" t="n"/>
      <c r="F1438" s="14" t="n"/>
      <c r="G1438" s="14" t="n"/>
      <c r="H1438" s="15" t="n"/>
      <c r="I1438" s="15" t="n"/>
      <c r="J1438" s="11">
        <f>IF(OR(E1438="",F1438=""),"",ROUND((MOD(F1438-E1438,1)-N(G1438))*24,2))</f>
        <v/>
      </c>
      <c r="K1438" s="11">
        <f>IF(OR(A1438="",B1438=""),"",SUMIFS(Paradas!$F$5:$F$4004,Paradas!$A$5:$A$4004,A1438,Paradas!$B$5:$B$4004,B1438))</f>
        <v/>
      </c>
      <c r="L1438" s="11">
        <f>IF(J1438="","",J1438-N(K1438))</f>
        <v/>
      </c>
      <c r="M1438" s="12">
        <f>IF(OR(A1438="",B1438=""),"",COUNTIFS(Paradas!$A$5:$A$4004,A1438,Paradas!$B$5:$B$4004,B1438))</f>
        <v/>
      </c>
      <c r="N1438" s="11">
        <f>IF(OR(H1438="",I1438=""),"",I1438-H1438)</f>
        <v/>
      </c>
      <c r="O1438" s="6" t="n"/>
    </row>
    <row r="1439">
      <c r="A1439" s="13" t="n"/>
      <c r="B1439" s="6" t="n"/>
      <c r="C1439" s="6" t="n"/>
      <c r="D1439" s="6" t="n"/>
      <c r="E1439" s="14" t="n"/>
      <c r="F1439" s="14" t="n"/>
      <c r="G1439" s="14" t="n"/>
      <c r="H1439" s="15" t="n"/>
      <c r="I1439" s="15" t="n"/>
      <c r="J1439" s="11">
        <f>IF(OR(E1439="",F1439=""),"",ROUND((MOD(F1439-E1439,1)-N(G1439))*24,2))</f>
        <v/>
      </c>
      <c r="K1439" s="11">
        <f>IF(OR(A1439="",B1439=""),"",SUMIFS(Paradas!$F$5:$F$4004,Paradas!$A$5:$A$4004,A1439,Paradas!$B$5:$B$4004,B1439))</f>
        <v/>
      </c>
      <c r="L1439" s="11">
        <f>IF(J1439="","",J1439-N(K1439))</f>
        <v/>
      </c>
      <c r="M1439" s="12">
        <f>IF(OR(A1439="",B1439=""),"",COUNTIFS(Paradas!$A$5:$A$4004,A1439,Paradas!$B$5:$B$4004,B1439))</f>
        <v/>
      </c>
      <c r="N1439" s="11">
        <f>IF(OR(H1439="",I1439=""),"",I1439-H1439)</f>
        <v/>
      </c>
      <c r="O1439" s="6" t="n"/>
    </row>
    <row r="1440">
      <c r="A1440" s="13" t="n"/>
      <c r="B1440" s="6" t="n"/>
      <c r="C1440" s="6" t="n"/>
      <c r="D1440" s="6" t="n"/>
      <c r="E1440" s="14" t="n"/>
      <c r="F1440" s="14" t="n"/>
      <c r="G1440" s="14" t="n"/>
      <c r="H1440" s="15" t="n"/>
      <c r="I1440" s="15" t="n"/>
      <c r="J1440" s="11">
        <f>IF(OR(E1440="",F1440=""),"",ROUND((MOD(F1440-E1440,1)-N(G1440))*24,2))</f>
        <v/>
      </c>
      <c r="K1440" s="11">
        <f>IF(OR(A1440="",B1440=""),"",SUMIFS(Paradas!$F$5:$F$4004,Paradas!$A$5:$A$4004,A1440,Paradas!$B$5:$B$4004,B1440))</f>
        <v/>
      </c>
      <c r="L1440" s="11">
        <f>IF(J1440="","",J1440-N(K1440))</f>
        <v/>
      </c>
      <c r="M1440" s="12">
        <f>IF(OR(A1440="",B1440=""),"",COUNTIFS(Paradas!$A$5:$A$4004,A1440,Paradas!$B$5:$B$4004,B1440))</f>
        <v/>
      </c>
      <c r="N1440" s="11">
        <f>IF(OR(H1440="",I1440=""),"",I1440-H1440)</f>
        <v/>
      </c>
      <c r="O1440" s="6" t="n"/>
    </row>
    <row r="1441">
      <c r="A1441" s="13" t="n"/>
      <c r="B1441" s="6" t="n"/>
      <c r="C1441" s="6" t="n"/>
      <c r="D1441" s="6" t="n"/>
      <c r="E1441" s="14" t="n"/>
      <c r="F1441" s="14" t="n"/>
      <c r="G1441" s="14" t="n"/>
      <c r="H1441" s="15" t="n"/>
      <c r="I1441" s="15" t="n"/>
      <c r="J1441" s="11">
        <f>IF(OR(E1441="",F1441=""),"",ROUND((MOD(F1441-E1441,1)-N(G1441))*24,2))</f>
        <v/>
      </c>
      <c r="K1441" s="11">
        <f>IF(OR(A1441="",B1441=""),"",SUMIFS(Paradas!$F$5:$F$4004,Paradas!$A$5:$A$4004,A1441,Paradas!$B$5:$B$4004,B1441))</f>
        <v/>
      </c>
      <c r="L1441" s="11">
        <f>IF(J1441="","",J1441-N(K1441))</f>
        <v/>
      </c>
      <c r="M1441" s="12">
        <f>IF(OR(A1441="",B1441=""),"",COUNTIFS(Paradas!$A$5:$A$4004,A1441,Paradas!$B$5:$B$4004,B1441))</f>
        <v/>
      </c>
      <c r="N1441" s="11">
        <f>IF(OR(H1441="",I1441=""),"",I1441-H1441)</f>
        <v/>
      </c>
      <c r="O1441" s="6" t="n"/>
    </row>
    <row r="1442">
      <c r="A1442" s="13" t="n"/>
      <c r="B1442" s="6" t="n"/>
      <c r="C1442" s="6" t="n"/>
      <c r="D1442" s="6" t="n"/>
      <c r="E1442" s="14" t="n"/>
      <c r="F1442" s="14" t="n"/>
      <c r="G1442" s="14" t="n"/>
      <c r="H1442" s="15" t="n"/>
      <c r="I1442" s="15" t="n"/>
      <c r="J1442" s="11">
        <f>IF(OR(E1442="",F1442=""),"",ROUND((MOD(F1442-E1442,1)-N(G1442))*24,2))</f>
        <v/>
      </c>
      <c r="K1442" s="11">
        <f>IF(OR(A1442="",B1442=""),"",SUMIFS(Paradas!$F$5:$F$4004,Paradas!$A$5:$A$4004,A1442,Paradas!$B$5:$B$4004,B1442))</f>
        <v/>
      </c>
      <c r="L1442" s="11">
        <f>IF(J1442="","",J1442-N(K1442))</f>
        <v/>
      </c>
      <c r="M1442" s="12">
        <f>IF(OR(A1442="",B1442=""),"",COUNTIFS(Paradas!$A$5:$A$4004,A1442,Paradas!$B$5:$B$4004,B1442))</f>
        <v/>
      </c>
      <c r="N1442" s="11">
        <f>IF(OR(H1442="",I1442=""),"",I1442-H1442)</f>
        <v/>
      </c>
      <c r="O1442" s="6" t="n"/>
    </row>
    <row r="1443">
      <c r="A1443" s="13" t="n"/>
      <c r="B1443" s="6" t="n"/>
      <c r="C1443" s="6" t="n"/>
      <c r="D1443" s="6" t="n"/>
      <c r="E1443" s="14" t="n"/>
      <c r="F1443" s="14" t="n"/>
      <c r="G1443" s="14" t="n"/>
      <c r="H1443" s="15" t="n"/>
      <c r="I1443" s="15" t="n"/>
      <c r="J1443" s="11">
        <f>IF(OR(E1443="",F1443=""),"",ROUND((MOD(F1443-E1443,1)-N(G1443))*24,2))</f>
        <v/>
      </c>
      <c r="K1443" s="11">
        <f>IF(OR(A1443="",B1443=""),"",SUMIFS(Paradas!$F$5:$F$4004,Paradas!$A$5:$A$4004,A1443,Paradas!$B$5:$B$4004,B1443))</f>
        <v/>
      </c>
      <c r="L1443" s="11">
        <f>IF(J1443="","",J1443-N(K1443))</f>
        <v/>
      </c>
      <c r="M1443" s="12">
        <f>IF(OR(A1443="",B1443=""),"",COUNTIFS(Paradas!$A$5:$A$4004,A1443,Paradas!$B$5:$B$4004,B1443))</f>
        <v/>
      </c>
      <c r="N1443" s="11">
        <f>IF(OR(H1443="",I1443=""),"",I1443-H1443)</f>
        <v/>
      </c>
      <c r="O1443" s="6" t="n"/>
    </row>
    <row r="1444">
      <c r="A1444" s="13" t="n"/>
      <c r="B1444" s="6" t="n"/>
      <c r="C1444" s="6" t="n"/>
      <c r="D1444" s="6" t="n"/>
      <c r="E1444" s="14" t="n"/>
      <c r="F1444" s="14" t="n"/>
      <c r="G1444" s="14" t="n"/>
      <c r="H1444" s="15" t="n"/>
      <c r="I1444" s="15" t="n"/>
      <c r="J1444" s="11">
        <f>IF(OR(E1444="",F1444=""),"",ROUND((MOD(F1444-E1444,1)-N(G1444))*24,2))</f>
        <v/>
      </c>
      <c r="K1444" s="11">
        <f>IF(OR(A1444="",B1444=""),"",SUMIFS(Paradas!$F$5:$F$4004,Paradas!$A$5:$A$4004,A1444,Paradas!$B$5:$B$4004,B1444))</f>
        <v/>
      </c>
      <c r="L1444" s="11">
        <f>IF(J1444="","",J1444-N(K1444))</f>
        <v/>
      </c>
      <c r="M1444" s="12">
        <f>IF(OR(A1444="",B1444=""),"",COUNTIFS(Paradas!$A$5:$A$4004,A1444,Paradas!$B$5:$B$4004,B1444))</f>
        <v/>
      </c>
      <c r="N1444" s="11">
        <f>IF(OR(H1444="",I1444=""),"",I1444-H1444)</f>
        <v/>
      </c>
      <c r="O1444" s="6" t="n"/>
    </row>
    <row r="1445">
      <c r="A1445" s="13" t="n"/>
      <c r="B1445" s="6" t="n"/>
      <c r="C1445" s="6" t="n"/>
      <c r="D1445" s="6" t="n"/>
      <c r="E1445" s="14" t="n"/>
      <c r="F1445" s="14" t="n"/>
      <c r="G1445" s="14" t="n"/>
      <c r="H1445" s="15" t="n"/>
      <c r="I1445" s="15" t="n"/>
      <c r="J1445" s="11">
        <f>IF(OR(E1445="",F1445=""),"",ROUND((MOD(F1445-E1445,1)-N(G1445))*24,2))</f>
        <v/>
      </c>
      <c r="K1445" s="11">
        <f>IF(OR(A1445="",B1445=""),"",SUMIFS(Paradas!$F$5:$F$4004,Paradas!$A$5:$A$4004,A1445,Paradas!$B$5:$B$4004,B1445))</f>
        <v/>
      </c>
      <c r="L1445" s="11">
        <f>IF(J1445="","",J1445-N(K1445))</f>
        <v/>
      </c>
      <c r="M1445" s="12">
        <f>IF(OR(A1445="",B1445=""),"",COUNTIFS(Paradas!$A$5:$A$4004,A1445,Paradas!$B$5:$B$4004,B1445))</f>
        <v/>
      </c>
      <c r="N1445" s="11">
        <f>IF(OR(H1445="",I1445=""),"",I1445-H1445)</f>
        <v/>
      </c>
      <c r="O1445" s="6" t="n"/>
    </row>
    <row r="1446">
      <c r="A1446" s="13" t="n"/>
      <c r="B1446" s="6" t="n"/>
      <c r="C1446" s="6" t="n"/>
      <c r="D1446" s="6" t="n"/>
      <c r="E1446" s="14" t="n"/>
      <c r="F1446" s="14" t="n"/>
      <c r="G1446" s="14" t="n"/>
      <c r="H1446" s="15" t="n"/>
      <c r="I1446" s="15" t="n"/>
      <c r="J1446" s="11">
        <f>IF(OR(E1446="",F1446=""),"",ROUND((MOD(F1446-E1446,1)-N(G1446))*24,2))</f>
        <v/>
      </c>
      <c r="K1446" s="11">
        <f>IF(OR(A1446="",B1446=""),"",SUMIFS(Paradas!$F$5:$F$4004,Paradas!$A$5:$A$4004,A1446,Paradas!$B$5:$B$4004,B1446))</f>
        <v/>
      </c>
      <c r="L1446" s="11">
        <f>IF(J1446="","",J1446-N(K1446))</f>
        <v/>
      </c>
      <c r="M1446" s="12">
        <f>IF(OR(A1446="",B1446=""),"",COUNTIFS(Paradas!$A$5:$A$4004,A1446,Paradas!$B$5:$B$4004,B1446))</f>
        <v/>
      </c>
      <c r="N1446" s="11">
        <f>IF(OR(H1446="",I1446=""),"",I1446-H1446)</f>
        <v/>
      </c>
      <c r="O1446" s="6" t="n"/>
    </row>
    <row r="1447">
      <c r="A1447" s="13" t="n"/>
      <c r="B1447" s="6" t="n"/>
      <c r="C1447" s="6" t="n"/>
      <c r="D1447" s="6" t="n"/>
      <c r="E1447" s="14" t="n"/>
      <c r="F1447" s="14" t="n"/>
      <c r="G1447" s="14" t="n"/>
      <c r="H1447" s="15" t="n"/>
      <c r="I1447" s="15" t="n"/>
      <c r="J1447" s="11">
        <f>IF(OR(E1447="",F1447=""),"",ROUND((MOD(F1447-E1447,1)-N(G1447))*24,2))</f>
        <v/>
      </c>
      <c r="K1447" s="11">
        <f>IF(OR(A1447="",B1447=""),"",SUMIFS(Paradas!$F$5:$F$4004,Paradas!$A$5:$A$4004,A1447,Paradas!$B$5:$B$4004,B1447))</f>
        <v/>
      </c>
      <c r="L1447" s="11">
        <f>IF(J1447="","",J1447-N(K1447))</f>
        <v/>
      </c>
      <c r="M1447" s="12">
        <f>IF(OR(A1447="",B1447=""),"",COUNTIFS(Paradas!$A$5:$A$4004,A1447,Paradas!$B$5:$B$4004,B1447))</f>
        <v/>
      </c>
      <c r="N1447" s="11">
        <f>IF(OR(H1447="",I1447=""),"",I1447-H1447)</f>
        <v/>
      </c>
      <c r="O1447" s="6" t="n"/>
    </row>
    <row r="1448">
      <c r="A1448" s="13" t="n"/>
      <c r="B1448" s="6" t="n"/>
      <c r="C1448" s="6" t="n"/>
      <c r="D1448" s="6" t="n"/>
      <c r="E1448" s="14" t="n"/>
      <c r="F1448" s="14" t="n"/>
      <c r="G1448" s="14" t="n"/>
      <c r="H1448" s="15" t="n"/>
      <c r="I1448" s="15" t="n"/>
      <c r="J1448" s="11">
        <f>IF(OR(E1448="",F1448=""),"",ROUND((MOD(F1448-E1448,1)-N(G1448))*24,2))</f>
        <v/>
      </c>
      <c r="K1448" s="11">
        <f>IF(OR(A1448="",B1448=""),"",SUMIFS(Paradas!$F$5:$F$4004,Paradas!$A$5:$A$4004,A1448,Paradas!$B$5:$B$4004,B1448))</f>
        <v/>
      </c>
      <c r="L1448" s="11">
        <f>IF(J1448="","",J1448-N(K1448))</f>
        <v/>
      </c>
      <c r="M1448" s="12">
        <f>IF(OR(A1448="",B1448=""),"",COUNTIFS(Paradas!$A$5:$A$4004,A1448,Paradas!$B$5:$B$4004,B1448))</f>
        <v/>
      </c>
      <c r="N1448" s="11">
        <f>IF(OR(H1448="",I1448=""),"",I1448-H1448)</f>
        <v/>
      </c>
      <c r="O1448" s="6" t="n"/>
    </row>
    <row r="1449">
      <c r="A1449" s="13" t="n"/>
      <c r="B1449" s="6" t="n"/>
      <c r="C1449" s="6" t="n"/>
      <c r="D1449" s="6" t="n"/>
      <c r="E1449" s="14" t="n"/>
      <c r="F1449" s="14" t="n"/>
      <c r="G1449" s="14" t="n"/>
      <c r="H1449" s="15" t="n"/>
      <c r="I1449" s="15" t="n"/>
      <c r="J1449" s="11">
        <f>IF(OR(E1449="",F1449=""),"",ROUND((MOD(F1449-E1449,1)-N(G1449))*24,2))</f>
        <v/>
      </c>
      <c r="K1449" s="11">
        <f>IF(OR(A1449="",B1449=""),"",SUMIFS(Paradas!$F$5:$F$4004,Paradas!$A$5:$A$4004,A1449,Paradas!$B$5:$B$4004,B1449))</f>
        <v/>
      </c>
      <c r="L1449" s="11">
        <f>IF(J1449="","",J1449-N(K1449))</f>
        <v/>
      </c>
      <c r="M1449" s="12">
        <f>IF(OR(A1449="",B1449=""),"",COUNTIFS(Paradas!$A$5:$A$4004,A1449,Paradas!$B$5:$B$4004,B1449))</f>
        <v/>
      </c>
      <c r="N1449" s="11">
        <f>IF(OR(H1449="",I1449=""),"",I1449-H1449)</f>
        <v/>
      </c>
      <c r="O1449" s="6" t="n"/>
    </row>
    <row r="1450">
      <c r="A1450" s="13" t="n"/>
      <c r="B1450" s="6" t="n"/>
      <c r="C1450" s="6" t="n"/>
      <c r="D1450" s="6" t="n"/>
      <c r="E1450" s="14" t="n"/>
      <c r="F1450" s="14" t="n"/>
      <c r="G1450" s="14" t="n"/>
      <c r="H1450" s="15" t="n"/>
      <c r="I1450" s="15" t="n"/>
      <c r="J1450" s="11">
        <f>IF(OR(E1450="",F1450=""),"",ROUND((MOD(F1450-E1450,1)-N(G1450))*24,2))</f>
        <v/>
      </c>
      <c r="K1450" s="11">
        <f>IF(OR(A1450="",B1450=""),"",SUMIFS(Paradas!$F$5:$F$4004,Paradas!$A$5:$A$4004,A1450,Paradas!$B$5:$B$4004,B1450))</f>
        <v/>
      </c>
      <c r="L1450" s="11">
        <f>IF(J1450="","",J1450-N(K1450))</f>
        <v/>
      </c>
      <c r="M1450" s="12">
        <f>IF(OR(A1450="",B1450=""),"",COUNTIFS(Paradas!$A$5:$A$4004,A1450,Paradas!$B$5:$B$4004,B1450))</f>
        <v/>
      </c>
      <c r="N1450" s="11">
        <f>IF(OR(H1450="",I1450=""),"",I1450-H1450)</f>
        <v/>
      </c>
      <c r="O1450" s="6" t="n"/>
    </row>
    <row r="1451">
      <c r="A1451" s="13" t="n"/>
      <c r="B1451" s="6" t="n"/>
      <c r="C1451" s="6" t="n"/>
      <c r="D1451" s="6" t="n"/>
      <c r="E1451" s="14" t="n"/>
      <c r="F1451" s="14" t="n"/>
      <c r="G1451" s="14" t="n"/>
      <c r="H1451" s="15" t="n"/>
      <c r="I1451" s="15" t="n"/>
      <c r="J1451" s="11">
        <f>IF(OR(E1451="",F1451=""),"",ROUND((MOD(F1451-E1451,1)-N(G1451))*24,2))</f>
        <v/>
      </c>
      <c r="K1451" s="11">
        <f>IF(OR(A1451="",B1451=""),"",SUMIFS(Paradas!$F$5:$F$4004,Paradas!$A$5:$A$4004,A1451,Paradas!$B$5:$B$4004,B1451))</f>
        <v/>
      </c>
      <c r="L1451" s="11">
        <f>IF(J1451="","",J1451-N(K1451))</f>
        <v/>
      </c>
      <c r="M1451" s="12">
        <f>IF(OR(A1451="",B1451=""),"",COUNTIFS(Paradas!$A$5:$A$4004,A1451,Paradas!$B$5:$B$4004,B1451))</f>
        <v/>
      </c>
      <c r="N1451" s="11">
        <f>IF(OR(H1451="",I1451=""),"",I1451-H1451)</f>
        <v/>
      </c>
      <c r="O1451" s="6" t="n"/>
    </row>
    <row r="1452">
      <c r="A1452" s="13" t="n"/>
      <c r="B1452" s="6" t="n"/>
      <c r="C1452" s="6" t="n"/>
      <c r="D1452" s="6" t="n"/>
      <c r="E1452" s="14" t="n"/>
      <c r="F1452" s="14" t="n"/>
      <c r="G1452" s="14" t="n"/>
      <c r="H1452" s="15" t="n"/>
      <c r="I1452" s="15" t="n"/>
      <c r="J1452" s="11">
        <f>IF(OR(E1452="",F1452=""),"",ROUND((MOD(F1452-E1452,1)-N(G1452))*24,2))</f>
        <v/>
      </c>
      <c r="K1452" s="11">
        <f>IF(OR(A1452="",B1452=""),"",SUMIFS(Paradas!$F$5:$F$4004,Paradas!$A$5:$A$4004,A1452,Paradas!$B$5:$B$4004,B1452))</f>
        <v/>
      </c>
      <c r="L1452" s="11">
        <f>IF(J1452="","",J1452-N(K1452))</f>
        <v/>
      </c>
      <c r="M1452" s="12">
        <f>IF(OR(A1452="",B1452=""),"",COUNTIFS(Paradas!$A$5:$A$4004,A1452,Paradas!$B$5:$B$4004,B1452))</f>
        <v/>
      </c>
      <c r="N1452" s="11">
        <f>IF(OR(H1452="",I1452=""),"",I1452-H1452)</f>
        <v/>
      </c>
      <c r="O1452" s="6" t="n"/>
    </row>
    <row r="1453">
      <c r="A1453" s="13" t="n"/>
      <c r="B1453" s="6" t="n"/>
      <c r="C1453" s="6" t="n"/>
      <c r="D1453" s="6" t="n"/>
      <c r="E1453" s="14" t="n"/>
      <c r="F1453" s="14" t="n"/>
      <c r="G1453" s="14" t="n"/>
      <c r="H1453" s="15" t="n"/>
      <c r="I1453" s="15" t="n"/>
      <c r="J1453" s="11">
        <f>IF(OR(E1453="",F1453=""),"",ROUND((MOD(F1453-E1453,1)-N(G1453))*24,2))</f>
        <v/>
      </c>
      <c r="K1453" s="11">
        <f>IF(OR(A1453="",B1453=""),"",SUMIFS(Paradas!$F$5:$F$4004,Paradas!$A$5:$A$4004,A1453,Paradas!$B$5:$B$4004,B1453))</f>
        <v/>
      </c>
      <c r="L1453" s="11">
        <f>IF(J1453="","",J1453-N(K1453))</f>
        <v/>
      </c>
      <c r="M1453" s="12">
        <f>IF(OR(A1453="",B1453=""),"",COUNTIFS(Paradas!$A$5:$A$4004,A1453,Paradas!$B$5:$B$4004,B1453))</f>
        <v/>
      </c>
      <c r="N1453" s="11">
        <f>IF(OR(H1453="",I1453=""),"",I1453-H1453)</f>
        <v/>
      </c>
      <c r="O1453" s="6" t="n"/>
    </row>
    <row r="1454">
      <c r="A1454" s="13" t="n"/>
      <c r="B1454" s="6" t="n"/>
      <c r="C1454" s="6" t="n"/>
      <c r="D1454" s="6" t="n"/>
      <c r="E1454" s="14" t="n"/>
      <c r="F1454" s="14" t="n"/>
      <c r="G1454" s="14" t="n"/>
      <c r="H1454" s="15" t="n"/>
      <c r="I1454" s="15" t="n"/>
      <c r="J1454" s="11">
        <f>IF(OR(E1454="",F1454=""),"",ROUND((MOD(F1454-E1454,1)-N(G1454))*24,2))</f>
        <v/>
      </c>
      <c r="K1454" s="11">
        <f>IF(OR(A1454="",B1454=""),"",SUMIFS(Paradas!$F$5:$F$4004,Paradas!$A$5:$A$4004,A1454,Paradas!$B$5:$B$4004,B1454))</f>
        <v/>
      </c>
      <c r="L1454" s="11">
        <f>IF(J1454="","",J1454-N(K1454))</f>
        <v/>
      </c>
      <c r="M1454" s="12">
        <f>IF(OR(A1454="",B1454=""),"",COUNTIFS(Paradas!$A$5:$A$4004,A1454,Paradas!$B$5:$B$4004,B1454))</f>
        <v/>
      </c>
      <c r="N1454" s="11">
        <f>IF(OR(H1454="",I1454=""),"",I1454-H1454)</f>
        <v/>
      </c>
      <c r="O1454" s="6" t="n"/>
    </row>
    <row r="1455">
      <c r="A1455" s="13" t="n"/>
      <c r="B1455" s="6" t="n"/>
      <c r="C1455" s="6" t="n"/>
      <c r="D1455" s="6" t="n"/>
      <c r="E1455" s="14" t="n"/>
      <c r="F1455" s="14" t="n"/>
      <c r="G1455" s="14" t="n"/>
      <c r="H1455" s="15" t="n"/>
      <c r="I1455" s="15" t="n"/>
      <c r="J1455" s="11">
        <f>IF(OR(E1455="",F1455=""),"",ROUND((MOD(F1455-E1455,1)-N(G1455))*24,2))</f>
        <v/>
      </c>
      <c r="K1455" s="11">
        <f>IF(OR(A1455="",B1455=""),"",SUMIFS(Paradas!$F$5:$F$4004,Paradas!$A$5:$A$4004,A1455,Paradas!$B$5:$B$4004,B1455))</f>
        <v/>
      </c>
      <c r="L1455" s="11">
        <f>IF(J1455="","",J1455-N(K1455))</f>
        <v/>
      </c>
      <c r="M1455" s="12">
        <f>IF(OR(A1455="",B1455=""),"",COUNTIFS(Paradas!$A$5:$A$4004,A1455,Paradas!$B$5:$B$4004,B1455))</f>
        <v/>
      </c>
      <c r="N1455" s="11">
        <f>IF(OR(H1455="",I1455=""),"",I1455-H1455)</f>
        <v/>
      </c>
      <c r="O1455" s="6" t="n"/>
    </row>
    <row r="1456">
      <c r="A1456" s="13" t="n"/>
      <c r="B1456" s="6" t="n"/>
      <c r="C1456" s="6" t="n"/>
      <c r="D1456" s="6" t="n"/>
      <c r="E1456" s="14" t="n"/>
      <c r="F1456" s="14" t="n"/>
      <c r="G1456" s="14" t="n"/>
      <c r="H1456" s="15" t="n"/>
      <c r="I1456" s="15" t="n"/>
      <c r="J1456" s="11">
        <f>IF(OR(E1456="",F1456=""),"",ROUND((MOD(F1456-E1456,1)-N(G1456))*24,2))</f>
        <v/>
      </c>
      <c r="K1456" s="11">
        <f>IF(OR(A1456="",B1456=""),"",SUMIFS(Paradas!$F$5:$F$4004,Paradas!$A$5:$A$4004,A1456,Paradas!$B$5:$B$4004,B1456))</f>
        <v/>
      </c>
      <c r="L1456" s="11">
        <f>IF(J1456="","",J1456-N(K1456))</f>
        <v/>
      </c>
      <c r="M1456" s="12">
        <f>IF(OR(A1456="",B1456=""),"",COUNTIFS(Paradas!$A$5:$A$4004,A1456,Paradas!$B$5:$B$4004,B1456))</f>
        <v/>
      </c>
      <c r="N1456" s="11">
        <f>IF(OR(H1456="",I1456=""),"",I1456-H1456)</f>
        <v/>
      </c>
      <c r="O1456" s="6" t="n"/>
    </row>
    <row r="1457">
      <c r="A1457" s="13" t="n"/>
      <c r="B1457" s="6" t="n"/>
      <c r="C1457" s="6" t="n"/>
      <c r="D1457" s="6" t="n"/>
      <c r="E1457" s="14" t="n"/>
      <c r="F1457" s="14" t="n"/>
      <c r="G1457" s="14" t="n"/>
      <c r="H1457" s="15" t="n"/>
      <c r="I1457" s="15" t="n"/>
      <c r="J1457" s="11">
        <f>IF(OR(E1457="",F1457=""),"",ROUND((MOD(F1457-E1457,1)-N(G1457))*24,2))</f>
        <v/>
      </c>
      <c r="K1457" s="11">
        <f>IF(OR(A1457="",B1457=""),"",SUMIFS(Paradas!$F$5:$F$4004,Paradas!$A$5:$A$4004,A1457,Paradas!$B$5:$B$4004,B1457))</f>
        <v/>
      </c>
      <c r="L1457" s="11">
        <f>IF(J1457="","",J1457-N(K1457))</f>
        <v/>
      </c>
      <c r="M1457" s="12">
        <f>IF(OR(A1457="",B1457=""),"",COUNTIFS(Paradas!$A$5:$A$4004,A1457,Paradas!$B$5:$B$4004,B1457))</f>
        <v/>
      </c>
      <c r="N1457" s="11">
        <f>IF(OR(H1457="",I1457=""),"",I1457-H1457)</f>
        <v/>
      </c>
      <c r="O1457" s="6" t="n"/>
    </row>
    <row r="1458">
      <c r="A1458" s="13" t="n"/>
      <c r="B1458" s="6" t="n"/>
      <c r="C1458" s="6" t="n"/>
      <c r="D1458" s="6" t="n"/>
      <c r="E1458" s="14" t="n"/>
      <c r="F1458" s="14" t="n"/>
      <c r="G1458" s="14" t="n"/>
      <c r="H1458" s="15" t="n"/>
      <c r="I1458" s="15" t="n"/>
      <c r="J1458" s="11">
        <f>IF(OR(E1458="",F1458=""),"",ROUND((MOD(F1458-E1458,1)-N(G1458))*24,2))</f>
        <v/>
      </c>
      <c r="K1458" s="11">
        <f>IF(OR(A1458="",B1458=""),"",SUMIFS(Paradas!$F$5:$F$4004,Paradas!$A$5:$A$4004,A1458,Paradas!$B$5:$B$4004,B1458))</f>
        <v/>
      </c>
      <c r="L1458" s="11">
        <f>IF(J1458="","",J1458-N(K1458))</f>
        <v/>
      </c>
      <c r="M1458" s="12">
        <f>IF(OR(A1458="",B1458=""),"",COUNTIFS(Paradas!$A$5:$A$4004,A1458,Paradas!$B$5:$B$4004,B1458))</f>
        <v/>
      </c>
      <c r="N1458" s="11">
        <f>IF(OR(H1458="",I1458=""),"",I1458-H1458)</f>
        <v/>
      </c>
      <c r="O1458" s="6" t="n"/>
    </row>
    <row r="1459">
      <c r="A1459" s="13" t="n"/>
      <c r="B1459" s="6" t="n"/>
      <c r="C1459" s="6" t="n"/>
      <c r="D1459" s="6" t="n"/>
      <c r="E1459" s="14" t="n"/>
      <c r="F1459" s="14" t="n"/>
      <c r="G1459" s="14" t="n"/>
      <c r="H1459" s="15" t="n"/>
      <c r="I1459" s="15" t="n"/>
      <c r="J1459" s="11">
        <f>IF(OR(E1459="",F1459=""),"",ROUND((MOD(F1459-E1459,1)-N(G1459))*24,2))</f>
        <v/>
      </c>
      <c r="K1459" s="11">
        <f>IF(OR(A1459="",B1459=""),"",SUMIFS(Paradas!$F$5:$F$4004,Paradas!$A$5:$A$4004,A1459,Paradas!$B$5:$B$4004,B1459))</f>
        <v/>
      </c>
      <c r="L1459" s="11">
        <f>IF(J1459="","",J1459-N(K1459))</f>
        <v/>
      </c>
      <c r="M1459" s="12">
        <f>IF(OR(A1459="",B1459=""),"",COUNTIFS(Paradas!$A$5:$A$4004,A1459,Paradas!$B$5:$B$4004,B1459))</f>
        <v/>
      </c>
      <c r="N1459" s="11">
        <f>IF(OR(H1459="",I1459=""),"",I1459-H1459)</f>
        <v/>
      </c>
      <c r="O1459" s="6" t="n"/>
    </row>
    <row r="1460">
      <c r="A1460" s="13" t="n"/>
      <c r="B1460" s="6" t="n"/>
      <c r="C1460" s="6" t="n"/>
      <c r="D1460" s="6" t="n"/>
      <c r="E1460" s="14" t="n"/>
      <c r="F1460" s="14" t="n"/>
      <c r="G1460" s="14" t="n"/>
      <c r="H1460" s="15" t="n"/>
      <c r="I1460" s="15" t="n"/>
      <c r="J1460" s="11">
        <f>IF(OR(E1460="",F1460=""),"",ROUND((MOD(F1460-E1460,1)-N(G1460))*24,2))</f>
        <v/>
      </c>
      <c r="K1460" s="11">
        <f>IF(OR(A1460="",B1460=""),"",SUMIFS(Paradas!$F$5:$F$4004,Paradas!$A$5:$A$4004,A1460,Paradas!$B$5:$B$4004,B1460))</f>
        <v/>
      </c>
      <c r="L1460" s="11">
        <f>IF(J1460="","",J1460-N(K1460))</f>
        <v/>
      </c>
      <c r="M1460" s="12">
        <f>IF(OR(A1460="",B1460=""),"",COUNTIFS(Paradas!$A$5:$A$4004,A1460,Paradas!$B$5:$B$4004,B1460))</f>
        <v/>
      </c>
      <c r="N1460" s="11">
        <f>IF(OR(H1460="",I1460=""),"",I1460-H1460)</f>
        <v/>
      </c>
      <c r="O1460" s="6" t="n"/>
    </row>
    <row r="1461">
      <c r="A1461" s="13" t="n"/>
      <c r="B1461" s="6" t="n"/>
      <c r="C1461" s="6" t="n"/>
      <c r="D1461" s="6" t="n"/>
      <c r="E1461" s="14" t="n"/>
      <c r="F1461" s="14" t="n"/>
      <c r="G1461" s="14" t="n"/>
      <c r="H1461" s="15" t="n"/>
      <c r="I1461" s="15" t="n"/>
      <c r="J1461" s="11">
        <f>IF(OR(E1461="",F1461=""),"",ROUND((MOD(F1461-E1461,1)-N(G1461))*24,2))</f>
        <v/>
      </c>
      <c r="K1461" s="11">
        <f>IF(OR(A1461="",B1461=""),"",SUMIFS(Paradas!$F$5:$F$4004,Paradas!$A$5:$A$4004,A1461,Paradas!$B$5:$B$4004,B1461))</f>
        <v/>
      </c>
      <c r="L1461" s="11">
        <f>IF(J1461="","",J1461-N(K1461))</f>
        <v/>
      </c>
      <c r="M1461" s="12">
        <f>IF(OR(A1461="",B1461=""),"",COUNTIFS(Paradas!$A$5:$A$4004,A1461,Paradas!$B$5:$B$4004,B1461))</f>
        <v/>
      </c>
      <c r="N1461" s="11">
        <f>IF(OR(H1461="",I1461=""),"",I1461-H1461)</f>
        <v/>
      </c>
      <c r="O1461" s="6" t="n"/>
    </row>
    <row r="1462">
      <c r="A1462" s="13" t="n"/>
      <c r="B1462" s="6" t="n"/>
      <c r="C1462" s="6" t="n"/>
      <c r="D1462" s="6" t="n"/>
      <c r="E1462" s="14" t="n"/>
      <c r="F1462" s="14" t="n"/>
      <c r="G1462" s="14" t="n"/>
      <c r="H1462" s="15" t="n"/>
      <c r="I1462" s="15" t="n"/>
      <c r="J1462" s="11">
        <f>IF(OR(E1462="",F1462=""),"",ROUND((MOD(F1462-E1462,1)-N(G1462))*24,2))</f>
        <v/>
      </c>
      <c r="K1462" s="11">
        <f>IF(OR(A1462="",B1462=""),"",SUMIFS(Paradas!$F$5:$F$4004,Paradas!$A$5:$A$4004,A1462,Paradas!$B$5:$B$4004,B1462))</f>
        <v/>
      </c>
      <c r="L1462" s="11">
        <f>IF(J1462="","",J1462-N(K1462))</f>
        <v/>
      </c>
      <c r="M1462" s="12">
        <f>IF(OR(A1462="",B1462=""),"",COUNTIFS(Paradas!$A$5:$A$4004,A1462,Paradas!$B$5:$B$4004,B1462))</f>
        <v/>
      </c>
      <c r="N1462" s="11">
        <f>IF(OR(H1462="",I1462=""),"",I1462-H1462)</f>
        <v/>
      </c>
      <c r="O1462" s="6" t="n"/>
    </row>
    <row r="1463">
      <c r="A1463" s="13" t="n"/>
      <c r="B1463" s="6" t="n"/>
      <c r="C1463" s="6" t="n"/>
      <c r="D1463" s="6" t="n"/>
      <c r="E1463" s="14" t="n"/>
      <c r="F1463" s="14" t="n"/>
      <c r="G1463" s="14" t="n"/>
      <c r="H1463" s="15" t="n"/>
      <c r="I1463" s="15" t="n"/>
      <c r="J1463" s="11">
        <f>IF(OR(E1463="",F1463=""),"",ROUND((MOD(F1463-E1463,1)-N(G1463))*24,2))</f>
        <v/>
      </c>
      <c r="K1463" s="11">
        <f>IF(OR(A1463="",B1463=""),"",SUMIFS(Paradas!$F$5:$F$4004,Paradas!$A$5:$A$4004,A1463,Paradas!$B$5:$B$4004,B1463))</f>
        <v/>
      </c>
      <c r="L1463" s="11">
        <f>IF(J1463="","",J1463-N(K1463))</f>
        <v/>
      </c>
      <c r="M1463" s="12">
        <f>IF(OR(A1463="",B1463=""),"",COUNTIFS(Paradas!$A$5:$A$4004,A1463,Paradas!$B$5:$B$4004,B1463))</f>
        <v/>
      </c>
      <c r="N1463" s="11">
        <f>IF(OR(H1463="",I1463=""),"",I1463-H1463)</f>
        <v/>
      </c>
      <c r="O1463" s="6" t="n"/>
    </row>
    <row r="1464">
      <c r="A1464" s="13" t="n"/>
      <c r="B1464" s="6" t="n"/>
      <c r="C1464" s="6" t="n"/>
      <c r="D1464" s="6" t="n"/>
      <c r="E1464" s="14" t="n"/>
      <c r="F1464" s="14" t="n"/>
      <c r="G1464" s="14" t="n"/>
      <c r="H1464" s="15" t="n"/>
      <c r="I1464" s="15" t="n"/>
      <c r="J1464" s="11">
        <f>IF(OR(E1464="",F1464=""),"",ROUND((MOD(F1464-E1464,1)-N(G1464))*24,2))</f>
        <v/>
      </c>
      <c r="K1464" s="11">
        <f>IF(OR(A1464="",B1464=""),"",SUMIFS(Paradas!$F$5:$F$4004,Paradas!$A$5:$A$4004,A1464,Paradas!$B$5:$B$4004,B1464))</f>
        <v/>
      </c>
      <c r="L1464" s="11">
        <f>IF(J1464="","",J1464-N(K1464))</f>
        <v/>
      </c>
      <c r="M1464" s="12">
        <f>IF(OR(A1464="",B1464=""),"",COUNTIFS(Paradas!$A$5:$A$4004,A1464,Paradas!$B$5:$B$4004,B1464))</f>
        <v/>
      </c>
      <c r="N1464" s="11">
        <f>IF(OR(H1464="",I1464=""),"",I1464-H1464)</f>
        <v/>
      </c>
      <c r="O1464" s="6" t="n"/>
    </row>
    <row r="1465">
      <c r="A1465" s="13" t="n"/>
      <c r="B1465" s="6" t="n"/>
      <c r="C1465" s="6" t="n"/>
      <c r="D1465" s="6" t="n"/>
      <c r="E1465" s="14" t="n"/>
      <c r="F1465" s="14" t="n"/>
      <c r="G1465" s="14" t="n"/>
      <c r="H1465" s="15" t="n"/>
      <c r="I1465" s="15" t="n"/>
      <c r="J1465" s="11">
        <f>IF(OR(E1465="",F1465=""),"",ROUND((MOD(F1465-E1465,1)-N(G1465))*24,2))</f>
        <v/>
      </c>
      <c r="K1465" s="11">
        <f>IF(OR(A1465="",B1465=""),"",SUMIFS(Paradas!$F$5:$F$4004,Paradas!$A$5:$A$4004,A1465,Paradas!$B$5:$B$4004,B1465))</f>
        <v/>
      </c>
      <c r="L1465" s="11">
        <f>IF(J1465="","",J1465-N(K1465))</f>
        <v/>
      </c>
      <c r="M1465" s="12">
        <f>IF(OR(A1465="",B1465=""),"",COUNTIFS(Paradas!$A$5:$A$4004,A1465,Paradas!$B$5:$B$4004,B1465))</f>
        <v/>
      </c>
      <c r="N1465" s="11">
        <f>IF(OR(H1465="",I1465=""),"",I1465-H1465)</f>
        <v/>
      </c>
      <c r="O1465" s="6" t="n"/>
    </row>
    <row r="1466">
      <c r="A1466" s="13" t="n"/>
      <c r="B1466" s="6" t="n"/>
      <c r="C1466" s="6" t="n"/>
      <c r="D1466" s="6" t="n"/>
      <c r="E1466" s="14" t="n"/>
      <c r="F1466" s="14" t="n"/>
      <c r="G1466" s="14" t="n"/>
      <c r="H1466" s="15" t="n"/>
      <c r="I1466" s="15" t="n"/>
      <c r="J1466" s="11">
        <f>IF(OR(E1466="",F1466=""),"",ROUND((MOD(F1466-E1466,1)-N(G1466))*24,2))</f>
        <v/>
      </c>
      <c r="K1466" s="11">
        <f>IF(OR(A1466="",B1466=""),"",SUMIFS(Paradas!$F$5:$F$4004,Paradas!$A$5:$A$4004,A1466,Paradas!$B$5:$B$4004,B1466))</f>
        <v/>
      </c>
      <c r="L1466" s="11">
        <f>IF(J1466="","",J1466-N(K1466))</f>
        <v/>
      </c>
      <c r="M1466" s="12">
        <f>IF(OR(A1466="",B1466=""),"",COUNTIFS(Paradas!$A$5:$A$4004,A1466,Paradas!$B$5:$B$4004,B1466))</f>
        <v/>
      </c>
      <c r="N1466" s="11">
        <f>IF(OR(H1466="",I1466=""),"",I1466-H1466)</f>
        <v/>
      </c>
      <c r="O1466" s="6" t="n"/>
    </row>
    <row r="1467">
      <c r="A1467" s="13" t="n"/>
      <c r="B1467" s="6" t="n"/>
      <c r="C1467" s="6" t="n"/>
      <c r="D1467" s="6" t="n"/>
      <c r="E1467" s="14" t="n"/>
      <c r="F1467" s="14" t="n"/>
      <c r="G1467" s="14" t="n"/>
      <c r="H1467" s="15" t="n"/>
      <c r="I1467" s="15" t="n"/>
      <c r="J1467" s="11">
        <f>IF(OR(E1467="",F1467=""),"",ROUND((MOD(F1467-E1467,1)-N(G1467))*24,2))</f>
        <v/>
      </c>
      <c r="K1467" s="11">
        <f>IF(OR(A1467="",B1467=""),"",SUMIFS(Paradas!$F$5:$F$4004,Paradas!$A$5:$A$4004,A1467,Paradas!$B$5:$B$4004,B1467))</f>
        <v/>
      </c>
      <c r="L1467" s="11">
        <f>IF(J1467="","",J1467-N(K1467))</f>
        <v/>
      </c>
      <c r="M1467" s="12">
        <f>IF(OR(A1467="",B1467=""),"",COUNTIFS(Paradas!$A$5:$A$4004,A1467,Paradas!$B$5:$B$4004,B1467))</f>
        <v/>
      </c>
      <c r="N1467" s="11">
        <f>IF(OR(H1467="",I1467=""),"",I1467-H1467)</f>
        <v/>
      </c>
      <c r="O1467" s="6" t="n"/>
    </row>
    <row r="1468">
      <c r="A1468" s="13" t="n"/>
      <c r="B1468" s="6" t="n"/>
      <c r="C1468" s="6" t="n"/>
      <c r="D1468" s="6" t="n"/>
      <c r="E1468" s="14" t="n"/>
      <c r="F1468" s="14" t="n"/>
      <c r="G1468" s="14" t="n"/>
      <c r="H1468" s="15" t="n"/>
      <c r="I1468" s="15" t="n"/>
      <c r="J1468" s="11">
        <f>IF(OR(E1468="",F1468=""),"",ROUND((MOD(F1468-E1468,1)-N(G1468))*24,2))</f>
        <v/>
      </c>
      <c r="K1468" s="11">
        <f>IF(OR(A1468="",B1468=""),"",SUMIFS(Paradas!$F$5:$F$4004,Paradas!$A$5:$A$4004,A1468,Paradas!$B$5:$B$4004,B1468))</f>
        <v/>
      </c>
      <c r="L1468" s="11">
        <f>IF(J1468="","",J1468-N(K1468))</f>
        <v/>
      </c>
      <c r="M1468" s="12">
        <f>IF(OR(A1468="",B1468=""),"",COUNTIFS(Paradas!$A$5:$A$4004,A1468,Paradas!$B$5:$B$4004,B1468))</f>
        <v/>
      </c>
      <c r="N1468" s="11">
        <f>IF(OR(H1468="",I1468=""),"",I1468-H1468)</f>
        <v/>
      </c>
      <c r="O1468" s="6" t="n"/>
    </row>
    <row r="1469">
      <c r="A1469" s="13" t="n"/>
      <c r="B1469" s="6" t="n"/>
      <c r="C1469" s="6" t="n"/>
      <c r="D1469" s="6" t="n"/>
      <c r="E1469" s="14" t="n"/>
      <c r="F1469" s="14" t="n"/>
      <c r="G1469" s="14" t="n"/>
      <c r="H1469" s="15" t="n"/>
      <c r="I1469" s="15" t="n"/>
      <c r="J1469" s="11">
        <f>IF(OR(E1469="",F1469=""),"",ROUND((MOD(F1469-E1469,1)-N(G1469))*24,2))</f>
        <v/>
      </c>
      <c r="K1469" s="11">
        <f>IF(OR(A1469="",B1469=""),"",SUMIFS(Paradas!$F$5:$F$4004,Paradas!$A$5:$A$4004,A1469,Paradas!$B$5:$B$4004,B1469))</f>
        <v/>
      </c>
      <c r="L1469" s="11">
        <f>IF(J1469="","",J1469-N(K1469))</f>
        <v/>
      </c>
      <c r="M1469" s="12">
        <f>IF(OR(A1469="",B1469=""),"",COUNTIFS(Paradas!$A$5:$A$4004,A1469,Paradas!$B$5:$B$4004,B1469))</f>
        <v/>
      </c>
      <c r="N1469" s="11">
        <f>IF(OR(H1469="",I1469=""),"",I1469-H1469)</f>
        <v/>
      </c>
      <c r="O1469" s="6" t="n"/>
    </row>
    <row r="1470">
      <c r="A1470" s="13" t="n"/>
      <c r="B1470" s="6" t="n"/>
      <c r="C1470" s="6" t="n"/>
      <c r="D1470" s="6" t="n"/>
      <c r="E1470" s="14" t="n"/>
      <c r="F1470" s="14" t="n"/>
      <c r="G1470" s="14" t="n"/>
      <c r="H1470" s="15" t="n"/>
      <c r="I1470" s="15" t="n"/>
      <c r="J1470" s="11">
        <f>IF(OR(E1470="",F1470=""),"",ROUND((MOD(F1470-E1470,1)-N(G1470))*24,2))</f>
        <v/>
      </c>
      <c r="K1470" s="11">
        <f>IF(OR(A1470="",B1470=""),"",SUMIFS(Paradas!$F$5:$F$4004,Paradas!$A$5:$A$4004,A1470,Paradas!$B$5:$B$4004,B1470))</f>
        <v/>
      </c>
      <c r="L1470" s="11">
        <f>IF(J1470="","",J1470-N(K1470))</f>
        <v/>
      </c>
      <c r="M1470" s="12">
        <f>IF(OR(A1470="",B1470=""),"",COUNTIFS(Paradas!$A$5:$A$4004,A1470,Paradas!$B$5:$B$4004,B1470))</f>
        <v/>
      </c>
      <c r="N1470" s="11">
        <f>IF(OR(H1470="",I1470=""),"",I1470-H1470)</f>
        <v/>
      </c>
      <c r="O1470" s="6" t="n"/>
    </row>
    <row r="1471">
      <c r="A1471" s="13" t="n"/>
      <c r="B1471" s="6" t="n"/>
      <c r="C1471" s="6" t="n"/>
      <c r="D1471" s="6" t="n"/>
      <c r="E1471" s="14" t="n"/>
      <c r="F1471" s="14" t="n"/>
      <c r="G1471" s="14" t="n"/>
      <c r="H1471" s="15" t="n"/>
      <c r="I1471" s="15" t="n"/>
      <c r="J1471" s="11">
        <f>IF(OR(E1471="",F1471=""),"",ROUND((MOD(F1471-E1471,1)-N(G1471))*24,2))</f>
        <v/>
      </c>
      <c r="K1471" s="11">
        <f>IF(OR(A1471="",B1471=""),"",SUMIFS(Paradas!$F$5:$F$4004,Paradas!$A$5:$A$4004,A1471,Paradas!$B$5:$B$4004,B1471))</f>
        <v/>
      </c>
      <c r="L1471" s="11">
        <f>IF(J1471="","",J1471-N(K1471))</f>
        <v/>
      </c>
      <c r="M1471" s="12">
        <f>IF(OR(A1471="",B1471=""),"",COUNTIFS(Paradas!$A$5:$A$4004,A1471,Paradas!$B$5:$B$4004,B1471))</f>
        <v/>
      </c>
      <c r="N1471" s="11">
        <f>IF(OR(H1471="",I1471=""),"",I1471-H1471)</f>
        <v/>
      </c>
      <c r="O1471" s="6" t="n"/>
    </row>
    <row r="1472">
      <c r="A1472" s="13" t="n"/>
      <c r="B1472" s="6" t="n"/>
      <c r="C1472" s="6" t="n"/>
      <c r="D1472" s="6" t="n"/>
      <c r="E1472" s="14" t="n"/>
      <c r="F1472" s="14" t="n"/>
      <c r="G1472" s="14" t="n"/>
      <c r="H1472" s="15" t="n"/>
      <c r="I1472" s="15" t="n"/>
      <c r="J1472" s="11">
        <f>IF(OR(E1472="",F1472=""),"",ROUND((MOD(F1472-E1472,1)-N(G1472))*24,2))</f>
        <v/>
      </c>
      <c r="K1472" s="11">
        <f>IF(OR(A1472="",B1472=""),"",SUMIFS(Paradas!$F$5:$F$4004,Paradas!$A$5:$A$4004,A1472,Paradas!$B$5:$B$4004,B1472))</f>
        <v/>
      </c>
      <c r="L1472" s="11">
        <f>IF(J1472="","",J1472-N(K1472))</f>
        <v/>
      </c>
      <c r="M1472" s="12">
        <f>IF(OR(A1472="",B1472=""),"",COUNTIFS(Paradas!$A$5:$A$4004,A1472,Paradas!$B$5:$B$4004,B1472))</f>
        <v/>
      </c>
      <c r="N1472" s="11">
        <f>IF(OR(H1472="",I1472=""),"",I1472-H1472)</f>
        <v/>
      </c>
      <c r="O1472" s="6" t="n"/>
    </row>
    <row r="1473">
      <c r="A1473" s="13" t="n"/>
      <c r="B1473" s="6" t="n"/>
      <c r="C1473" s="6" t="n"/>
      <c r="D1473" s="6" t="n"/>
      <c r="E1473" s="14" t="n"/>
      <c r="F1473" s="14" t="n"/>
      <c r="G1473" s="14" t="n"/>
      <c r="H1473" s="15" t="n"/>
      <c r="I1473" s="15" t="n"/>
      <c r="J1473" s="11">
        <f>IF(OR(E1473="",F1473=""),"",ROUND((MOD(F1473-E1473,1)-N(G1473))*24,2))</f>
        <v/>
      </c>
      <c r="K1473" s="11">
        <f>IF(OR(A1473="",B1473=""),"",SUMIFS(Paradas!$F$5:$F$4004,Paradas!$A$5:$A$4004,A1473,Paradas!$B$5:$B$4004,B1473))</f>
        <v/>
      </c>
      <c r="L1473" s="11">
        <f>IF(J1473="","",J1473-N(K1473))</f>
        <v/>
      </c>
      <c r="M1473" s="12">
        <f>IF(OR(A1473="",B1473=""),"",COUNTIFS(Paradas!$A$5:$A$4004,A1473,Paradas!$B$5:$B$4004,B1473))</f>
        <v/>
      </c>
      <c r="N1473" s="11">
        <f>IF(OR(H1473="",I1473=""),"",I1473-H1473)</f>
        <v/>
      </c>
      <c r="O1473" s="6" t="n"/>
    </row>
    <row r="1474">
      <c r="A1474" s="13" t="n"/>
      <c r="B1474" s="6" t="n"/>
      <c r="C1474" s="6" t="n"/>
      <c r="D1474" s="6" t="n"/>
      <c r="E1474" s="14" t="n"/>
      <c r="F1474" s="14" t="n"/>
      <c r="G1474" s="14" t="n"/>
      <c r="H1474" s="15" t="n"/>
      <c r="I1474" s="15" t="n"/>
      <c r="J1474" s="11">
        <f>IF(OR(E1474="",F1474=""),"",ROUND((MOD(F1474-E1474,1)-N(G1474))*24,2))</f>
        <v/>
      </c>
      <c r="K1474" s="11">
        <f>IF(OR(A1474="",B1474=""),"",SUMIFS(Paradas!$F$5:$F$4004,Paradas!$A$5:$A$4004,A1474,Paradas!$B$5:$B$4004,B1474))</f>
        <v/>
      </c>
      <c r="L1474" s="11">
        <f>IF(J1474="","",J1474-N(K1474))</f>
        <v/>
      </c>
      <c r="M1474" s="12">
        <f>IF(OR(A1474="",B1474=""),"",COUNTIFS(Paradas!$A$5:$A$4004,A1474,Paradas!$B$5:$B$4004,B1474))</f>
        <v/>
      </c>
      <c r="N1474" s="11">
        <f>IF(OR(H1474="",I1474=""),"",I1474-H1474)</f>
        <v/>
      </c>
      <c r="O1474" s="6" t="n"/>
    </row>
    <row r="1475">
      <c r="A1475" s="13" t="n"/>
      <c r="B1475" s="6" t="n"/>
      <c r="C1475" s="6" t="n"/>
      <c r="D1475" s="6" t="n"/>
      <c r="E1475" s="14" t="n"/>
      <c r="F1475" s="14" t="n"/>
      <c r="G1475" s="14" t="n"/>
      <c r="H1475" s="15" t="n"/>
      <c r="I1475" s="15" t="n"/>
      <c r="J1475" s="11">
        <f>IF(OR(E1475="",F1475=""),"",ROUND((MOD(F1475-E1475,1)-N(G1475))*24,2))</f>
        <v/>
      </c>
      <c r="K1475" s="11">
        <f>IF(OR(A1475="",B1475=""),"",SUMIFS(Paradas!$F$5:$F$4004,Paradas!$A$5:$A$4004,A1475,Paradas!$B$5:$B$4004,B1475))</f>
        <v/>
      </c>
      <c r="L1475" s="11">
        <f>IF(J1475="","",J1475-N(K1475))</f>
        <v/>
      </c>
      <c r="M1475" s="12">
        <f>IF(OR(A1475="",B1475=""),"",COUNTIFS(Paradas!$A$5:$A$4004,A1475,Paradas!$B$5:$B$4004,B1475))</f>
        <v/>
      </c>
      <c r="N1475" s="11">
        <f>IF(OR(H1475="",I1475=""),"",I1475-H1475)</f>
        <v/>
      </c>
      <c r="O1475" s="6" t="n"/>
    </row>
    <row r="1476">
      <c r="A1476" s="13" t="n"/>
      <c r="B1476" s="6" t="n"/>
      <c r="C1476" s="6" t="n"/>
      <c r="D1476" s="6" t="n"/>
      <c r="E1476" s="14" t="n"/>
      <c r="F1476" s="14" t="n"/>
      <c r="G1476" s="14" t="n"/>
      <c r="H1476" s="15" t="n"/>
      <c r="I1476" s="15" t="n"/>
      <c r="J1476" s="11">
        <f>IF(OR(E1476="",F1476=""),"",ROUND((MOD(F1476-E1476,1)-N(G1476))*24,2))</f>
        <v/>
      </c>
      <c r="K1476" s="11">
        <f>IF(OR(A1476="",B1476=""),"",SUMIFS(Paradas!$F$5:$F$4004,Paradas!$A$5:$A$4004,A1476,Paradas!$B$5:$B$4004,B1476))</f>
        <v/>
      </c>
      <c r="L1476" s="11">
        <f>IF(J1476="","",J1476-N(K1476))</f>
        <v/>
      </c>
      <c r="M1476" s="12">
        <f>IF(OR(A1476="",B1476=""),"",COUNTIFS(Paradas!$A$5:$A$4004,A1476,Paradas!$B$5:$B$4004,B1476))</f>
        <v/>
      </c>
      <c r="N1476" s="11">
        <f>IF(OR(H1476="",I1476=""),"",I1476-H1476)</f>
        <v/>
      </c>
      <c r="O1476" s="6" t="n"/>
    </row>
    <row r="1477">
      <c r="A1477" s="13" t="n"/>
      <c r="B1477" s="6" t="n"/>
      <c r="C1477" s="6" t="n"/>
      <c r="D1477" s="6" t="n"/>
      <c r="E1477" s="14" t="n"/>
      <c r="F1477" s="14" t="n"/>
      <c r="G1477" s="14" t="n"/>
      <c r="H1477" s="15" t="n"/>
      <c r="I1477" s="15" t="n"/>
      <c r="J1477" s="11">
        <f>IF(OR(E1477="",F1477=""),"",ROUND((MOD(F1477-E1477,1)-N(G1477))*24,2))</f>
        <v/>
      </c>
      <c r="K1477" s="11">
        <f>IF(OR(A1477="",B1477=""),"",SUMIFS(Paradas!$F$5:$F$4004,Paradas!$A$5:$A$4004,A1477,Paradas!$B$5:$B$4004,B1477))</f>
        <v/>
      </c>
      <c r="L1477" s="11">
        <f>IF(J1477="","",J1477-N(K1477))</f>
        <v/>
      </c>
      <c r="M1477" s="12">
        <f>IF(OR(A1477="",B1477=""),"",COUNTIFS(Paradas!$A$5:$A$4004,A1477,Paradas!$B$5:$B$4004,B1477))</f>
        <v/>
      </c>
      <c r="N1477" s="11">
        <f>IF(OR(H1477="",I1477=""),"",I1477-H1477)</f>
        <v/>
      </c>
      <c r="O1477" s="6" t="n"/>
    </row>
    <row r="1478">
      <c r="A1478" s="13" t="n"/>
      <c r="B1478" s="6" t="n"/>
      <c r="C1478" s="6" t="n"/>
      <c r="D1478" s="6" t="n"/>
      <c r="E1478" s="14" t="n"/>
      <c r="F1478" s="14" t="n"/>
      <c r="G1478" s="14" t="n"/>
      <c r="H1478" s="15" t="n"/>
      <c r="I1478" s="15" t="n"/>
      <c r="J1478" s="11">
        <f>IF(OR(E1478="",F1478=""),"",ROUND((MOD(F1478-E1478,1)-N(G1478))*24,2))</f>
        <v/>
      </c>
      <c r="K1478" s="11">
        <f>IF(OR(A1478="",B1478=""),"",SUMIFS(Paradas!$F$5:$F$4004,Paradas!$A$5:$A$4004,A1478,Paradas!$B$5:$B$4004,B1478))</f>
        <v/>
      </c>
      <c r="L1478" s="11">
        <f>IF(J1478="","",J1478-N(K1478))</f>
        <v/>
      </c>
      <c r="M1478" s="12">
        <f>IF(OR(A1478="",B1478=""),"",COUNTIFS(Paradas!$A$5:$A$4004,A1478,Paradas!$B$5:$B$4004,B1478))</f>
        <v/>
      </c>
      <c r="N1478" s="11">
        <f>IF(OR(H1478="",I1478=""),"",I1478-H1478)</f>
        <v/>
      </c>
      <c r="O1478" s="6" t="n"/>
    </row>
    <row r="1479">
      <c r="A1479" s="13" t="n"/>
      <c r="B1479" s="6" t="n"/>
      <c r="C1479" s="6" t="n"/>
      <c r="D1479" s="6" t="n"/>
      <c r="E1479" s="14" t="n"/>
      <c r="F1479" s="14" t="n"/>
      <c r="G1479" s="14" t="n"/>
      <c r="H1479" s="15" t="n"/>
      <c r="I1479" s="15" t="n"/>
      <c r="J1479" s="11">
        <f>IF(OR(E1479="",F1479=""),"",ROUND((MOD(F1479-E1479,1)-N(G1479))*24,2))</f>
        <v/>
      </c>
      <c r="K1479" s="11">
        <f>IF(OR(A1479="",B1479=""),"",SUMIFS(Paradas!$F$5:$F$4004,Paradas!$A$5:$A$4004,A1479,Paradas!$B$5:$B$4004,B1479))</f>
        <v/>
      </c>
      <c r="L1479" s="11">
        <f>IF(J1479="","",J1479-N(K1479))</f>
        <v/>
      </c>
      <c r="M1479" s="12">
        <f>IF(OR(A1479="",B1479=""),"",COUNTIFS(Paradas!$A$5:$A$4004,A1479,Paradas!$B$5:$B$4004,B1479))</f>
        <v/>
      </c>
      <c r="N1479" s="11">
        <f>IF(OR(H1479="",I1479=""),"",I1479-H1479)</f>
        <v/>
      </c>
      <c r="O1479" s="6" t="n"/>
    </row>
    <row r="1480">
      <c r="A1480" s="13" t="n"/>
      <c r="B1480" s="6" t="n"/>
      <c r="C1480" s="6" t="n"/>
      <c r="D1480" s="6" t="n"/>
      <c r="E1480" s="14" t="n"/>
      <c r="F1480" s="14" t="n"/>
      <c r="G1480" s="14" t="n"/>
      <c r="H1480" s="15" t="n"/>
      <c r="I1480" s="15" t="n"/>
      <c r="J1480" s="11">
        <f>IF(OR(E1480="",F1480=""),"",ROUND((MOD(F1480-E1480,1)-N(G1480))*24,2))</f>
        <v/>
      </c>
      <c r="K1480" s="11">
        <f>IF(OR(A1480="",B1480=""),"",SUMIFS(Paradas!$F$5:$F$4004,Paradas!$A$5:$A$4004,A1480,Paradas!$B$5:$B$4004,B1480))</f>
        <v/>
      </c>
      <c r="L1480" s="11">
        <f>IF(J1480="","",J1480-N(K1480))</f>
        <v/>
      </c>
      <c r="M1480" s="12">
        <f>IF(OR(A1480="",B1480=""),"",COUNTIFS(Paradas!$A$5:$A$4004,A1480,Paradas!$B$5:$B$4004,B1480))</f>
        <v/>
      </c>
      <c r="N1480" s="11">
        <f>IF(OR(H1480="",I1480=""),"",I1480-H1480)</f>
        <v/>
      </c>
      <c r="O1480" s="6" t="n"/>
    </row>
    <row r="1481">
      <c r="A1481" s="13" t="n"/>
      <c r="B1481" s="6" t="n"/>
      <c r="C1481" s="6" t="n"/>
      <c r="D1481" s="6" t="n"/>
      <c r="E1481" s="14" t="n"/>
      <c r="F1481" s="14" t="n"/>
      <c r="G1481" s="14" t="n"/>
      <c r="H1481" s="15" t="n"/>
      <c r="I1481" s="15" t="n"/>
      <c r="J1481" s="11">
        <f>IF(OR(E1481="",F1481=""),"",ROUND((MOD(F1481-E1481,1)-N(G1481))*24,2))</f>
        <v/>
      </c>
      <c r="K1481" s="11">
        <f>IF(OR(A1481="",B1481=""),"",SUMIFS(Paradas!$F$5:$F$4004,Paradas!$A$5:$A$4004,A1481,Paradas!$B$5:$B$4004,B1481))</f>
        <v/>
      </c>
      <c r="L1481" s="11">
        <f>IF(J1481="","",J1481-N(K1481))</f>
        <v/>
      </c>
      <c r="M1481" s="12">
        <f>IF(OR(A1481="",B1481=""),"",COUNTIFS(Paradas!$A$5:$A$4004,A1481,Paradas!$B$5:$B$4004,B1481))</f>
        <v/>
      </c>
      <c r="N1481" s="11">
        <f>IF(OR(H1481="",I1481=""),"",I1481-H1481)</f>
        <v/>
      </c>
      <c r="O1481" s="6" t="n"/>
    </row>
    <row r="1482">
      <c r="A1482" s="13" t="n"/>
      <c r="B1482" s="6" t="n"/>
      <c r="C1482" s="6" t="n"/>
      <c r="D1482" s="6" t="n"/>
      <c r="E1482" s="14" t="n"/>
      <c r="F1482" s="14" t="n"/>
      <c r="G1482" s="14" t="n"/>
      <c r="H1482" s="15" t="n"/>
      <c r="I1482" s="15" t="n"/>
      <c r="J1482" s="11">
        <f>IF(OR(E1482="",F1482=""),"",ROUND((MOD(F1482-E1482,1)-N(G1482))*24,2))</f>
        <v/>
      </c>
      <c r="K1482" s="11">
        <f>IF(OR(A1482="",B1482=""),"",SUMIFS(Paradas!$F$5:$F$4004,Paradas!$A$5:$A$4004,A1482,Paradas!$B$5:$B$4004,B1482))</f>
        <v/>
      </c>
      <c r="L1482" s="11">
        <f>IF(J1482="","",J1482-N(K1482))</f>
        <v/>
      </c>
      <c r="M1482" s="12">
        <f>IF(OR(A1482="",B1482=""),"",COUNTIFS(Paradas!$A$5:$A$4004,A1482,Paradas!$B$5:$B$4004,B1482))</f>
        <v/>
      </c>
      <c r="N1482" s="11">
        <f>IF(OR(H1482="",I1482=""),"",I1482-H1482)</f>
        <v/>
      </c>
      <c r="O1482" s="6" t="n"/>
    </row>
    <row r="1483">
      <c r="A1483" s="13" t="n"/>
      <c r="B1483" s="6" t="n"/>
      <c r="C1483" s="6" t="n"/>
      <c r="D1483" s="6" t="n"/>
      <c r="E1483" s="14" t="n"/>
      <c r="F1483" s="14" t="n"/>
      <c r="G1483" s="14" t="n"/>
      <c r="H1483" s="15" t="n"/>
      <c r="I1483" s="15" t="n"/>
      <c r="J1483" s="11">
        <f>IF(OR(E1483="",F1483=""),"",ROUND((MOD(F1483-E1483,1)-N(G1483))*24,2))</f>
        <v/>
      </c>
      <c r="K1483" s="11">
        <f>IF(OR(A1483="",B1483=""),"",SUMIFS(Paradas!$F$5:$F$4004,Paradas!$A$5:$A$4004,A1483,Paradas!$B$5:$B$4004,B1483))</f>
        <v/>
      </c>
      <c r="L1483" s="11">
        <f>IF(J1483="","",J1483-N(K1483))</f>
        <v/>
      </c>
      <c r="M1483" s="12">
        <f>IF(OR(A1483="",B1483=""),"",COUNTIFS(Paradas!$A$5:$A$4004,A1483,Paradas!$B$5:$B$4004,B1483))</f>
        <v/>
      </c>
      <c r="N1483" s="11">
        <f>IF(OR(H1483="",I1483=""),"",I1483-H1483)</f>
        <v/>
      </c>
      <c r="O1483" s="6" t="n"/>
    </row>
    <row r="1484">
      <c r="A1484" s="13" t="n"/>
      <c r="B1484" s="6" t="n"/>
      <c r="C1484" s="6" t="n"/>
      <c r="D1484" s="6" t="n"/>
      <c r="E1484" s="14" t="n"/>
      <c r="F1484" s="14" t="n"/>
      <c r="G1484" s="14" t="n"/>
      <c r="H1484" s="15" t="n"/>
      <c r="I1484" s="15" t="n"/>
      <c r="J1484" s="11">
        <f>IF(OR(E1484="",F1484=""),"",ROUND((MOD(F1484-E1484,1)-N(G1484))*24,2))</f>
        <v/>
      </c>
      <c r="K1484" s="11">
        <f>IF(OR(A1484="",B1484=""),"",SUMIFS(Paradas!$F$5:$F$4004,Paradas!$A$5:$A$4004,A1484,Paradas!$B$5:$B$4004,B1484))</f>
        <v/>
      </c>
      <c r="L1484" s="11">
        <f>IF(J1484="","",J1484-N(K1484))</f>
        <v/>
      </c>
      <c r="M1484" s="12">
        <f>IF(OR(A1484="",B1484=""),"",COUNTIFS(Paradas!$A$5:$A$4004,A1484,Paradas!$B$5:$B$4004,B1484))</f>
        <v/>
      </c>
      <c r="N1484" s="11">
        <f>IF(OR(H1484="",I1484=""),"",I1484-H1484)</f>
        <v/>
      </c>
      <c r="O1484" s="6" t="n"/>
    </row>
    <row r="1485">
      <c r="A1485" s="13" t="n"/>
      <c r="B1485" s="6" t="n"/>
      <c r="C1485" s="6" t="n"/>
      <c r="D1485" s="6" t="n"/>
      <c r="E1485" s="14" t="n"/>
      <c r="F1485" s="14" t="n"/>
      <c r="G1485" s="14" t="n"/>
      <c r="H1485" s="15" t="n"/>
      <c r="I1485" s="15" t="n"/>
      <c r="J1485" s="11">
        <f>IF(OR(E1485="",F1485=""),"",ROUND((MOD(F1485-E1485,1)-N(G1485))*24,2))</f>
        <v/>
      </c>
      <c r="K1485" s="11">
        <f>IF(OR(A1485="",B1485=""),"",SUMIFS(Paradas!$F$5:$F$4004,Paradas!$A$5:$A$4004,A1485,Paradas!$B$5:$B$4004,B1485))</f>
        <v/>
      </c>
      <c r="L1485" s="11">
        <f>IF(J1485="","",J1485-N(K1485))</f>
        <v/>
      </c>
      <c r="M1485" s="12">
        <f>IF(OR(A1485="",B1485=""),"",COUNTIFS(Paradas!$A$5:$A$4004,A1485,Paradas!$B$5:$B$4004,B1485))</f>
        <v/>
      </c>
      <c r="N1485" s="11">
        <f>IF(OR(H1485="",I1485=""),"",I1485-H1485)</f>
        <v/>
      </c>
      <c r="O1485" s="6" t="n"/>
    </row>
    <row r="1486">
      <c r="A1486" s="13" t="n"/>
      <c r="B1486" s="6" t="n"/>
      <c r="C1486" s="6" t="n"/>
      <c r="D1486" s="6" t="n"/>
      <c r="E1486" s="14" t="n"/>
      <c r="F1486" s="14" t="n"/>
      <c r="G1486" s="14" t="n"/>
      <c r="H1486" s="15" t="n"/>
      <c r="I1486" s="15" t="n"/>
      <c r="J1486" s="11">
        <f>IF(OR(E1486="",F1486=""),"",ROUND((MOD(F1486-E1486,1)-N(G1486))*24,2))</f>
        <v/>
      </c>
      <c r="K1486" s="11">
        <f>IF(OR(A1486="",B1486=""),"",SUMIFS(Paradas!$F$5:$F$4004,Paradas!$A$5:$A$4004,A1486,Paradas!$B$5:$B$4004,B1486))</f>
        <v/>
      </c>
      <c r="L1486" s="11">
        <f>IF(J1486="","",J1486-N(K1486))</f>
        <v/>
      </c>
      <c r="M1486" s="12">
        <f>IF(OR(A1486="",B1486=""),"",COUNTIFS(Paradas!$A$5:$A$4004,A1486,Paradas!$B$5:$B$4004,B1486))</f>
        <v/>
      </c>
      <c r="N1486" s="11">
        <f>IF(OR(H1486="",I1486=""),"",I1486-H1486)</f>
        <v/>
      </c>
      <c r="O1486" s="6" t="n"/>
    </row>
    <row r="1487">
      <c r="A1487" s="13" t="n"/>
      <c r="B1487" s="6" t="n"/>
      <c r="C1487" s="6" t="n"/>
      <c r="D1487" s="6" t="n"/>
      <c r="E1487" s="14" t="n"/>
      <c r="F1487" s="14" t="n"/>
      <c r="G1487" s="14" t="n"/>
      <c r="H1487" s="15" t="n"/>
      <c r="I1487" s="15" t="n"/>
      <c r="J1487" s="11">
        <f>IF(OR(E1487="",F1487=""),"",ROUND((MOD(F1487-E1487,1)-N(G1487))*24,2))</f>
        <v/>
      </c>
      <c r="K1487" s="11">
        <f>IF(OR(A1487="",B1487=""),"",SUMIFS(Paradas!$F$5:$F$4004,Paradas!$A$5:$A$4004,A1487,Paradas!$B$5:$B$4004,B1487))</f>
        <v/>
      </c>
      <c r="L1487" s="11">
        <f>IF(J1487="","",J1487-N(K1487))</f>
        <v/>
      </c>
      <c r="M1487" s="12">
        <f>IF(OR(A1487="",B1487=""),"",COUNTIFS(Paradas!$A$5:$A$4004,A1487,Paradas!$B$5:$B$4004,B1487))</f>
        <v/>
      </c>
      <c r="N1487" s="11">
        <f>IF(OR(H1487="",I1487=""),"",I1487-H1487)</f>
        <v/>
      </c>
      <c r="O1487" s="6" t="n"/>
    </row>
    <row r="1488">
      <c r="A1488" s="13" t="n"/>
      <c r="B1488" s="6" t="n"/>
      <c r="C1488" s="6" t="n"/>
      <c r="D1488" s="6" t="n"/>
      <c r="E1488" s="14" t="n"/>
      <c r="F1488" s="14" t="n"/>
      <c r="G1488" s="14" t="n"/>
      <c r="H1488" s="15" t="n"/>
      <c r="I1488" s="15" t="n"/>
      <c r="J1488" s="11">
        <f>IF(OR(E1488="",F1488=""),"",ROUND((MOD(F1488-E1488,1)-N(G1488))*24,2))</f>
        <v/>
      </c>
      <c r="K1488" s="11">
        <f>IF(OR(A1488="",B1488=""),"",SUMIFS(Paradas!$F$5:$F$4004,Paradas!$A$5:$A$4004,A1488,Paradas!$B$5:$B$4004,B1488))</f>
        <v/>
      </c>
      <c r="L1488" s="11">
        <f>IF(J1488="","",J1488-N(K1488))</f>
        <v/>
      </c>
      <c r="M1488" s="12">
        <f>IF(OR(A1488="",B1488=""),"",COUNTIFS(Paradas!$A$5:$A$4004,A1488,Paradas!$B$5:$B$4004,B1488))</f>
        <v/>
      </c>
      <c r="N1488" s="11">
        <f>IF(OR(H1488="",I1488=""),"",I1488-H1488)</f>
        <v/>
      </c>
      <c r="O1488" s="6" t="n"/>
    </row>
    <row r="1489">
      <c r="A1489" s="13" t="n"/>
      <c r="B1489" s="6" t="n"/>
      <c r="C1489" s="6" t="n"/>
      <c r="D1489" s="6" t="n"/>
      <c r="E1489" s="14" t="n"/>
      <c r="F1489" s="14" t="n"/>
      <c r="G1489" s="14" t="n"/>
      <c r="H1489" s="15" t="n"/>
      <c r="I1489" s="15" t="n"/>
      <c r="J1489" s="11">
        <f>IF(OR(E1489="",F1489=""),"",ROUND((MOD(F1489-E1489,1)-N(G1489))*24,2))</f>
        <v/>
      </c>
      <c r="K1489" s="11">
        <f>IF(OR(A1489="",B1489=""),"",SUMIFS(Paradas!$F$5:$F$4004,Paradas!$A$5:$A$4004,A1489,Paradas!$B$5:$B$4004,B1489))</f>
        <v/>
      </c>
      <c r="L1489" s="11">
        <f>IF(J1489="","",J1489-N(K1489))</f>
        <v/>
      </c>
      <c r="M1489" s="12">
        <f>IF(OR(A1489="",B1489=""),"",COUNTIFS(Paradas!$A$5:$A$4004,A1489,Paradas!$B$5:$B$4004,B1489))</f>
        <v/>
      </c>
      <c r="N1489" s="11">
        <f>IF(OR(H1489="",I1489=""),"",I1489-H1489)</f>
        <v/>
      </c>
      <c r="O1489" s="6" t="n"/>
    </row>
    <row r="1490">
      <c r="A1490" s="13" t="n"/>
      <c r="B1490" s="6" t="n"/>
      <c r="C1490" s="6" t="n"/>
      <c r="D1490" s="6" t="n"/>
      <c r="E1490" s="14" t="n"/>
      <c r="F1490" s="14" t="n"/>
      <c r="G1490" s="14" t="n"/>
      <c r="H1490" s="15" t="n"/>
      <c r="I1490" s="15" t="n"/>
      <c r="J1490" s="11">
        <f>IF(OR(E1490="",F1490=""),"",ROUND((MOD(F1490-E1490,1)-N(G1490))*24,2))</f>
        <v/>
      </c>
      <c r="K1490" s="11">
        <f>IF(OR(A1490="",B1490=""),"",SUMIFS(Paradas!$F$5:$F$4004,Paradas!$A$5:$A$4004,A1490,Paradas!$B$5:$B$4004,B1490))</f>
        <v/>
      </c>
      <c r="L1490" s="11">
        <f>IF(J1490="","",J1490-N(K1490))</f>
        <v/>
      </c>
      <c r="M1490" s="12">
        <f>IF(OR(A1490="",B1490=""),"",COUNTIFS(Paradas!$A$5:$A$4004,A1490,Paradas!$B$5:$B$4004,B1490))</f>
        <v/>
      </c>
      <c r="N1490" s="11">
        <f>IF(OR(H1490="",I1490=""),"",I1490-H1490)</f>
        <v/>
      </c>
      <c r="O1490" s="6" t="n"/>
    </row>
    <row r="1491">
      <c r="A1491" s="13" t="n"/>
      <c r="B1491" s="6" t="n"/>
      <c r="C1491" s="6" t="n"/>
      <c r="D1491" s="6" t="n"/>
      <c r="E1491" s="14" t="n"/>
      <c r="F1491" s="14" t="n"/>
      <c r="G1491" s="14" t="n"/>
      <c r="H1491" s="15" t="n"/>
      <c r="I1491" s="15" t="n"/>
      <c r="J1491" s="11">
        <f>IF(OR(E1491="",F1491=""),"",ROUND((MOD(F1491-E1491,1)-N(G1491))*24,2))</f>
        <v/>
      </c>
      <c r="K1491" s="11">
        <f>IF(OR(A1491="",B1491=""),"",SUMIFS(Paradas!$F$5:$F$4004,Paradas!$A$5:$A$4004,A1491,Paradas!$B$5:$B$4004,B1491))</f>
        <v/>
      </c>
      <c r="L1491" s="11">
        <f>IF(J1491="","",J1491-N(K1491))</f>
        <v/>
      </c>
      <c r="M1491" s="12">
        <f>IF(OR(A1491="",B1491=""),"",COUNTIFS(Paradas!$A$5:$A$4004,A1491,Paradas!$B$5:$B$4004,B1491))</f>
        <v/>
      </c>
      <c r="N1491" s="11">
        <f>IF(OR(H1491="",I1491=""),"",I1491-H1491)</f>
        <v/>
      </c>
      <c r="O1491" s="6" t="n"/>
    </row>
    <row r="1492">
      <c r="A1492" s="13" t="n"/>
      <c r="B1492" s="6" t="n"/>
      <c r="C1492" s="6" t="n"/>
      <c r="D1492" s="6" t="n"/>
      <c r="E1492" s="14" t="n"/>
      <c r="F1492" s="14" t="n"/>
      <c r="G1492" s="14" t="n"/>
      <c r="H1492" s="15" t="n"/>
      <c r="I1492" s="15" t="n"/>
      <c r="J1492" s="11">
        <f>IF(OR(E1492="",F1492=""),"",ROUND((MOD(F1492-E1492,1)-N(G1492))*24,2))</f>
        <v/>
      </c>
      <c r="K1492" s="11">
        <f>IF(OR(A1492="",B1492=""),"",SUMIFS(Paradas!$F$5:$F$4004,Paradas!$A$5:$A$4004,A1492,Paradas!$B$5:$B$4004,B1492))</f>
        <v/>
      </c>
      <c r="L1492" s="11">
        <f>IF(J1492="","",J1492-N(K1492))</f>
        <v/>
      </c>
      <c r="M1492" s="12">
        <f>IF(OR(A1492="",B1492=""),"",COUNTIFS(Paradas!$A$5:$A$4004,A1492,Paradas!$B$5:$B$4004,B1492))</f>
        <v/>
      </c>
      <c r="N1492" s="11">
        <f>IF(OR(H1492="",I1492=""),"",I1492-H1492)</f>
        <v/>
      </c>
      <c r="O1492" s="6" t="n"/>
    </row>
    <row r="1493">
      <c r="A1493" s="13" t="n"/>
      <c r="B1493" s="6" t="n"/>
      <c r="C1493" s="6" t="n"/>
      <c r="D1493" s="6" t="n"/>
      <c r="E1493" s="14" t="n"/>
      <c r="F1493" s="14" t="n"/>
      <c r="G1493" s="14" t="n"/>
      <c r="H1493" s="15" t="n"/>
      <c r="I1493" s="15" t="n"/>
      <c r="J1493" s="11">
        <f>IF(OR(E1493="",F1493=""),"",ROUND((MOD(F1493-E1493,1)-N(G1493))*24,2))</f>
        <v/>
      </c>
      <c r="K1493" s="11">
        <f>IF(OR(A1493="",B1493=""),"",SUMIFS(Paradas!$F$5:$F$4004,Paradas!$A$5:$A$4004,A1493,Paradas!$B$5:$B$4004,B1493))</f>
        <v/>
      </c>
      <c r="L1493" s="11">
        <f>IF(J1493="","",J1493-N(K1493))</f>
        <v/>
      </c>
      <c r="M1493" s="12">
        <f>IF(OR(A1493="",B1493=""),"",COUNTIFS(Paradas!$A$5:$A$4004,A1493,Paradas!$B$5:$B$4004,B1493))</f>
        <v/>
      </c>
      <c r="N1493" s="11">
        <f>IF(OR(H1493="",I1493=""),"",I1493-H1493)</f>
        <v/>
      </c>
      <c r="O1493" s="6" t="n"/>
    </row>
    <row r="1494">
      <c r="A1494" s="13" t="n"/>
      <c r="B1494" s="6" t="n"/>
      <c r="C1494" s="6" t="n"/>
      <c r="D1494" s="6" t="n"/>
      <c r="E1494" s="14" t="n"/>
      <c r="F1494" s="14" t="n"/>
      <c r="G1494" s="14" t="n"/>
      <c r="H1494" s="15" t="n"/>
      <c r="I1494" s="15" t="n"/>
      <c r="J1494" s="11">
        <f>IF(OR(E1494="",F1494=""),"",ROUND((MOD(F1494-E1494,1)-N(G1494))*24,2))</f>
        <v/>
      </c>
      <c r="K1494" s="11">
        <f>IF(OR(A1494="",B1494=""),"",SUMIFS(Paradas!$F$5:$F$4004,Paradas!$A$5:$A$4004,A1494,Paradas!$B$5:$B$4004,B1494))</f>
        <v/>
      </c>
      <c r="L1494" s="11">
        <f>IF(J1494="","",J1494-N(K1494))</f>
        <v/>
      </c>
      <c r="M1494" s="12">
        <f>IF(OR(A1494="",B1494=""),"",COUNTIFS(Paradas!$A$5:$A$4004,A1494,Paradas!$B$5:$B$4004,B1494))</f>
        <v/>
      </c>
      <c r="N1494" s="11">
        <f>IF(OR(H1494="",I1494=""),"",I1494-H1494)</f>
        <v/>
      </c>
      <c r="O1494" s="6" t="n"/>
    </row>
    <row r="1495">
      <c r="A1495" s="13" t="n"/>
      <c r="B1495" s="6" t="n"/>
      <c r="C1495" s="6" t="n"/>
      <c r="D1495" s="6" t="n"/>
      <c r="E1495" s="14" t="n"/>
      <c r="F1495" s="14" t="n"/>
      <c r="G1495" s="14" t="n"/>
      <c r="H1495" s="15" t="n"/>
      <c r="I1495" s="15" t="n"/>
      <c r="J1495" s="11">
        <f>IF(OR(E1495="",F1495=""),"",ROUND((MOD(F1495-E1495,1)-N(G1495))*24,2))</f>
        <v/>
      </c>
      <c r="K1495" s="11">
        <f>IF(OR(A1495="",B1495=""),"",SUMIFS(Paradas!$F$5:$F$4004,Paradas!$A$5:$A$4004,A1495,Paradas!$B$5:$B$4004,B1495))</f>
        <v/>
      </c>
      <c r="L1495" s="11">
        <f>IF(J1495="","",J1495-N(K1495))</f>
        <v/>
      </c>
      <c r="M1495" s="12">
        <f>IF(OR(A1495="",B1495=""),"",COUNTIFS(Paradas!$A$5:$A$4004,A1495,Paradas!$B$5:$B$4004,B1495))</f>
        <v/>
      </c>
      <c r="N1495" s="11">
        <f>IF(OR(H1495="",I1495=""),"",I1495-H1495)</f>
        <v/>
      </c>
      <c r="O1495" s="6" t="n"/>
    </row>
    <row r="1496">
      <c r="A1496" s="13" t="n"/>
      <c r="B1496" s="6" t="n"/>
      <c r="C1496" s="6" t="n"/>
      <c r="D1496" s="6" t="n"/>
      <c r="E1496" s="14" t="n"/>
      <c r="F1496" s="14" t="n"/>
      <c r="G1496" s="14" t="n"/>
      <c r="H1496" s="15" t="n"/>
      <c r="I1496" s="15" t="n"/>
      <c r="J1496" s="11">
        <f>IF(OR(E1496="",F1496=""),"",ROUND((MOD(F1496-E1496,1)-N(G1496))*24,2))</f>
        <v/>
      </c>
      <c r="K1496" s="11">
        <f>IF(OR(A1496="",B1496=""),"",SUMIFS(Paradas!$F$5:$F$4004,Paradas!$A$5:$A$4004,A1496,Paradas!$B$5:$B$4004,B1496))</f>
        <v/>
      </c>
      <c r="L1496" s="11">
        <f>IF(J1496="","",J1496-N(K1496))</f>
        <v/>
      </c>
      <c r="M1496" s="12">
        <f>IF(OR(A1496="",B1496=""),"",COUNTIFS(Paradas!$A$5:$A$4004,A1496,Paradas!$B$5:$B$4004,B1496))</f>
        <v/>
      </c>
      <c r="N1496" s="11">
        <f>IF(OR(H1496="",I1496=""),"",I1496-H1496)</f>
        <v/>
      </c>
      <c r="O1496" s="6" t="n"/>
    </row>
    <row r="1497">
      <c r="A1497" s="13" t="n"/>
      <c r="B1497" s="6" t="n"/>
      <c r="C1497" s="6" t="n"/>
      <c r="D1497" s="6" t="n"/>
      <c r="E1497" s="14" t="n"/>
      <c r="F1497" s="14" t="n"/>
      <c r="G1497" s="14" t="n"/>
      <c r="H1497" s="15" t="n"/>
      <c r="I1497" s="15" t="n"/>
      <c r="J1497" s="11">
        <f>IF(OR(E1497="",F1497=""),"",ROUND((MOD(F1497-E1497,1)-N(G1497))*24,2))</f>
        <v/>
      </c>
      <c r="K1497" s="11">
        <f>IF(OR(A1497="",B1497=""),"",SUMIFS(Paradas!$F$5:$F$4004,Paradas!$A$5:$A$4004,A1497,Paradas!$B$5:$B$4004,B1497))</f>
        <v/>
      </c>
      <c r="L1497" s="11">
        <f>IF(J1497="","",J1497-N(K1497))</f>
        <v/>
      </c>
      <c r="M1497" s="12">
        <f>IF(OR(A1497="",B1497=""),"",COUNTIFS(Paradas!$A$5:$A$4004,A1497,Paradas!$B$5:$B$4004,B1497))</f>
        <v/>
      </c>
      <c r="N1497" s="11">
        <f>IF(OR(H1497="",I1497=""),"",I1497-H1497)</f>
        <v/>
      </c>
      <c r="O1497" s="6" t="n"/>
    </row>
    <row r="1498">
      <c r="A1498" s="13" t="n"/>
      <c r="B1498" s="6" t="n"/>
      <c r="C1498" s="6" t="n"/>
      <c r="D1498" s="6" t="n"/>
      <c r="E1498" s="14" t="n"/>
      <c r="F1498" s="14" t="n"/>
      <c r="G1498" s="14" t="n"/>
      <c r="H1498" s="15" t="n"/>
      <c r="I1498" s="15" t="n"/>
      <c r="J1498" s="11">
        <f>IF(OR(E1498="",F1498=""),"",ROUND((MOD(F1498-E1498,1)-N(G1498))*24,2))</f>
        <v/>
      </c>
      <c r="K1498" s="11">
        <f>IF(OR(A1498="",B1498=""),"",SUMIFS(Paradas!$F$5:$F$4004,Paradas!$A$5:$A$4004,A1498,Paradas!$B$5:$B$4004,B1498))</f>
        <v/>
      </c>
      <c r="L1498" s="11">
        <f>IF(J1498="","",J1498-N(K1498))</f>
        <v/>
      </c>
      <c r="M1498" s="12">
        <f>IF(OR(A1498="",B1498=""),"",COUNTIFS(Paradas!$A$5:$A$4004,A1498,Paradas!$B$5:$B$4004,B1498))</f>
        <v/>
      </c>
      <c r="N1498" s="11">
        <f>IF(OR(H1498="",I1498=""),"",I1498-H1498)</f>
        <v/>
      </c>
      <c r="O1498" s="6" t="n"/>
    </row>
    <row r="1499">
      <c r="A1499" s="13" t="n"/>
      <c r="B1499" s="6" t="n"/>
      <c r="C1499" s="6" t="n"/>
      <c r="D1499" s="6" t="n"/>
      <c r="E1499" s="14" t="n"/>
      <c r="F1499" s="14" t="n"/>
      <c r="G1499" s="14" t="n"/>
      <c r="H1499" s="15" t="n"/>
      <c r="I1499" s="15" t="n"/>
      <c r="J1499" s="11">
        <f>IF(OR(E1499="",F1499=""),"",ROUND((MOD(F1499-E1499,1)-N(G1499))*24,2))</f>
        <v/>
      </c>
      <c r="K1499" s="11">
        <f>IF(OR(A1499="",B1499=""),"",SUMIFS(Paradas!$F$5:$F$4004,Paradas!$A$5:$A$4004,A1499,Paradas!$B$5:$B$4004,B1499))</f>
        <v/>
      </c>
      <c r="L1499" s="11">
        <f>IF(J1499="","",J1499-N(K1499))</f>
        <v/>
      </c>
      <c r="M1499" s="12">
        <f>IF(OR(A1499="",B1499=""),"",COUNTIFS(Paradas!$A$5:$A$4004,A1499,Paradas!$B$5:$B$4004,B1499))</f>
        <v/>
      </c>
      <c r="N1499" s="11">
        <f>IF(OR(H1499="",I1499=""),"",I1499-H1499)</f>
        <v/>
      </c>
      <c r="O1499" s="6" t="n"/>
    </row>
    <row r="1500">
      <c r="A1500" s="13" t="n"/>
      <c r="B1500" s="6" t="n"/>
      <c r="C1500" s="6" t="n"/>
      <c r="D1500" s="6" t="n"/>
      <c r="E1500" s="14" t="n"/>
      <c r="F1500" s="14" t="n"/>
      <c r="G1500" s="14" t="n"/>
      <c r="H1500" s="15" t="n"/>
      <c r="I1500" s="15" t="n"/>
      <c r="J1500" s="11">
        <f>IF(OR(E1500="",F1500=""),"",ROUND((MOD(F1500-E1500,1)-N(G1500))*24,2))</f>
        <v/>
      </c>
      <c r="K1500" s="11">
        <f>IF(OR(A1500="",B1500=""),"",SUMIFS(Paradas!$F$5:$F$4004,Paradas!$A$5:$A$4004,A1500,Paradas!$B$5:$B$4004,B1500))</f>
        <v/>
      </c>
      <c r="L1500" s="11">
        <f>IF(J1500="","",J1500-N(K1500))</f>
        <v/>
      </c>
      <c r="M1500" s="12">
        <f>IF(OR(A1500="",B1500=""),"",COUNTIFS(Paradas!$A$5:$A$4004,A1500,Paradas!$B$5:$B$4004,B1500))</f>
        <v/>
      </c>
      <c r="N1500" s="11">
        <f>IF(OR(H1500="",I1500=""),"",I1500-H1500)</f>
        <v/>
      </c>
      <c r="O1500" s="6" t="n"/>
    </row>
    <row r="1501">
      <c r="A1501" s="13" t="n"/>
      <c r="B1501" s="6" t="n"/>
      <c r="C1501" s="6" t="n"/>
      <c r="D1501" s="6" t="n"/>
      <c r="E1501" s="14" t="n"/>
      <c r="F1501" s="14" t="n"/>
      <c r="G1501" s="14" t="n"/>
      <c r="H1501" s="15" t="n"/>
      <c r="I1501" s="15" t="n"/>
      <c r="J1501" s="11">
        <f>IF(OR(E1501="",F1501=""),"",ROUND((MOD(F1501-E1501,1)-N(G1501))*24,2))</f>
        <v/>
      </c>
      <c r="K1501" s="11">
        <f>IF(OR(A1501="",B1501=""),"",SUMIFS(Paradas!$F$5:$F$4004,Paradas!$A$5:$A$4004,A1501,Paradas!$B$5:$B$4004,B1501))</f>
        <v/>
      </c>
      <c r="L1501" s="11">
        <f>IF(J1501="","",J1501-N(K1501))</f>
        <v/>
      </c>
      <c r="M1501" s="12">
        <f>IF(OR(A1501="",B1501=""),"",COUNTIFS(Paradas!$A$5:$A$4004,A1501,Paradas!$B$5:$B$4004,B1501))</f>
        <v/>
      </c>
      <c r="N1501" s="11">
        <f>IF(OR(H1501="",I1501=""),"",I1501-H1501)</f>
        <v/>
      </c>
      <c r="O1501" s="6" t="n"/>
    </row>
    <row r="1502">
      <c r="A1502" s="13" t="n"/>
      <c r="B1502" s="6" t="n"/>
      <c r="C1502" s="6" t="n"/>
      <c r="D1502" s="6" t="n"/>
      <c r="E1502" s="14" t="n"/>
      <c r="F1502" s="14" t="n"/>
      <c r="G1502" s="14" t="n"/>
      <c r="H1502" s="15" t="n"/>
      <c r="I1502" s="15" t="n"/>
      <c r="J1502" s="11">
        <f>IF(OR(E1502="",F1502=""),"",ROUND((MOD(F1502-E1502,1)-N(G1502))*24,2))</f>
        <v/>
      </c>
      <c r="K1502" s="11">
        <f>IF(OR(A1502="",B1502=""),"",SUMIFS(Paradas!$F$5:$F$4004,Paradas!$A$5:$A$4004,A1502,Paradas!$B$5:$B$4004,B1502))</f>
        <v/>
      </c>
      <c r="L1502" s="11">
        <f>IF(J1502="","",J1502-N(K1502))</f>
        <v/>
      </c>
      <c r="M1502" s="12">
        <f>IF(OR(A1502="",B1502=""),"",COUNTIFS(Paradas!$A$5:$A$4004,A1502,Paradas!$B$5:$B$4004,B1502))</f>
        <v/>
      </c>
      <c r="N1502" s="11">
        <f>IF(OR(H1502="",I1502=""),"",I1502-H1502)</f>
        <v/>
      </c>
      <c r="O1502" s="6" t="n"/>
    </row>
    <row r="1503">
      <c r="A1503" s="13" t="n"/>
      <c r="B1503" s="6" t="n"/>
      <c r="C1503" s="6" t="n"/>
      <c r="D1503" s="6" t="n"/>
      <c r="E1503" s="14" t="n"/>
      <c r="F1503" s="14" t="n"/>
      <c r="G1503" s="14" t="n"/>
      <c r="H1503" s="15" t="n"/>
      <c r="I1503" s="15" t="n"/>
      <c r="J1503" s="11">
        <f>IF(OR(E1503="",F1503=""),"",ROUND((MOD(F1503-E1503,1)-N(G1503))*24,2))</f>
        <v/>
      </c>
      <c r="K1503" s="11">
        <f>IF(OR(A1503="",B1503=""),"",SUMIFS(Paradas!$F$5:$F$4004,Paradas!$A$5:$A$4004,A1503,Paradas!$B$5:$B$4004,B1503))</f>
        <v/>
      </c>
      <c r="L1503" s="11">
        <f>IF(J1503="","",J1503-N(K1503))</f>
        <v/>
      </c>
      <c r="M1503" s="12">
        <f>IF(OR(A1503="",B1503=""),"",COUNTIFS(Paradas!$A$5:$A$4004,A1503,Paradas!$B$5:$B$4004,B1503))</f>
        <v/>
      </c>
      <c r="N1503" s="11">
        <f>IF(OR(H1503="",I1503=""),"",I1503-H1503)</f>
        <v/>
      </c>
      <c r="O1503" s="6" t="n"/>
    </row>
    <row r="1504">
      <c r="A1504" s="13" t="n"/>
      <c r="B1504" s="6" t="n"/>
      <c r="C1504" s="6" t="n"/>
      <c r="D1504" s="6" t="n"/>
      <c r="E1504" s="14" t="n"/>
      <c r="F1504" s="14" t="n"/>
      <c r="G1504" s="14" t="n"/>
      <c r="H1504" s="15" t="n"/>
      <c r="I1504" s="15" t="n"/>
      <c r="J1504" s="11">
        <f>IF(OR(E1504="",F1504=""),"",ROUND((MOD(F1504-E1504,1)-N(G1504))*24,2))</f>
        <v/>
      </c>
      <c r="K1504" s="11">
        <f>IF(OR(A1504="",B1504=""),"",SUMIFS(Paradas!$F$5:$F$4004,Paradas!$A$5:$A$4004,A1504,Paradas!$B$5:$B$4004,B1504))</f>
        <v/>
      </c>
      <c r="L1504" s="11">
        <f>IF(J1504="","",J1504-N(K1504))</f>
        <v/>
      </c>
      <c r="M1504" s="12">
        <f>IF(OR(A1504="",B1504=""),"",COUNTIFS(Paradas!$A$5:$A$4004,A1504,Paradas!$B$5:$B$4004,B1504))</f>
        <v/>
      </c>
      <c r="N1504" s="11">
        <f>IF(OR(H1504="",I1504=""),"",I1504-H1504)</f>
        <v/>
      </c>
      <c r="O1504" s="6" t="n"/>
    </row>
    <row r="1505">
      <c r="A1505" s="13" t="n"/>
      <c r="B1505" s="6" t="n"/>
      <c r="C1505" s="6" t="n"/>
      <c r="D1505" s="6" t="n"/>
      <c r="E1505" s="14" t="n"/>
      <c r="F1505" s="14" t="n"/>
      <c r="G1505" s="14" t="n"/>
      <c r="H1505" s="15" t="n"/>
      <c r="I1505" s="15" t="n"/>
      <c r="J1505" s="11">
        <f>IF(OR(E1505="",F1505=""),"",ROUND((MOD(F1505-E1505,1)-N(G1505))*24,2))</f>
        <v/>
      </c>
      <c r="K1505" s="11">
        <f>IF(OR(A1505="",B1505=""),"",SUMIFS(Paradas!$F$5:$F$4004,Paradas!$A$5:$A$4004,A1505,Paradas!$B$5:$B$4004,B1505))</f>
        <v/>
      </c>
      <c r="L1505" s="11">
        <f>IF(J1505="","",J1505-N(K1505))</f>
        <v/>
      </c>
      <c r="M1505" s="12">
        <f>IF(OR(A1505="",B1505=""),"",COUNTIFS(Paradas!$A$5:$A$4004,A1505,Paradas!$B$5:$B$4004,B1505))</f>
        <v/>
      </c>
      <c r="N1505" s="11">
        <f>IF(OR(H1505="",I1505=""),"",I1505-H1505)</f>
        <v/>
      </c>
      <c r="O1505" s="6" t="n"/>
    </row>
    <row r="1506">
      <c r="A1506" s="13" t="n"/>
      <c r="B1506" s="6" t="n"/>
      <c r="C1506" s="6" t="n"/>
      <c r="D1506" s="6" t="n"/>
      <c r="E1506" s="14" t="n"/>
      <c r="F1506" s="14" t="n"/>
      <c r="G1506" s="14" t="n"/>
      <c r="H1506" s="15" t="n"/>
      <c r="I1506" s="15" t="n"/>
      <c r="J1506" s="11">
        <f>IF(OR(E1506="",F1506=""),"",ROUND((MOD(F1506-E1506,1)-N(G1506))*24,2))</f>
        <v/>
      </c>
      <c r="K1506" s="11">
        <f>IF(OR(A1506="",B1506=""),"",SUMIFS(Paradas!$F$5:$F$4004,Paradas!$A$5:$A$4004,A1506,Paradas!$B$5:$B$4004,B1506))</f>
        <v/>
      </c>
      <c r="L1506" s="11">
        <f>IF(J1506="","",J1506-N(K1506))</f>
        <v/>
      </c>
      <c r="M1506" s="12">
        <f>IF(OR(A1506="",B1506=""),"",COUNTIFS(Paradas!$A$5:$A$4004,A1506,Paradas!$B$5:$B$4004,B1506))</f>
        <v/>
      </c>
      <c r="N1506" s="11">
        <f>IF(OR(H1506="",I1506=""),"",I1506-H1506)</f>
        <v/>
      </c>
      <c r="O1506" s="6" t="n"/>
    </row>
    <row r="1507">
      <c r="A1507" s="13" t="n"/>
      <c r="B1507" s="6" t="n"/>
      <c r="C1507" s="6" t="n"/>
      <c r="D1507" s="6" t="n"/>
      <c r="E1507" s="14" t="n"/>
      <c r="F1507" s="14" t="n"/>
      <c r="G1507" s="14" t="n"/>
      <c r="H1507" s="15" t="n"/>
      <c r="I1507" s="15" t="n"/>
      <c r="J1507" s="11">
        <f>IF(OR(E1507="",F1507=""),"",ROUND((MOD(F1507-E1507,1)-N(G1507))*24,2))</f>
        <v/>
      </c>
      <c r="K1507" s="11">
        <f>IF(OR(A1507="",B1507=""),"",SUMIFS(Paradas!$F$5:$F$4004,Paradas!$A$5:$A$4004,A1507,Paradas!$B$5:$B$4004,B1507))</f>
        <v/>
      </c>
      <c r="L1507" s="11">
        <f>IF(J1507="","",J1507-N(K1507))</f>
        <v/>
      </c>
      <c r="M1507" s="12">
        <f>IF(OR(A1507="",B1507=""),"",COUNTIFS(Paradas!$A$5:$A$4004,A1507,Paradas!$B$5:$B$4004,B1507))</f>
        <v/>
      </c>
      <c r="N1507" s="11">
        <f>IF(OR(H1507="",I1507=""),"",I1507-H1507)</f>
        <v/>
      </c>
      <c r="O1507" s="6" t="n"/>
    </row>
    <row r="1508">
      <c r="A1508" s="13" t="n"/>
      <c r="B1508" s="6" t="n"/>
      <c r="C1508" s="6" t="n"/>
      <c r="D1508" s="6" t="n"/>
      <c r="E1508" s="14" t="n"/>
      <c r="F1508" s="14" t="n"/>
      <c r="G1508" s="14" t="n"/>
      <c r="H1508" s="15" t="n"/>
      <c r="I1508" s="15" t="n"/>
      <c r="J1508" s="11">
        <f>IF(OR(E1508="",F1508=""),"",ROUND((MOD(F1508-E1508,1)-N(G1508))*24,2))</f>
        <v/>
      </c>
      <c r="K1508" s="11">
        <f>IF(OR(A1508="",B1508=""),"",SUMIFS(Paradas!$F$5:$F$4004,Paradas!$A$5:$A$4004,A1508,Paradas!$B$5:$B$4004,B1508))</f>
        <v/>
      </c>
      <c r="L1508" s="11">
        <f>IF(J1508="","",J1508-N(K1508))</f>
        <v/>
      </c>
      <c r="M1508" s="12">
        <f>IF(OR(A1508="",B1508=""),"",COUNTIFS(Paradas!$A$5:$A$4004,A1508,Paradas!$B$5:$B$4004,B1508))</f>
        <v/>
      </c>
      <c r="N1508" s="11">
        <f>IF(OR(H1508="",I1508=""),"",I1508-H1508)</f>
        <v/>
      </c>
      <c r="O1508" s="6" t="n"/>
    </row>
    <row r="1509">
      <c r="A1509" s="13" t="n"/>
      <c r="B1509" s="6" t="n"/>
      <c r="C1509" s="6" t="n"/>
      <c r="D1509" s="6" t="n"/>
      <c r="E1509" s="14" t="n"/>
      <c r="F1509" s="14" t="n"/>
      <c r="G1509" s="14" t="n"/>
      <c r="H1509" s="15" t="n"/>
      <c r="I1509" s="15" t="n"/>
      <c r="J1509" s="11">
        <f>IF(OR(E1509="",F1509=""),"",ROUND((MOD(F1509-E1509,1)-N(G1509))*24,2))</f>
        <v/>
      </c>
      <c r="K1509" s="11">
        <f>IF(OR(A1509="",B1509=""),"",SUMIFS(Paradas!$F$5:$F$4004,Paradas!$A$5:$A$4004,A1509,Paradas!$B$5:$B$4004,B1509))</f>
        <v/>
      </c>
      <c r="L1509" s="11">
        <f>IF(J1509="","",J1509-N(K1509))</f>
        <v/>
      </c>
      <c r="M1509" s="12">
        <f>IF(OR(A1509="",B1509=""),"",COUNTIFS(Paradas!$A$5:$A$4004,A1509,Paradas!$B$5:$B$4004,B1509))</f>
        <v/>
      </c>
      <c r="N1509" s="11">
        <f>IF(OR(H1509="",I1509=""),"",I1509-H1509)</f>
        <v/>
      </c>
      <c r="O1509" s="6" t="n"/>
    </row>
    <row r="1510">
      <c r="A1510" s="13" t="n"/>
      <c r="B1510" s="6" t="n"/>
      <c r="C1510" s="6" t="n"/>
      <c r="D1510" s="6" t="n"/>
      <c r="E1510" s="14" t="n"/>
      <c r="F1510" s="14" t="n"/>
      <c r="G1510" s="14" t="n"/>
      <c r="H1510" s="15" t="n"/>
      <c r="I1510" s="15" t="n"/>
      <c r="J1510" s="11">
        <f>IF(OR(E1510="",F1510=""),"",ROUND((MOD(F1510-E1510,1)-N(G1510))*24,2))</f>
        <v/>
      </c>
      <c r="K1510" s="11">
        <f>IF(OR(A1510="",B1510=""),"",SUMIFS(Paradas!$F$5:$F$4004,Paradas!$A$5:$A$4004,A1510,Paradas!$B$5:$B$4004,B1510))</f>
        <v/>
      </c>
      <c r="L1510" s="11">
        <f>IF(J1510="","",J1510-N(K1510))</f>
        <v/>
      </c>
      <c r="M1510" s="12">
        <f>IF(OR(A1510="",B1510=""),"",COUNTIFS(Paradas!$A$5:$A$4004,A1510,Paradas!$B$5:$B$4004,B1510))</f>
        <v/>
      </c>
      <c r="N1510" s="11">
        <f>IF(OR(H1510="",I1510=""),"",I1510-H1510)</f>
        <v/>
      </c>
      <c r="O1510" s="6" t="n"/>
    </row>
    <row r="1511">
      <c r="A1511" s="13" t="n"/>
      <c r="B1511" s="6" t="n"/>
      <c r="C1511" s="6" t="n"/>
      <c r="D1511" s="6" t="n"/>
      <c r="E1511" s="14" t="n"/>
      <c r="F1511" s="14" t="n"/>
      <c r="G1511" s="14" t="n"/>
      <c r="H1511" s="15" t="n"/>
      <c r="I1511" s="15" t="n"/>
      <c r="J1511" s="11">
        <f>IF(OR(E1511="",F1511=""),"",ROUND((MOD(F1511-E1511,1)-N(G1511))*24,2))</f>
        <v/>
      </c>
      <c r="K1511" s="11">
        <f>IF(OR(A1511="",B1511=""),"",SUMIFS(Paradas!$F$5:$F$4004,Paradas!$A$5:$A$4004,A1511,Paradas!$B$5:$B$4004,B1511))</f>
        <v/>
      </c>
      <c r="L1511" s="11">
        <f>IF(J1511="","",J1511-N(K1511))</f>
        <v/>
      </c>
      <c r="M1511" s="12">
        <f>IF(OR(A1511="",B1511=""),"",COUNTIFS(Paradas!$A$5:$A$4004,A1511,Paradas!$B$5:$B$4004,B1511))</f>
        <v/>
      </c>
      <c r="N1511" s="11">
        <f>IF(OR(H1511="",I1511=""),"",I1511-H1511)</f>
        <v/>
      </c>
      <c r="O1511" s="6" t="n"/>
    </row>
    <row r="1512">
      <c r="A1512" s="13" t="n"/>
      <c r="B1512" s="6" t="n"/>
      <c r="C1512" s="6" t="n"/>
      <c r="D1512" s="6" t="n"/>
      <c r="E1512" s="14" t="n"/>
      <c r="F1512" s="14" t="n"/>
      <c r="G1512" s="14" t="n"/>
      <c r="H1512" s="15" t="n"/>
      <c r="I1512" s="15" t="n"/>
      <c r="J1512" s="11">
        <f>IF(OR(E1512="",F1512=""),"",ROUND((MOD(F1512-E1512,1)-N(G1512))*24,2))</f>
        <v/>
      </c>
      <c r="K1512" s="11">
        <f>IF(OR(A1512="",B1512=""),"",SUMIFS(Paradas!$F$5:$F$4004,Paradas!$A$5:$A$4004,A1512,Paradas!$B$5:$B$4004,B1512))</f>
        <v/>
      </c>
      <c r="L1512" s="11">
        <f>IF(J1512="","",J1512-N(K1512))</f>
        <v/>
      </c>
      <c r="M1512" s="12">
        <f>IF(OR(A1512="",B1512=""),"",COUNTIFS(Paradas!$A$5:$A$4004,A1512,Paradas!$B$5:$B$4004,B1512))</f>
        <v/>
      </c>
      <c r="N1512" s="11">
        <f>IF(OR(H1512="",I1512=""),"",I1512-H1512)</f>
        <v/>
      </c>
      <c r="O1512" s="6" t="n"/>
    </row>
    <row r="1513">
      <c r="A1513" s="13" t="n"/>
      <c r="B1513" s="6" t="n"/>
      <c r="C1513" s="6" t="n"/>
      <c r="D1513" s="6" t="n"/>
      <c r="E1513" s="14" t="n"/>
      <c r="F1513" s="14" t="n"/>
      <c r="G1513" s="14" t="n"/>
      <c r="H1513" s="15" t="n"/>
      <c r="I1513" s="15" t="n"/>
      <c r="J1513" s="11">
        <f>IF(OR(E1513="",F1513=""),"",ROUND((MOD(F1513-E1513,1)-N(G1513))*24,2))</f>
        <v/>
      </c>
      <c r="K1513" s="11">
        <f>IF(OR(A1513="",B1513=""),"",SUMIFS(Paradas!$F$5:$F$4004,Paradas!$A$5:$A$4004,A1513,Paradas!$B$5:$B$4004,B1513))</f>
        <v/>
      </c>
      <c r="L1513" s="11">
        <f>IF(J1513="","",J1513-N(K1513))</f>
        <v/>
      </c>
      <c r="M1513" s="12">
        <f>IF(OR(A1513="",B1513=""),"",COUNTIFS(Paradas!$A$5:$A$4004,A1513,Paradas!$B$5:$B$4004,B1513))</f>
        <v/>
      </c>
      <c r="N1513" s="11">
        <f>IF(OR(H1513="",I1513=""),"",I1513-H1513)</f>
        <v/>
      </c>
      <c r="O1513" s="6" t="n"/>
    </row>
    <row r="1514">
      <c r="A1514" s="13" t="n"/>
      <c r="B1514" s="6" t="n"/>
      <c r="C1514" s="6" t="n"/>
      <c r="D1514" s="6" t="n"/>
      <c r="E1514" s="14" t="n"/>
      <c r="F1514" s="14" t="n"/>
      <c r="G1514" s="14" t="n"/>
      <c r="H1514" s="15" t="n"/>
      <c r="I1514" s="15" t="n"/>
      <c r="J1514" s="11">
        <f>IF(OR(E1514="",F1514=""),"",ROUND((MOD(F1514-E1514,1)-N(G1514))*24,2))</f>
        <v/>
      </c>
      <c r="K1514" s="11">
        <f>IF(OR(A1514="",B1514=""),"",SUMIFS(Paradas!$F$5:$F$4004,Paradas!$A$5:$A$4004,A1514,Paradas!$B$5:$B$4004,B1514))</f>
        <v/>
      </c>
      <c r="L1514" s="11">
        <f>IF(J1514="","",J1514-N(K1514))</f>
        <v/>
      </c>
      <c r="M1514" s="12">
        <f>IF(OR(A1514="",B1514=""),"",COUNTIFS(Paradas!$A$5:$A$4004,A1514,Paradas!$B$5:$B$4004,B1514))</f>
        <v/>
      </c>
      <c r="N1514" s="11">
        <f>IF(OR(H1514="",I1514=""),"",I1514-H1514)</f>
        <v/>
      </c>
      <c r="O1514" s="6" t="n"/>
    </row>
    <row r="1515">
      <c r="A1515" s="13" t="n"/>
      <c r="B1515" s="6" t="n"/>
      <c r="C1515" s="6" t="n"/>
      <c r="D1515" s="6" t="n"/>
      <c r="E1515" s="14" t="n"/>
      <c r="F1515" s="14" t="n"/>
      <c r="G1515" s="14" t="n"/>
      <c r="H1515" s="15" t="n"/>
      <c r="I1515" s="15" t="n"/>
      <c r="J1515" s="11">
        <f>IF(OR(E1515="",F1515=""),"",ROUND((MOD(F1515-E1515,1)-N(G1515))*24,2))</f>
        <v/>
      </c>
      <c r="K1515" s="11">
        <f>IF(OR(A1515="",B1515=""),"",SUMIFS(Paradas!$F$5:$F$4004,Paradas!$A$5:$A$4004,A1515,Paradas!$B$5:$B$4004,B1515))</f>
        <v/>
      </c>
      <c r="L1515" s="11">
        <f>IF(J1515="","",J1515-N(K1515))</f>
        <v/>
      </c>
      <c r="M1515" s="12">
        <f>IF(OR(A1515="",B1515=""),"",COUNTIFS(Paradas!$A$5:$A$4004,A1515,Paradas!$B$5:$B$4004,B1515))</f>
        <v/>
      </c>
      <c r="N1515" s="11">
        <f>IF(OR(H1515="",I1515=""),"",I1515-H1515)</f>
        <v/>
      </c>
      <c r="O1515" s="6" t="n"/>
    </row>
    <row r="1516">
      <c r="A1516" s="13" t="n"/>
      <c r="B1516" s="6" t="n"/>
      <c r="C1516" s="6" t="n"/>
      <c r="D1516" s="6" t="n"/>
      <c r="E1516" s="14" t="n"/>
      <c r="F1516" s="14" t="n"/>
      <c r="G1516" s="14" t="n"/>
      <c r="H1516" s="15" t="n"/>
      <c r="I1516" s="15" t="n"/>
      <c r="J1516" s="11">
        <f>IF(OR(E1516="",F1516=""),"",ROUND((MOD(F1516-E1516,1)-N(G1516))*24,2))</f>
        <v/>
      </c>
      <c r="K1516" s="11">
        <f>IF(OR(A1516="",B1516=""),"",SUMIFS(Paradas!$F$5:$F$4004,Paradas!$A$5:$A$4004,A1516,Paradas!$B$5:$B$4004,B1516))</f>
        <v/>
      </c>
      <c r="L1516" s="11">
        <f>IF(J1516="","",J1516-N(K1516))</f>
        <v/>
      </c>
      <c r="M1516" s="12">
        <f>IF(OR(A1516="",B1516=""),"",COUNTIFS(Paradas!$A$5:$A$4004,A1516,Paradas!$B$5:$B$4004,B1516))</f>
        <v/>
      </c>
      <c r="N1516" s="11">
        <f>IF(OR(H1516="",I1516=""),"",I1516-H1516)</f>
        <v/>
      </c>
      <c r="O1516" s="6" t="n"/>
    </row>
    <row r="1517">
      <c r="A1517" s="13" t="n"/>
      <c r="B1517" s="6" t="n"/>
      <c r="C1517" s="6" t="n"/>
      <c r="D1517" s="6" t="n"/>
      <c r="E1517" s="14" t="n"/>
      <c r="F1517" s="14" t="n"/>
      <c r="G1517" s="14" t="n"/>
      <c r="H1517" s="15" t="n"/>
      <c r="I1517" s="15" t="n"/>
      <c r="J1517" s="11">
        <f>IF(OR(E1517="",F1517=""),"",ROUND((MOD(F1517-E1517,1)-N(G1517))*24,2))</f>
        <v/>
      </c>
      <c r="K1517" s="11">
        <f>IF(OR(A1517="",B1517=""),"",SUMIFS(Paradas!$F$5:$F$4004,Paradas!$A$5:$A$4004,A1517,Paradas!$B$5:$B$4004,B1517))</f>
        <v/>
      </c>
      <c r="L1517" s="11">
        <f>IF(J1517="","",J1517-N(K1517))</f>
        <v/>
      </c>
      <c r="M1517" s="12">
        <f>IF(OR(A1517="",B1517=""),"",COUNTIFS(Paradas!$A$5:$A$4004,A1517,Paradas!$B$5:$B$4004,B1517))</f>
        <v/>
      </c>
      <c r="N1517" s="11">
        <f>IF(OR(H1517="",I1517=""),"",I1517-H1517)</f>
        <v/>
      </c>
      <c r="O1517" s="6" t="n"/>
    </row>
    <row r="1518">
      <c r="A1518" s="13" t="n"/>
      <c r="B1518" s="6" t="n"/>
      <c r="C1518" s="6" t="n"/>
      <c r="D1518" s="6" t="n"/>
      <c r="E1518" s="14" t="n"/>
      <c r="F1518" s="14" t="n"/>
      <c r="G1518" s="14" t="n"/>
      <c r="H1518" s="15" t="n"/>
      <c r="I1518" s="15" t="n"/>
      <c r="J1518" s="11">
        <f>IF(OR(E1518="",F1518=""),"",ROUND((MOD(F1518-E1518,1)-N(G1518))*24,2))</f>
        <v/>
      </c>
      <c r="K1518" s="11">
        <f>IF(OR(A1518="",B1518=""),"",SUMIFS(Paradas!$F$5:$F$4004,Paradas!$A$5:$A$4004,A1518,Paradas!$B$5:$B$4004,B1518))</f>
        <v/>
      </c>
      <c r="L1518" s="11">
        <f>IF(J1518="","",J1518-N(K1518))</f>
        <v/>
      </c>
      <c r="M1518" s="12">
        <f>IF(OR(A1518="",B1518=""),"",COUNTIFS(Paradas!$A$5:$A$4004,A1518,Paradas!$B$5:$B$4004,B1518))</f>
        <v/>
      </c>
      <c r="N1518" s="11">
        <f>IF(OR(H1518="",I1518=""),"",I1518-H1518)</f>
        <v/>
      </c>
      <c r="O1518" s="6" t="n"/>
    </row>
    <row r="1519">
      <c r="A1519" s="13" t="n"/>
      <c r="B1519" s="6" t="n"/>
      <c r="C1519" s="6" t="n"/>
      <c r="D1519" s="6" t="n"/>
      <c r="E1519" s="14" t="n"/>
      <c r="F1519" s="14" t="n"/>
      <c r="G1519" s="14" t="n"/>
      <c r="H1519" s="15" t="n"/>
      <c r="I1519" s="15" t="n"/>
      <c r="J1519" s="11">
        <f>IF(OR(E1519="",F1519=""),"",ROUND((MOD(F1519-E1519,1)-N(G1519))*24,2))</f>
        <v/>
      </c>
      <c r="K1519" s="11">
        <f>IF(OR(A1519="",B1519=""),"",SUMIFS(Paradas!$F$5:$F$4004,Paradas!$A$5:$A$4004,A1519,Paradas!$B$5:$B$4004,B1519))</f>
        <v/>
      </c>
      <c r="L1519" s="11">
        <f>IF(J1519="","",J1519-N(K1519))</f>
        <v/>
      </c>
      <c r="M1519" s="12">
        <f>IF(OR(A1519="",B1519=""),"",COUNTIFS(Paradas!$A$5:$A$4004,A1519,Paradas!$B$5:$B$4004,B1519))</f>
        <v/>
      </c>
      <c r="N1519" s="11">
        <f>IF(OR(H1519="",I1519=""),"",I1519-H1519)</f>
        <v/>
      </c>
      <c r="O1519" s="6" t="n"/>
    </row>
    <row r="1520">
      <c r="A1520" s="13" t="n"/>
      <c r="B1520" s="6" t="n"/>
      <c r="C1520" s="6" t="n"/>
      <c r="D1520" s="6" t="n"/>
      <c r="E1520" s="14" t="n"/>
      <c r="F1520" s="14" t="n"/>
      <c r="G1520" s="14" t="n"/>
      <c r="H1520" s="15" t="n"/>
      <c r="I1520" s="15" t="n"/>
      <c r="J1520" s="11">
        <f>IF(OR(E1520="",F1520=""),"",ROUND((MOD(F1520-E1520,1)-N(G1520))*24,2))</f>
        <v/>
      </c>
      <c r="K1520" s="11">
        <f>IF(OR(A1520="",B1520=""),"",SUMIFS(Paradas!$F$5:$F$4004,Paradas!$A$5:$A$4004,A1520,Paradas!$B$5:$B$4004,B1520))</f>
        <v/>
      </c>
      <c r="L1520" s="11">
        <f>IF(J1520="","",J1520-N(K1520))</f>
        <v/>
      </c>
      <c r="M1520" s="12">
        <f>IF(OR(A1520="",B1520=""),"",COUNTIFS(Paradas!$A$5:$A$4004,A1520,Paradas!$B$5:$B$4004,B1520))</f>
        <v/>
      </c>
      <c r="N1520" s="11">
        <f>IF(OR(H1520="",I1520=""),"",I1520-H1520)</f>
        <v/>
      </c>
      <c r="O1520" s="6" t="n"/>
    </row>
    <row r="1521">
      <c r="A1521" s="13" t="n"/>
      <c r="B1521" s="6" t="n"/>
      <c r="C1521" s="6" t="n"/>
      <c r="D1521" s="6" t="n"/>
      <c r="E1521" s="14" t="n"/>
      <c r="F1521" s="14" t="n"/>
      <c r="G1521" s="14" t="n"/>
      <c r="H1521" s="15" t="n"/>
      <c r="I1521" s="15" t="n"/>
      <c r="J1521" s="11">
        <f>IF(OR(E1521="",F1521=""),"",ROUND((MOD(F1521-E1521,1)-N(G1521))*24,2))</f>
        <v/>
      </c>
      <c r="K1521" s="11">
        <f>IF(OR(A1521="",B1521=""),"",SUMIFS(Paradas!$F$5:$F$4004,Paradas!$A$5:$A$4004,A1521,Paradas!$B$5:$B$4004,B1521))</f>
        <v/>
      </c>
      <c r="L1521" s="11">
        <f>IF(J1521="","",J1521-N(K1521))</f>
        <v/>
      </c>
      <c r="M1521" s="12">
        <f>IF(OR(A1521="",B1521=""),"",COUNTIFS(Paradas!$A$5:$A$4004,A1521,Paradas!$B$5:$B$4004,B1521))</f>
        <v/>
      </c>
      <c r="N1521" s="11">
        <f>IF(OR(H1521="",I1521=""),"",I1521-H1521)</f>
        <v/>
      </c>
      <c r="O1521" s="6" t="n"/>
    </row>
    <row r="1522">
      <c r="A1522" s="13" t="n"/>
      <c r="B1522" s="6" t="n"/>
      <c r="C1522" s="6" t="n"/>
      <c r="D1522" s="6" t="n"/>
      <c r="E1522" s="14" t="n"/>
      <c r="F1522" s="14" t="n"/>
      <c r="G1522" s="14" t="n"/>
      <c r="H1522" s="15" t="n"/>
      <c r="I1522" s="15" t="n"/>
      <c r="J1522" s="11">
        <f>IF(OR(E1522="",F1522=""),"",ROUND((MOD(F1522-E1522,1)-N(G1522))*24,2))</f>
        <v/>
      </c>
      <c r="K1522" s="11">
        <f>IF(OR(A1522="",B1522=""),"",SUMIFS(Paradas!$F$5:$F$4004,Paradas!$A$5:$A$4004,A1522,Paradas!$B$5:$B$4004,B1522))</f>
        <v/>
      </c>
      <c r="L1522" s="11">
        <f>IF(J1522="","",J1522-N(K1522))</f>
        <v/>
      </c>
      <c r="M1522" s="12">
        <f>IF(OR(A1522="",B1522=""),"",COUNTIFS(Paradas!$A$5:$A$4004,A1522,Paradas!$B$5:$B$4004,B1522))</f>
        <v/>
      </c>
      <c r="N1522" s="11">
        <f>IF(OR(H1522="",I1522=""),"",I1522-H1522)</f>
        <v/>
      </c>
      <c r="O1522" s="6" t="n"/>
    </row>
    <row r="1523">
      <c r="A1523" s="13" t="n"/>
      <c r="B1523" s="6" t="n"/>
      <c r="C1523" s="6" t="n"/>
      <c r="D1523" s="6" t="n"/>
      <c r="E1523" s="14" t="n"/>
      <c r="F1523" s="14" t="n"/>
      <c r="G1523" s="14" t="n"/>
      <c r="H1523" s="15" t="n"/>
      <c r="I1523" s="15" t="n"/>
      <c r="J1523" s="11">
        <f>IF(OR(E1523="",F1523=""),"",ROUND((MOD(F1523-E1523,1)-N(G1523))*24,2))</f>
        <v/>
      </c>
      <c r="K1523" s="11">
        <f>IF(OR(A1523="",B1523=""),"",SUMIFS(Paradas!$F$5:$F$4004,Paradas!$A$5:$A$4004,A1523,Paradas!$B$5:$B$4004,B1523))</f>
        <v/>
      </c>
      <c r="L1523" s="11">
        <f>IF(J1523="","",J1523-N(K1523))</f>
        <v/>
      </c>
      <c r="M1523" s="12">
        <f>IF(OR(A1523="",B1523=""),"",COUNTIFS(Paradas!$A$5:$A$4004,A1523,Paradas!$B$5:$B$4004,B1523))</f>
        <v/>
      </c>
      <c r="N1523" s="11">
        <f>IF(OR(H1523="",I1523=""),"",I1523-H1523)</f>
        <v/>
      </c>
      <c r="O1523" s="6" t="n"/>
    </row>
    <row r="1524">
      <c r="A1524" s="13" t="n"/>
      <c r="B1524" s="6" t="n"/>
      <c r="C1524" s="6" t="n"/>
      <c r="D1524" s="6" t="n"/>
      <c r="E1524" s="14" t="n"/>
      <c r="F1524" s="14" t="n"/>
      <c r="G1524" s="14" t="n"/>
      <c r="H1524" s="15" t="n"/>
      <c r="I1524" s="15" t="n"/>
      <c r="J1524" s="11">
        <f>IF(OR(E1524="",F1524=""),"",ROUND((MOD(F1524-E1524,1)-N(G1524))*24,2))</f>
        <v/>
      </c>
      <c r="K1524" s="11">
        <f>IF(OR(A1524="",B1524=""),"",SUMIFS(Paradas!$F$5:$F$4004,Paradas!$A$5:$A$4004,A1524,Paradas!$B$5:$B$4004,B1524))</f>
        <v/>
      </c>
      <c r="L1524" s="11">
        <f>IF(J1524="","",J1524-N(K1524))</f>
        <v/>
      </c>
      <c r="M1524" s="12">
        <f>IF(OR(A1524="",B1524=""),"",COUNTIFS(Paradas!$A$5:$A$4004,A1524,Paradas!$B$5:$B$4004,B1524))</f>
        <v/>
      </c>
      <c r="N1524" s="11">
        <f>IF(OR(H1524="",I1524=""),"",I1524-H1524)</f>
        <v/>
      </c>
      <c r="O1524" s="6" t="n"/>
    </row>
    <row r="1525">
      <c r="A1525" s="13" t="n"/>
      <c r="B1525" s="6" t="n"/>
      <c r="C1525" s="6" t="n"/>
      <c r="D1525" s="6" t="n"/>
      <c r="E1525" s="14" t="n"/>
      <c r="F1525" s="14" t="n"/>
      <c r="G1525" s="14" t="n"/>
      <c r="H1525" s="15" t="n"/>
      <c r="I1525" s="15" t="n"/>
      <c r="J1525" s="11">
        <f>IF(OR(E1525="",F1525=""),"",ROUND((MOD(F1525-E1525,1)-N(G1525))*24,2))</f>
        <v/>
      </c>
      <c r="K1525" s="11">
        <f>IF(OR(A1525="",B1525=""),"",SUMIFS(Paradas!$F$5:$F$4004,Paradas!$A$5:$A$4004,A1525,Paradas!$B$5:$B$4004,B1525))</f>
        <v/>
      </c>
      <c r="L1525" s="11">
        <f>IF(J1525="","",J1525-N(K1525))</f>
        <v/>
      </c>
      <c r="M1525" s="12">
        <f>IF(OR(A1525="",B1525=""),"",COUNTIFS(Paradas!$A$5:$A$4004,A1525,Paradas!$B$5:$B$4004,B1525))</f>
        <v/>
      </c>
      <c r="N1525" s="11">
        <f>IF(OR(H1525="",I1525=""),"",I1525-H1525)</f>
        <v/>
      </c>
      <c r="O1525" s="6" t="n"/>
    </row>
    <row r="1526">
      <c r="A1526" s="13" t="n"/>
      <c r="B1526" s="6" t="n"/>
      <c r="C1526" s="6" t="n"/>
      <c r="D1526" s="6" t="n"/>
      <c r="E1526" s="14" t="n"/>
      <c r="F1526" s="14" t="n"/>
      <c r="G1526" s="14" t="n"/>
      <c r="H1526" s="15" t="n"/>
      <c r="I1526" s="15" t="n"/>
      <c r="J1526" s="11">
        <f>IF(OR(E1526="",F1526=""),"",ROUND((MOD(F1526-E1526,1)-N(G1526))*24,2))</f>
        <v/>
      </c>
      <c r="K1526" s="11">
        <f>IF(OR(A1526="",B1526=""),"",SUMIFS(Paradas!$F$5:$F$4004,Paradas!$A$5:$A$4004,A1526,Paradas!$B$5:$B$4004,B1526))</f>
        <v/>
      </c>
      <c r="L1526" s="11">
        <f>IF(J1526="","",J1526-N(K1526))</f>
        <v/>
      </c>
      <c r="M1526" s="12">
        <f>IF(OR(A1526="",B1526=""),"",COUNTIFS(Paradas!$A$5:$A$4004,A1526,Paradas!$B$5:$B$4004,B1526))</f>
        <v/>
      </c>
      <c r="N1526" s="11">
        <f>IF(OR(H1526="",I1526=""),"",I1526-H1526)</f>
        <v/>
      </c>
      <c r="O1526" s="6" t="n"/>
    </row>
    <row r="1527">
      <c r="A1527" s="13" t="n"/>
      <c r="B1527" s="6" t="n"/>
      <c r="C1527" s="6" t="n"/>
      <c r="D1527" s="6" t="n"/>
      <c r="E1527" s="14" t="n"/>
      <c r="F1527" s="14" t="n"/>
      <c r="G1527" s="14" t="n"/>
      <c r="H1527" s="15" t="n"/>
      <c r="I1527" s="15" t="n"/>
      <c r="J1527" s="11">
        <f>IF(OR(E1527="",F1527=""),"",ROUND((MOD(F1527-E1527,1)-N(G1527))*24,2))</f>
        <v/>
      </c>
      <c r="K1527" s="11">
        <f>IF(OR(A1527="",B1527=""),"",SUMIFS(Paradas!$F$5:$F$4004,Paradas!$A$5:$A$4004,A1527,Paradas!$B$5:$B$4004,B1527))</f>
        <v/>
      </c>
      <c r="L1527" s="11">
        <f>IF(J1527="","",J1527-N(K1527))</f>
        <v/>
      </c>
      <c r="M1527" s="12">
        <f>IF(OR(A1527="",B1527=""),"",COUNTIFS(Paradas!$A$5:$A$4004,A1527,Paradas!$B$5:$B$4004,B1527))</f>
        <v/>
      </c>
      <c r="N1527" s="11">
        <f>IF(OR(H1527="",I1527=""),"",I1527-H1527)</f>
        <v/>
      </c>
      <c r="O1527" s="6" t="n"/>
    </row>
    <row r="1528">
      <c r="A1528" s="13" t="n"/>
      <c r="B1528" s="6" t="n"/>
      <c r="C1528" s="6" t="n"/>
      <c r="D1528" s="6" t="n"/>
      <c r="E1528" s="14" t="n"/>
      <c r="F1528" s="14" t="n"/>
      <c r="G1528" s="14" t="n"/>
      <c r="H1528" s="15" t="n"/>
      <c r="I1528" s="15" t="n"/>
      <c r="J1528" s="11">
        <f>IF(OR(E1528="",F1528=""),"",ROUND((MOD(F1528-E1528,1)-N(G1528))*24,2))</f>
        <v/>
      </c>
      <c r="K1528" s="11">
        <f>IF(OR(A1528="",B1528=""),"",SUMIFS(Paradas!$F$5:$F$4004,Paradas!$A$5:$A$4004,A1528,Paradas!$B$5:$B$4004,B1528))</f>
        <v/>
      </c>
      <c r="L1528" s="11">
        <f>IF(J1528="","",J1528-N(K1528))</f>
        <v/>
      </c>
      <c r="M1528" s="12">
        <f>IF(OR(A1528="",B1528=""),"",COUNTIFS(Paradas!$A$5:$A$4004,A1528,Paradas!$B$5:$B$4004,B1528))</f>
        <v/>
      </c>
      <c r="N1528" s="11">
        <f>IF(OR(H1528="",I1528=""),"",I1528-H1528)</f>
        <v/>
      </c>
      <c r="O1528" s="6" t="n"/>
    </row>
    <row r="1529">
      <c r="A1529" s="13" t="n"/>
      <c r="B1529" s="6" t="n"/>
      <c r="C1529" s="6" t="n"/>
      <c r="D1529" s="6" t="n"/>
      <c r="E1529" s="14" t="n"/>
      <c r="F1529" s="14" t="n"/>
      <c r="G1529" s="14" t="n"/>
      <c r="H1529" s="15" t="n"/>
      <c r="I1529" s="15" t="n"/>
      <c r="J1529" s="11">
        <f>IF(OR(E1529="",F1529=""),"",ROUND((MOD(F1529-E1529,1)-N(G1529))*24,2))</f>
        <v/>
      </c>
      <c r="K1529" s="11">
        <f>IF(OR(A1529="",B1529=""),"",SUMIFS(Paradas!$F$5:$F$4004,Paradas!$A$5:$A$4004,A1529,Paradas!$B$5:$B$4004,B1529))</f>
        <v/>
      </c>
      <c r="L1529" s="11">
        <f>IF(J1529="","",J1529-N(K1529))</f>
        <v/>
      </c>
      <c r="M1529" s="12">
        <f>IF(OR(A1529="",B1529=""),"",COUNTIFS(Paradas!$A$5:$A$4004,A1529,Paradas!$B$5:$B$4004,B1529))</f>
        <v/>
      </c>
      <c r="N1529" s="11">
        <f>IF(OR(H1529="",I1529=""),"",I1529-H1529)</f>
        <v/>
      </c>
      <c r="O1529" s="6" t="n"/>
    </row>
    <row r="1530">
      <c r="A1530" s="13" t="n"/>
      <c r="B1530" s="6" t="n"/>
      <c r="C1530" s="6" t="n"/>
      <c r="D1530" s="6" t="n"/>
      <c r="E1530" s="14" t="n"/>
      <c r="F1530" s="14" t="n"/>
      <c r="G1530" s="14" t="n"/>
      <c r="H1530" s="15" t="n"/>
      <c r="I1530" s="15" t="n"/>
      <c r="J1530" s="11">
        <f>IF(OR(E1530="",F1530=""),"",ROUND((MOD(F1530-E1530,1)-N(G1530))*24,2))</f>
        <v/>
      </c>
      <c r="K1530" s="11">
        <f>IF(OR(A1530="",B1530=""),"",SUMIFS(Paradas!$F$5:$F$4004,Paradas!$A$5:$A$4004,A1530,Paradas!$B$5:$B$4004,B1530))</f>
        <v/>
      </c>
      <c r="L1530" s="11">
        <f>IF(J1530="","",J1530-N(K1530))</f>
        <v/>
      </c>
      <c r="M1530" s="12">
        <f>IF(OR(A1530="",B1530=""),"",COUNTIFS(Paradas!$A$5:$A$4004,A1530,Paradas!$B$5:$B$4004,B1530))</f>
        <v/>
      </c>
      <c r="N1530" s="11">
        <f>IF(OR(H1530="",I1530=""),"",I1530-H1530)</f>
        <v/>
      </c>
      <c r="O1530" s="6" t="n"/>
    </row>
    <row r="1531">
      <c r="A1531" s="13" t="n"/>
      <c r="B1531" s="6" t="n"/>
      <c r="C1531" s="6" t="n"/>
      <c r="D1531" s="6" t="n"/>
      <c r="E1531" s="14" t="n"/>
      <c r="F1531" s="14" t="n"/>
      <c r="G1531" s="14" t="n"/>
      <c r="H1531" s="15" t="n"/>
      <c r="I1531" s="15" t="n"/>
      <c r="J1531" s="11">
        <f>IF(OR(E1531="",F1531=""),"",ROUND((MOD(F1531-E1531,1)-N(G1531))*24,2))</f>
        <v/>
      </c>
      <c r="K1531" s="11">
        <f>IF(OR(A1531="",B1531=""),"",SUMIFS(Paradas!$F$5:$F$4004,Paradas!$A$5:$A$4004,A1531,Paradas!$B$5:$B$4004,B1531))</f>
        <v/>
      </c>
      <c r="L1531" s="11">
        <f>IF(J1531="","",J1531-N(K1531))</f>
        <v/>
      </c>
      <c r="M1531" s="12">
        <f>IF(OR(A1531="",B1531=""),"",COUNTIFS(Paradas!$A$5:$A$4004,A1531,Paradas!$B$5:$B$4004,B1531))</f>
        <v/>
      </c>
      <c r="N1531" s="11">
        <f>IF(OR(H1531="",I1531=""),"",I1531-H1531)</f>
        <v/>
      </c>
      <c r="O1531" s="6" t="n"/>
    </row>
    <row r="1532">
      <c r="A1532" s="13" t="n"/>
      <c r="B1532" s="6" t="n"/>
      <c r="C1532" s="6" t="n"/>
      <c r="D1532" s="6" t="n"/>
      <c r="E1532" s="14" t="n"/>
      <c r="F1532" s="14" t="n"/>
      <c r="G1532" s="14" t="n"/>
      <c r="H1532" s="15" t="n"/>
      <c r="I1532" s="15" t="n"/>
      <c r="J1532" s="11">
        <f>IF(OR(E1532="",F1532=""),"",ROUND((MOD(F1532-E1532,1)-N(G1532))*24,2))</f>
        <v/>
      </c>
      <c r="K1532" s="11">
        <f>IF(OR(A1532="",B1532=""),"",SUMIFS(Paradas!$F$5:$F$4004,Paradas!$A$5:$A$4004,A1532,Paradas!$B$5:$B$4004,B1532))</f>
        <v/>
      </c>
      <c r="L1532" s="11">
        <f>IF(J1532="","",J1532-N(K1532))</f>
        <v/>
      </c>
      <c r="M1532" s="12">
        <f>IF(OR(A1532="",B1532=""),"",COUNTIFS(Paradas!$A$5:$A$4004,A1532,Paradas!$B$5:$B$4004,B1532))</f>
        <v/>
      </c>
      <c r="N1532" s="11">
        <f>IF(OR(H1532="",I1532=""),"",I1532-H1532)</f>
        <v/>
      </c>
      <c r="O1532" s="6" t="n"/>
    </row>
    <row r="1533">
      <c r="A1533" s="13" t="n"/>
      <c r="B1533" s="6" t="n"/>
      <c r="C1533" s="6" t="n"/>
      <c r="D1533" s="6" t="n"/>
      <c r="E1533" s="14" t="n"/>
      <c r="F1533" s="14" t="n"/>
      <c r="G1533" s="14" t="n"/>
      <c r="H1533" s="15" t="n"/>
      <c r="I1533" s="15" t="n"/>
      <c r="J1533" s="11">
        <f>IF(OR(E1533="",F1533=""),"",ROUND((MOD(F1533-E1533,1)-N(G1533))*24,2))</f>
        <v/>
      </c>
      <c r="K1533" s="11">
        <f>IF(OR(A1533="",B1533=""),"",SUMIFS(Paradas!$F$5:$F$4004,Paradas!$A$5:$A$4004,A1533,Paradas!$B$5:$B$4004,B1533))</f>
        <v/>
      </c>
      <c r="L1533" s="11">
        <f>IF(J1533="","",J1533-N(K1533))</f>
        <v/>
      </c>
      <c r="M1533" s="12">
        <f>IF(OR(A1533="",B1533=""),"",COUNTIFS(Paradas!$A$5:$A$4004,A1533,Paradas!$B$5:$B$4004,B1533))</f>
        <v/>
      </c>
      <c r="N1533" s="11">
        <f>IF(OR(H1533="",I1533=""),"",I1533-H1533)</f>
        <v/>
      </c>
      <c r="O1533" s="6" t="n"/>
    </row>
    <row r="1534">
      <c r="A1534" s="13" t="n"/>
      <c r="B1534" s="6" t="n"/>
      <c r="C1534" s="6" t="n"/>
      <c r="D1534" s="6" t="n"/>
      <c r="E1534" s="14" t="n"/>
      <c r="F1534" s="14" t="n"/>
      <c r="G1534" s="14" t="n"/>
      <c r="H1534" s="15" t="n"/>
      <c r="I1534" s="15" t="n"/>
      <c r="J1534" s="11">
        <f>IF(OR(E1534="",F1534=""),"",ROUND((MOD(F1534-E1534,1)-N(G1534))*24,2))</f>
        <v/>
      </c>
      <c r="K1534" s="11">
        <f>IF(OR(A1534="",B1534=""),"",SUMIFS(Paradas!$F$5:$F$4004,Paradas!$A$5:$A$4004,A1534,Paradas!$B$5:$B$4004,B1534))</f>
        <v/>
      </c>
      <c r="L1534" s="11">
        <f>IF(J1534="","",J1534-N(K1534))</f>
        <v/>
      </c>
      <c r="M1534" s="12">
        <f>IF(OR(A1534="",B1534=""),"",COUNTIFS(Paradas!$A$5:$A$4004,A1534,Paradas!$B$5:$B$4004,B1534))</f>
        <v/>
      </c>
      <c r="N1534" s="11">
        <f>IF(OR(H1534="",I1534=""),"",I1534-H1534)</f>
        <v/>
      </c>
      <c r="O1534" s="6" t="n"/>
    </row>
    <row r="1535">
      <c r="A1535" s="13" t="n"/>
      <c r="B1535" s="6" t="n"/>
      <c r="C1535" s="6" t="n"/>
      <c r="D1535" s="6" t="n"/>
      <c r="E1535" s="14" t="n"/>
      <c r="F1535" s="14" t="n"/>
      <c r="G1535" s="14" t="n"/>
      <c r="H1535" s="15" t="n"/>
      <c r="I1535" s="15" t="n"/>
      <c r="J1535" s="11">
        <f>IF(OR(E1535="",F1535=""),"",ROUND((MOD(F1535-E1535,1)-N(G1535))*24,2))</f>
        <v/>
      </c>
      <c r="K1535" s="11">
        <f>IF(OR(A1535="",B1535=""),"",SUMIFS(Paradas!$F$5:$F$4004,Paradas!$A$5:$A$4004,A1535,Paradas!$B$5:$B$4004,B1535))</f>
        <v/>
      </c>
      <c r="L1535" s="11">
        <f>IF(J1535="","",J1535-N(K1535))</f>
        <v/>
      </c>
      <c r="M1535" s="12">
        <f>IF(OR(A1535="",B1535=""),"",COUNTIFS(Paradas!$A$5:$A$4004,A1535,Paradas!$B$5:$B$4004,B1535))</f>
        <v/>
      </c>
      <c r="N1535" s="11">
        <f>IF(OR(H1535="",I1535=""),"",I1535-H1535)</f>
        <v/>
      </c>
      <c r="O1535" s="6" t="n"/>
    </row>
    <row r="1536">
      <c r="A1536" s="13" t="n"/>
      <c r="B1536" s="6" t="n"/>
      <c r="C1536" s="6" t="n"/>
      <c r="D1536" s="6" t="n"/>
      <c r="E1536" s="14" t="n"/>
      <c r="F1536" s="14" t="n"/>
      <c r="G1536" s="14" t="n"/>
      <c r="H1536" s="15" t="n"/>
      <c r="I1536" s="15" t="n"/>
      <c r="J1536" s="11">
        <f>IF(OR(E1536="",F1536=""),"",ROUND((MOD(F1536-E1536,1)-N(G1536))*24,2))</f>
        <v/>
      </c>
      <c r="K1536" s="11">
        <f>IF(OR(A1536="",B1536=""),"",SUMIFS(Paradas!$F$5:$F$4004,Paradas!$A$5:$A$4004,A1536,Paradas!$B$5:$B$4004,B1536))</f>
        <v/>
      </c>
      <c r="L1536" s="11">
        <f>IF(J1536="","",J1536-N(K1536))</f>
        <v/>
      </c>
      <c r="M1536" s="12">
        <f>IF(OR(A1536="",B1536=""),"",COUNTIFS(Paradas!$A$5:$A$4004,A1536,Paradas!$B$5:$B$4004,B1536))</f>
        <v/>
      </c>
      <c r="N1536" s="11">
        <f>IF(OR(H1536="",I1536=""),"",I1536-H1536)</f>
        <v/>
      </c>
      <c r="O1536" s="6" t="n"/>
    </row>
    <row r="1537">
      <c r="A1537" s="13" t="n"/>
      <c r="B1537" s="6" t="n"/>
      <c r="C1537" s="6" t="n"/>
      <c r="D1537" s="6" t="n"/>
      <c r="E1537" s="14" t="n"/>
      <c r="F1537" s="14" t="n"/>
      <c r="G1537" s="14" t="n"/>
      <c r="H1537" s="15" t="n"/>
      <c r="I1537" s="15" t="n"/>
      <c r="J1537" s="11">
        <f>IF(OR(E1537="",F1537=""),"",ROUND((MOD(F1537-E1537,1)-N(G1537))*24,2))</f>
        <v/>
      </c>
      <c r="K1537" s="11">
        <f>IF(OR(A1537="",B1537=""),"",SUMIFS(Paradas!$F$5:$F$4004,Paradas!$A$5:$A$4004,A1537,Paradas!$B$5:$B$4004,B1537))</f>
        <v/>
      </c>
      <c r="L1537" s="11">
        <f>IF(J1537="","",J1537-N(K1537))</f>
        <v/>
      </c>
      <c r="M1537" s="12">
        <f>IF(OR(A1537="",B1537=""),"",COUNTIFS(Paradas!$A$5:$A$4004,A1537,Paradas!$B$5:$B$4004,B1537))</f>
        <v/>
      </c>
      <c r="N1537" s="11">
        <f>IF(OR(H1537="",I1537=""),"",I1537-H1537)</f>
        <v/>
      </c>
      <c r="O1537" s="6" t="n"/>
    </row>
    <row r="1538">
      <c r="A1538" s="13" t="n"/>
      <c r="B1538" s="6" t="n"/>
      <c r="C1538" s="6" t="n"/>
      <c r="D1538" s="6" t="n"/>
      <c r="E1538" s="14" t="n"/>
      <c r="F1538" s="14" t="n"/>
      <c r="G1538" s="14" t="n"/>
      <c r="H1538" s="15" t="n"/>
      <c r="I1538" s="15" t="n"/>
      <c r="J1538" s="11">
        <f>IF(OR(E1538="",F1538=""),"",ROUND((MOD(F1538-E1538,1)-N(G1538))*24,2))</f>
        <v/>
      </c>
      <c r="K1538" s="11">
        <f>IF(OR(A1538="",B1538=""),"",SUMIFS(Paradas!$F$5:$F$4004,Paradas!$A$5:$A$4004,A1538,Paradas!$B$5:$B$4004,B1538))</f>
        <v/>
      </c>
      <c r="L1538" s="11">
        <f>IF(J1538="","",J1538-N(K1538))</f>
        <v/>
      </c>
      <c r="M1538" s="12">
        <f>IF(OR(A1538="",B1538=""),"",COUNTIFS(Paradas!$A$5:$A$4004,A1538,Paradas!$B$5:$B$4004,B1538))</f>
        <v/>
      </c>
      <c r="N1538" s="11">
        <f>IF(OR(H1538="",I1538=""),"",I1538-H1538)</f>
        <v/>
      </c>
      <c r="O1538" s="6" t="n"/>
    </row>
    <row r="1539">
      <c r="A1539" s="13" t="n"/>
      <c r="B1539" s="6" t="n"/>
      <c r="C1539" s="6" t="n"/>
      <c r="D1539" s="6" t="n"/>
      <c r="E1539" s="14" t="n"/>
      <c r="F1539" s="14" t="n"/>
      <c r="G1539" s="14" t="n"/>
      <c r="H1539" s="15" t="n"/>
      <c r="I1539" s="15" t="n"/>
      <c r="J1539" s="11">
        <f>IF(OR(E1539="",F1539=""),"",ROUND((MOD(F1539-E1539,1)-N(G1539))*24,2))</f>
        <v/>
      </c>
      <c r="K1539" s="11">
        <f>IF(OR(A1539="",B1539=""),"",SUMIFS(Paradas!$F$5:$F$4004,Paradas!$A$5:$A$4004,A1539,Paradas!$B$5:$B$4004,B1539))</f>
        <v/>
      </c>
      <c r="L1539" s="11">
        <f>IF(J1539="","",J1539-N(K1539))</f>
        <v/>
      </c>
      <c r="M1539" s="12">
        <f>IF(OR(A1539="",B1539=""),"",COUNTIFS(Paradas!$A$5:$A$4004,A1539,Paradas!$B$5:$B$4004,B1539))</f>
        <v/>
      </c>
      <c r="N1539" s="11">
        <f>IF(OR(H1539="",I1539=""),"",I1539-H1539)</f>
        <v/>
      </c>
      <c r="O1539" s="6" t="n"/>
    </row>
    <row r="1540">
      <c r="A1540" s="13" t="n"/>
      <c r="B1540" s="6" t="n"/>
      <c r="C1540" s="6" t="n"/>
      <c r="D1540" s="6" t="n"/>
      <c r="E1540" s="14" t="n"/>
      <c r="F1540" s="14" t="n"/>
      <c r="G1540" s="14" t="n"/>
      <c r="H1540" s="15" t="n"/>
      <c r="I1540" s="15" t="n"/>
      <c r="J1540" s="11">
        <f>IF(OR(E1540="",F1540=""),"",ROUND((MOD(F1540-E1540,1)-N(G1540))*24,2))</f>
        <v/>
      </c>
      <c r="K1540" s="11">
        <f>IF(OR(A1540="",B1540=""),"",SUMIFS(Paradas!$F$5:$F$4004,Paradas!$A$5:$A$4004,A1540,Paradas!$B$5:$B$4004,B1540))</f>
        <v/>
      </c>
      <c r="L1540" s="11">
        <f>IF(J1540="","",J1540-N(K1540))</f>
        <v/>
      </c>
      <c r="M1540" s="12">
        <f>IF(OR(A1540="",B1540=""),"",COUNTIFS(Paradas!$A$5:$A$4004,A1540,Paradas!$B$5:$B$4004,B1540))</f>
        <v/>
      </c>
      <c r="N1540" s="11">
        <f>IF(OR(H1540="",I1540=""),"",I1540-H1540)</f>
        <v/>
      </c>
      <c r="O1540" s="6" t="n"/>
    </row>
    <row r="1541">
      <c r="A1541" s="13" t="n"/>
      <c r="B1541" s="6" t="n"/>
      <c r="C1541" s="6" t="n"/>
      <c r="D1541" s="6" t="n"/>
      <c r="E1541" s="14" t="n"/>
      <c r="F1541" s="14" t="n"/>
      <c r="G1541" s="14" t="n"/>
      <c r="H1541" s="15" t="n"/>
      <c r="I1541" s="15" t="n"/>
      <c r="J1541" s="11">
        <f>IF(OR(E1541="",F1541=""),"",ROUND((MOD(F1541-E1541,1)-N(G1541))*24,2))</f>
        <v/>
      </c>
      <c r="K1541" s="11">
        <f>IF(OR(A1541="",B1541=""),"",SUMIFS(Paradas!$F$5:$F$4004,Paradas!$A$5:$A$4004,A1541,Paradas!$B$5:$B$4004,B1541))</f>
        <v/>
      </c>
      <c r="L1541" s="11">
        <f>IF(J1541="","",J1541-N(K1541))</f>
        <v/>
      </c>
      <c r="M1541" s="12">
        <f>IF(OR(A1541="",B1541=""),"",COUNTIFS(Paradas!$A$5:$A$4004,A1541,Paradas!$B$5:$B$4004,B1541))</f>
        <v/>
      </c>
      <c r="N1541" s="11">
        <f>IF(OR(H1541="",I1541=""),"",I1541-H1541)</f>
        <v/>
      </c>
      <c r="O1541" s="6" t="n"/>
    </row>
    <row r="1542">
      <c r="A1542" s="13" t="n"/>
      <c r="B1542" s="6" t="n"/>
      <c r="C1542" s="6" t="n"/>
      <c r="D1542" s="6" t="n"/>
      <c r="E1542" s="14" t="n"/>
      <c r="F1542" s="14" t="n"/>
      <c r="G1542" s="14" t="n"/>
      <c r="H1542" s="15" t="n"/>
      <c r="I1542" s="15" t="n"/>
      <c r="J1542" s="11">
        <f>IF(OR(E1542="",F1542=""),"",ROUND((MOD(F1542-E1542,1)-N(G1542))*24,2))</f>
        <v/>
      </c>
      <c r="K1542" s="11">
        <f>IF(OR(A1542="",B1542=""),"",SUMIFS(Paradas!$F$5:$F$4004,Paradas!$A$5:$A$4004,A1542,Paradas!$B$5:$B$4004,B1542))</f>
        <v/>
      </c>
      <c r="L1542" s="11">
        <f>IF(J1542="","",J1542-N(K1542))</f>
        <v/>
      </c>
      <c r="M1542" s="12">
        <f>IF(OR(A1542="",B1542=""),"",COUNTIFS(Paradas!$A$5:$A$4004,A1542,Paradas!$B$5:$B$4004,B1542))</f>
        <v/>
      </c>
      <c r="N1542" s="11">
        <f>IF(OR(H1542="",I1542=""),"",I1542-H1542)</f>
        <v/>
      </c>
      <c r="O1542" s="6" t="n"/>
    </row>
    <row r="1543">
      <c r="A1543" s="13" t="n"/>
      <c r="B1543" s="6" t="n"/>
      <c r="C1543" s="6" t="n"/>
      <c r="D1543" s="6" t="n"/>
      <c r="E1543" s="14" t="n"/>
      <c r="F1543" s="14" t="n"/>
      <c r="G1543" s="14" t="n"/>
      <c r="H1543" s="15" t="n"/>
      <c r="I1543" s="15" t="n"/>
      <c r="J1543" s="11">
        <f>IF(OR(E1543="",F1543=""),"",ROUND((MOD(F1543-E1543,1)-N(G1543))*24,2))</f>
        <v/>
      </c>
      <c r="K1543" s="11">
        <f>IF(OR(A1543="",B1543=""),"",SUMIFS(Paradas!$F$5:$F$4004,Paradas!$A$5:$A$4004,A1543,Paradas!$B$5:$B$4004,B1543))</f>
        <v/>
      </c>
      <c r="L1543" s="11">
        <f>IF(J1543="","",J1543-N(K1543))</f>
        <v/>
      </c>
      <c r="M1543" s="12">
        <f>IF(OR(A1543="",B1543=""),"",COUNTIFS(Paradas!$A$5:$A$4004,A1543,Paradas!$B$5:$B$4004,B1543))</f>
        <v/>
      </c>
      <c r="N1543" s="11">
        <f>IF(OR(H1543="",I1543=""),"",I1543-H1543)</f>
        <v/>
      </c>
      <c r="O1543" s="6" t="n"/>
    </row>
    <row r="1544">
      <c r="A1544" s="13" t="n"/>
      <c r="B1544" s="6" t="n"/>
      <c r="C1544" s="6" t="n"/>
      <c r="D1544" s="6" t="n"/>
      <c r="E1544" s="14" t="n"/>
      <c r="F1544" s="14" t="n"/>
      <c r="G1544" s="14" t="n"/>
      <c r="H1544" s="15" t="n"/>
      <c r="I1544" s="15" t="n"/>
      <c r="J1544" s="11">
        <f>IF(OR(E1544="",F1544=""),"",ROUND((MOD(F1544-E1544,1)-N(G1544))*24,2))</f>
        <v/>
      </c>
      <c r="K1544" s="11">
        <f>IF(OR(A1544="",B1544=""),"",SUMIFS(Paradas!$F$5:$F$4004,Paradas!$A$5:$A$4004,A1544,Paradas!$B$5:$B$4004,B1544))</f>
        <v/>
      </c>
      <c r="L1544" s="11">
        <f>IF(J1544="","",J1544-N(K1544))</f>
        <v/>
      </c>
      <c r="M1544" s="12">
        <f>IF(OR(A1544="",B1544=""),"",COUNTIFS(Paradas!$A$5:$A$4004,A1544,Paradas!$B$5:$B$4004,B1544))</f>
        <v/>
      </c>
      <c r="N1544" s="11">
        <f>IF(OR(H1544="",I1544=""),"",I1544-H1544)</f>
        <v/>
      </c>
      <c r="O1544" s="6" t="n"/>
    </row>
    <row r="1545">
      <c r="A1545" s="13" t="n"/>
      <c r="B1545" s="6" t="n"/>
      <c r="C1545" s="6" t="n"/>
      <c r="D1545" s="6" t="n"/>
      <c r="E1545" s="14" t="n"/>
      <c r="F1545" s="14" t="n"/>
      <c r="G1545" s="14" t="n"/>
      <c r="H1545" s="15" t="n"/>
      <c r="I1545" s="15" t="n"/>
      <c r="J1545" s="11">
        <f>IF(OR(E1545="",F1545=""),"",ROUND((MOD(F1545-E1545,1)-N(G1545))*24,2))</f>
        <v/>
      </c>
      <c r="K1545" s="11">
        <f>IF(OR(A1545="",B1545=""),"",SUMIFS(Paradas!$F$5:$F$4004,Paradas!$A$5:$A$4004,A1545,Paradas!$B$5:$B$4004,B1545))</f>
        <v/>
      </c>
      <c r="L1545" s="11">
        <f>IF(J1545="","",J1545-N(K1545))</f>
        <v/>
      </c>
      <c r="M1545" s="12">
        <f>IF(OR(A1545="",B1545=""),"",COUNTIFS(Paradas!$A$5:$A$4004,A1545,Paradas!$B$5:$B$4004,B1545))</f>
        <v/>
      </c>
      <c r="N1545" s="11">
        <f>IF(OR(H1545="",I1545=""),"",I1545-H1545)</f>
        <v/>
      </c>
      <c r="O1545" s="6" t="n"/>
    </row>
    <row r="1546">
      <c r="A1546" s="13" t="n"/>
      <c r="B1546" s="6" t="n"/>
      <c r="C1546" s="6" t="n"/>
      <c r="D1546" s="6" t="n"/>
      <c r="E1546" s="14" t="n"/>
      <c r="F1546" s="14" t="n"/>
      <c r="G1546" s="14" t="n"/>
      <c r="H1546" s="15" t="n"/>
      <c r="I1546" s="15" t="n"/>
      <c r="J1546" s="11">
        <f>IF(OR(E1546="",F1546=""),"",ROUND((MOD(F1546-E1546,1)-N(G1546))*24,2))</f>
        <v/>
      </c>
      <c r="K1546" s="11">
        <f>IF(OR(A1546="",B1546=""),"",SUMIFS(Paradas!$F$5:$F$4004,Paradas!$A$5:$A$4004,A1546,Paradas!$B$5:$B$4004,B1546))</f>
        <v/>
      </c>
      <c r="L1546" s="11">
        <f>IF(J1546="","",J1546-N(K1546))</f>
        <v/>
      </c>
      <c r="M1546" s="12">
        <f>IF(OR(A1546="",B1546=""),"",COUNTIFS(Paradas!$A$5:$A$4004,A1546,Paradas!$B$5:$B$4004,B1546))</f>
        <v/>
      </c>
      <c r="N1546" s="11">
        <f>IF(OR(H1546="",I1546=""),"",I1546-H1546)</f>
        <v/>
      </c>
      <c r="O1546" s="6" t="n"/>
    </row>
    <row r="1547">
      <c r="A1547" s="13" t="n"/>
      <c r="B1547" s="6" t="n"/>
      <c r="C1547" s="6" t="n"/>
      <c r="D1547" s="6" t="n"/>
      <c r="E1547" s="14" t="n"/>
      <c r="F1547" s="14" t="n"/>
      <c r="G1547" s="14" t="n"/>
      <c r="H1547" s="15" t="n"/>
      <c r="I1547" s="15" t="n"/>
      <c r="J1547" s="11">
        <f>IF(OR(E1547="",F1547=""),"",ROUND((MOD(F1547-E1547,1)-N(G1547))*24,2))</f>
        <v/>
      </c>
      <c r="K1547" s="11">
        <f>IF(OR(A1547="",B1547=""),"",SUMIFS(Paradas!$F$5:$F$4004,Paradas!$A$5:$A$4004,A1547,Paradas!$B$5:$B$4004,B1547))</f>
        <v/>
      </c>
      <c r="L1547" s="11">
        <f>IF(J1547="","",J1547-N(K1547))</f>
        <v/>
      </c>
      <c r="M1547" s="12">
        <f>IF(OR(A1547="",B1547=""),"",COUNTIFS(Paradas!$A$5:$A$4004,A1547,Paradas!$B$5:$B$4004,B1547))</f>
        <v/>
      </c>
      <c r="N1547" s="11">
        <f>IF(OR(H1547="",I1547=""),"",I1547-H1547)</f>
        <v/>
      </c>
      <c r="O1547" s="6" t="n"/>
    </row>
    <row r="1548">
      <c r="A1548" s="13" t="n"/>
      <c r="B1548" s="6" t="n"/>
      <c r="C1548" s="6" t="n"/>
      <c r="D1548" s="6" t="n"/>
      <c r="E1548" s="14" t="n"/>
      <c r="F1548" s="14" t="n"/>
      <c r="G1548" s="14" t="n"/>
      <c r="H1548" s="15" t="n"/>
      <c r="I1548" s="15" t="n"/>
      <c r="J1548" s="11">
        <f>IF(OR(E1548="",F1548=""),"",ROUND((MOD(F1548-E1548,1)-N(G1548))*24,2))</f>
        <v/>
      </c>
      <c r="K1548" s="11">
        <f>IF(OR(A1548="",B1548=""),"",SUMIFS(Paradas!$F$5:$F$4004,Paradas!$A$5:$A$4004,A1548,Paradas!$B$5:$B$4004,B1548))</f>
        <v/>
      </c>
      <c r="L1548" s="11">
        <f>IF(J1548="","",J1548-N(K1548))</f>
        <v/>
      </c>
      <c r="M1548" s="12">
        <f>IF(OR(A1548="",B1548=""),"",COUNTIFS(Paradas!$A$5:$A$4004,A1548,Paradas!$B$5:$B$4004,B1548))</f>
        <v/>
      </c>
      <c r="N1548" s="11">
        <f>IF(OR(H1548="",I1548=""),"",I1548-H1548)</f>
        <v/>
      </c>
      <c r="O1548" s="6" t="n"/>
    </row>
    <row r="1549">
      <c r="A1549" s="13" t="n"/>
      <c r="B1549" s="6" t="n"/>
      <c r="C1549" s="6" t="n"/>
      <c r="D1549" s="6" t="n"/>
      <c r="E1549" s="14" t="n"/>
      <c r="F1549" s="14" t="n"/>
      <c r="G1549" s="14" t="n"/>
      <c r="H1549" s="15" t="n"/>
      <c r="I1549" s="15" t="n"/>
      <c r="J1549" s="11">
        <f>IF(OR(E1549="",F1549=""),"",ROUND((MOD(F1549-E1549,1)-N(G1549))*24,2))</f>
        <v/>
      </c>
      <c r="K1549" s="11">
        <f>IF(OR(A1549="",B1549=""),"",SUMIFS(Paradas!$F$5:$F$4004,Paradas!$A$5:$A$4004,A1549,Paradas!$B$5:$B$4004,B1549))</f>
        <v/>
      </c>
      <c r="L1549" s="11">
        <f>IF(J1549="","",J1549-N(K1549))</f>
        <v/>
      </c>
      <c r="M1549" s="12">
        <f>IF(OR(A1549="",B1549=""),"",COUNTIFS(Paradas!$A$5:$A$4004,A1549,Paradas!$B$5:$B$4004,B1549))</f>
        <v/>
      </c>
      <c r="N1549" s="11">
        <f>IF(OR(H1549="",I1549=""),"",I1549-H1549)</f>
        <v/>
      </c>
      <c r="O1549" s="6" t="n"/>
    </row>
    <row r="1550">
      <c r="A1550" s="13" t="n"/>
      <c r="B1550" s="6" t="n"/>
      <c r="C1550" s="6" t="n"/>
      <c r="D1550" s="6" t="n"/>
      <c r="E1550" s="14" t="n"/>
      <c r="F1550" s="14" t="n"/>
      <c r="G1550" s="14" t="n"/>
      <c r="H1550" s="15" t="n"/>
      <c r="I1550" s="15" t="n"/>
      <c r="J1550" s="11">
        <f>IF(OR(E1550="",F1550=""),"",ROUND((MOD(F1550-E1550,1)-N(G1550))*24,2))</f>
        <v/>
      </c>
      <c r="K1550" s="11">
        <f>IF(OR(A1550="",B1550=""),"",SUMIFS(Paradas!$F$5:$F$4004,Paradas!$A$5:$A$4004,A1550,Paradas!$B$5:$B$4004,B1550))</f>
        <v/>
      </c>
      <c r="L1550" s="11">
        <f>IF(J1550="","",J1550-N(K1550))</f>
        <v/>
      </c>
      <c r="M1550" s="12">
        <f>IF(OR(A1550="",B1550=""),"",COUNTIFS(Paradas!$A$5:$A$4004,A1550,Paradas!$B$5:$B$4004,B1550))</f>
        <v/>
      </c>
      <c r="N1550" s="11">
        <f>IF(OR(H1550="",I1550=""),"",I1550-H1550)</f>
        <v/>
      </c>
      <c r="O1550" s="6" t="n"/>
    </row>
    <row r="1551">
      <c r="A1551" s="13" t="n"/>
      <c r="B1551" s="6" t="n"/>
      <c r="C1551" s="6" t="n"/>
      <c r="D1551" s="6" t="n"/>
      <c r="E1551" s="14" t="n"/>
      <c r="F1551" s="14" t="n"/>
      <c r="G1551" s="14" t="n"/>
      <c r="H1551" s="15" t="n"/>
      <c r="I1551" s="15" t="n"/>
      <c r="J1551" s="11">
        <f>IF(OR(E1551="",F1551=""),"",ROUND((MOD(F1551-E1551,1)-N(G1551))*24,2))</f>
        <v/>
      </c>
      <c r="K1551" s="11">
        <f>IF(OR(A1551="",B1551=""),"",SUMIFS(Paradas!$F$5:$F$4004,Paradas!$A$5:$A$4004,A1551,Paradas!$B$5:$B$4004,B1551))</f>
        <v/>
      </c>
      <c r="L1551" s="11">
        <f>IF(J1551="","",J1551-N(K1551))</f>
        <v/>
      </c>
      <c r="M1551" s="12">
        <f>IF(OR(A1551="",B1551=""),"",COUNTIFS(Paradas!$A$5:$A$4004,A1551,Paradas!$B$5:$B$4004,B1551))</f>
        <v/>
      </c>
      <c r="N1551" s="11">
        <f>IF(OR(H1551="",I1551=""),"",I1551-H1551)</f>
        <v/>
      </c>
      <c r="O1551" s="6" t="n"/>
    </row>
    <row r="1552">
      <c r="A1552" s="13" t="n"/>
      <c r="B1552" s="6" t="n"/>
      <c r="C1552" s="6" t="n"/>
      <c r="D1552" s="6" t="n"/>
      <c r="E1552" s="14" t="n"/>
      <c r="F1552" s="14" t="n"/>
      <c r="G1552" s="14" t="n"/>
      <c r="H1552" s="15" t="n"/>
      <c r="I1552" s="15" t="n"/>
      <c r="J1552" s="11">
        <f>IF(OR(E1552="",F1552=""),"",ROUND((MOD(F1552-E1552,1)-N(G1552))*24,2))</f>
        <v/>
      </c>
      <c r="K1552" s="11">
        <f>IF(OR(A1552="",B1552=""),"",SUMIFS(Paradas!$F$5:$F$4004,Paradas!$A$5:$A$4004,A1552,Paradas!$B$5:$B$4004,B1552))</f>
        <v/>
      </c>
      <c r="L1552" s="11">
        <f>IF(J1552="","",J1552-N(K1552))</f>
        <v/>
      </c>
      <c r="M1552" s="12">
        <f>IF(OR(A1552="",B1552=""),"",COUNTIFS(Paradas!$A$5:$A$4004,A1552,Paradas!$B$5:$B$4004,B1552))</f>
        <v/>
      </c>
      <c r="N1552" s="11">
        <f>IF(OR(H1552="",I1552=""),"",I1552-H1552)</f>
        <v/>
      </c>
      <c r="O1552" s="6" t="n"/>
    </row>
    <row r="1553">
      <c r="A1553" s="13" t="n"/>
      <c r="B1553" s="6" t="n"/>
      <c r="C1553" s="6" t="n"/>
      <c r="D1553" s="6" t="n"/>
      <c r="E1553" s="14" t="n"/>
      <c r="F1553" s="14" t="n"/>
      <c r="G1553" s="14" t="n"/>
      <c r="H1553" s="15" t="n"/>
      <c r="I1553" s="15" t="n"/>
      <c r="J1553" s="11">
        <f>IF(OR(E1553="",F1553=""),"",ROUND((MOD(F1553-E1553,1)-N(G1553))*24,2))</f>
        <v/>
      </c>
      <c r="K1553" s="11">
        <f>IF(OR(A1553="",B1553=""),"",SUMIFS(Paradas!$F$5:$F$4004,Paradas!$A$5:$A$4004,A1553,Paradas!$B$5:$B$4004,B1553))</f>
        <v/>
      </c>
      <c r="L1553" s="11">
        <f>IF(J1553="","",J1553-N(K1553))</f>
        <v/>
      </c>
      <c r="M1553" s="12">
        <f>IF(OR(A1553="",B1553=""),"",COUNTIFS(Paradas!$A$5:$A$4004,A1553,Paradas!$B$5:$B$4004,B1553))</f>
        <v/>
      </c>
      <c r="N1553" s="11">
        <f>IF(OR(H1553="",I1553=""),"",I1553-H1553)</f>
        <v/>
      </c>
      <c r="O1553" s="6" t="n"/>
    </row>
    <row r="1554">
      <c r="A1554" s="13" t="n"/>
      <c r="B1554" s="6" t="n"/>
      <c r="C1554" s="6" t="n"/>
      <c r="D1554" s="6" t="n"/>
      <c r="E1554" s="14" t="n"/>
      <c r="F1554" s="14" t="n"/>
      <c r="G1554" s="14" t="n"/>
      <c r="H1554" s="15" t="n"/>
      <c r="I1554" s="15" t="n"/>
      <c r="J1554" s="11">
        <f>IF(OR(E1554="",F1554=""),"",ROUND((MOD(F1554-E1554,1)-N(G1554))*24,2))</f>
        <v/>
      </c>
      <c r="K1554" s="11">
        <f>IF(OR(A1554="",B1554=""),"",SUMIFS(Paradas!$F$5:$F$4004,Paradas!$A$5:$A$4004,A1554,Paradas!$B$5:$B$4004,B1554))</f>
        <v/>
      </c>
      <c r="L1554" s="11">
        <f>IF(J1554="","",J1554-N(K1554))</f>
        <v/>
      </c>
      <c r="M1554" s="12">
        <f>IF(OR(A1554="",B1554=""),"",COUNTIFS(Paradas!$A$5:$A$4004,A1554,Paradas!$B$5:$B$4004,B1554))</f>
        <v/>
      </c>
      <c r="N1554" s="11">
        <f>IF(OR(H1554="",I1554=""),"",I1554-H1554)</f>
        <v/>
      </c>
      <c r="O1554" s="6" t="n"/>
    </row>
    <row r="1555">
      <c r="A1555" s="13" t="n"/>
      <c r="B1555" s="6" t="n"/>
      <c r="C1555" s="6" t="n"/>
      <c r="D1555" s="6" t="n"/>
      <c r="E1555" s="14" t="n"/>
      <c r="F1555" s="14" t="n"/>
      <c r="G1555" s="14" t="n"/>
      <c r="H1555" s="15" t="n"/>
      <c r="I1555" s="15" t="n"/>
      <c r="J1555" s="11">
        <f>IF(OR(E1555="",F1555=""),"",ROUND((MOD(F1555-E1555,1)-N(G1555))*24,2))</f>
        <v/>
      </c>
      <c r="K1555" s="11">
        <f>IF(OR(A1555="",B1555=""),"",SUMIFS(Paradas!$F$5:$F$4004,Paradas!$A$5:$A$4004,A1555,Paradas!$B$5:$B$4004,B1555))</f>
        <v/>
      </c>
      <c r="L1555" s="11">
        <f>IF(J1555="","",J1555-N(K1555))</f>
        <v/>
      </c>
      <c r="M1555" s="12">
        <f>IF(OR(A1555="",B1555=""),"",COUNTIFS(Paradas!$A$5:$A$4004,A1555,Paradas!$B$5:$B$4004,B1555))</f>
        <v/>
      </c>
      <c r="N1555" s="11">
        <f>IF(OR(H1555="",I1555=""),"",I1555-H1555)</f>
        <v/>
      </c>
      <c r="O1555" s="6" t="n"/>
    </row>
    <row r="1556">
      <c r="A1556" s="13" t="n"/>
      <c r="B1556" s="6" t="n"/>
      <c r="C1556" s="6" t="n"/>
      <c r="D1556" s="6" t="n"/>
      <c r="E1556" s="14" t="n"/>
      <c r="F1556" s="14" t="n"/>
      <c r="G1556" s="14" t="n"/>
      <c r="H1556" s="15" t="n"/>
      <c r="I1556" s="15" t="n"/>
      <c r="J1556" s="11">
        <f>IF(OR(E1556="",F1556=""),"",ROUND((MOD(F1556-E1556,1)-N(G1556))*24,2))</f>
        <v/>
      </c>
      <c r="K1556" s="11">
        <f>IF(OR(A1556="",B1556=""),"",SUMIFS(Paradas!$F$5:$F$4004,Paradas!$A$5:$A$4004,A1556,Paradas!$B$5:$B$4004,B1556))</f>
        <v/>
      </c>
      <c r="L1556" s="11">
        <f>IF(J1556="","",J1556-N(K1556))</f>
        <v/>
      </c>
      <c r="M1556" s="12">
        <f>IF(OR(A1556="",B1556=""),"",COUNTIFS(Paradas!$A$5:$A$4004,A1556,Paradas!$B$5:$B$4004,B1556))</f>
        <v/>
      </c>
      <c r="N1556" s="11">
        <f>IF(OR(H1556="",I1556=""),"",I1556-H1556)</f>
        <v/>
      </c>
      <c r="O1556" s="6" t="n"/>
    </row>
    <row r="1557">
      <c r="A1557" s="13" t="n"/>
      <c r="B1557" s="6" t="n"/>
      <c r="C1557" s="6" t="n"/>
      <c r="D1557" s="6" t="n"/>
      <c r="E1557" s="14" t="n"/>
      <c r="F1557" s="14" t="n"/>
      <c r="G1557" s="14" t="n"/>
      <c r="H1557" s="15" t="n"/>
      <c r="I1557" s="15" t="n"/>
      <c r="J1557" s="11">
        <f>IF(OR(E1557="",F1557=""),"",ROUND((MOD(F1557-E1557,1)-N(G1557))*24,2))</f>
        <v/>
      </c>
      <c r="K1557" s="11">
        <f>IF(OR(A1557="",B1557=""),"",SUMIFS(Paradas!$F$5:$F$4004,Paradas!$A$5:$A$4004,A1557,Paradas!$B$5:$B$4004,B1557))</f>
        <v/>
      </c>
      <c r="L1557" s="11">
        <f>IF(J1557="","",J1557-N(K1557))</f>
        <v/>
      </c>
      <c r="M1557" s="12">
        <f>IF(OR(A1557="",B1557=""),"",COUNTIFS(Paradas!$A$5:$A$4004,A1557,Paradas!$B$5:$B$4004,B1557))</f>
        <v/>
      </c>
      <c r="N1557" s="11">
        <f>IF(OR(H1557="",I1557=""),"",I1557-H1557)</f>
        <v/>
      </c>
      <c r="O1557" s="6" t="n"/>
    </row>
    <row r="1558">
      <c r="A1558" s="13" t="n"/>
      <c r="B1558" s="6" t="n"/>
      <c r="C1558" s="6" t="n"/>
      <c r="D1558" s="6" t="n"/>
      <c r="E1558" s="14" t="n"/>
      <c r="F1558" s="14" t="n"/>
      <c r="G1558" s="14" t="n"/>
      <c r="H1558" s="15" t="n"/>
      <c r="I1558" s="15" t="n"/>
      <c r="J1558" s="11">
        <f>IF(OR(E1558="",F1558=""),"",ROUND((MOD(F1558-E1558,1)-N(G1558))*24,2))</f>
        <v/>
      </c>
      <c r="K1558" s="11">
        <f>IF(OR(A1558="",B1558=""),"",SUMIFS(Paradas!$F$5:$F$4004,Paradas!$A$5:$A$4004,A1558,Paradas!$B$5:$B$4004,B1558))</f>
        <v/>
      </c>
      <c r="L1558" s="11">
        <f>IF(J1558="","",J1558-N(K1558))</f>
        <v/>
      </c>
      <c r="M1558" s="12">
        <f>IF(OR(A1558="",B1558=""),"",COUNTIFS(Paradas!$A$5:$A$4004,A1558,Paradas!$B$5:$B$4004,B1558))</f>
        <v/>
      </c>
      <c r="N1558" s="11">
        <f>IF(OR(H1558="",I1558=""),"",I1558-H1558)</f>
        <v/>
      </c>
      <c r="O1558" s="6" t="n"/>
    </row>
    <row r="1559">
      <c r="A1559" s="13" t="n"/>
      <c r="B1559" s="6" t="n"/>
      <c r="C1559" s="6" t="n"/>
      <c r="D1559" s="6" t="n"/>
      <c r="E1559" s="14" t="n"/>
      <c r="F1559" s="14" t="n"/>
      <c r="G1559" s="14" t="n"/>
      <c r="H1559" s="15" t="n"/>
      <c r="I1559" s="15" t="n"/>
      <c r="J1559" s="11">
        <f>IF(OR(E1559="",F1559=""),"",ROUND((MOD(F1559-E1559,1)-N(G1559))*24,2))</f>
        <v/>
      </c>
      <c r="K1559" s="11">
        <f>IF(OR(A1559="",B1559=""),"",SUMIFS(Paradas!$F$5:$F$4004,Paradas!$A$5:$A$4004,A1559,Paradas!$B$5:$B$4004,B1559))</f>
        <v/>
      </c>
      <c r="L1559" s="11">
        <f>IF(J1559="","",J1559-N(K1559))</f>
        <v/>
      </c>
      <c r="M1559" s="12">
        <f>IF(OR(A1559="",B1559=""),"",COUNTIFS(Paradas!$A$5:$A$4004,A1559,Paradas!$B$5:$B$4004,B1559))</f>
        <v/>
      </c>
      <c r="N1559" s="11">
        <f>IF(OR(H1559="",I1559=""),"",I1559-H1559)</f>
        <v/>
      </c>
      <c r="O1559" s="6" t="n"/>
    </row>
    <row r="1560">
      <c r="A1560" s="13" t="n"/>
      <c r="B1560" s="6" t="n"/>
      <c r="C1560" s="6" t="n"/>
      <c r="D1560" s="6" t="n"/>
      <c r="E1560" s="14" t="n"/>
      <c r="F1560" s="14" t="n"/>
      <c r="G1560" s="14" t="n"/>
      <c r="H1560" s="15" t="n"/>
      <c r="I1560" s="15" t="n"/>
      <c r="J1560" s="11">
        <f>IF(OR(E1560="",F1560=""),"",ROUND((MOD(F1560-E1560,1)-N(G1560))*24,2))</f>
        <v/>
      </c>
      <c r="K1560" s="11">
        <f>IF(OR(A1560="",B1560=""),"",SUMIFS(Paradas!$F$5:$F$4004,Paradas!$A$5:$A$4004,A1560,Paradas!$B$5:$B$4004,B1560))</f>
        <v/>
      </c>
      <c r="L1560" s="11">
        <f>IF(J1560="","",J1560-N(K1560))</f>
        <v/>
      </c>
      <c r="M1560" s="12">
        <f>IF(OR(A1560="",B1560=""),"",COUNTIFS(Paradas!$A$5:$A$4004,A1560,Paradas!$B$5:$B$4004,B1560))</f>
        <v/>
      </c>
      <c r="N1560" s="11">
        <f>IF(OR(H1560="",I1560=""),"",I1560-H1560)</f>
        <v/>
      </c>
      <c r="O1560" s="6" t="n"/>
    </row>
    <row r="1561">
      <c r="A1561" s="13" t="n"/>
      <c r="B1561" s="6" t="n"/>
      <c r="C1561" s="6" t="n"/>
      <c r="D1561" s="6" t="n"/>
      <c r="E1561" s="14" t="n"/>
      <c r="F1561" s="14" t="n"/>
      <c r="G1561" s="14" t="n"/>
      <c r="H1561" s="15" t="n"/>
      <c r="I1561" s="15" t="n"/>
      <c r="J1561" s="11">
        <f>IF(OR(E1561="",F1561=""),"",ROUND((MOD(F1561-E1561,1)-N(G1561))*24,2))</f>
        <v/>
      </c>
      <c r="K1561" s="11">
        <f>IF(OR(A1561="",B1561=""),"",SUMIFS(Paradas!$F$5:$F$4004,Paradas!$A$5:$A$4004,A1561,Paradas!$B$5:$B$4004,B1561))</f>
        <v/>
      </c>
      <c r="L1561" s="11">
        <f>IF(J1561="","",J1561-N(K1561))</f>
        <v/>
      </c>
      <c r="M1561" s="12">
        <f>IF(OR(A1561="",B1561=""),"",COUNTIFS(Paradas!$A$5:$A$4004,A1561,Paradas!$B$5:$B$4004,B1561))</f>
        <v/>
      </c>
      <c r="N1561" s="11">
        <f>IF(OR(H1561="",I1561=""),"",I1561-H1561)</f>
        <v/>
      </c>
      <c r="O1561" s="6" t="n"/>
    </row>
    <row r="1562">
      <c r="A1562" s="13" t="n"/>
      <c r="B1562" s="6" t="n"/>
      <c r="C1562" s="6" t="n"/>
      <c r="D1562" s="6" t="n"/>
      <c r="E1562" s="14" t="n"/>
      <c r="F1562" s="14" t="n"/>
      <c r="G1562" s="14" t="n"/>
      <c r="H1562" s="15" t="n"/>
      <c r="I1562" s="15" t="n"/>
      <c r="J1562" s="11">
        <f>IF(OR(E1562="",F1562=""),"",ROUND((MOD(F1562-E1562,1)-N(G1562))*24,2))</f>
        <v/>
      </c>
      <c r="K1562" s="11">
        <f>IF(OR(A1562="",B1562=""),"",SUMIFS(Paradas!$F$5:$F$4004,Paradas!$A$5:$A$4004,A1562,Paradas!$B$5:$B$4004,B1562))</f>
        <v/>
      </c>
      <c r="L1562" s="11">
        <f>IF(J1562="","",J1562-N(K1562))</f>
        <v/>
      </c>
      <c r="M1562" s="12">
        <f>IF(OR(A1562="",B1562=""),"",COUNTIFS(Paradas!$A$5:$A$4004,A1562,Paradas!$B$5:$B$4004,B1562))</f>
        <v/>
      </c>
      <c r="N1562" s="11">
        <f>IF(OR(H1562="",I1562=""),"",I1562-H1562)</f>
        <v/>
      </c>
      <c r="O1562" s="6" t="n"/>
    </row>
    <row r="1563">
      <c r="A1563" s="13" t="n"/>
      <c r="B1563" s="6" t="n"/>
      <c r="C1563" s="6" t="n"/>
      <c r="D1563" s="6" t="n"/>
      <c r="E1563" s="14" t="n"/>
      <c r="F1563" s="14" t="n"/>
      <c r="G1563" s="14" t="n"/>
      <c r="H1563" s="15" t="n"/>
      <c r="I1563" s="15" t="n"/>
      <c r="J1563" s="11">
        <f>IF(OR(E1563="",F1563=""),"",ROUND((MOD(F1563-E1563,1)-N(G1563))*24,2))</f>
        <v/>
      </c>
      <c r="K1563" s="11">
        <f>IF(OR(A1563="",B1563=""),"",SUMIFS(Paradas!$F$5:$F$4004,Paradas!$A$5:$A$4004,A1563,Paradas!$B$5:$B$4004,B1563))</f>
        <v/>
      </c>
      <c r="L1563" s="11">
        <f>IF(J1563="","",J1563-N(K1563))</f>
        <v/>
      </c>
      <c r="M1563" s="12">
        <f>IF(OR(A1563="",B1563=""),"",COUNTIFS(Paradas!$A$5:$A$4004,A1563,Paradas!$B$5:$B$4004,B1563))</f>
        <v/>
      </c>
      <c r="N1563" s="11">
        <f>IF(OR(H1563="",I1563=""),"",I1563-H1563)</f>
        <v/>
      </c>
      <c r="O1563" s="6" t="n"/>
    </row>
    <row r="1564">
      <c r="A1564" s="13" t="n"/>
      <c r="B1564" s="6" t="n"/>
      <c r="C1564" s="6" t="n"/>
      <c r="D1564" s="6" t="n"/>
      <c r="E1564" s="14" t="n"/>
      <c r="F1564" s="14" t="n"/>
      <c r="G1564" s="14" t="n"/>
      <c r="H1564" s="15" t="n"/>
      <c r="I1564" s="15" t="n"/>
      <c r="J1564" s="11">
        <f>IF(OR(E1564="",F1564=""),"",ROUND((MOD(F1564-E1564,1)-N(G1564))*24,2))</f>
        <v/>
      </c>
      <c r="K1564" s="11">
        <f>IF(OR(A1564="",B1564=""),"",SUMIFS(Paradas!$F$5:$F$4004,Paradas!$A$5:$A$4004,A1564,Paradas!$B$5:$B$4004,B1564))</f>
        <v/>
      </c>
      <c r="L1564" s="11">
        <f>IF(J1564="","",J1564-N(K1564))</f>
        <v/>
      </c>
      <c r="M1564" s="12">
        <f>IF(OR(A1564="",B1564=""),"",COUNTIFS(Paradas!$A$5:$A$4004,A1564,Paradas!$B$5:$B$4004,B1564))</f>
        <v/>
      </c>
      <c r="N1564" s="11">
        <f>IF(OR(H1564="",I1564=""),"",I1564-H1564)</f>
        <v/>
      </c>
      <c r="O1564" s="6" t="n"/>
    </row>
    <row r="1565">
      <c r="A1565" s="13" t="n"/>
      <c r="B1565" s="6" t="n"/>
      <c r="C1565" s="6" t="n"/>
      <c r="D1565" s="6" t="n"/>
      <c r="E1565" s="14" t="n"/>
      <c r="F1565" s="14" t="n"/>
      <c r="G1565" s="14" t="n"/>
      <c r="H1565" s="15" t="n"/>
      <c r="I1565" s="15" t="n"/>
      <c r="J1565" s="11">
        <f>IF(OR(E1565="",F1565=""),"",ROUND((MOD(F1565-E1565,1)-N(G1565))*24,2))</f>
        <v/>
      </c>
      <c r="K1565" s="11">
        <f>IF(OR(A1565="",B1565=""),"",SUMIFS(Paradas!$F$5:$F$4004,Paradas!$A$5:$A$4004,A1565,Paradas!$B$5:$B$4004,B1565))</f>
        <v/>
      </c>
      <c r="L1565" s="11">
        <f>IF(J1565="","",J1565-N(K1565))</f>
        <v/>
      </c>
      <c r="M1565" s="12">
        <f>IF(OR(A1565="",B1565=""),"",COUNTIFS(Paradas!$A$5:$A$4004,A1565,Paradas!$B$5:$B$4004,B1565))</f>
        <v/>
      </c>
      <c r="N1565" s="11">
        <f>IF(OR(H1565="",I1565=""),"",I1565-H1565)</f>
        <v/>
      </c>
      <c r="O1565" s="6" t="n"/>
    </row>
    <row r="1566">
      <c r="A1566" s="13" t="n"/>
      <c r="B1566" s="6" t="n"/>
      <c r="C1566" s="6" t="n"/>
      <c r="D1566" s="6" t="n"/>
      <c r="E1566" s="14" t="n"/>
      <c r="F1566" s="14" t="n"/>
      <c r="G1566" s="14" t="n"/>
      <c r="H1566" s="15" t="n"/>
      <c r="I1566" s="15" t="n"/>
      <c r="J1566" s="11">
        <f>IF(OR(E1566="",F1566=""),"",ROUND((MOD(F1566-E1566,1)-N(G1566))*24,2))</f>
        <v/>
      </c>
      <c r="K1566" s="11">
        <f>IF(OR(A1566="",B1566=""),"",SUMIFS(Paradas!$F$5:$F$4004,Paradas!$A$5:$A$4004,A1566,Paradas!$B$5:$B$4004,B1566))</f>
        <v/>
      </c>
      <c r="L1566" s="11">
        <f>IF(J1566="","",J1566-N(K1566))</f>
        <v/>
      </c>
      <c r="M1566" s="12">
        <f>IF(OR(A1566="",B1566=""),"",COUNTIFS(Paradas!$A$5:$A$4004,A1566,Paradas!$B$5:$B$4004,B1566))</f>
        <v/>
      </c>
      <c r="N1566" s="11">
        <f>IF(OR(H1566="",I1566=""),"",I1566-H1566)</f>
        <v/>
      </c>
      <c r="O1566" s="6" t="n"/>
    </row>
    <row r="1567">
      <c r="A1567" s="13" t="n"/>
      <c r="B1567" s="6" t="n"/>
      <c r="C1567" s="6" t="n"/>
      <c r="D1567" s="6" t="n"/>
      <c r="E1567" s="14" t="n"/>
      <c r="F1567" s="14" t="n"/>
      <c r="G1567" s="14" t="n"/>
      <c r="H1567" s="15" t="n"/>
      <c r="I1567" s="15" t="n"/>
      <c r="J1567" s="11">
        <f>IF(OR(E1567="",F1567=""),"",ROUND((MOD(F1567-E1567,1)-N(G1567))*24,2))</f>
        <v/>
      </c>
      <c r="K1567" s="11">
        <f>IF(OR(A1567="",B1567=""),"",SUMIFS(Paradas!$F$5:$F$4004,Paradas!$A$5:$A$4004,A1567,Paradas!$B$5:$B$4004,B1567))</f>
        <v/>
      </c>
      <c r="L1567" s="11">
        <f>IF(J1567="","",J1567-N(K1567))</f>
        <v/>
      </c>
      <c r="M1567" s="12">
        <f>IF(OR(A1567="",B1567=""),"",COUNTIFS(Paradas!$A$5:$A$4004,A1567,Paradas!$B$5:$B$4004,B1567))</f>
        <v/>
      </c>
      <c r="N1567" s="11">
        <f>IF(OR(H1567="",I1567=""),"",I1567-H1567)</f>
        <v/>
      </c>
      <c r="O1567" s="6" t="n"/>
    </row>
    <row r="1568">
      <c r="A1568" s="13" t="n"/>
      <c r="B1568" s="6" t="n"/>
      <c r="C1568" s="6" t="n"/>
      <c r="D1568" s="6" t="n"/>
      <c r="E1568" s="14" t="n"/>
      <c r="F1568" s="14" t="n"/>
      <c r="G1568" s="14" t="n"/>
      <c r="H1568" s="15" t="n"/>
      <c r="I1568" s="15" t="n"/>
      <c r="J1568" s="11">
        <f>IF(OR(E1568="",F1568=""),"",ROUND((MOD(F1568-E1568,1)-N(G1568))*24,2))</f>
        <v/>
      </c>
      <c r="K1568" s="11">
        <f>IF(OR(A1568="",B1568=""),"",SUMIFS(Paradas!$F$5:$F$4004,Paradas!$A$5:$A$4004,A1568,Paradas!$B$5:$B$4004,B1568))</f>
        <v/>
      </c>
      <c r="L1568" s="11">
        <f>IF(J1568="","",J1568-N(K1568))</f>
        <v/>
      </c>
      <c r="M1568" s="12">
        <f>IF(OR(A1568="",B1568=""),"",COUNTIFS(Paradas!$A$5:$A$4004,A1568,Paradas!$B$5:$B$4004,B1568))</f>
        <v/>
      </c>
      <c r="N1568" s="11">
        <f>IF(OR(H1568="",I1568=""),"",I1568-H1568)</f>
        <v/>
      </c>
      <c r="O1568" s="6" t="n"/>
    </row>
    <row r="1569">
      <c r="A1569" s="13" t="n"/>
      <c r="B1569" s="6" t="n"/>
      <c r="C1569" s="6" t="n"/>
      <c r="D1569" s="6" t="n"/>
      <c r="E1569" s="14" t="n"/>
      <c r="F1569" s="14" t="n"/>
      <c r="G1569" s="14" t="n"/>
      <c r="H1569" s="15" t="n"/>
      <c r="I1569" s="15" t="n"/>
      <c r="J1569" s="11">
        <f>IF(OR(E1569="",F1569=""),"",ROUND((MOD(F1569-E1569,1)-N(G1569))*24,2))</f>
        <v/>
      </c>
      <c r="K1569" s="11">
        <f>IF(OR(A1569="",B1569=""),"",SUMIFS(Paradas!$F$5:$F$4004,Paradas!$A$5:$A$4004,A1569,Paradas!$B$5:$B$4004,B1569))</f>
        <v/>
      </c>
      <c r="L1569" s="11">
        <f>IF(J1569="","",J1569-N(K1569))</f>
        <v/>
      </c>
      <c r="M1569" s="12">
        <f>IF(OR(A1569="",B1569=""),"",COUNTIFS(Paradas!$A$5:$A$4004,A1569,Paradas!$B$5:$B$4004,B1569))</f>
        <v/>
      </c>
      <c r="N1569" s="11">
        <f>IF(OR(H1569="",I1569=""),"",I1569-H1569)</f>
        <v/>
      </c>
      <c r="O1569" s="6" t="n"/>
    </row>
    <row r="1570">
      <c r="A1570" s="13" t="n"/>
      <c r="B1570" s="6" t="n"/>
      <c r="C1570" s="6" t="n"/>
      <c r="D1570" s="6" t="n"/>
      <c r="E1570" s="14" t="n"/>
      <c r="F1570" s="14" t="n"/>
      <c r="G1570" s="14" t="n"/>
      <c r="H1570" s="15" t="n"/>
      <c r="I1570" s="15" t="n"/>
      <c r="J1570" s="11">
        <f>IF(OR(E1570="",F1570=""),"",ROUND((MOD(F1570-E1570,1)-N(G1570))*24,2))</f>
        <v/>
      </c>
      <c r="K1570" s="11">
        <f>IF(OR(A1570="",B1570=""),"",SUMIFS(Paradas!$F$5:$F$4004,Paradas!$A$5:$A$4004,A1570,Paradas!$B$5:$B$4004,B1570))</f>
        <v/>
      </c>
      <c r="L1570" s="11">
        <f>IF(J1570="","",J1570-N(K1570))</f>
        <v/>
      </c>
      <c r="M1570" s="12">
        <f>IF(OR(A1570="",B1570=""),"",COUNTIFS(Paradas!$A$5:$A$4004,A1570,Paradas!$B$5:$B$4004,B1570))</f>
        <v/>
      </c>
      <c r="N1570" s="11">
        <f>IF(OR(H1570="",I1570=""),"",I1570-H1570)</f>
        <v/>
      </c>
      <c r="O1570" s="6" t="n"/>
    </row>
    <row r="1571">
      <c r="A1571" s="13" t="n"/>
      <c r="B1571" s="6" t="n"/>
      <c r="C1571" s="6" t="n"/>
      <c r="D1571" s="6" t="n"/>
      <c r="E1571" s="14" t="n"/>
      <c r="F1571" s="14" t="n"/>
      <c r="G1571" s="14" t="n"/>
      <c r="H1571" s="15" t="n"/>
      <c r="I1571" s="15" t="n"/>
      <c r="J1571" s="11">
        <f>IF(OR(E1571="",F1571=""),"",ROUND((MOD(F1571-E1571,1)-N(G1571))*24,2))</f>
        <v/>
      </c>
      <c r="K1571" s="11">
        <f>IF(OR(A1571="",B1571=""),"",SUMIFS(Paradas!$F$5:$F$4004,Paradas!$A$5:$A$4004,A1571,Paradas!$B$5:$B$4004,B1571))</f>
        <v/>
      </c>
      <c r="L1571" s="11">
        <f>IF(J1571="","",J1571-N(K1571))</f>
        <v/>
      </c>
      <c r="M1571" s="12">
        <f>IF(OR(A1571="",B1571=""),"",COUNTIFS(Paradas!$A$5:$A$4004,A1571,Paradas!$B$5:$B$4004,B1571))</f>
        <v/>
      </c>
      <c r="N1571" s="11">
        <f>IF(OR(H1571="",I1571=""),"",I1571-H1571)</f>
        <v/>
      </c>
      <c r="O1571" s="6" t="n"/>
    </row>
    <row r="1572">
      <c r="A1572" s="13" t="n"/>
      <c r="B1572" s="6" t="n"/>
      <c r="C1572" s="6" t="n"/>
      <c r="D1572" s="6" t="n"/>
      <c r="E1572" s="14" t="n"/>
      <c r="F1572" s="14" t="n"/>
      <c r="G1572" s="14" t="n"/>
      <c r="H1572" s="15" t="n"/>
      <c r="I1572" s="15" t="n"/>
      <c r="J1572" s="11">
        <f>IF(OR(E1572="",F1572=""),"",ROUND((MOD(F1572-E1572,1)-N(G1572))*24,2))</f>
        <v/>
      </c>
      <c r="K1572" s="11">
        <f>IF(OR(A1572="",B1572=""),"",SUMIFS(Paradas!$F$5:$F$4004,Paradas!$A$5:$A$4004,A1572,Paradas!$B$5:$B$4004,B1572))</f>
        <v/>
      </c>
      <c r="L1572" s="11">
        <f>IF(J1572="","",J1572-N(K1572))</f>
        <v/>
      </c>
      <c r="M1572" s="12">
        <f>IF(OR(A1572="",B1572=""),"",COUNTIFS(Paradas!$A$5:$A$4004,A1572,Paradas!$B$5:$B$4004,B1572))</f>
        <v/>
      </c>
      <c r="N1572" s="11">
        <f>IF(OR(H1572="",I1572=""),"",I1572-H1572)</f>
        <v/>
      </c>
      <c r="O1572" s="6" t="n"/>
    </row>
    <row r="1573">
      <c r="A1573" s="13" t="n"/>
      <c r="B1573" s="6" t="n"/>
      <c r="C1573" s="6" t="n"/>
      <c r="D1573" s="6" t="n"/>
      <c r="E1573" s="14" t="n"/>
      <c r="F1573" s="14" t="n"/>
      <c r="G1573" s="14" t="n"/>
      <c r="H1573" s="15" t="n"/>
      <c r="I1573" s="15" t="n"/>
      <c r="J1573" s="11">
        <f>IF(OR(E1573="",F1573=""),"",ROUND((MOD(F1573-E1573,1)-N(G1573))*24,2))</f>
        <v/>
      </c>
      <c r="K1573" s="11">
        <f>IF(OR(A1573="",B1573=""),"",SUMIFS(Paradas!$F$5:$F$4004,Paradas!$A$5:$A$4004,A1573,Paradas!$B$5:$B$4004,B1573))</f>
        <v/>
      </c>
      <c r="L1573" s="11">
        <f>IF(J1573="","",J1573-N(K1573))</f>
        <v/>
      </c>
      <c r="M1573" s="12">
        <f>IF(OR(A1573="",B1573=""),"",COUNTIFS(Paradas!$A$5:$A$4004,A1573,Paradas!$B$5:$B$4004,B1573))</f>
        <v/>
      </c>
      <c r="N1573" s="11">
        <f>IF(OR(H1573="",I1573=""),"",I1573-H1573)</f>
        <v/>
      </c>
      <c r="O1573" s="6" t="n"/>
    </row>
    <row r="1574">
      <c r="A1574" s="13" t="n"/>
      <c r="B1574" s="6" t="n"/>
      <c r="C1574" s="6" t="n"/>
      <c r="D1574" s="6" t="n"/>
      <c r="E1574" s="14" t="n"/>
      <c r="F1574" s="14" t="n"/>
      <c r="G1574" s="14" t="n"/>
      <c r="H1574" s="15" t="n"/>
      <c r="I1574" s="15" t="n"/>
      <c r="J1574" s="11">
        <f>IF(OR(E1574="",F1574=""),"",ROUND((MOD(F1574-E1574,1)-N(G1574))*24,2))</f>
        <v/>
      </c>
      <c r="K1574" s="11">
        <f>IF(OR(A1574="",B1574=""),"",SUMIFS(Paradas!$F$5:$F$4004,Paradas!$A$5:$A$4004,A1574,Paradas!$B$5:$B$4004,B1574))</f>
        <v/>
      </c>
      <c r="L1574" s="11">
        <f>IF(J1574="","",J1574-N(K1574))</f>
        <v/>
      </c>
      <c r="M1574" s="12">
        <f>IF(OR(A1574="",B1574=""),"",COUNTIFS(Paradas!$A$5:$A$4004,A1574,Paradas!$B$5:$B$4004,B1574))</f>
        <v/>
      </c>
      <c r="N1574" s="11">
        <f>IF(OR(H1574="",I1574=""),"",I1574-H1574)</f>
        <v/>
      </c>
      <c r="O1574" s="6" t="n"/>
    </row>
    <row r="1575">
      <c r="A1575" s="13" t="n"/>
      <c r="B1575" s="6" t="n"/>
      <c r="C1575" s="6" t="n"/>
      <c r="D1575" s="6" t="n"/>
      <c r="E1575" s="14" t="n"/>
      <c r="F1575" s="14" t="n"/>
      <c r="G1575" s="14" t="n"/>
      <c r="H1575" s="15" t="n"/>
      <c r="I1575" s="15" t="n"/>
      <c r="J1575" s="11">
        <f>IF(OR(E1575="",F1575=""),"",ROUND((MOD(F1575-E1575,1)-N(G1575))*24,2))</f>
        <v/>
      </c>
      <c r="K1575" s="11">
        <f>IF(OR(A1575="",B1575=""),"",SUMIFS(Paradas!$F$5:$F$4004,Paradas!$A$5:$A$4004,A1575,Paradas!$B$5:$B$4004,B1575))</f>
        <v/>
      </c>
      <c r="L1575" s="11">
        <f>IF(J1575="","",J1575-N(K1575))</f>
        <v/>
      </c>
      <c r="M1575" s="12">
        <f>IF(OR(A1575="",B1575=""),"",COUNTIFS(Paradas!$A$5:$A$4004,A1575,Paradas!$B$5:$B$4004,B1575))</f>
        <v/>
      </c>
      <c r="N1575" s="11">
        <f>IF(OR(H1575="",I1575=""),"",I1575-H1575)</f>
        <v/>
      </c>
      <c r="O1575" s="6" t="n"/>
    </row>
    <row r="1576">
      <c r="A1576" s="13" t="n"/>
      <c r="B1576" s="6" t="n"/>
      <c r="C1576" s="6" t="n"/>
      <c r="D1576" s="6" t="n"/>
      <c r="E1576" s="14" t="n"/>
      <c r="F1576" s="14" t="n"/>
      <c r="G1576" s="14" t="n"/>
      <c r="H1576" s="15" t="n"/>
      <c r="I1576" s="15" t="n"/>
      <c r="J1576" s="11">
        <f>IF(OR(E1576="",F1576=""),"",ROUND((MOD(F1576-E1576,1)-N(G1576))*24,2))</f>
        <v/>
      </c>
      <c r="K1576" s="11">
        <f>IF(OR(A1576="",B1576=""),"",SUMIFS(Paradas!$F$5:$F$4004,Paradas!$A$5:$A$4004,A1576,Paradas!$B$5:$B$4004,B1576))</f>
        <v/>
      </c>
      <c r="L1576" s="11">
        <f>IF(J1576="","",J1576-N(K1576))</f>
        <v/>
      </c>
      <c r="M1576" s="12">
        <f>IF(OR(A1576="",B1576=""),"",COUNTIFS(Paradas!$A$5:$A$4004,A1576,Paradas!$B$5:$B$4004,B1576))</f>
        <v/>
      </c>
      <c r="N1576" s="11">
        <f>IF(OR(H1576="",I1576=""),"",I1576-H1576)</f>
        <v/>
      </c>
      <c r="O1576" s="6" t="n"/>
    </row>
    <row r="1577">
      <c r="A1577" s="13" t="n"/>
      <c r="B1577" s="6" t="n"/>
      <c r="C1577" s="6" t="n"/>
      <c r="D1577" s="6" t="n"/>
      <c r="E1577" s="14" t="n"/>
      <c r="F1577" s="14" t="n"/>
      <c r="G1577" s="14" t="n"/>
      <c r="H1577" s="15" t="n"/>
      <c r="I1577" s="15" t="n"/>
      <c r="J1577" s="11">
        <f>IF(OR(E1577="",F1577=""),"",ROUND((MOD(F1577-E1577,1)-N(G1577))*24,2))</f>
        <v/>
      </c>
      <c r="K1577" s="11">
        <f>IF(OR(A1577="",B1577=""),"",SUMIFS(Paradas!$F$5:$F$4004,Paradas!$A$5:$A$4004,A1577,Paradas!$B$5:$B$4004,B1577))</f>
        <v/>
      </c>
      <c r="L1577" s="11">
        <f>IF(J1577="","",J1577-N(K1577))</f>
        <v/>
      </c>
      <c r="M1577" s="12">
        <f>IF(OR(A1577="",B1577=""),"",COUNTIFS(Paradas!$A$5:$A$4004,A1577,Paradas!$B$5:$B$4004,B1577))</f>
        <v/>
      </c>
      <c r="N1577" s="11">
        <f>IF(OR(H1577="",I1577=""),"",I1577-H1577)</f>
        <v/>
      </c>
      <c r="O1577" s="6" t="n"/>
    </row>
    <row r="1578">
      <c r="A1578" s="13" t="n"/>
      <c r="B1578" s="6" t="n"/>
      <c r="C1578" s="6" t="n"/>
      <c r="D1578" s="6" t="n"/>
      <c r="E1578" s="14" t="n"/>
      <c r="F1578" s="14" t="n"/>
      <c r="G1578" s="14" t="n"/>
      <c r="H1578" s="15" t="n"/>
      <c r="I1578" s="15" t="n"/>
      <c r="J1578" s="11">
        <f>IF(OR(E1578="",F1578=""),"",ROUND((MOD(F1578-E1578,1)-N(G1578))*24,2))</f>
        <v/>
      </c>
      <c r="K1578" s="11">
        <f>IF(OR(A1578="",B1578=""),"",SUMIFS(Paradas!$F$5:$F$4004,Paradas!$A$5:$A$4004,A1578,Paradas!$B$5:$B$4004,B1578))</f>
        <v/>
      </c>
      <c r="L1578" s="11">
        <f>IF(J1578="","",J1578-N(K1578))</f>
        <v/>
      </c>
      <c r="M1578" s="12">
        <f>IF(OR(A1578="",B1578=""),"",COUNTIFS(Paradas!$A$5:$A$4004,A1578,Paradas!$B$5:$B$4004,B1578))</f>
        <v/>
      </c>
      <c r="N1578" s="11">
        <f>IF(OR(H1578="",I1578=""),"",I1578-H1578)</f>
        <v/>
      </c>
      <c r="O1578" s="6" t="n"/>
    </row>
    <row r="1579">
      <c r="A1579" s="13" t="n"/>
      <c r="B1579" s="6" t="n"/>
      <c r="C1579" s="6" t="n"/>
      <c r="D1579" s="6" t="n"/>
      <c r="E1579" s="14" t="n"/>
      <c r="F1579" s="14" t="n"/>
      <c r="G1579" s="14" t="n"/>
      <c r="H1579" s="15" t="n"/>
      <c r="I1579" s="15" t="n"/>
      <c r="J1579" s="11">
        <f>IF(OR(E1579="",F1579=""),"",ROUND((MOD(F1579-E1579,1)-N(G1579))*24,2))</f>
        <v/>
      </c>
      <c r="K1579" s="11">
        <f>IF(OR(A1579="",B1579=""),"",SUMIFS(Paradas!$F$5:$F$4004,Paradas!$A$5:$A$4004,A1579,Paradas!$B$5:$B$4004,B1579))</f>
        <v/>
      </c>
      <c r="L1579" s="11">
        <f>IF(J1579="","",J1579-N(K1579))</f>
        <v/>
      </c>
      <c r="M1579" s="12">
        <f>IF(OR(A1579="",B1579=""),"",COUNTIFS(Paradas!$A$5:$A$4004,A1579,Paradas!$B$5:$B$4004,B1579))</f>
        <v/>
      </c>
      <c r="N1579" s="11">
        <f>IF(OR(H1579="",I1579=""),"",I1579-H1579)</f>
        <v/>
      </c>
      <c r="O1579" s="6" t="n"/>
    </row>
    <row r="1580">
      <c r="A1580" s="13" t="n"/>
      <c r="B1580" s="6" t="n"/>
      <c r="C1580" s="6" t="n"/>
      <c r="D1580" s="6" t="n"/>
      <c r="E1580" s="14" t="n"/>
      <c r="F1580" s="14" t="n"/>
      <c r="G1580" s="14" t="n"/>
      <c r="H1580" s="15" t="n"/>
      <c r="I1580" s="15" t="n"/>
      <c r="J1580" s="11">
        <f>IF(OR(E1580="",F1580=""),"",ROUND((MOD(F1580-E1580,1)-N(G1580))*24,2))</f>
        <v/>
      </c>
      <c r="K1580" s="11">
        <f>IF(OR(A1580="",B1580=""),"",SUMIFS(Paradas!$F$5:$F$4004,Paradas!$A$5:$A$4004,A1580,Paradas!$B$5:$B$4004,B1580))</f>
        <v/>
      </c>
      <c r="L1580" s="11">
        <f>IF(J1580="","",J1580-N(K1580))</f>
        <v/>
      </c>
      <c r="M1580" s="12">
        <f>IF(OR(A1580="",B1580=""),"",COUNTIFS(Paradas!$A$5:$A$4004,A1580,Paradas!$B$5:$B$4004,B1580))</f>
        <v/>
      </c>
      <c r="N1580" s="11">
        <f>IF(OR(H1580="",I1580=""),"",I1580-H1580)</f>
        <v/>
      </c>
      <c r="O1580" s="6" t="n"/>
    </row>
    <row r="1581">
      <c r="A1581" s="13" t="n"/>
      <c r="B1581" s="6" t="n"/>
      <c r="C1581" s="6" t="n"/>
      <c r="D1581" s="6" t="n"/>
      <c r="E1581" s="14" t="n"/>
      <c r="F1581" s="14" t="n"/>
      <c r="G1581" s="14" t="n"/>
      <c r="H1581" s="15" t="n"/>
      <c r="I1581" s="15" t="n"/>
      <c r="J1581" s="11">
        <f>IF(OR(E1581="",F1581=""),"",ROUND((MOD(F1581-E1581,1)-N(G1581))*24,2))</f>
        <v/>
      </c>
      <c r="K1581" s="11">
        <f>IF(OR(A1581="",B1581=""),"",SUMIFS(Paradas!$F$5:$F$4004,Paradas!$A$5:$A$4004,A1581,Paradas!$B$5:$B$4004,B1581))</f>
        <v/>
      </c>
      <c r="L1581" s="11">
        <f>IF(J1581="","",J1581-N(K1581))</f>
        <v/>
      </c>
      <c r="M1581" s="12">
        <f>IF(OR(A1581="",B1581=""),"",COUNTIFS(Paradas!$A$5:$A$4004,A1581,Paradas!$B$5:$B$4004,B1581))</f>
        <v/>
      </c>
      <c r="N1581" s="11">
        <f>IF(OR(H1581="",I1581=""),"",I1581-H1581)</f>
        <v/>
      </c>
      <c r="O1581" s="6" t="n"/>
    </row>
    <row r="1582">
      <c r="A1582" s="13" t="n"/>
      <c r="B1582" s="6" t="n"/>
      <c r="C1582" s="6" t="n"/>
      <c r="D1582" s="6" t="n"/>
      <c r="E1582" s="14" t="n"/>
      <c r="F1582" s="14" t="n"/>
      <c r="G1582" s="14" t="n"/>
      <c r="H1582" s="15" t="n"/>
      <c r="I1582" s="15" t="n"/>
      <c r="J1582" s="11">
        <f>IF(OR(E1582="",F1582=""),"",ROUND((MOD(F1582-E1582,1)-N(G1582))*24,2))</f>
        <v/>
      </c>
      <c r="K1582" s="11">
        <f>IF(OR(A1582="",B1582=""),"",SUMIFS(Paradas!$F$5:$F$4004,Paradas!$A$5:$A$4004,A1582,Paradas!$B$5:$B$4004,B1582))</f>
        <v/>
      </c>
      <c r="L1582" s="11">
        <f>IF(J1582="","",J1582-N(K1582))</f>
        <v/>
      </c>
      <c r="M1582" s="12">
        <f>IF(OR(A1582="",B1582=""),"",COUNTIFS(Paradas!$A$5:$A$4004,A1582,Paradas!$B$5:$B$4004,B1582))</f>
        <v/>
      </c>
      <c r="N1582" s="11">
        <f>IF(OR(H1582="",I1582=""),"",I1582-H1582)</f>
        <v/>
      </c>
      <c r="O1582" s="6" t="n"/>
    </row>
    <row r="1583">
      <c r="A1583" s="13" t="n"/>
      <c r="B1583" s="6" t="n"/>
      <c r="C1583" s="6" t="n"/>
      <c r="D1583" s="6" t="n"/>
      <c r="E1583" s="14" t="n"/>
      <c r="F1583" s="14" t="n"/>
      <c r="G1583" s="14" t="n"/>
      <c r="H1583" s="15" t="n"/>
      <c r="I1583" s="15" t="n"/>
      <c r="J1583" s="11">
        <f>IF(OR(E1583="",F1583=""),"",ROUND((MOD(F1583-E1583,1)-N(G1583))*24,2))</f>
        <v/>
      </c>
      <c r="K1583" s="11">
        <f>IF(OR(A1583="",B1583=""),"",SUMIFS(Paradas!$F$5:$F$4004,Paradas!$A$5:$A$4004,A1583,Paradas!$B$5:$B$4004,B1583))</f>
        <v/>
      </c>
      <c r="L1583" s="11">
        <f>IF(J1583="","",J1583-N(K1583))</f>
        <v/>
      </c>
      <c r="M1583" s="12">
        <f>IF(OR(A1583="",B1583=""),"",COUNTIFS(Paradas!$A$5:$A$4004,A1583,Paradas!$B$5:$B$4004,B1583))</f>
        <v/>
      </c>
      <c r="N1583" s="11">
        <f>IF(OR(H1583="",I1583=""),"",I1583-H1583)</f>
        <v/>
      </c>
      <c r="O1583" s="6" t="n"/>
    </row>
    <row r="1584">
      <c r="A1584" s="13" t="n"/>
      <c r="B1584" s="6" t="n"/>
      <c r="C1584" s="6" t="n"/>
      <c r="D1584" s="6" t="n"/>
      <c r="E1584" s="14" t="n"/>
      <c r="F1584" s="14" t="n"/>
      <c r="G1584" s="14" t="n"/>
      <c r="H1584" s="15" t="n"/>
      <c r="I1584" s="15" t="n"/>
      <c r="J1584" s="11">
        <f>IF(OR(E1584="",F1584=""),"",ROUND((MOD(F1584-E1584,1)-N(G1584))*24,2))</f>
        <v/>
      </c>
      <c r="K1584" s="11">
        <f>IF(OR(A1584="",B1584=""),"",SUMIFS(Paradas!$F$5:$F$4004,Paradas!$A$5:$A$4004,A1584,Paradas!$B$5:$B$4004,B1584))</f>
        <v/>
      </c>
      <c r="L1584" s="11">
        <f>IF(J1584="","",J1584-N(K1584))</f>
        <v/>
      </c>
      <c r="M1584" s="12">
        <f>IF(OR(A1584="",B1584=""),"",COUNTIFS(Paradas!$A$5:$A$4004,A1584,Paradas!$B$5:$B$4004,B1584))</f>
        <v/>
      </c>
      <c r="N1584" s="11">
        <f>IF(OR(H1584="",I1584=""),"",I1584-H1584)</f>
        <v/>
      </c>
      <c r="O1584" s="6" t="n"/>
    </row>
    <row r="1585">
      <c r="A1585" s="13" t="n"/>
      <c r="B1585" s="6" t="n"/>
      <c r="C1585" s="6" t="n"/>
      <c r="D1585" s="6" t="n"/>
      <c r="E1585" s="14" t="n"/>
      <c r="F1585" s="14" t="n"/>
      <c r="G1585" s="14" t="n"/>
      <c r="H1585" s="15" t="n"/>
      <c r="I1585" s="15" t="n"/>
      <c r="J1585" s="11">
        <f>IF(OR(E1585="",F1585=""),"",ROUND((MOD(F1585-E1585,1)-N(G1585))*24,2))</f>
        <v/>
      </c>
      <c r="K1585" s="11">
        <f>IF(OR(A1585="",B1585=""),"",SUMIFS(Paradas!$F$5:$F$4004,Paradas!$A$5:$A$4004,A1585,Paradas!$B$5:$B$4004,B1585))</f>
        <v/>
      </c>
      <c r="L1585" s="11">
        <f>IF(J1585="","",J1585-N(K1585))</f>
        <v/>
      </c>
      <c r="M1585" s="12">
        <f>IF(OR(A1585="",B1585=""),"",COUNTIFS(Paradas!$A$5:$A$4004,A1585,Paradas!$B$5:$B$4004,B1585))</f>
        <v/>
      </c>
      <c r="N1585" s="11">
        <f>IF(OR(H1585="",I1585=""),"",I1585-H1585)</f>
        <v/>
      </c>
      <c r="O1585" s="6" t="n"/>
    </row>
    <row r="1586">
      <c r="A1586" s="13" t="n"/>
      <c r="B1586" s="6" t="n"/>
      <c r="C1586" s="6" t="n"/>
      <c r="D1586" s="6" t="n"/>
      <c r="E1586" s="14" t="n"/>
      <c r="F1586" s="14" t="n"/>
      <c r="G1586" s="14" t="n"/>
      <c r="H1586" s="15" t="n"/>
      <c r="I1586" s="15" t="n"/>
      <c r="J1586" s="11">
        <f>IF(OR(E1586="",F1586=""),"",ROUND((MOD(F1586-E1586,1)-N(G1586))*24,2))</f>
        <v/>
      </c>
      <c r="K1586" s="11">
        <f>IF(OR(A1586="",B1586=""),"",SUMIFS(Paradas!$F$5:$F$4004,Paradas!$A$5:$A$4004,A1586,Paradas!$B$5:$B$4004,B1586))</f>
        <v/>
      </c>
      <c r="L1586" s="11">
        <f>IF(J1586="","",J1586-N(K1586))</f>
        <v/>
      </c>
      <c r="M1586" s="12">
        <f>IF(OR(A1586="",B1586=""),"",COUNTIFS(Paradas!$A$5:$A$4004,A1586,Paradas!$B$5:$B$4004,B1586))</f>
        <v/>
      </c>
      <c r="N1586" s="11">
        <f>IF(OR(H1586="",I1586=""),"",I1586-H1586)</f>
        <v/>
      </c>
      <c r="O1586" s="6" t="n"/>
    </row>
    <row r="1587">
      <c r="A1587" s="13" t="n"/>
      <c r="B1587" s="6" t="n"/>
      <c r="C1587" s="6" t="n"/>
      <c r="D1587" s="6" t="n"/>
      <c r="E1587" s="14" t="n"/>
      <c r="F1587" s="14" t="n"/>
      <c r="G1587" s="14" t="n"/>
      <c r="H1587" s="15" t="n"/>
      <c r="I1587" s="15" t="n"/>
      <c r="J1587" s="11">
        <f>IF(OR(E1587="",F1587=""),"",ROUND((MOD(F1587-E1587,1)-N(G1587))*24,2))</f>
        <v/>
      </c>
      <c r="K1587" s="11">
        <f>IF(OR(A1587="",B1587=""),"",SUMIFS(Paradas!$F$5:$F$4004,Paradas!$A$5:$A$4004,A1587,Paradas!$B$5:$B$4004,B1587))</f>
        <v/>
      </c>
      <c r="L1587" s="11">
        <f>IF(J1587="","",J1587-N(K1587))</f>
        <v/>
      </c>
      <c r="M1587" s="12">
        <f>IF(OR(A1587="",B1587=""),"",COUNTIFS(Paradas!$A$5:$A$4004,A1587,Paradas!$B$5:$B$4004,B1587))</f>
        <v/>
      </c>
      <c r="N1587" s="11">
        <f>IF(OR(H1587="",I1587=""),"",I1587-H1587)</f>
        <v/>
      </c>
      <c r="O1587" s="6" t="n"/>
    </row>
    <row r="1588">
      <c r="A1588" s="13" t="n"/>
      <c r="B1588" s="6" t="n"/>
      <c r="C1588" s="6" t="n"/>
      <c r="D1588" s="6" t="n"/>
      <c r="E1588" s="14" t="n"/>
      <c r="F1588" s="14" t="n"/>
      <c r="G1588" s="14" t="n"/>
      <c r="H1588" s="15" t="n"/>
      <c r="I1588" s="15" t="n"/>
      <c r="J1588" s="11">
        <f>IF(OR(E1588="",F1588=""),"",ROUND((MOD(F1588-E1588,1)-N(G1588))*24,2))</f>
        <v/>
      </c>
      <c r="K1588" s="11">
        <f>IF(OR(A1588="",B1588=""),"",SUMIFS(Paradas!$F$5:$F$4004,Paradas!$A$5:$A$4004,A1588,Paradas!$B$5:$B$4004,B1588))</f>
        <v/>
      </c>
      <c r="L1588" s="11">
        <f>IF(J1588="","",J1588-N(K1588))</f>
        <v/>
      </c>
      <c r="M1588" s="12">
        <f>IF(OR(A1588="",B1588=""),"",COUNTIFS(Paradas!$A$5:$A$4004,A1588,Paradas!$B$5:$B$4004,B1588))</f>
        <v/>
      </c>
      <c r="N1588" s="11">
        <f>IF(OR(H1588="",I1588=""),"",I1588-H1588)</f>
        <v/>
      </c>
      <c r="O1588" s="6" t="n"/>
    </row>
    <row r="1589">
      <c r="A1589" s="13" t="n"/>
      <c r="B1589" s="6" t="n"/>
      <c r="C1589" s="6" t="n"/>
      <c r="D1589" s="6" t="n"/>
      <c r="E1589" s="14" t="n"/>
      <c r="F1589" s="14" t="n"/>
      <c r="G1589" s="14" t="n"/>
      <c r="H1589" s="15" t="n"/>
      <c r="I1589" s="15" t="n"/>
      <c r="J1589" s="11">
        <f>IF(OR(E1589="",F1589=""),"",ROUND((MOD(F1589-E1589,1)-N(G1589))*24,2))</f>
        <v/>
      </c>
      <c r="K1589" s="11">
        <f>IF(OR(A1589="",B1589=""),"",SUMIFS(Paradas!$F$5:$F$4004,Paradas!$A$5:$A$4004,A1589,Paradas!$B$5:$B$4004,B1589))</f>
        <v/>
      </c>
      <c r="L1589" s="11">
        <f>IF(J1589="","",J1589-N(K1589))</f>
        <v/>
      </c>
      <c r="M1589" s="12">
        <f>IF(OR(A1589="",B1589=""),"",COUNTIFS(Paradas!$A$5:$A$4004,A1589,Paradas!$B$5:$B$4004,B1589))</f>
        <v/>
      </c>
      <c r="N1589" s="11">
        <f>IF(OR(H1589="",I1589=""),"",I1589-H1589)</f>
        <v/>
      </c>
      <c r="O1589" s="6" t="n"/>
    </row>
    <row r="1590">
      <c r="A1590" s="13" t="n"/>
      <c r="B1590" s="6" t="n"/>
      <c r="C1590" s="6" t="n"/>
      <c r="D1590" s="6" t="n"/>
      <c r="E1590" s="14" t="n"/>
      <c r="F1590" s="14" t="n"/>
      <c r="G1590" s="14" t="n"/>
      <c r="H1590" s="15" t="n"/>
      <c r="I1590" s="15" t="n"/>
      <c r="J1590" s="11">
        <f>IF(OR(E1590="",F1590=""),"",ROUND((MOD(F1590-E1590,1)-N(G1590))*24,2))</f>
        <v/>
      </c>
      <c r="K1590" s="11">
        <f>IF(OR(A1590="",B1590=""),"",SUMIFS(Paradas!$F$5:$F$4004,Paradas!$A$5:$A$4004,A1590,Paradas!$B$5:$B$4004,B1590))</f>
        <v/>
      </c>
      <c r="L1590" s="11">
        <f>IF(J1590="","",J1590-N(K1590))</f>
        <v/>
      </c>
      <c r="M1590" s="12">
        <f>IF(OR(A1590="",B1590=""),"",COUNTIFS(Paradas!$A$5:$A$4004,A1590,Paradas!$B$5:$B$4004,B1590))</f>
        <v/>
      </c>
      <c r="N1590" s="11">
        <f>IF(OR(H1590="",I1590=""),"",I1590-H1590)</f>
        <v/>
      </c>
      <c r="O1590" s="6" t="n"/>
    </row>
    <row r="1591">
      <c r="A1591" s="13" t="n"/>
      <c r="B1591" s="6" t="n"/>
      <c r="C1591" s="6" t="n"/>
      <c r="D1591" s="6" t="n"/>
      <c r="E1591" s="14" t="n"/>
      <c r="F1591" s="14" t="n"/>
      <c r="G1591" s="14" t="n"/>
      <c r="H1591" s="15" t="n"/>
      <c r="I1591" s="15" t="n"/>
      <c r="J1591" s="11">
        <f>IF(OR(E1591="",F1591=""),"",ROUND((MOD(F1591-E1591,1)-N(G1591))*24,2))</f>
        <v/>
      </c>
      <c r="K1591" s="11">
        <f>IF(OR(A1591="",B1591=""),"",SUMIFS(Paradas!$F$5:$F$4004,Paradas!$A$5:$A$4004,A1591,Paradas!$B$5:$B$4004,B1591))</f>
        <v/>
      </c>
      <c r="L1591" s="11">
        <f>IF(J1591="","",J1591-N(K1591))</f>
        <v/>
      </c>
      <c r="M1591" s="12">
        <f>IF(OR(A1591="",B1591=""),"",COUNTIFS(Paradas!$A$5:$A$4004,A1591,Paradas!$B$5:$B$4004,B1591))</f>
        <v/>
      </c>
      <c r="N1591" s="11">
        <f>IF(OR(H1591="",I1591=""),"",I1591-H1591)</f>
        <v/>
      </c>
      <c r="O1591" s="6" t="n"/>
    </row>
    <row r="1592">
      <c r="A1592" s="13" t="n"/>
      <c r="B1592" s="6" t="n"/>
      <c r="C1592" s="6" t="n"/>
      <c r="D1592" s="6" t="n"/>
      <c r="E1592" s="14" t="n"/>
      <c r="F1592" s="14" t="n"/>
      <c r="G1592" s="14" t="n"/>
      <c r="H1592" s="15" t="n"/>
      <c r="I1592" s="15" t="n"/>
      <c r="J1592" s="11">
        <f>IF(OR(E1592="",F1592=""),"",ROUND((MOD(F1592-E1592,1)-N(G1592))*24,2))</f>
        <v/>
      </c>
      <c r="K1592" s="11">
        <f>IF(OR(A1592="",B1592=""),"",SUMIFS(Paradas!$F$5:$F$4004,Paradas!$A$5:$A$4004,A1592,Paradas!$B$5:$B$4004,B1592))</f>
        <v/>
      </c>
      <c r="L1592" s="11">
        <f>IF(J1592="","",J1592-N(K1592))</f>
        <v/>
      </c>
      <c r="M1592" s="12">
        <f>IF(OR(A1592="",B1592=""),"",COUNTIFS(Paradas!$A$5:$A$4004,A1592,Paradas!$B$5:$B$4004,B1592))</f>
        <v/>
      </c>
      <c r="N1592" s="11">
        <f>IF(OR(H1592="",I1592=""),"",I1592-H1592)</f>
        <v/>
      </c>
      <c r="O1592" s="6" t="n"/>
    </row>
    <row r="1593">
      <c r="A1593" s="13" t="n"/>
      <c r="B1593" s="6" t="n"/>
      <c r="C1593" s="6" t="n"/>
      <c r="D1593" s="6" t="n"/>
      <c r="E1593" s="14" t="n"/>
      <c r="F1593" s="14" t="n"/>
      <c r="G1593" s="14" t="n"/>
      <c r="H1593" s="15" t="n"/>
      <c r="I1593" s="15" t="n"/>
      <c r="J1593" s="11">
        <f>IF(OR(E1593="",F1593=""),"",ROUND((MOD(F1593-E1593,1)-N(G1593))*24,2))</f>
        <v/>
      </c>
      <c r="K1593" s="11">
        <f>IF(OR(A1593="",B1593=""),"",SUMIFS(Paradas!$F$5:$F$4004,Paradas!$A$5:$A$4004,A1593,Paradas!$B$5:$B$4004,B1593))</f>
        <v/>
      </c>
      <c r="L1593" s="11">
        <f>IF(J1593="","",J1593-N(K1593))</f>
        <v/>
      </c>
      <c r="M1593" s="12">
        <f>IF(OR(A1593="",B1593=""),"",COUNTIFS(Paradas!$A$5:$A$4004,A1593,Paradas!$B$5:$B$4004,B1593))</f>
        <v/>
      </c>
      <c r="N1593" s="11">
        <f>IF(OR(H1593="",I1593=""),"",I1593-H1593)</f>
        <v/>
      </c>
      <c r="O1593" s="6" t="n"/>
    </row>
    <row r="1594">
      <c r="A1594" s="13" t="n"/>
      <c r="B1594" s="6" t="n"/>
      <c r="C1594" s="6" t="n"/>
      <c r="D1594" s="6" t="n"/>
      <c r="E1594" s="14" t="n"/>
      <c r="F1594" s="14" t="n"/>
      <c r="G1594" s="14" t="n"/>
      <c r="H1594" s="15" t="n"/>
      <c r="I1594" s="15" t="n"/>
      <c r="J1594" s="11">
        <f>IF(OR(E1594="",F1594=""),"",ROUND((MOD(F1594-E1594,1)-N(G1594))*24,2))</f>
        <v/>
      </c>
      <c r="K1594" s="11">
        <f>IF(OR(A1594="",B1594=""),"",SUMIFS(Paradas!$F$5:$F$4004,Paradas!$A$5:$A$4004,A1594,Paradas!$B$5:$B$4004,B1594))</f>
        <v/>
      </c>
      <c r="L1594" s="11">
        <f>IF(J1594="","",J1594-N(K1594))</f>
        <v/>
      </c>
      <c r="M1594" s="12">
        <f>IF(OR(A1594="",B1594=""),"",COUNTIFS(Paradas!$A$5:$A$4004,A1594,Paradas!$B$5:$B$4004,B1594))</f>
        <v/>
      </c>
      <c r="N1594" s="11">
        <f>IF(OR(H1594="",I1594=""),"",I1594-H1594)</f>
        <v/>
      </c>
      <c r="O1594" s="6" t="n"/>
    </row>
    <row r="1595">
      <c r="A1595" s="13" t="n"/>
      <c r="B1595" s="6" t="n"/>
      <c r="C1595" s="6" t="n"/>
      <c r="D1595" s="6" t="n"/>
      <c r="E1595" s="14" t="n"/>
      <c r="F1595" s="14" t="n"/>
      <c r="G1595" s="14" t="n"/>
      <c r="H1595" s="15" t="n"/>
      <c r="I1595" s="15" t="n"/>
      <c r="J1595" s="11">
        <f>IF(OR(E1595="",F1595=""),"",ROUND((MOD(F1595-E1595,1)-N(G1595))*24,2))</f>
        <v/>
      </c>
      <c r="K1595" s="11">
        <f>IF(OR(A1595="",B1595=""),"",SUMIFS(Paradas!$F$5:$F$4004,Paradas!$A$5:$A$4004,A1595,Paradas!$B$5:$B$4004,B1595))</f>
        <v/>
      </c>
      <c r="L1595" s="11">
        <f>IF(J1595="","",J1595-N(K1595))</f>
        <v/>
      </c>
      <c r="M1595" s="12">
        <f>IF(OR(A1595="",B1595=""),"",COUNTIFS(Paradas!$A$5:$A$4004,A1595,Paradas!$B$5:$B$4004,B1595))</f>
        <v/>
      </c>
      <c r="N1595" s="11">
        <f>IF(OR(H1595="",I1595=""),"",I1595-H1595)</f>
        <v/>
      </c>
      <c r="O1595" s="6" t="n"/>
    </row>
    <row r="1596">
      <c r="A1596" s="13" t="n"/>
      <c r="B1596" s="6" t="n"/>
      <c r="C1596" s="6" t="n"/>
      <c r="D1596" s="6" t="n"/>
      <c r="E1596" s="14" t="n"/>
      <c r="F1596" s="14" t="n"/>
      <c r="G1596" s="14" t="n"/>
      <c r="H1596" s="15" t="n"/>
      <c r="I1596" s="15" t="n"/>
      <c r="J1596" s="11">
        <f>IF(OR(E1596="",F1596=""),"",ROUND((MOD(F1596-E1596,1)-N(G1596))*24,2))</f>
        <v/>
      </c>
      <c r="K1596" s="11">
        <f>IF(OR(A1596="",B1596=""),"",SUMIFS(Paradas!$F$5:$F$4004,Paradas!$A$5:$A$4004,A1596,Paradas!$B$5:$B$4004,B1596))</f>
        <v/>
      </c>
      <c r="L1596" s="11">
        <f>IF(J1596="","",J1596-N(K1596))</f>
        <v/>
      </c>
      <c r="M1596" s="12">
        <f>IF(OR(A1596="",B1596=""),"",COUNTIFS(Paradas!$A$5:$A$4004,A1596,Paradas!$B$5:$B$4004,B1596))</f>
        <v/>
      </c>
      <c r="N1596" s="11">
        <f>IF(OR(H1596="",I1596=""),"",I1596-H1596)</f>
        <v/>
      </c>
      <c r="O1596" s="6" t="n"/>
    </row>
    <row r="1597">
      <c r="A1597" s="13" t="n"/>
      <c r="B1597" s="6" t="n"/>
      <c r="C1597" s="6" t="n"/>
      <c r="D1597" s="6" t="n"/>
      <c r="E1597" s="14" t="n"/>
      <c r="F1597" s="14" t="n"/>
      <c r="G1597" s="14" t="n"/>
      <c r="H1597" s="15" t="n"/>
      <c r="I1597" s="15" t="n"/>
      <c r="J1597" s="11">
        <f>IF(OR(E1597="",F1597=""),"",ROUND((MOD(F1597-E1597,1)-N(G1597))*24,2))</f>
        <v/>
      </c>
      <c r="K1597" s="11">
        <f>IF(OR(A1597="",B1597=""),"",SUMIFS(Paradas!$F$5:$F$4004,Paradas!$A$5:$A$4004,A1597,Paradas!$B$5:$B$4004,B1597))</f>
        <v/>
      </c>
      <c r="L1597" s="11">
        <f>IF(J1597="","",J1597-N(K1597))</f>
        <v/>
      </c>
      <c r="M1597" s="12">
        <f>IF(OR(A1597="",B1597=""),"",COUNTIFS(Paradas!$A$5:$A$4004,A1597,Paradas!$B$5:$B$4004,B1597))</f>
        <v/>
      </c>
      <c r="N1597" s="11">
        <f>IF(OR(H1597="",I1597=""),"",I1597-H1597)</f>
        <v/>
      </c>
      <c r="O1597" s="6" t="n"/>
    </row>
    <row r="1598">
      <c r="A1598" s="13" t="n"/>
      <c r="B1598" s="6" t="n"/>
      <c r="C1598" s="6" t="n"/>
      <c r="D1598" s="6" t="n"/>
      <c r="E1598" s="14" t="n"/>
      <c r="F1598" s="14" t="n"/>
      <c r="G1598" s="14" t="n"/>
      <c r="H1598" s="15" t="n"/>
      <c r="I1598" s="15" t="n"/>
      <c r="J1598" s="11">
        <f>IF(OR(E1598="",F1598=""),"",ROUND((MOD(F1598-E1598,1)-N(G1598))*24,2))</f>
        <v/>
      </c>
      <c r="K1598" s="11">
        <f>IF(OR(A1598="",B1598=""),"",SUMIFS(Paradas!$F$5:$F$4004,Paradas!$A$5:$A$4004,A1598,Paradas!$B$5:$B$4004,B1598))</f>
        <v/>
      </c>
      <c r="L1598" s="11">
        <f>IF(J1598="","",J1598-N(K1598))</f>
        <v/>
      </c>
      <c r="M1598" s="12">
        <f>IF(OR(A1598="",B1598=""),"",COUNTIFS(Paradas!$A$5:$A$4004,A1598,Paradas!$B$5:$B$4004,B1598))</f>
        <v/>
      </c>
      <c r="N1598" s="11">
        <f>IF(OR(H1598="",I1598=""),"",I1598-H1598)</f>
        <v/>
      </c>
      <c r="O1598" s="6" t="n"/>
    </row>
    <row r="1599">
      <c r="A1599" s="13" t="n"/>
      <c r="B1599" s="6" t="n"/>
      <c r="C1599" s="6" t="n"/>
      <c r="D1599" s="6" t="n"/>
      <c r="E1599" s="14" t="n"/>
      <c r="F1599" s="14" t="n"/>
      <c r="G1599" s="14" t="n"/>
      <c r="H1599" s="15" t="n"/>
      <c r="I1599" s="15" t="n"/>
      <c r="J1599" s="11">
        <f>IF(OR(E1599="",F1599=""),"",ROUND((MOD(F1599-E1599,1)-N(G1599))*24,2))</f>
        <v/>
      </c>
      <c r="K1599" s="11">
        <f>IF(OR(A1599="",B1599=""),"",SUMIFS(Paradas!$F$5:$F$4004,Paradas!$A$5:$A$4004,A1599,Paradas!$B$5:$B$4004,B1599))</f>
        <v/>
      </c>
      <c r="L1599" s="11">
        <f>IF(J1599="","",J1599-N(K1599))</f>
        <v/>
      </c>
      <c r="M1599" s="12">
        <f>IF(OR(A1599="",B1599=""),"",COUNTIFS(Paradas!$A$5:$A$4004,A1599,Paradas!$B$5:$B$4004,B1599))</f>
        <v/>
      </c>
      <c r="N1599" s="11">
        <f>IF(OR(H1599="",I1599=""),"",I1599-H1599)</f>
        <v/>
      </c>
      <c r="O1599" s="6" t="n"/>
    </row>
    <row r="1600">
      <c r="A1600" s="13" t="n"/>
      <c r="B1600" s="6" t="n"/>
      <c r="C1600" s="6" t="n"/>
      <c r="D1600" s="6" t="n"/>
      <c r="E1600" s="14" t="n"/>
      <c r="F1600" s="14" t="n"/>
      <c r="G1600" s="14" t="n"/>
      <c r="H1600" s="15" t="n"/>
      <c r="I1600" s="15" t="n"/>
      <c r="J1600" s="11">
        <f>IF(OR(E1600="",F1600=""),"",ROUND((MOD(F1600-E1600,1)-N(G1600))*24,2))</f>
        <v/>
      </c>
      <c r="K1600" s="11">
        <f>IF(OR(A1600="",B1600=""),"",SUMIFS(Paradas!$F$5:$F$4004,Paradas!$A$5:$A$4004,A1600,Paradas!$B$5:$B$4004,B1600))</f>
        <v/>
      </c>
      <c r="L1600" s="11">
        <f>IF(J1600="","",J1600-N(K1600))</f>
        <v/>
      </c>
      <c r="M1600" s="12">
        <f>IF(OR(A1600="",B1600=""),"",COUNTIFS(Paradas!$A$5:$A$4004,A1600,Paradas!$B$5:$B$4004,B1600))</f>
        <v/>
      </c>
      <c r="N1600" s="11">
        <f>IF(OR(H1600="",I1600=""),"",I1600-H1600)</f>
        <v/>
      </c>
      <c r="O1600" s="6" t="n"/>
    </row>
    <row r="1601">
      <c r="A1601" s="13" t="n"/>
      <c r="B1601" s="6" t="n"/>
      <c r="C1601" s="6" t="n"/>
      <c r="D1601" s="6" t="n"/>
      <c r="E1601" s="14" t="n"/>
      <c r="F1601" s="14" t="n"/>
      <c r="G1601" s="14" t="n"/>
      <c r="H1601" s="15" t="n"/>
      <c r="I1601" s="15" t="n"/>
      <c r="J1601" s="11">
        <f>IF(OR(E1601="",F1601=""),"",ROUND((MOD(F1601-E1601,1)-N(G1601))*24,2))</f>
        <v/>
      </c>
      <c r="K1601" s="11">
        <f>IF(OR(A1601="",B1601=""),"",SUMIFS(Paradas!$F$5:$F$4004,Paradas!$A$5:$A$4004,A1601,Paradas!$B$5:$B$4004,B1601))</f>
        <v/>
      </c>
      <c r="L1601" s="11">
        <f>IF(J1601="","",J1601-N(K1601))</f>
        <v/>
      </c>
      <c r="M1601" s="12">
        <f>IF(OR(A1601="",B1601=""),"",COUNTIFS(Paradas!$A$5:$A$4004,A1601,Paradas!$B$5:$B$4004,B1601))</f>
        <v/>
      </c>
      <c r="N1601" s="11">
        <f>IF(OR(H1601="",I1601=""),"",I1601-H1601)</f>
        <v/>
      </c>
      <c r="O1601" s="6" t="n"/>
    </row>
    <row r="1602">
      <c r="A1602" s="13" t="n"/>
      <c r="B1602" s="6" t="n"/>
      <c r="C1602" s="6" t="n"/>
      <c r="D1602" s="6" t="n"/>
      <c r="E1602" s="14" t="n"/>
      <c r="F1602" s="14" t="n"/>
      <c r="G1602" s="14" t="n"/>
      <c r="H1602" s="15" t="n"/>
      <c r="I1602" s="15" t="n"/>
      <c r="J1602" s="11">
        <f>IF(OR(E1602="",F1602=""),"",ROUND((MOD(F1602-E1602,1)-N(G1602))*24,2))</f>
        <v/>
      </c>
      <c r="K1602" s="11">
        <f>IF(OR(A1602="",B1602=""),"",SUMIFS(Paradas!$F$5:$F$4004,Paradas!$A$5:$A$4004,A1602,Paradas!$B$5:$B$4004,B1602))</f>
        <v/>
      </c>
      <c r="L1602" s="11">
        <f>IF(J1602="","",J1602-N(K1602))</f>
        <v/>
      </c>
      <c r="M1602" s="12">
        <f>IF(OR(A1602="",B1602=""),"",COUNTIFS(Paradas!$A$5:$A$4004,A1602,Paradas!$B$5:$B$4004,B1602))</f>
        <v/>
      </c>
      <c r="N1602" s="11">
        <f>IF(OR(H1602="",I1602=""),"",I1602-H1602)</f>
        <v/>
      </c>
      <c r="O1602" s="6" t="n"/>
    </row>
    <row r="1603">
      <c r="A1603" s="13" t="n"/>
      <c r="B1603" s="6" t="n"/>
      <c r="C1603" s="6" t="n"/>
      <c r="D1603" s="6" t="n"/>
      <c r="E1603" s="14" t="n"/>
      <c r="F1603" s="14" t="n"/>
      <c r="G1603" s="14" t="n"/>
      <c r="H1603" s="15" t="n"/>
      <c r="I1603" s="15" t="n"/>
      <c r="J1603" s="11">
        <f>IF(OR(E1603="",F1603=""),"",ROUND((MOD(F1603-E1603,1)-N(G1603))*24,2))</f>
        <v/>
      </c>
      <c r="K1603" s="11">
        <f>IF(OR(A1603="",B1603=""),"",SUMIFS(Paradas!$F$5:$F$4004,Paradas!$A$5:$A$4004,A1603,Paradas!$B$5:$B$4004,B1603))</f>
        <v/>
      </c>
      <c r="L1603" s="11">
        <f>IF(J1603="","",J1603-N(K1603))</f>
        <v/>
      </c>
      <c r="M1603" s="12">
        <f>IF(OR(A1603="",B1603=""),"",COUNTIFS(Paradas!$A$5:$A$4004,A1603,Paradas!$B$5:$B$4004,B1603))</f>
        <v/>
      </c>
      <c r="N1603" s="11">
        <f>IF(OR(H1603="",I1603=""),"",I1603-H1603)</f>
        <v/>
      </c>
      <c r="O1603" s="6" t="n"/>
    </row>
    <row r="1604">
      <c r="A1604" s="13" t="n"/>
      <c r="B1604" s="6" t="n"/>
      <c r="C1604" s="6" t="n"/>
      <c r="D1604" s="6" t="n"/>
      <c r="E1604" s="14" t="n"/>
      <c r="F1604" s="14" t="n"/>
      <c r="G1604" s="14" t="n"/>
      <c r="H1604" s="15" t="n"/>
      <c r="I1604" s="15" t="n"/>
      <c r="J1604" s="11">
        <f>IF(OR(E1604="",F1604=""),"",ROUND((MOD(F1604-E1604,1)-N(G1604))*24,2))</f>
        <v/>
      </c>
      <c r="K1604" s="11">
        <f>IF(OR(A1604="",B1604=""),"",SUMIFS(Paradas!$F$5:$F$4004,Paradas!$A$5:$A$4004,A1604,Paradas!$B$5:$B$4004,B1604))</f>
        <v/>
      </c>
      <c r="L1604" s="11">
        <f>IF(J1604="","",J1604-N(K1604))</f>
        <v/>
      </c>
      <c r="M1604" s="12">
        <f>IF(OR(A1604="",B1604=""),"",COUNTIFS(Paradas!$A$5:$A$4004,A1604,Paradas!$B$5:$B$4004,B1604))</f>
        <v/>
      </c>
      <c r="N1604" s="11">
        <f>IF(OR(H1604="",I1604=""),"",I1604-H1604)</f>
        <v/>
      </c>
      <c r="O1604" s="6" t="n"/>
    </row>
    <row r="1605">
      <c r="A1605" s="13" t="n"/>
      <c r="B1605" s="6" t="n"/>
      <c r="C1605" s="6" t="n"/>
      <c r="D1605" s="6" t="n"/>
      <c r="E1605" s="14" t="n"/>
      <c r="F1605" s="14" t="n"/>
      <c r="G1605" s="14" t="n"/>
      <c r="H1605" s="15" t="n"/>
      <c r="I1605" s="15" t="n"/>
      <c r="J1605" s="11">
        <f>IF(OR(E1605="",F1605=""),"",ROUND((MOD(F1605-E1605,1)-N(G1605))*24,2))</f>
        <v/>
      </c>
      <c r="K1605" s="11">
        <f>IF(OR(A1605="",B1605=""),"",SUMIFS(Paradas!$F$5:$F$4004,Paradas!$A$5:$A$4004,A1605,Paradas!$B$5:$B$4004,B1605))</f>
        <v/>
      </c>
      <c r="L1605" s="11">
        <f>IF(J1605="","",J1605-N(K1605))</f>
        <v/>
      </c>
      <c r="M1605" s="12">
        <f>IF(OR(A1605="",B1605=""),"",COUNTIFS(Paradas!$A$5:$A$4004,A1605,Paradas!$B$5:$B$4004,B1605))</f>
        <v/>
      </c>
      <c r="N1605" s="11">
        <f>IF(OR(H1605="",I1605=""),"",I1605-H1605)</f>
        <v/>
      </c>
      <c r="O1605" s="6" t="n"/>
    </row>
    <row r="1606">
      <c r="A1606" s="13" t="n"/>
      <c r="B1606" s="6" t="n"/>
      <c r="C1606" s="6" t="n"/>
      <c r="D1606" s="6" t="n"/>
      <c r="E1606" s="14" t="n"/>
      <c r="F1606" s="14" t="n"/>
      <c r="G1606" s="14" t="n"/>
      <c r="H1606" s="15" t="n"/>
      <c r="I1606" s="15" t="n"/>
      <c r="J1606" s="11">
        <f>IF(OR(E1606="",F1606=""),"",ROUND((MOD(F1606-E1606,1)-N(G1606))*24,2))</f>
        <v/>
      </c>
      <c r="K1606" s="11">
        <f>IF(OR(A1606="",B1606=""),"",SUMIFS(Paradas!$F$5:$F$4004,Paradas!$A$5:$A$4004,A1606,Paradas!$B$5:$B$4004,B1606))</f>
        <v/>
      </c>
      <c r="L1606" s="11">
        <f>IF(J1606="","",J1606-N(K1606))</f>
        <v/>
      </c>
      <c r="M1606" s="12">
        <f>IF(OR(A1606="",B1606=""),"",COUNTIFS(Paradas!$A$5:$A$4004,A1606,Paradas!$B$5:$B$4004,B1606))</f>
        <v/>
      </c>
      <c r="N1606" s="11">
        <f>IF(OR(H1606="",I1606=""),"",I1606-H1606)</f>
        <v/>
      </c>
      <c r="O1606" s="6" t="n"/>
    </row>
    <row r="1607">
      <c r="A1607" s="13" t="n"/>
      <c r="B1607" s="6" t="n"/>
      <c r="C1607" s="6" t="n"/>
      <c r="D1607" s="6" t="n"/>
      <c r="E1607" s="14" t="n"/>
      <c r="F1607" s="14" t="n"/>
      <c r="G1607" s="14" t="n"/>
      <c r="H1607" s="15" t="n"/>
      <c r="I1607" s="15" t="n"/>
      <c r="J1607" s="11">
        <f>IF(OR(E1607="",F1607=""),"",ROUND((MOD(F1607-E1607,1)-N(G1607))*24,2))</f>
        <v/>
      </c>
      <c r="K1607" s="11">
        <f>IF(OR(A1607="",B1607=""),"",SUMIFS(Paradas!$F$5:$F$4004,Paradas!$A$5:$A$4004,A1607,Paradas!$B$5:$B$4004,B1607))</f>
        <v/>
      </c>
      <c r="L1607" s="11">
        <f>IF(J1607="","",J1607-N(K1607))</f>
        <v/>
      </c>
      <c r="M1607" s="12">
        <f>IF(OR(A1607="",B1607=""),"",COUNTIFS(Paradas!$A$5:$A$4004,A1607,Paradas!$B$5:$B$4004,B1607))</f>
        <v/>
      </c>
      <c r="N1607" s="11">
        <f>IF(OR(H1607="",I1607=""),"",I1607-H1607)</f>
        <v/>
      </c>
      <c r="O1607" s="6" t="n"/>
    </row>
    <row r="1608">
      <c r="A1608" s="13" t="n"/>
      <c r="B1608" s="6" t="n"/>
      <c r="C1608" s="6" t="n"/>
      <c r="D1608" s="6" t="n"/>
      <c r="E1608" s="14" t="n"/>
      <c r="F1608" s="14" t="n"/>
      <c r="G1608" s="14" t="n"/>
      <c r="H1608" s="15" t="n"/>
      <c r="I1608" s="15" t="n"/>
      <c r="J1608" s="11">
        <f>IF(OR(E1608="",F1608=""),"",ROUND((MOD(F1608-E1608,1)-N(G1608))*24,2))</f>
        <v/>
      </c>
      <c r="K1608" s="11">
        <f>IF(OR(A1608="",B1608=""),"",SUMIFS(Paradas!$F$5:$F$4004,Paradas!$A$5:$A$4004,A1608,Paradas!$B$5:$B$4004,B1608))</f>
        <v/>
      </c>
      <c r="L1608" s="11">
        <f>IF(J1608="","",J1608-N(K1608))</f>
        <v/>
      </c>
      <c r="M1608" s="12">
        <f>IF(OR(A1608="",B1608=""),"",COUNTIFS(Paradas!$A$5:$A$4004,A1608,Paradas!$B$5:$B$4004,B1608))</f>
        <v/>
      </c>
      <c r="N1608" s="11">
        <f>IF(OR(H1608="",I1608=""),"",I1608-H1608)</f>
        <v/>
      </c>
      <c r="O1608" s="6" t="n"/>
    </row>
    <row r="1609">
      <c r="A1609" s="13" t="n"/>
      <c r="B1609" s="6" t="n"/>
      <c r="C1609" s="6" t="n"/>
      <c r="D1609" s="6" t="n"/>
      <c r="E1609" s="14" t="n"/>
      <c r="F1609" s="14" t="n"/>
      <c r="G1609" s="14" t="n"/>
      <c r="H1609" s="15" t="n"/>
      <c r="I1609" s="15" t="n"/>
      <c r="J1609" s="11">
        <f>IF(OR(E1609="",F1609=""),"",ROUND((MOD(F1609-E1609,1)-N(G1609))*24,2))</f>
        <v/>
      </c>
      <c r="K1609" s="11">
        <f>IF(OR(A1609="",B1609=""),"",SUMIFS(Paradas!$F$5:$F$4004,Paradas!$A$5:$A$4004,A1609,Paradas!$B$5:$B$4004,B1609))</f>
        <v/>
      </c>
      <c r="L1609" s="11">
        <f>IF(J1609="","",J1609-N(K1609))</f>
        <v/>
      </c>
      <c r="M1609" s="12">
        <f>IF(OR(A1609="",B1609=""),"",COUNTIFS(Paradas!$A$5:$A$4004,A1609,Paradas!$B$5:$B$4004,B1609))</f>
        <v/>
      </c>
      <c r="N1609" s="11">
        <f>IF(OR(H1609="",I1609=""),"",I1609-H1609)</f>
        <v/>
      </c>
      <c r="O1609" s="6" t="n"/>
    </row>
    <row r="1610">
      <c r="A1610" s="13" t="n"/>
      <c r="B1610" s="6" t="n"/>
      <c r="C1610" s="6" t="n"/>
      <c r="D1610" s="6" t="n"/>
      <c r="E1610" s="14" t="n"/>
      <c r="F1610" s="14" t="n"/>
      <c r="G1610" s="14" t="n"/>
      <c r="H1610" s="15" t="n"/>
      <c r="I1610" s="15" t="n"/>
      <c r="J1610" s="11">
        <f>IF(OR(E1610="",F1610=""),"",ROUND((MOD(F1610-E1610,1)-N(G1610))*24,2))</f>
        <v/>
      </c>
      <c r="K1610" s="11">
        <f>IF(OR(A1610="",B1610=""),"",SUMIFS(Paradas!$F$5:$F$4004,Paradas!$A$5:$A$4004,A1610,Paradas!$B$5:$B$4004,B1610))</f>
        <v/>
      </c>
      <c r="L1610" s="11">
        <f>IF(J1610="","",J1610-N(K1610))</f>
        <v/>
      </c>
      <c r="M1610" s="12">
        <f>IF(OR(A1610="",B1610=""),"",COUNTIFS(Paradas!$A$5:$A$4004,A1610,Paradas!$B$5:$B$4004,B1610))</f>
        <v/>
      </c>
      <c r="N1610" s="11">
        <f>IF(OR(H1610="",I1610=""),"",I1610-H1610)</f>
        <v/>
      </c>
      <c r="O1610" s="6" t="n"/>
    </row>
    <row r="1611">
      <c r="A1611" s="13" t="n"/>
      <c r="B1611" s="6" t="n"/>
      <c r="C1611" s="6" t="n"/>
      <c r="D1611" s="6" t="n"/>
      <c r="E1611" s="14" t="n"/>
      <c r="F1611" s="14" t="n"/>
      <c r="G1611" s="14" t="n"/>
      <c r="H1611" s="15" t="n"/>
      <c r="I1611" s="15" t="n"/>
      <c r="J1611" s="11">
        <f>IF(OR(E1611="",F1611=""),"",ROUND((MOD(F1611-E1611,1)-N(G1611))*24,2))</f>
        <v/>
      </c>
      <c r="K1611" s="11">
        <f>IF(OR(A1611="",B1611=""),"",SUMIFS(Paradas!$F$5:$F$4004,Paradas!$A$5:$A$4004,A1611,Paradas!$B$5:$B$4004,B1611))</f>
        <v/>
      </c>
      <c r="L1611" s="11">
        <f>IF(J1611="","",J1611-N(K1611))</f>
        <v/>
      </c>
      <c r="M1611" s="12">
        <f>IF(OR(A1611="",B1611=""),"",COUNTIFS(Paradas!$A$5:$A$4004,A1611,Paradas!$B$5:$B$4004,B1611))</f>
        <v/>
      </c>
      <c r="N1611" s="11">
        <f>IF(OR(H1611="",I1611=""),"",I1611-H1611)</f>
        <v/>
      </c>
      <c r="O1611" s="6" t="n"/>
    </row>
    <row r="1612">
      <c r="A1612" s="13" t="n"/>
      <c r="B1612" s="6" t="n"/>
      <c r="C1612" s="6" t="n"/>
      <c r="D1612" s="6" t="n"/>
      <c r="E1612" s="14" t="n"/>
      <c r="F1612" s="14" t="n"/>
      <c r="G1612" s="14" t="n"/>
      <c r="H1612" s="15" t="n"/>
      <c r="I1612" s="15" t="n"/>
      <c r="J1612" s="11">
        <f>IF(OR(E1612="",F1612=""),"",ROUND((MOD(F1612-E1612,1)-N(G1612))*24,2))</f>
        <v/>
      </c>
      <c r="K1612" s="11">
        <f>IF(OR(A1612="",B1612=""),"",SUMIFS(Paradas!$F$5:$F$4004,Paradas!$A$5:$A$4004,A1612,Paradas!$B$5:$B$4004,B1612))</f>
        <v/>
      </c>
      <c r="L1612" s="11">
        <f>IF(J1612="","",J1612-N(K1612))</f>
        <v/>
      </c>
      <c r="M1612" s="12">
        <f>IF(OR(A1612="",B1612=""),"",COUNTIFS(Paradas!$A$5:$A$4004,A1612,Paradas!$B$5:$B$4004,B1612))</f>
        <v/>
      </c>
      <c r="N1612" s="11">
        <f>IF(OR(H1612="",I1612=""),"",I1612-H1612)</f>
        <v/>
      </c>
      <c r="O1612" s="6" t="n"/>
    </row>
    <row r="1613">
      <c r="A1613" s="13" t="n"/>
      <c r="B1613" s="6" t="n"/>
      <c r="C1613" s="6" t="n"/>
      <c r="D1613" s="6" t="n"/>
      <c r="E1613" s="14" t="n"/>
      <c r="F1613" s="14" t="n"/>
      <c r="G1613" s="14" t="n"/>
      <c r="H1613" s="15" t="n"/>
      <c r="I1613" s="15" t="n"/>
      <c r="J1613" s="11">
        <f>IF(OR(E1613="",F1613=""),"",ROUND((MOD(F1613-E1613,1)-N(G1613))*24,2))</f>
        <v/>
      </c>
      <c r="K1613" s="11">
        <f>IF(OR(A1613="",B1613=""),"",SUMIFS(Paradas!$F$5:$F$4004,Paradas!$A$5:$A$4004,A1613,Paradas!$B$5:$B$4004,B1613))</f>
        <v/>
      </c>
      <c r="L1613" s="11">
        <f>IF(J1613="","",J1613-N(K1613))</f>
        <v/>
      </c>
      <c r="M1613" s="12">
        <f>IF(OR(A1613="",B1613=""),"",COUNTIFS(Paradas!$A$5:$A$4004,A1613,Paradas!$B$5:$B$4004,B1613))</f>
        <v/>
      </c>
      <c r="N1613" s="11">
        <f>IF(OR(H1613="",I1613=""),"",I1613-H1613)</f>
        <v/>
      </c>
      <c r="O1613" s="6" t="n"/>
    </row>
    <row r="1614">
      <c r="A1614" s="13" t="n"/>
      <c r="B1614" s="6" t="n"/>
      <c r="C1614" s="6" t="n"/>
      <c r="D1614" s="6" t="n"/>
      <c r="E1614" s="14" t="n"/>
      <c r="F1614" s="14" t="n"/>
      <c r="G1614" s="14" t="n"/>
      <c r="H1614" s="15" t="n"/>
      <c r="I1614" s="15" t="n"/>
      <c r="J1614" s="11">
        <f>IF(OR(E1614="",F1614=""),"",ROUND((MOD(F1614-E1614,1)-N(G1614))*24,2))</f>
        <v/>
      </c>
      <c r="K1614" s="11">
        <f>IF(OR(A1614="",B1614=""),"",SUMIFS(Paradas!$F$5:$F$4004,Paradas!$A$5:$A$4004,A1614,Paradas!$B$5:$B$4004,B1614))</f>
        <v/>
      </c>
      <c r="L1614" s="11">
        <f>IF(J1614="","",J1614-N(K1614))</f>
        <v/>
      </c>
      <c r="M1614" s="12">
        <f>IF(OR(A1614="",B1614=""),"",COUNTIFS(Paradas!$A$5:$A$4004,A1614,Paradas!$B$5:$B$4004,B1614))</f>
        <v/>
      </c>
      <c r="N1614" s="11">
        <f>IF(OR(H1614="",I1614=""),"",I1614-H1614)</f>
        <v/>
      </c>
      <c r="O1614" s="6" t="n"/>
    </row>
    <row r="1615">
      <c r="A1615" s="13" t="n"/>
      <c r="B1615" s="6" t="n"/>
      <c r="C1615" s="6" t="n"/>
      <c r="D1615" s="6" t="n"/>
      <c r="E1615" s="14" t="n"/>
      <c r="F1615" s="14" t="n"/>
      <c r="G1615" s="14" t="n"/>
      <c r="H1615" s="15" t="n"/>
      <c r="I1615" s="15" t="n"/>
      <c r="J1615" s="11">
        <f>IF(OR(E1615="",F1615=""),"",ROUND((MOD(F1615-E1615,1)-N(G1615))*24,2))</f>
        <v/>
      </c>
      <c r="K1615" s="11">
        <f>IF(OR(A1615="",B1615=""),"",SUMIFS(Paradas!$F$5:$F$4004,Paradas!$A$5:$A$4004,A1615,Paradas!$B$5:$B$4004,B1615))</f>
        <v/>
      </c>
      <c r="L1615" s="11">
        <f>IF(J1615="","",J1615-N(K1615))</f>
        <v/>
      </c>
      <c r="M1615" s="12">
        <f>IF(OR(A1615="",B1615=""),"",COUNTIFS(Paradas!$A$5:$A$4004,A1615,Paradas!$B$5:$B$4004,B1615))</f>
        <v/>
      </c>
      <c r="N1615" s="11">
        <f>IF(OR(H1615="",I1615=""),"",I1615-H1615)</f>
        <v/>
      </c>
      <c r="O1615" s="6" t="n"/>
    </row>
    <row r="1616">
      <c r="A1616" s="13" t="n"/>
      <c r="B1616" s="6" t="n"/>
      <c r="C1616" s="6" t="n"/>
      <c r="D1616" s="6" t="n"/>
      <c r="E1616" s="14" t="n"/>
      <c r="F1616" s="14" t="n"/>
      <c r="G1616" s="14" t="n"/>
      <c r="H1616" s="15" t="n"/>
      <c r="I1616" s="15" t="n"/>
      <c r="J1616" s="11">
        <f>IF(OR(E1616="",F1616=""),"",ROUND((MOD(F1616-E1616,1)-N(G1616))*24,2))</f>
        <v/>
      </c>
      <c r="K1616" s="11">
        <f>IF(OR(A1616="",B1616=""),"",SUMIFS(Paradas!$F$5:$F$4004,Paradas!$A$5:$A$4004,A1616,Paradas!$B$5:$B$4004,B1616))</f>
        <v/>
      </c>
      <c r="L1616" s="11">
        <f>IF(J1616="","",J1616-N(K1616))</f>
        <v/>
      </c>
      <c r="M1616" s="12">
        <f>IF(OR(A1616="",B1616=""),"",COUNTIFS(Paradas!$A$5:$A$4004,A1616,Paradas!$B$5:$B$4004,B1616))</f>
        <v/>
      </c>
      <c r="N1616" s="11">
        <f>IF(OR(H1616="",I1616=""),"",I1616-H1616)</f>
        <v/>
      </c>
      <c r="O1616" s="6" t="n"/>
    </row>
    <row r="1617">
      <c r="A1617" s="13" t="n"/>
      <c r="B1617" s="6" t="n"/>
      <c r="C1617" s="6" t="n"/>
      <c r="D1617" s="6" t="n"/>
      <c r="E1617" s="14" t="n"/>
      <c r="F1617" s="14" t="n"/>
      <c r="G1617" s="14" t="n"/>
      <c r="H1617" s="15" t="n"/>
      <c r="I1617" s="15" t="n"/>
      <c r="J1617" s="11">
        <f>IF(OR(E1617="",F1617=""),"",ROUND((MOD(F1617-E1617,1)-N(G1617))*24,2))</f>
        <v/>
      </c>
      <c r="K1617" s="11">
        <f>IF(OR(A1617="",B1617=""),"",SUMIFS(Paradas!$F$5:$F$4004,Paradas!$A$5:$A$4004,A1617,Paradas!$B$5:$B$4004,B1617))</f>
        <v/>
      </c>
      <c r="L1617" s="11">
        <f>IF(J1617="","",J1617-N(K1617))</f>
        <v/>
      </c>
      <c r="M1617" s="12">
        <f>IF(OR(A1617="",B1617=""),"",COUNTIFS(Paradas!$A$5:$A$4004,A1617,Paradas!$B$5:$B$4004,B1617))</f>
        <v/>
      </c>
      <c r="N1617" s="11">
        <f>IF(OR(H1617="",I1617=""),"",I1617-H1617)</f>
        <v/>
      </c>
      <c r="O1617" s="6" t="n"/>
    </row>
    <row r="1618">
      <c r="A1618" s="13" t="n"/>
      <c r="B1618" s="6" t="n"/>
      <c r="C1618" s="6" t="n"/>
      <c r="D1618" s="6" t="n"/>
      <c r="E1618" s="14" t="n"/>
      <c r="F1618" s="14" t="n"/>
      <c r="G1618" s="14" t="n"/>
      <c r="H1618" s="15" t="n"/>
      <c r="I1618" s="15" t="n"/>
      <c r="J1618" s="11">
        <f>IF(OR(E1618="",F1618=""),"",ROUND((MOD(F1618-E1618,1)-N(G1618))*24,2))</f>
        <v/>
      </c>
      <c r="K1618" s="11">
        <f>IF(OR(A1618="",B1618=""),"",SUMIFS(Paradas!$F$5:$F$4004,Paradas!$A$5:$A$4004,A1618,Paradas!$B$5:$B$4004,B1618))</f>
        <v/>
      </c>
      <c r="L1618" s="11">
        <f>IF(J1618="","",J1618-N(K1618))</f>
        <v/>
      </c>
      <c r="M1618" s="12">
        <f>IF(OR(A1618="",B1618=""),"",COUNTIFS(Paradas!$A$5:$A$4004,A1618,Paradas!$B$5:$B$4004,B1618))</f>
        <v/>
      </c>
      <c r="N1618" s="11">
        <f>IF(OR(H1618="",I1618=""),"",I1618-H1618)</f>
        <v/>
      </c>
      <c r="O1618" s="6" t="n"/>
    </row>
    <row r="1619">
      <c r="A1619" s="13" t="n"/>
      <c r="B1619" s="6" t="n"/>
      <c r="C1619" s="6" t="n"/>
      <c r="D1619" s="6" t="n"/>
      <c r="E1619" s="14" t="n"/>
      <c r="F1619" s="14" t="n"/>
      <c r="G1619" s="14" t="n"/>
      <c r="H1619" s="15" t="n"/>
      <c r="I1619" s="15" t="n"/>
      <c r="J1619" s="11">
        <f>IF(OR(E1619="",F1619=""),"",ROUND((MOD(F1619-E1619,1)-N(G1619))*24,2))</f>
        <v/>
      </c>
      <c r="K1619" s="11">
        <f>IF(OR(A1619="",B1619=""),"",SUMIFS(Paradas!$F$5:$F$4004,Paradas!$A$5:$A$4004,A1619,Paradas!$B$5:$B$4004,B1619))</f>
        <v/>
      </c>
      <c r="L1619" s="11">
        <f>IF(J1619="","",J1619-N(K1619))</f>
        <v/>
      </c>
      <c r="M1619" s="12">
        <f>IF(OR(A1619="",B1619=""),"",COUNTIFS(Paradas!$A$5:$A$4004,A1619,Paradas!$B$5:$B$4004,B1619))</f>
        <v/>
      </c>
      <c r="N1619" s="11">
        <f>IF(OR(H1619="",I1619=""),"",I1619-H1619)</f>
        <v/>
      </c>
      <c r="O1619" s="6" t="n"/>
    </row>
    <row r="1620">
      <c r="A1620" s="13" t="n"/>
      <c r="B1620" s="6" t="n"/>
      <c r="C1620" s="6" t="n"/>
      <c r="D1620" s="6" t="n"/>
      <c r="E1620" s="14" t="n"/>
      <c r="F1620" s="14" t="n"/>
      <c r="G1620" s="14" t="n"/>
      <c r="H1620" s="15" t="n"/>
      <c r="I1620" s="15" t="n"/>
      <c r="J1620" s="11">
        <f>IF(OR(E1620="",F1620=""),"",ROUND((MOD(F1620-E1620,1)-N(G1620))*24,2))</f>
        <v/>
      </c>
      <c r="K1620" s="11">
        <f>IF(OR(A1620="",B1620=""),"",SUMIFS(Paradas!$F$5:$F$4004,Paradas!$A$5:$A$4004,A1620,Paradas!$B$5:$B$4004,B1620))</f>
        <v/>
      </c>
      <c r="L1620" s="11">
        <f>IF(J1620="","",J1620-N(K1620))</f>
        <v/>
      </c>
      <c r="M1620" s="12">
        <f>IF(OR(A1620="",B1620=""),"",COUNTIFS(Paradas!$A$5:$A$4004,A1620,Paradas!$B$5:$B$4004,B1620))</f>
        <v/>
      </c>
      <c r="N1620" s="11">
        <f>IF(OR(H1620="",I1620=""),"",I1620-H1620)</f>
        <v/>
      </c>
      <c r="O1620" s="6" t="n"/>
    </row>
    <row r="1621">
      <c r="A1621" s="13" t="n"/>
      <c r="B1621" s="6" t="n"/>
      <c r="C1621" s="6" t="n"/>
      <c r="D1621" s="6" t="n"/>
      <c r="E1621" s="14" t="n"/>
      <c r="F1621" s="14" t="n"/>
      <c r="G1621" s="14" t="n"/>
      <c r="H1621" s="15" t="n"/>
      <c r="I1621" s="15" t="n"/>
      <c r="J1621" s="11">
        <f>IF(OR(E1621="",F1621=""),"",ROUND((MOD(F1621-E1621,1)-N(G1621))*24,2))</f>
        <v/>
      </c>
      <c r="K1621" s="11">
        <f>IF(OR(A1621="",B1621=""),"",SUMIFS(Paradas!$F$5:$F$4004,Paradas!$A$5:$A$4004,A1621,Paradas!$B$5:$B$4004,B1621))</f>
        <v/>
      </c>
      <c r="L1621" s="11">
        <f>IF(J1621="","",J1621-N(K1621))</f>
        <v/>
      </c>
      <c r="M1621" s="12">
        <f>IF(OR(A1621="",B1621=""),"",COUNTIFS(Paradas!$A$5:$A$4004,A1621,Paradas!$B$5:$B$4004,B1621))</f>
        <v/>
      </c>
      <c r="N1621" s="11">
        <f>IF(OR(H1621="",I1621=""),"",I1621-H1621)</f>
        <v/>
      </c>
      <c r="O1621" s="6" t="n"/>
    </row>
    <row r="1622">
      <c r="A1622" s="13" t="n"/>
      <c r="B1622" s="6" t="n"/>
      <c r="C1622" s="6" t="n"/>
      <c r="D1622" s="6" t="n"/>
      <c r="E1622" s="14" t="n"/>
      <c r="F1622" s="14" t="n"/>
      <c r="G1622" s="14" t="n"/>
      <c r="H1622" s="15" t="n"/>
      <c r="I1622" s="15" t="n"/>
      <c r="J1622" s="11">
        <f>IF(OR(E1622="",F1622=""),"",ROUND((MOD(F1622-E1622,1)-N(G1622))*24,2))</f>
        <v/>
      </c>
      <c r="K1622" s="11">
        <f>IF(OR(A1622="",B1622=""),"",SUMIFS(Paradas!$F$5:$F$4004,Paradas!$A$5:$A$4004,A1622,Paradas!$B$5:$B$4004,B1622))</f>
        <v/>
      </c>
      <c r="L1622" s="11">
        <f>IF(J1622="","",J1622-N(K1622))</f>
        <v/>
      </c>
      <c r="M1622" s="12">
        <f>IF(OR(A1622="",B1622=""),"",COUNTIFS(Paradas!$A$5:$A$4004,A1622,Paradas!$B$5:$B$4004,B1622))</f>
        <v/>
      </c>
      <c r="N1622" s="11">
        <f>IF(OR(H1622="",I1622=""),"",I1622-H1622)</f>
        <v/>
      </c>
      <c r="O1622" s="6" t="n"/>
    </row>
    <row r="1623">
      <c r="A1623" s="13" t="n"/>
      <c r="B1623" s="6" t="n"/>
      <c r="C1623" s="6" t="n"/>
      <c r="D1623" s="6" t="n"/>
      <c r="E1623" s="14" t="n"/>
      <c r="F1623" s="14" t="n"/>
      <c r="G1623" s="14" t="n"/>
      <c r="H1623" s="15" t="n"/>
      <c r="I1623" s="15" t="n"/>
      <c r="J1623" s="11">
        <f>IF(OR(E1623="",F1623=""),"",ROUND((MOD(F1623-E1623,1)-N(G1623))*24,2))</f>
        <v/>
      </c>
      <c r="K1623" s="11">
        <f>IF(OR(A1623="",B1623=""),"",SUMIFS(Paradas!$F$5:$F$4004,Paradas!$A$5:$A$4004,A1623,Paradas!$B$5:$B$4004,B1623))</f>
        <v/>
      </c>
      <c r="L1623" s="11">
        <f>IF(J1623="","",J1623-N(K1623))</f>
        <v/>
      </c>
      <c r="M1623" s="12">
        <f>IF(OR(A1623="",B1623=""),"",COUNTIFS(Paradas!$A$5:$A$4004,A1623,Paradas!$B$5:$B$4004,B1623))</f>
        <v/>
      </c>
      <c r="N1623" s="11">
        <f>IF(OR(H1623="",I1623=""),"",I1623-H1623)</f>
        <v/>
      </c>
      <c r="O1623" s="6" t="n"/>
    </row>
    <row r="1624">
      <c r="A1624" s="13" t="n"/>
      <c r="B1624" s="6" t="n"/>
      <c r="C1624" s="6" t="n"/>
      <c r="D1624" s="6" t="n"/>
      <c r="E1624" s="14" t="n"/>
      <c r="F1624" s="14" t="n"/>
      <c r="G1624" s="14" t="n"/>
      <c r="H1624" s="15" t="n"/>
      <c r="I1624" s="15" t="n"/>
      <c r="J1624" s="11">
        <f>IF(OR(E1624="",F1624=""),"",ROUND((MOD(F1624-E1624,1)-N(G1624))*24,2))</f>
        <v/>
      </c>
      <c r="K1624" s="11">
        <f>IF(OR(A1624="",B1624=""),"",SUMIFS(Paradas!$F$5:$F$4004,Paradas!$A$5:$A$4004,A1624,Paradas!$B$5:$B$4004,B1624))</f>
        <v/>
      </c>
      <c r="L1624" s="11">
        <f>IF(J1624="","",J1624-N(K1624))</f>
        <v/>
      </c>
      <c r="M1624" s="12">
        <f>IF(OR(A1624="",B1624=""),"",COUNTIFS(Paradas!$A$5:$A$4004,A1624,Paradas!$B$5:$B$4004,B1624))</f>
        <v/>
      </c>
      <c r="N1624" s="11">
        <f>IF(OR(H1624="",I1624=""),"",I1624-H1624)</f>
        <v/>
      </c>
      <c r="O1624" s="6" t="n"/>
    </row>
    <row r="1625">
      <c r="A1625" s="13" t="n"/>
      <c r="B1625" s="6" t="n"/>
      <c r="C1625" s="6" t="n"/>
      <c r="D1625" s="6" t="n"/>
      <c r="E1625" s="14" t="n"/>
      <c r="F1625" s="14" t="n"/>
      <c r="G1625" s="14" t="n"/>
      <c r="H1625" s="15" t="n"/>
      <c r="I1625" s="15" t="n"/>
      <c r="J1625" s="11">
        <f>IF(OR(E1625="",F1625=""),"",ROUND((MOD(F1625-E1625,1)-N(G1625))*24,2))</f>
        <v/>
      </c>
      <c r="K1625" s="11">
        <f>IF(OR(A1625="",B1625=""),"",SUMIFS(Paradas!$F$5:$F$4004,Paradas!$A$5:$A$4004,A1625,Paradas!$B$5:$B$4004,B1625))</f>
        <v/>
      </c>
      <c r="L1625" s="11">
        <f>IF(J1625="","",J1625-N(K1625))</f>
        <v/>
      </c>
      <c r="M1625" s="12">
        <f>IF(OR(A1625="",B1625=""),"",COUNTIFS(Paradas!$A$5:$A$4004,A1625,Paradas!$B$5:$B$4004,B1625))</f>
        <v/>
      </c>
      <c r="N1625" s="11">
        <f>IF(OR(H1625="",I1625=""),"",I1625-H1625)</f>
        <v/>
      </c>
      <c r="O1625" s="6" t="n"/>
    </row>
    <row r="1626">
      <c r="A1626" s="13" t="n"/>
      <c r="B1626" s="6" t="n"/>
      <c r="C1626" s="6" t="n"/>
      <c r="D1626" s="6" t="n"/>
      <c r="E1626" s="14" t="n"/>
      <c r="F1626" s="14" t="n"/>
      <c r="G1626" s="14" t="n"/>
      <c r="H1626" s="15" t="n"/>
      <c r="I1626" s="15" t="n"/>
      <c r="J1626" s="11">
        <f>IF(OR(E1626="",F1626=""),"",ROUND((MOD(F1626-E1626,1)-N(G1626))*24,2))</f>
        <v/>
      </c>
      <c r="K1626" s="11">
        <f>IF(OR(A1626="",B1626=""),"",SUMIFS(Paradas!$F$5:$F$4004,Paradas!$A$5:$A$4004,A1626,Paradas!$B$5:$B$4004,B1626))</f>
        <v/>
      </c>
      <c r="L1626" s="11">
        <f>IF(J1626="","",J1626-N(K1626))</f>
        <v/>
      </c>
      <c r="M1626" s="12">
        <f>IF(OR(A1626="",B1626=""),"",COUNTIFS(Paradas!$A$5:$A$4004,A1626,Paradas!$B$5:$B$4004,B1626))</f>
        <v/>
      </c>
      <c r="N1626" s="11">
        <f>IF(OR(H1626="",I1626=""),"",I1626-H1626)</f>
        <v/>
      </c>
      <c r="O1626" s="6" t="n"/>
    </row>
    <row r="1627">
      <c r="A1627" s="13" t="n"/>
      <c r="B1627" s="6" t="n"/>
      <c r="C1627" s="6" t="n"/>
      <c r="D1627" s="6" t="n"/>
      <c r="E1627" s="14" t="n"/>
      <c r="F1627" s="14" t="n"/>
      <c r="G1627" s="14" t="n"/>
      <c r="H1627" s="15" t="n"/>
      <c r="I1627" s="15" t="n"/>
      <c r="J1627" s="11">
        <f>IF(OR(E1627="",F1627=""),"",ROUND((MOD(F1627-E1627,1)-N(G1627))*24,2))</f>
        <v/>
      </c>
      <c r="K1627" s="11">
        <f>IF(OR(A1627="",B1627=""),"",SUMIFS(Paradas!$F$5:$F$4004,Paradas!$A$5:$A$4004,A1627,Paradas!$B$5:$B$4004,B1627))</f>
        <v/>
      </c>
      <c r="L1627" s="11">
        <f>IF(J1627="","",J1627-N(K1627))</f>
        <v/>
      </c>
      <c r="M1627" s="12">
        <f>IF(OR(A1627="",B1627=""),"",COUNTIFS(Paradas!$A$5:$A$4004,A1627,Paradas!$B$5:$B$4004,B1627))</f>
        <v/>
      </c>
      <c r="N1627" s="11">
        <f>IF(OR(H1627="",I1627=""),"",I1627-H1627)</f>
        <v/>
      </c>
      <c r="O1627" s="6" t="n"/>
    </row>
    <row r="1628">
      <c r="A1628" s="13" t="n"/>
      <c r="B1628" s="6" t="n"/>
      <c r="C1628" s="6" t="n"/>
      <c r="D1628" s="6" t="n"/>
      <c r="E1628" s="14" t="n"/>
      <c r="F1628" s="14" t="n"/>
      <c r="G1628" s="14" t="n"/>
      <c r="H1628" s="15" t="n"/>
      <c r="I1628" s="15" t="n"/>
      <c r="J1628" s="11">
        <f>IF(OR(E1628="",F1628=""),"",ROUND((MOD(F1628-E1628,1)-N(G1628))*24,2))</f>
        <v/>
      </c>
      <c r="K1628" s="11">
        <f>IF(OR(A1628="",B1628=""),"",SUMIFS(Paradas!$F$5:$F$4004,Paradas!$A$5:$A$4004,A1628,Paradas!$B$5:$B$4004,B1628))</f>
        <v/>
      </c>
      <c r="L1628" s="11">
        <f>IF(J1628="","",J1628-N(K1628))</f>
        <v/>
      </c>
      <c r="M1628" s="12">
        <f>IF(OR(A1628="",B1628=""),"",COUNTIFS(Paradas!$A$5:$A$4004,A1628,Paradas!$B$5:$B$4004,B1628))</f>
        <v/>
      </c>
      <c r="N1628" s="11">
        <f>IF(OR(H1628="",I1628=""),"",I1628-H1628)</f>
        <v/>
      </c>
      <c r="O1628" s="6" t="n"/>
    </row>
    <row r="1629">
      <c r="A1629" s="13" t="n"/>
      <c r="B1629" s="6" t="n"/>
      <c r="C1629" s="6" t="n"/>
      <c r="D1629" s="6" t="n"/>
      <c r="E1629" s="14" t="n"/>
      <c r="F1629" s="14" t="n"/>
      <c r="G1629" s="14" t="n"/>
      <c r="H1629" s="15" t="n"/>
      <c r="I1629" s="15" t="n"/>
      <c r="J1629" s="11">
        <f>IF(OR(E1629="",F1629=""),"",ROUND((MOD(F1629-E1629,1)-N(G1629))*24,2))</f>
        <v/>
      </c>
      <c r="K1629" s="11">
        <f>IF(OR(A1629="",B1629=""),"",SUMIFS(Paradas!$F$5:$F$4004,Paradas!$A$5:$A$4004,A1629,Paradas!$B$5:$B$4004,B1629))</f>
        <v/>
      </c>
      <c r="L1629" s="11">
        <f>IF(J1629="","",J1629-N(K1629))</f>
        <v/>
      </c>
      <c r="M1629" s="12">
        <f>IF(OR(A1629="",B1629=""),"",COUNTIFS(Paradas!$A$5:$A$4004,A1629,Paradas!$B$5:$B$4004,B1629))</f>
        <v/>
      </c>
      <c r="N1629" s="11">
        <f>IF(OR(H1629="",I1629=""),"",I1629-H1629)</f>
        <v/>
      </c>
      <c r="O1629" s="6" t="n"/>
    </row>
    <row r="1630">
      <c r="A1630" s="13" t="n"/>
      <c r="B1630" s="6" t="n"/>
      <c r="C1630" s="6" t="n"/>
      <c r="D1630" s="6" t="n"/>
      <c r="E1630" s="14" t="n"/>
      <c r="F1630" s="14" t="n"/>
      <c r="G1630" s="14" t="n"/>
      <c r="H1630" s="15" t="n"/>
      <c r="I1630" s="15" t="n"/>
      <c r="J1630" s="11">
        <f>IF(OR(E1630="",F1630=""),"",ROUND((MOD(F1630-E1630,1)-N(G1630))*24,2))</f>
        <v/>
      </c>
      <c r="K1630" s="11">
        <f>IF(OR(A1630="",B1630=""),"",SUMIFS(Paradas!$F$5:$F$4004,Paradas!$A$5:$A$4004,A1630,Paradas!$B$5:$B$4004,B1630))</f>
        <v/>
      </c>
      <c r="L1630" s="11">
        <f>IF(J1630="","",J1630-N(K1630))</f>
        <v/>
      </c>
      <c r="M1630" s="12">
        <f>IF(OR(A1630="",B1630=""),"",COUNTIFS(Paradas!$A$5:$A$4004,A1630,Paradas!$B$5:$B$4004,B1630))</f>
        <v/>
      </c>
      <c r="N1630" s="11">
        <f>IF(OR(H1630="",I1630=""),"",I1630-H1630)</f>
        <v/>
      </c>
      <c r="O1630" s="6" t="n"/>
    </row>
    <row r="1631">
      <c r="A1631" s="13" t="n"/>
      <c r="B1631" s="6" t="n"/>
      <c r="C1631" s="6" t="n"/>
      <c r="D1631" s="6" t="n"/>
      <c r="E1631" s="14" t="n"/>
      <c r="F1631" s="14" t="n"/>
      <c r="G1631" s="14" t="n"/>
      <c r="H1631" s="15" t="n"/>
      <c r="I1631" s="15" t="n"/>
      <c r="J1631" s="11">
        <f>IF(OR(E1631="",F1631=""),"",ROUND((MOD(F1631-E1631,1)-N(G1631))*24,2))</f>
        <v/>
      </c>
      <c r="K1631" s="11">
        <f>IF(OR(A1631="",B1631=""),"",SUMIFS(Paradas!$F$5:$F$4004,Paradas!$A$5:$A$4004,A1631,Paradas!$B$5:$B$4004,B1631))</f>
        <v/>
      </c>
      <c r="L1631" s="11">
        <f>IF(J1631="","",J1631-N(K1631))</f>
        <v/>
      </c>
      <c r="M1631" s="12">
        <f>IF(OR(A1631="",B1631=""),"",COUNTIFS(Paradas!$A$5:$A$4004,A1631,Paradas!$B$5:$B$4004,B1631))</f>
        <v/>
      </c>
      <c r="N1631" s="11">
        <f>IF(OR(H1631="",I1631=""),"",I1631-H1631)</f>
        <v/>
      </c>
      <c r="O1631" s="6" t="n"/>
    </row>
    <row r="1632">
      <c r="A1632" s="13" t="n"/>
      <c r="B1632" s="6" t="n"/>
      <c r="C1632" s="6" t="n"/>
      <c r="D1632" s="6" t="n"/>
      <c r="E1632" s="14" t="n"/>
      <c r="F1632" s="14" t="n"/>
      <c r="G1632" s="14" t="n"/>
      <c r="H1632" s="15" t="n"/>
      <c r="I1632" s="15" t="n"/>
      <c r="J1632" s="11">
        <f>IF(OR(E1632="",F1632=""),"",ROUND((MOD(F1632-E1632,1)-N(G1632))*24,2))</f>
        <v/>
      </c>
      <c r="K1632" s="11">
        <f>IF(OR(A1632="",B1632=""),"",SUMIFS(Paradas!$F$5:$F$4004,Paradas!$A$5:$A$4004,A1632,Paradas!$B$5:$B$4004,B1632))</f>
        <v/>
      </c>
      <c r="L1632" s="11">
        <f>IF(J1632="","",J1632-N(K1632))</f>
        <v/>
      </c>
      <c r="M1632" s="12">
        <f>IF(OR(A1632="",B1632=""),"",COUNTIFS(Paradas!$A$5:$A$4004,A1632,Paradas!$B$5:$B$4004,B1632))</f>
        <v/>
      </c>
      <c r="N1632" s="11">
        <f>IF(OR(H1632="",I1632=""),"",I1632-H1632)</f>
        <v/>
      </c>
      <c r="O1632" s="6" t="n"/>
    </row>
    <row r="1633">
      <c r="A1633" s="13" t="n"/>
      <c r="B1633" s="6" t="n"/>
      <c r="C1633" s="6" t="n"/>
      <c r="D1633" s="6" t="n"/>
      <c r="E1633" s="14" t="n"/>
      <c r="F1633" s="14" t="n"/>
      <c r="G1633" s="14" t="n"/>
      <c r="H1633" s="15" t="n"/>
      <c r="I1633" s="15" t="n"/>
      <c r="J1633" s="11">
        <f>IF(OR(E1633="",F1633=""),"",ROUND((MOD(F1633-E1633,1)-N(G1633))*24,2))</f>
        <v/>
      </c>
      <c r="K1633" s="11">
        <f>IF(OR(A1633="",B1633=""),"",SUMIFS(Paradas!$F$5:$F$4004,Paradas!$A$5:$A$4004,A1633,Paradas!$B$5:$B$4004,B1633))</f>
        <v/>
      </c>
      <c r="L1633" s="11">
        <f>IF(J1633="","",J1633-N(K1633))</f>
        <v/>
      </c>
      <c r="M1633" s="12">
        <f>IF(OR(A1633="",B1633=""),"",COUNTIFS(Paradas!$A$5:$A$4004,A1633,Paradas!$B$5:$B$4004,B1633))</f>
        <v/>
      </c>
      <c r="N1633" s="11">
        <f>IF(OR(H1633="",I1633=""),"",I1633-H1633)</f>
        <v/>
      </c>
      <c r="O1633" s="6" t="n"/>
    </row>
    <row r="1634">
      <c r="A1634" s="13" t="n"/>
      <c r="B1634" s="6" t="n"/>
      <c r="C1634" s="6" t="n"/>
      <c r="D1634" s="6" t="n"/>
      <c r="E1634" s="14" t="n"/>
      <c r="F1634" s="14" t="n"/>
      <c r="G1634" s="14" t="n"/>
      <c r="H1634" s="15" t="n"/>
      <c r="I1634" s="15" t="n"/>
      <c r="J1634" s="11">
        <f>IF(OR(E1634="",F1634=""),"",ROUND((MOD(F1634-E1634,1)-N(G1634))*24,2))</f>
        <v/>
      </c>
      <c r="K1634" s="11">
        <f>IF(OR(A1634="",B1634=""),"",SUMIFS(Paradas!$F$5:$F$4004,Paradas!$A$5:$A$4004,A1634,Paradas!$B$5:$B$4004,B1634))</f>
        <v/>
      </c>
      <c r="L1634" s="11">
        <f>IF(J1634="","",J1634-N(K1634))</f>
        <v/>
      </c>
      <c r="M1634" s="12">
        <f>IF(OR(A1634="",B1634=""),"",COUNTIFS(Paradas!$A$5:$A$4004,A1634,Paradas!$B$5:$B$4004,B1634))</f>
        <v/>
      </c>
      <c r="N1634" s="11">
        <f>IF(OR(H1634="",I1634=""),"",I1634-H1634)</f>
        <v/>
      </c>
      <c r="O1634" s="6" t="n"/>
    </row>
    <row r="1635">
      <c r="A1635" s="13" t="n"/>
      <c r="B1635" s="6" t="n"/>
      <c r="C1635" s="6" t="n"/>
      <c r="D1635" s="6" t="n"/>
      <c r="E1635" s="14" t="n"/>
      <c r="F1635" s="14" t="n"/>
      <c r="G1635" s="14" t="n"/>
      <c r="H1635" s="15" t="n"/>
      <c r="I1635" s="15" t="n"/>
      <c r="J1635" s="11">
        <f>IF(OR(E1635="",F1635=""),"",ROUND((MOD(F1635-E1635,1)-N(G1635))*24,2))</f>
        <v/>
      </c>
      <c r="K1635" s="11">
        <f>IF(OR(A1635="",B1635=""),"",SUMIFS(Paradas!$F$5:$F$4004,Paradas!$A$5:$A$4004,A1635,Paradas!$B$5:$B$4004,B1635))</f>
        <v/>
      </c>
      <c r="L1635" s="11">
        <f>IF(J1635="","",J1635-N(K1635))</f>
        <v/>
      </c>
      <c r="M1635" s="12">
        <f>IF(OR(A1635="",B1635=""),"",COUNTIFS(Paradas!$A$5:$A$4004,A1635,Paradas!$B$5:$B$4004,B1635))</f>
        <v/>
      </c>
      <c r="N1635" s="11">
        <f>IF(OR(H1635="",I1635=""),"",I1635-H1635)</f>
        <v/>
      </c>
      <c r="O1635" s="6" t="n"/>
    </row>
    <row r="1636">
      <c r="A1636" s="13" t="n"/>
      <c r="B1636" s="6" t="n"/>
      <c r="C1636" s="6" t="n"/>
      <c r="D1636" s="6" t="n"/>
      <c r="E1636" s="14" t="n"/>
      <c r="F1636" s="14" t="n"/>
      <c r="G1636" s="14" t="n"/>
      <c r="H1636" s="15" t="n"/>
      <c r="I1636" s="15" t="n"/>
      <c r="J1636" s="11">
        <f>IF(OR(E1636="",F1636=""),"",ROUND((MOD(F1636-E1636,1)-N(G1636))*24,2))</f>
        <v/>
      </c>
      <c r="K1636" s="11">
        <f>IF(OR(A1636="",B1636=""),"",SUMIFS(Paradas!$F$5:$F$4004,Paradas!$A$5:$A$4004,A1636,Paradas!$B$5:$B$4004,B1636))</f>
        <v/>
      </c>
      <c r="L1636" s="11">
        <f>IF(J1636="","",J1636-N(K1636))</f>
        <v/>
      </c>
      <c r="M1636" s="12">
        <f>IF(OR(A1636="",B1636=""),"",COUNTIFS(Paradas!$A$5:$A$4004,A1636,Paradas!$B$5:$B$4004,B1636))</f>
        <v/>
      </c>
      <c r="N1636" s="11">
        <f>IF(OR(H1636="",I1636=""),"",I1636-H1636)</f>
        <v/>
      </c>
      <c r="O1636" s="6" t="n"/>
    </row>
    <row r="1637">
      <c r="A1637" s="13" t="n"/>
      <c r="B1637" s="6" t="n"/>
      <c r="C1637" s="6" t="n"/>
      <c r="D1637" s="6" t="n"/>
      <c r="E1637" s="14" t="n"/>
      <c r="F1637" s="14" t="n"/>
      <c r="G1637" s="14" t="n"/>
      <c r="H1637" s="15" t="n"/>
      <c r="I1637" s="15" t="n"/>
      <c r="J1637" s="11">
        <f>IF(OR(E1637="",F1637=""),"",ROUND((MOD(F1637-E1637,1)-N(G1637))*24,2))</f>
        <v/>
      </c>
      <c r="K1637" s="11">
        <f>IF(OR(A1637="",B1637=""),"",SUMIFS(Paradas!$F$5:$F$4004,Paradas!$A$5:$A$4004,A1637,Paradas!$B$5:$B$4004,B1637))</f>
        <v/>
      </c>
      <c r="L1637" s="11">
        <f>IF(J1637="","",J1637-N(K1637))</f>
        <v/>
      </c>
      <c r="M1637" s="12">
        <f>IF(OR(A1637="",B1637=""),"",COUNTIFS(Paradas!$A$5:$A$4004,A1637,Paradas!$B$5:$B$4004,B1637))</f>
        <v/>
      </c>
      <c r="N1637" s="11">
        <f>IF(OR(H1637="",I1637=""),"",I1637-H1637)</f>
        <v/>
      </c>
      <c r="O1637" s="6" t="n"/>
    </row>
    <row r="1638">
      <c r="A1638" s="13" t="n"/>
      <c r="B1638" s="6" t="n"/>
      <c r="C1638" s="6" t="n"/>
      <c r="D1638" s="6" t="n"/>
      <c r="E1638" s="14" t="n"/>
      <c r="F1638" s="14" t="n"/>
      <c r="G1638" s="14" t="n"/>
      <c r="H1638" s="15" t="n"/>
      <c r="I1638" s="15" t="n"/>
      <c r="J1638" s="11">
        <f>IF(OR(E1638="",F1638=""),"",ROUND((MOD(F1638-E1638,1)-N(G1638))*24,2))</f>
        <v/>
      </c>
      <c r="K1638" s="11">
        <f>IF(OR(A1638="",B1638=""),"",SUMIFS(Paradas!$F$5:$F$4004,Paradas!$A$5:$A$4004,A1638,Paradas!$B$5:$B$4004,B1638))</f>
        <v/>
      </c>
      <c r="L1638" s="11">
        <f>IF(J1638="","",J1638-N(K1638))</f>
        <v/>
      </c>
      <c r="M1638" s="12">
        <f>IF(OR(A1638="",B1638=""),"",COUNTIFS(Paradas!$A$5:$A$4004,A1638,Paradas!$B$5:$B$4004,B1638))</f>
        <v/>
      </c>
      <c r="N1638" s="11">
        <f>IF(OR(H1638="",I1638=""),"",I1638-H1638)</f>
        <v/>
      </c>
      <c r="O1638" s="6" t="n"/>
    </row>
    <row r="1639">
      <c r="A1639" s="13" t="n"/>
      <c r="B1639" s="6" t="n"/>
      <c r="C1639" s="6" t="n"/>
      <c r="D1639" s="6" t="n"/>
      <c r="E1639" s="14" t="n"/>
      <c r="F1639" s="14" t="n"/>
      <c r="G1639" s="14" t="n"/>
      <c r="H1639" s="15" t="n"/>
      <c r="I1639" s="15" t="n"/>
      <c r="J1639" s="11">
        <f>IF(OR(E1639="",F1639=""),"",ROUND((MOD(F1639-E1639,1)-N(G1639))*24,2))</f>
        <v/>
      </c>
      <c r="K1639" s="11">
        <f>IF(OR(A1639="",B1639=""),"",SUMIFS(Paradas!$F$5:$F$4004,Paradas!$A$5:$A$4004,A1639,Paradas!$B$5:$B$4004,B1639))</f>
        <v/>
      </c>
      <c r="L1639" s="11">
        <f>IF(J1639="","",J1639-N(K1639))</f>
        <v/>
      </c>
      <c r="M1639" s="12">
        <f>IF(OR(A1639="",B1639=""),"",COUNTIFS(Paradas!$A$5:$A$4004,A1639,Paradas!$B$5:$B$4004,B1639))</f>
        <v/>
      </c>
      <c r="N1639" s="11">
        <f>IF(OR(H1639="",I1639=""),"",I1639-H1639)</f>
        <v/>
      </c>
      <c r="O1639" s="6" t="n"/>
    </row>
    <row r="1640">
      <c r="A1640" s="13" t="n"/>
      <c r="B1640" s="6" t="n"/>
      <c r="C1640" s="6" t="n"/>
      <c r="D1640" s="6" t="n"/>
      <c r="E1640" s="14" t="n"/>
      <c r="F1640" s="14" t="n"/>
      <c r="G1640" s="14" t="n"/>
      <c r="H1640" s="15" t="n"/>
      <c r="I1640" s="15" t="n"/>
      <c r="J1640" s="11">
        <f>IF(OR(E1640="",F1640=""),"",ROUND((MOD(F1640-E1640,1)-N(G1640))*24,2))</f>
        <v/>
      </c>
      <c r="K1640" s="11">
        <f>IF(OR(A1640="",B1640=""),"",SUMIFS(Paradas!$F$5:$F$4004,Paradas!$A$5:$A$4004,A1640,Paradas!$B$5:$B$4004,B1640))</f>
        <v/>
      </c>
      <c r="L1640" s="11">
        <f>IF(J1640="","",J1640-N(K1640))</f>
        <v/>
      </c>
      <c r="M1640" s="12">
        <f>IF(OR(A1640="",B1640=""),"",COUNTIFS(Paradas!$A$5:$A$4004,A1640,Paradas!$B$5:$B$4004,B1640))</f>
        <v/>
      </c>
      <c r="N1640" s="11">
        <f>IF(OR(H1640="",I1640=""),"",I1640-H1640)</f>
        <v/>
      </c>
      <c r="O1640" s="6" t="n"/>
    </row>
    <row r="1641">
      <c r="A1641" s="13" t="n"/>
      <c r="B1641" s="6" t="n"/>
      <c r="C1641" s="6" t="n"/>
      <c r="D1641" s="6" t="n"/>
      <c r="E1641" s="14" t="n"/>
      <c r="F1641" s="14" t="n"/>
      <c r="G1641" s="14" t="n"/>
      <c r="H1641" s="15" t="n"/>
      <c r="I1641" s="15" t="n"/>
      <c r="J1641" s="11">
        <f>IF(OR(E1641="",F1641=""),"",ROUND((MOD(F1641-E1641,1)-N(G1641))*24,2))</f>
        <v/>
      </c>
      <c r="K1641" s="11">
        <f>IF(OR(A1641="",B1641=""),"",SUMIFS(Paradas!$F$5:$F$4004,Paradas!$A$5:$A$4004,A1641,Paradas!$B$5:$B$4004,B1641))</f>
        <v/>
      </c>
      <c r="L1641" s="11">
        <f>IF(J1641="","",J1641-N(K1641))</f>
        <v/>
      </c>
      <c r="M1641" s="12">
        <f>IF(OR(A1641="",B1641=""),"",COUNTIFS(Paradas!$A$5:$A$4004,A1641,Paradas!$B$5:$B$4004,B1641))</f>
        <v/>
      </c>
      <c r="N1641" s="11">
        <f>IF(OR(H1641="",I1641=""),"",I1641-H1641)</f>
        <v/>
      </c>
      <c r="O1641" s="6" t="n"/>
    </row>
    <row r="1642">
      <c r="A1642" s="13" t="n"/>
      <c r="B1642" s="6" t="n"/>
      <c r="C1642" s="6" t="n"/>
      <c r="D1642" s="6" t="n"/>
      <c r="E1642" s="14" t="n"/>
      <c r="F1642" s="14" t="n"/>
      <c r="G1642" s="14" t="n"/>
      <c r="H1642" s="15" t="n"/>
      <c r="I1642" s="15" t="n"/>
      <c r="J1642" s="11">
        <f>IF(OR(E1642="",F1642=""),"",ROUND((MOD(F1642-E1642,1)-N(G1642))*24,2))</f>
        <v/>
      </c>
      <c r="K1642" s="11">
        <f>IF(OR(A1642="",B1642=""),"",SUMIFS(Paradas!$F$5:$F$4004,Paradas!$A$5:$A$4004,A1642,Paradas!$B$5:$B$4004,B1642))</f>
        <v/>
      </c>
      <c r="L1642" s="11">
        <f>IF(J1642="","",J1642-N(K1642))</f>
        <v/>
      </c>
      <c r="M1642" s="12">
        <f>IF(OR(A1642="",B1642=""),"",COUNTIFS(Paradas!$A$5:$A$4004,A1642,Paradas!$B$5:$B$4004,B1642))</f>
        <v/>
      </c>
      <c r="N1642" s="11">
        <f>IF(OR(H1642="",I1642=""),"",I1642-H1642)</f>
        <v/>
      </c>
      <c r="O1642" s="6" t="n"/>
    </row>
    <row r="1643">
      <c r="A1643" s="13" t="n"/>
      <c r="B1643" s="6" t="n"/>
      <c r="C1643" s="6" t="n"/>
      <c r="D1643" s="6" t="n"/>
      <c r="E1643" s="14" t="n"/>
      <c r="F1643" s="14" t="n"/>
      <c r="G1643" s="14" t="n"/>
      <c r="H1643" s="15" t="n"/>
      <c r="I1643" s="15" t="n"/>
      <c r="J1643" s="11">
        <f>IF(OR(E1643="",F1643=""),"",ROUND((MOD(F1643-E1643,1)-N(G1643))*24,2))</f>
        <v/>
      </c>
      <c r="K1643" s="11">
        <f>IF(OR(A1643="",B1643=""),"",SUMIFS(Paradas!$F$5:$F$4004,Paradas!$A$5:$A$4004,A1643,Paradas!$B$5:$B$4004,B1643))</f>
        <v/>
      </c>
      <c r="L1643" s="11">
        <f>IF(J1643="","",J1643-N(K1643))</f>
        <v/>
      </c>
      <c r="M1643" s="12">
        <f>IF(OR(A1643="",B1643=""),"",COUNTIFS(Paradas!$A$5:$A$4004,A1643,Paradas!$B$5:$B$4004,B1643))</f>
        <v/>
      </c>
      <c r="N1643" s="11">
        <f>IF(OR(H1643="",I1643=""),"",I1643-H1643)</f>
        <v/>
      </c>
      <c r="O1643" s="6" t="n"/>
    </row>
    <row r="1644">
      <c r="A1644" s="13" t="n"/>
      <c r="B1644" s="6" t="n"/>
      <c r="C1644" s="6" t="n"/>
      <c r="D1644" s="6" t="n"/>
      <c r="E1644" s="14" t="n"/>
      <c r="F1644" s="14" t="n"/>
      <c r="G1644" s="14" t="n"/>
      <c r="H1644" s="15" t="n"/>
      <c r="I1644" s="15" t="n"/>
      <c r="J1644" s="11">
        <f>IF(OR(E1644="",F1644=""),"",ROUND((MOD(F1644-E1644,1)-N(G1644))*24,2))</f>
        <v/>
      </c>
      <c r="K1644" s="11">
        <f>IF(OR(A1644="",B1644=""),"",SUMIFS(Paradas!$F$5:$F$4004,Paradas!$A$5:$A$4004,A1644,Paradas!$B$5:$B$4004,B1644))</f>
        <v/>
      </c>
      <c r="L1644" s="11">
        <f>IF(J1644="","",J1644-N(K1644))</f>
        <v/>
      </c>
      <c r="M1644" s="12">
        <f>IF(OR(A1644="",B1644=""),"",COUNTIFS(Paradas!$A$5:$A$4004,A1644,Paradas!$B$5:$B$4004,B1644))</f>
        <v/>
      </c>
      <c r="N1644" s="11">
        <f>IF(OR(H1644="",I1644=""),"",I1644-H1644)</f>
        <v/>
      </c>
      <c r="O1644" s="6" t="n"/>
    </row>
    <row r="1645">
      <c r="A1645" s="13" t="n"/>
      <c r="B1645" s="6" t="n"/>
      <c r="C1645" s="6" t="n"/>
      <c r="D1645" s="6" t="n"/>
      <c r="E1645" s="14" t="n"/>
      <c r="F1645" s="14" t="n"/>
      <c r="G1645" s="14" t="n"/>
      <c r="H1645" s="15" t="n"/>
      <c r="I1645" s="15" t="n"/>
      <c r="J1645" s="11">
        <f>IF(OR(E1645="",F1645=""),"",ROUND((MOD(F1645-E1645,1)-N(G1645))*24,2))</f>
        <v/>
      </c>
      <c r="K1645" s="11">
        <f>IF(OR(A1645="",B1645=""),"",SUMIFS(Paradas!$F$5:$F$4004,Paradas!$A$5:$A$4004,A1645,Paradas!$B$5:$B$4004,B1645))</f>
        <v/>
      </c>
      <c r="L1645" s="11">
        <f>IF(J1645="","",J1645-N(K1645))</f>
        <v/>
      </c>
      <c r="M1645" s="12">
        <f>IF(OR(A1645="",B1645=""),"",COUNTIFS(Paradas!$A$5:$A$4004,A1645,Paradas!$B$5:$B$4004,B1645))</f>
        <v/>
      </c>
      <c r="N1645" s="11">
        <f>IF(OR(H1645="",I1645=""),"",I1645-H1645)</f>
        <v/>
      </c>
      <c r="O1645" s="6" t="n"/>
    </row>
    <row r="1646">
      <c r="A1646" s="13" t="n"/>
      <c r="B1646" s="6" t="n"/>
      <c r="C1646" s="6" t="n"/>
      <c r="D1646" s="6" t="n"/>
      <c r="E1646" s="14" t="n"/>
      <c r="F1646" s="14" t="n"/>
      <c r="G1646" s="14" t="n"/>
      <c r="H1646" s="15" t="n"/>
      <c r="I1646" s="15" t="n"/>
      <c r="J1646" s="11">
        <f>IF(OR(E1646="",F1646=""),"",ROUND((MOD(F1646-E1646,1)-N(G1646))*24,2))</f>
        <v/>
      </c>
      <c r="K1646" s="11">
        <f>IF(OR(A1646="",B1646=""),"",SUMIFS(Paradas!$F$5:$F$4004,Paradas!$A$5:$A$4004,A1646,Paradas!$B$5:$B$4004,B1646))</f>
        <v/>
      </c>
      <c r="L1646" s="11">
        <f>IF(J1646="","",J1646-N(K1646))</f>
        <v/>
      </c>
      <c r="M1646" s="12">
        <f>IF(OR(A1646="",B1646=""),"",COUNTIFS(Paradas!$A$5:$A$4004,A1646,Paradas!$B$5:$B$4004,B1646))</f>
        <v/>
      </c>
      <c r="N1646" s="11">
        <f>IF(OR(H1646="",I1646=""),"",I1646-H1646)</f>
        <v/>
      </c>
      <c r="O1646" s="6" t="n"/>
    </row>
    <row r="1647">
      <c r="A1647" s="13" t="n"/>
      <c r="B1647" s="6" t="n"/>
      <c r="C1647" s="6" t="n"/>
      <c r="D1647" s="6" t="n"/>
      <c r="E1647" s="14" t="n"/>
      <c r="F1647" s="14" t="n"/>
      <c r="G1647" s="14" t="n"/>
      <c r="H1647" s="15" t="n"/>
      <c r="I1647" s="15" t="n"/>
      <c r="J1647" s="11">
        <f>IF(OR(E1647="",F1647=""),"",ROUND((MOD(F1647-E1647,1)-N(G1647))*24,2))</f>
        <v/>
      </c>
      <c r="K1647" s="11">
        <f>IF(OR(A1647="",B1647=""),"",SUMIFS(Paradas!$F$5:$F$4004,Paradas!$A$5:$A$4004,A1647,Paradas!$B$5:$B$4004,B1647))</f>
        <v/>
      </c>
      <c r="L1647" s="11">
        <f>IF(J1647="","",J1647-N(K1647))</f>
        <v/>
      </c>
      <c r="M1647" s="12">
        <f>IF(OR(A1647="",B1647=""),"",COUNTIFS(Paradas!$A$5:$A$4004,A1647,Paradas!$B$5:$B$4004,B1647))</f>
        <v/>
      </c>
      <c r="N1647" s="11">
        <f>IF(OR(H1647="",I1647=""),"",I1647-H1647)</f>
        <v/>
      </c>
      <c r="O1647" s="6" t="n"/>
    </row>
    <row r="1648">
      <c r="A1648" s="13" t="n"/>
      <c r="B1648" s="6" t="n"/>
      <c r="C1648" s="6" t="n"/>
      <c r="D1648" s="6" t="n"/>
      <c r="E1648" s="14" t="n"/>
      <c r="F1648" s="14" t="n"/>
      <c r="G1648" s="14" t="n"/>
      <c r="H1648" s="15" t="n"/>
      <c r="I1648" s="15" t="n"/>
      <c r="J1648" s="11">
        <f>IF(OR(E1648="",F1648=""),"",ROUND((MOD(F1648-E1648,1)-N(G1648))*24,2))</f>
        <v/>
      </c>
      <c r="K1648" s="11">
        <f>IF(OR(A1648="",B1648=""),"",SUMIFS(Paradas!$F$5:$F$4004,Paradas!$A$5:$A$4004,A1648,Paradas!$B$5:$B$4004,B1648))</f>
        <v/>
      </c>
      <c r="L1648" s="11">
        <f>IF(J1648="","",J1648-N(K1648))</f>
        <v/>
      </c>
      <c r="M1648" s="12">
        <f>IF(OR(A1648="",B1648=""),"",COUNTIFS(Paradas!$A$5:$A$4004,A1648,Paradas!$B$5:$B$4004,B1648))</f>
        <v/>
      </c>
      <c r="N1648" s="11">
        <f>IF(OR(H1648="",I1648=""),"",I1648-H1648)</f>
        <v/>
      </c>
      <c r="O1648" s="6" t="n"/>
    </row>
    <row r="1649">
      <c r="A1649" s="13" t="n"/>
      <c r="B1649" s="6" t="n"/>
      <c r="C1649" s="6" t="n"/>
      <c r="D1649" s="6" t="n"/>
      <c r="E1649" s="14" t="n"/>
      <c r="F1649" s="14" t="n"/>
      <c r="G1649" s="14" t="n"/>
      <c r="H1649" s="15" t="n"/>
      <c r="I1649" s="15" t="n"/>
      <c r="J1649" s="11">
        <f>IF(OR(E1649="",F1649=""),"",ROUND((MOD(F1649-E1649,1)-N(G1649))*24,2))</f>
        <v/>
      </c>
      <c r="K1649" s="11">
        <f>IF(OR(A1649="",B1649=""),"",SUMIFS(Paradas!$F$5:$F$4004,Paradas!$A$5:$A$4004,A1649,Paradas!$B$5:$B$4004,B1649))</f>
        <v/>
      </c>
      <c r="L1649" s="11">
        <f>IF(J1649="","",J1649-N(K1649))</f>
        <v/>
      </c>
      <c r="M1649" s="12">
        <f>IF(OR(A1649="",B1649=""),"",COUNTIFS(Paradas!$A$5:$A$4004,A1649,Paradas!$B$5:$B$4004,B1649))</f>
        <v/>
      </c>
      <c r="N1649" s="11">
        <f>IF(OR(H1649="",I1649=""),"",I1649-H1649)</f>
        <v/>
      </c>
      <c r="O1649" s="6" t="n"/>
    </row>
    <row r="1650">
      <c r="A1650" s="13" t="n"/>
      <c r="B1650" s="6" t="n"/>
      <c r="C1650" s="6" t="n"/>
      <c r="D1650" s="6" t="n"/>
      <c r="E1650" s="14" t="n"/>
      <c r="F1650" s="14" t="n"/>
      <c r="G1650" s="14" t="n"/>
      <c r="H1650" s="15" t="n"/>
      <c r="I1650" s="15" t="n"/>
      <c r="J1650" s="11">
        <f>IF(OR(E1650="",F1650=""),"",ROUND((MOD(F1650-E1650,1)-N(G1650))*24,2))</f>
        <v/>
      </c>
      <c r="K1650" s="11">
        <f>IF(OR(A1650="",B1650=""),"",SUMIFS(Paradas!$F$5:$F$4004,Paradas!$A$5:$A$4004,A1650,Paradas!$B$5:$B$4004,B1650))</f>
        <v/>
      </c>
      <c r="L1650" s="11">
        <f>IF(J1650="","",J1650-N(K1650))</f>
        <v/>
      </c>
      <c r="M1650" s="12">
        <f>IF(OR(A1650="",B1650=""),"",COUNTIFS(Paradas!$A$5:$A$4004,A1650,Paradas!$B$5:$B$4004,B1650))</f>
        <v/>
      </c>
      <c r="N1650" s="11">
        <f>IF(OR(H1650="",I1650=""),"",I1650-H1650)</f>
        <v/>
      </c>
      <c r="O1650" s="6" t="n"/>
    </row>
    <row r="1651">
      <c r="A1651" s="13" t="n"/>
      <c r="B1651" s="6" t="n"/>
      <c r="C1651" s="6" t="n"/>
      <c r="D1651" s="6" t="n"/>
      <c r="E1651" s="14" t="n"/>
      <c r="F1651" s="14" t="n"/>
      <c r="G1651" s="14" t="n"/>
      <c r="H1651" s="15" t="n"/>
      <c r="I1651" s="15" t="n"/>
      <c r="J1651" s="11">
        <f>IF(OR(E1651="",F1651=""),"",ROUND((MOD(F1651-E1651,1)-N(G1651))*24,2))</f>
        <v/>
      </c>
      <c r="K1651" s="11">
        <f>IF(OR(A1651="",B1651=""),"",SUMIFS(Paradas!$F$5:$F$4004,Paradas!$A$5:$A$4004,A1651,Paradas!$B$5:$B$4004,B1651))</f>
        <v/>
      </c>
      <c r="L1651" s="11">
        <f>IF(J1651="","",J1651-N(K1651))</f>
        <v/>
      </c>
      <c r="M1651" s="12">
        <f>IF(OR(A1651="",B1651=""),"",COUNTIFS(Paradas!$A$5:$A$4004,A1651,Paradas!$B$5:$B$4004,B1651))</f>
        <v/>
      </c>
      <c r="N1651" s="11">
        <f>IF(OR(H1651="",I1651=""),"",I1651-H1651)</f>
        <v/>
      </c>
      <c r="O1651" s="6" t="n"/>
    </row>
    <row r="1652">
      <c r="A1652" s="13" t="n"/>
      <c r="B1652" s="6" t="n"/>
      <c r="C1652" s="6" t="n"/>
      <c r="D1652" s="6" t="n"/>
      <c r="E1652" s="14" t="n"/>
      <c r="F1652" s="14" t="n"/>
      <c r="G1652" s="14" t="n"/>
      <c r="H1652" s="15" t="n"/>
      <c r="I1652" s="15" t="n"/>
      <c r="J1652" s="11">
        <f>IF(OR(E1652="",F1652=""),"",ROUND((MOD(F1652-E1652,1)-N(G1652))*24,2))</f>
        <v/>
      </c>
      <c r="K1652" s="11">
        <f>IF(OR(A1652="",B1652=""),"",SUMIFS(Paradas!$F$5:$F$4004,Paradas!$A$5:$A$4004,A1652,Paradas!$B$5:$B$4004,B1652))</f>
        <v/>
      </c>
      <c r="L1652" s="11">
        <f>IF(J1652="","",J1652-N(K1652))</f>
        <v/>
      </c>
      <c r="M1652" s="12">
        <f>IF(OR(A1652="",B1652=""),"",COUNTIFS(Paradas!$A$5:$A$4004,A1652,Paradas!$B$5:$B$4004,B1652))</f>
        <v/>
      </c>
      <c r="N1652" s="11">
        <f>IF(OR(H1652="",I1652=""),"",I1652-H1652)</f>
        <v/>
      </c>
      <c r="O1652" s="6" t="n"/>
    </row>
    <row r="1653">
      <c r="A1653" s="13" t="n"/>
      <c r="B1653" s="6" t="n"/>
      <c r="C1653" s="6" t="n"/>
      <c r="D1653" s="6" t="n"/>
      <c r="E1653" s="14" t="n"/>
      <c r="F1653" s="14" t="n"/>
      <c r="G1653" s="14" t="n"/>
      <c r="H1653" s="15" t="n"/>
      <c r="I1653" s="15" t="n"/>
      <c r="J1653" s="11">
        <f>IF(OR(E1653="",F1653=""),"",ROUND((MOD(F1653-E1653,1)-N(G1653))*24,2))</f>
        <v/>
      </c>
      <c r="K1653" s="11">
        <f>IF(OR(A1653="",B1653=""),"",SUMIFS(Paradas!$F$5:$F$4004,Paradas!$A$5:$A$4004,A1653,Paradas!$B$5:$B$4004,B1653))</f>
        <v/>
      </c>
      <c r="L1653" s="11">
        <f>IF(J1653="","",J1653-N(K1653))</f>
        <v/>
      </c>
      <c r="M1653" s="12">
        <f>IF(OR(A1653="",B1653=""),"",COUNTIFS(Paradas!$A$5:$A$4004,A1653,Paradas!$B$5:$B$4004,B1653))</f>
        <v/>
      </c>
      <c r="N1653" s="11">
        <f>IF(OR(H1653="",I1653=""),"",I1653-H1653)</f>
        <v/>
      </c>
      <c r="O1653" s="6" t="n"/>
    </row>
    <row r="1654">
      <c r="A1654" s="13" t="n"/>
      <c r="B1654" s="6" t="n"/>
      <c r="C1654" s="6" t="n"/>
      <c r="D1654" s="6" t="n"/>
      <c r="E1654" s="14" t="n"/>
      <c r="F1654" s="14" t="n"/>
      <c r="G1654" s="14" t="n"/>
      <c r="H1654" s="15" t="n"/>
      <c r="I1654" s="15" t="n"/>
      <c r="J1654" s="11">
        <f>IF(OR(E1654="",F1654=""),"",ROUND((MOD(F1654-E1654,1)-N(G1654))*24,2))</f>
        <v/>
      </c>
      <c r="K1654" s="11">
        <f>IF(OR(A1654="",B1654=""),"",SUMIFS(Paradas!$F$5:$F$4004,Paradas!$A$5:$A$4004,A1654,Paradas!$B$5:$B$4004,B1654))</f>
        <v/>
      </c>
      <c r="L1654" s="11">
        <f>IF(J1654="","",J1654-N(K1654))</f>
        <v/>
      </c>
      <c r="M1654" s="12">
        <f>IF(OR(A1654="",B1654=""),"",COUNTIFS(Paradas!$A$5:$A$4004,A1654,Paradas!$B$5:$B$4004,B1654))</f>
        <v/>
      </c>
      <c r="N1654" s="11">
        <f>IF(OR(H1654="",I1654=""),"",I1654-H1654)</f>
        <v/>
      </c>
      <c r="O1654" s="6" t="n"/>
    </row>
    <row r="1655">
      <c r="A1655" s="13" t="n"/>
      <c r="B1655" s="6" t="n"/>
      <c r="C1655" s="6" t="n"/>
      <c r="D1655" s="6" t="n"/>
      <c r="E1655" s="14" t="n"/>
      <c r="F1655" s="14" t="n"/>
      <c r="G1655" s="14" t="n"/>
      <c r="H1655" s="15" t="n"/>
      <c r="I1655" s="15" t="n"/>
      <c r="J1655" s="11">
        <f>IF(OR(E1655="",F1655=""),"",ROUND((MOD(F1655-E1655,1)-N(G1655))*24,2))</f>
        <v/>
      </c>
      <c r="K1655" s="11">
        <f>IF(OR(A1655="",B1655=""),"",SUMIFS(Paradas!$F$5:$F$4004,Paradas!$A$5:$A$4004,A1655,Paradas!$B$5:$B$4004,B1655))</f>
        <v/>
      </c>
      <c r="L1655" s="11">
        <f>IF(J1655="","",J1655-N(K1655))</f>
        <v/>
      </c>
      <c r="M1655" s="12">
        <f>IF(OR(A1655="",B1655=""),"",COUNTIFS(Paradas!$A$5:$A$4004,A1655,Paradas!$B$5:$B$4004,B1655))</f>
        <v/>
      </c>
      <c r="N1655" s="11">
        <f>IF(OR(H1655="",I1655=""),"",I1655-H1655)</f>
        <v/>
      </c>
      <c r="O1655" s="6" t="n"/>
    </row>
    <row r="1656">
      <c r="A1656" s="13" t="n"/>
      <c r="B1656" s="6" t="n"/>
      <c r="C1656" s="6" t="n"/>
      <c r="D1656" s="6" t="n"/>
      <c r="E1656" s="14" t="n"/>
      <c r="F1656" s="14" t="n"/>
      <c r="G1656" s="14" t="n"/>
      <c r="H1656" s="15" t="n"/>
      <c r="I1656" s="15" t="n"/>
      <c r="J1656" s="11">
        <f>IF(OR(E1656="",F1656=""),"",ROUND((MOD(F1656-E1656,1)-N(G1656))*24,2))</f>
        <v/>
      </c>
      <c r="K1656" s="11">
        <f>IF(OR(A1656="",B1656=""),"",SUMIFS(Paradas!$F$5:$F$4004,Paradas!$A$5:$A$4004,A1656,Paradas!$B$5:$B$4004,B1656))</f>
        <v/>
      </c>
      <c r="L1656" s="11">
        <f>IF(J1656="","",J1656-N(K1656))</f>
        <v/>
      </c>
      <c r="M1656" s="12">
        <f>IF(OR(A1656="",B1656=""),"",COUNTIFS(Paradas!$A$5:$A$4004,A1656,Paradas!$B$5:$B$4004,B1656))</f>
        <v/>
      </c>
      <c r="N1656" s="11">
        <f>IF(OR(H1656="",I1656=""),"",I1656-H1656)</f>
        <v/>
      </c>
      <c r="O1656" s="6" t="n"/>
    </row>
    <row r="1657">
      <c r="A1657" s="13" t="n"/>
      <c r="B1657" s="6" t="n"/>
      <c r="C1657" s="6" t="n"/>
      <c r="D1657" s="6" t="n"/>
      <c r="E1657" s="14" t="n"/>
      <c r="F1657" s="14" t="n"/>
      <c r="G1657" s="14" t="n"/>
      <c r="H1657" s="15" t="n"/>
      <c r="I1657" s="15" t="n"/>
      <c r="J1657" s="11">
        <f>IF(OR(E1657="",F1657=""),"",ROUND((MOD(F1657-E1657,1)-N(G1657))*24,2))</f>
        <v/>
      </c>
      <c r="K1657" s="11">
        <f>IF(OR(A1657="",B1657=""),"",SUMIFS(Paradas!$F$5:$F$4004,Paradas!$A$5:$A$4004,A1657,Paradas!$B$5:$B$4004,B1657))</f>
        <v/>
      </c>
      <c r="L1657" s="11">
        <f>IF(J1657="","",J1657-N(K1657))</f>
        <v/>
      </c>
      <c r="M1657" s="12">
        <f>IF(OR(A1657="",B1657=""),"",COUNTIFS(Paradas!$A$5:$A$4004,A1657,Paradas!$B$5:$B$4004,B1657))</f>
        <v/>
      </c>
      <c r="N1657" s="11">
        <f>IF(OR(H1657="",I1657=""),"",I1657-H1657)</f>
        <v/>
      </c>
      <c r="O1657" s="6" t="n"/>
    </row>
    <row r="1658">
      <c r="A1658" s="13" t="n"/>
      <c r="B1658" s="6" t="n"/>
      <c r="C1658" s="6" t="n"/>
      <c r="D1658" s="6" t="n"/>
      <c r="E1658" s="14" t="n"/>
      <c r="F1658" s="14" t="n"/>
      <c r="G1658" s="14" t="n"/>
      <c r="H1658" s="15" t="n"/>
      <c r="I1658" s="15" t="n"/>
      <c r="J1658" s="11">
        <f>IF(OR(E1658="",F1658=""),"",ROUND((MOD(F1658-E1658,1)-N(G1658))*24,2))</f>
        <v/>
      </c>
      <c r="K1658" s="11">
        <f>IF(OR(A1658="",B1658=""),"",SUMIFS(Paradas!$F$5:$F$4004,Paradas!$A$5:$A$4004,A1658,Paradas!$B$5:$B$4004,B1658))</f>
        <v/>
      </c>
      <c r="L1658" s="11">
        <f>IF(J1658="","",J1658-N(K1658))</f>
        <v/>
      </c>
      <c r="M1658" s="12">
        <f>IF(OR(A1658="",B1658=""),"",COUNTIFS(Paradas!$A$5:$A$4004,A1658,Paradas!$B$5:$B$4004,B1658))</f>
        <v/>
      </c>
      <c r="N1658" s="11">
        <f>IF(OR(H1658="",I1658=""),"",I1658-H1658)</f>
        <v/>
      </c>
      <c r="O1658" s="6" t="n"/>
    </row>
    <row r="1659">
      <c r="A1659" s="13" t="n"/>
      <c r="B1659" s="6" t="n"/>
      <c r="C1659" s="6" t="n"/>
      <c r="D1659" s="6" t="n"/>
      <c r="E1659" s="14" t="n"/>
      <c r="F1659" s="14" t="n"/>
      <c r="G1659" s="14" t="n"/>
      <c r="H1659" s="15" t="n"/>
      <c r="I1659" s="15" t="n"/>
      <c r="J1659" s="11">
        <f>IF(OR(E1659="",F1659=""),"",ROUND((MOD(F1659-E1659,1)-N(G1659))*24,2))</f>
        <v/>
      </c>
      <c r="K1659" s="11">
        <f>IF(OR(A1659="",B1659=""),"",SUMIFS(Paradas!$F$5:$F$4004,Paradas!$A$5:$A$4004,A1659,Paradas!$B$5:$B$4004,B1659))</f>
        <v/>
      </c>
      <c r="L1659" s="11">
        <f>IF(J1659="","",J1659-N(K1659))</f>
        <v/>
      </c>
      <c r="M1659" s="12">
        <f>IF(OR(A1659="",B1659=""),"",COUNTIFS(Paradas!$A$5:$A$4004,A1659,Paradas!$B$5:$B$4004,B1659))</f>
        <v/>
      </c>
      <c r="N1659" s="11">
        <f>IF(OR(H1659="",I1659=""),"",I1659-H1659)</f>
        <v/>
      </c>
      <c r="O1659" s="6" t="n"/>
    </row>
    <row r="1660">
      <c r="A1660" s="13" t="n"/>
      <c r="B1660" s="6" t="n"/>
      <c r="C1660" s="6" t="n"/>
      <c r="D1660" s="6" t="n"/>
      <c r="E1660" s="14" t="n"/>
      <c r="F1660" s="14" t="n"/>
      <c r="G1660" s="14" t="n"/>
      <c r="H1660" s="15" t="n"/>
      <c r="I1660" s="15" t="n"/>
      <c r="J1660" s="11">
        <f>IF(OR(E1660="",F1660=""),"",ROUND((MOD(F1660-E1660,1)-N(G1660))*24,2))</f>
        <v/>
      </c>
      <c r="K1660" s="11">
        <f>IF(OR(A1660="",B1660=""),"",SUMIFS(Paradas!$F$5:$F$4004,Paradas!$A$5:$A$4004,A1660,Paradas!$B$5:$B$4004,B1660))</f>
        <v/>
      </c>
      <c r="L1660" s="11">
        <f>IF(J1660="","",J1660-N(K1660))</f>
        <v/>
      </c>
      <c r="M1660" s="12">
        <f>IF(OR(A1660="",B1660=""),"",COUNTIFS(Paradas!$A$5:$A$4004,A1660,Paradas!$B$5:$B$4004,B1660))</f>
        <v/>
      </c>
      <c r="N1660" s="11">
        <f>IF(OR(H1660="",I1660=""),"",I1660-H1660)</f>
        <v/>
      </c>
      <c r="O1660" s="6" t="n"/>
    </row>
    <row r="1661">
      <c r="A1661" s="13" t="n"/>
      <c r="B1661" s="6" t="n"/>
      <c r="C1661" s="6" t="n"/>
      <c r="D1661" s="6" t="n"/>
      <c r="E1661" s="14" t="n"/>
      <c r="F1661" s="14" t="n"/>
      <c r="G1661" s="14" t="n"/>
      <c r="H1661" s="15" t="n"/>
      <c r="I1661" s="15" t="n"/>
      <c r="J1661" s="11">
        <f>IF(OR(E1661="",F1661=""),"",ROUND((MOD(F1661-E1661,1)-N(G1661))*24,2))</f>
        <v/>
      </c>
      <c r="K1661" s="11">
        <f>IF(OR(A1661="",B1661=""),"",SUMIFS(Paradas!$F$5:$F$4004,Paradas!$A$5:$A$4004,A1661,Paradas!$B$5:$B$4004,B1661))</f>
        <v/>
      </c>
      <c r="L1661" s="11">
        <f>IF(J1661="","",J1661-N(K1661))</f>
        <v/>
      </c>
      <c r="M1661" s="12">
        <f>IF(OR(A1661="",B1661=""),"",COUNTIFS(Paradas!$A$5:$A$4004,A1661,Paradas!$B$5:$B$4004,B1661))</f>
        <v/>
      </c>
      <c r="N1661" s="11">
        <f>IF(OR(H1661="",I1661=""),"",I1661-H1661)</f>
        <v/>
      </c>
      <c r="O1661" s="6" t="n"/>
    </row>
    <row r="1662">
      <c r="A1662" s="13" t="n"/>
      <c r="B1662" s="6" t="n"/>
      <c r="C1662" s="6" t="n"/>
      <c r="D1662" s="6" t="n"/>
      <c r="E1662" s="14" t="n"/>
      <c r="F1662" s="14" t="n"/>
      <c r="G1662" s="14" t="n"/>
      <c r="H1662" s="15" t="n"/>
      <c r="I1662" s="15" t="n"/>
      <c r="J1662" s="11">
        <f>IF(OR(E1662="",F1662=""),"",ROUND((MOD(F1662-E1662,1)-N(G1662))*24,2))</f>
        <v/>
      </c>
      <c r="K1662" s="11">
        <f>IF(OR(A1662="",B1662=""),"",SUMIFS(Paradas!$F$5:$F$4004,Paradas!$A$5:$A$4004,A1662,Paradas!$B$5:$B$4004,B1662))</f>
        <v/>
      </c>
      <c r="L1662" s="11">
        <f>IF(J1662="","",J1662-N(K1662))</f>
        <v/>
      </c>
      <c r="M1662" s="12">
        <f>IF(OR(A1662="",B1662=""),"",COUNTIFS(Paradas!$A$5:$A$4004,A1662,Paradas!$B$5:$B$4004,B1662))</f>
        <v/>
      </c>
      <c r="N1662" s="11">
        <f>IF(OR(H1662="",I1662=""),"",I1662-H1662)</f>
        <v/>
      </c>
      <c r="O1662" s="6" t="n"/>
    </row>
    <row r="1663">
      <c r="A1663" s="13" t="n"/>
      <c r="B1663" s="6" t="n"/>
      <c r="C1663" s="6" t="n"/>
      <c r="D1663" s="6" t="n"/>
      <c r="E1663" s="14" t="n"/>
      <c r="F1663" s="14" t="n"/>
      <c r="G1663" s="14" t="n"/>
      <c r="H1663" s="15" t="n"/>
      <c r="I1663" s="15" t="n"/>
      <c r="J1663" s="11">
        <f>IF(OR(E1663="",F1663=""),"",ROUND((MOD(F1663-E1663,1)-N(G1663))*24,2))</f>
        <v/>
      </c>
      <c r="K1663" s="11">
        <f>IF(OR(A1663="",B1663=""),"",SUMIFS(Paradas!$F$5:$F$4004,Paradas!$A$5:$A$4004,A1663,Paradas!$B$5:$B$4004,B1663))</f>
        <v/>
      </c>
      <c r="L1663" s="11">
        <f>IF(J1663="","",J1663-N(K1663))</f>
        <v/>
      </c>
      <c r="M1663" s="12">
        <f>IF(OR(A1663="",B1663=""),"",COUNTIFS(Paradas!$A$5:$A$4004,A1663,Paradas!$B$5:$B$4004,B1663))</f>
        <v/>
      </c>
      <c r="N1663" s="11">
        <f>IF(OR(H1663="",I1663=""),"",I1663-H1663)</f>
        <v/>
      </c>
      <c r="O1663" s="6" t="n"/>
    </row>
    <row r="1664">
      <c r="A1664" s="13" t="n"/>
      <c r="B1664" s="6" t="n"/>
      <c r="C1664" s="6" t="n"/>
      <c r="D1664" s="6" t="n"/>
      <c r="E1664" s="14" t="n"/>
      <c r="F1664" s="14" t="n"/>
      <c r="G1664" s="14" t="n"/>
      <c r="H1664" s="15" t="n"/>
      <c r="I1664" s="15" t="n"/>
      <c r="J1664" s="11">
        <f>IF(OR(E1664="",F1664=""),"",ROUND((MOD(F1664-E1664,1)-N(G1664))*24,2))</f>
        <v/>
      </c>
      <c r="K1664" s="11">
        <f>IF(OR(A1664="",B1664=""),"",SUMIFS(Paradas!$F$5:$F$4004,Paradas!$A$5:$A$4004,A1664,Paradas!$B$5:$B$4004,B1664))</f>
        <v/>
      </c>
      <c r="L1664" s="11">
        <f>IF(J1664="","",J1664-N(K1664))</f>
        <v/>
      </c>
      <c r="M1664" s="12">
        <f>IF(OR(A1664="",B1664=""),"",COUNTIFS(Paradas!$A$5:$A$4004,A1664,Paradas!$B$5:$B$4004,B1664))</f>
        <v/>
      </c>
      <c r="N1664" s="11">
        <f>IF(OR(H1664="",I1664=""),"",I1664-H1664)</f>
        <v/>
      </c>
      <c r="O1664" s="6" t="n"/>
    </row>
    <row r="1665">
      <c r="A1665" s="13" t="n"/>
      <c r="B1665" s="6" t="n"/>
      <c r="C1665" s="6" t="n"/>
      <c r="D1665" s="6" t="n"/>
      <c r="E1665" s="14" t="n"/>
      <c r="F1665" s="14" t="n"/>
      <c r="G1665" s="14" t="n"/>
      <c r="H1665" s="15" t="n"/>
      <c r="I1665" s="15" t="n"/>
      <c r="J1665" s="11">
        <f>IF(OR(E1665="",F1665=""),"",ROUND((MOD(F1665-E1665,1)-N(G1665))*24,2))</f>
        <v/>
      </c>
      <c r="K1665" s="11">
        <f>IF(OR(A1665="",B1665=""),"",SUMIFS(Paradas!$F$5:$F$4004,Paradas!$A$5:$A$4004,A1665,Paradas!$B$5:$B$4004,B1665))</f>
        <v/>
      </c>
      <c r="L1665" s="11">
        <f>IF(J1665="","",J1665-N(K1665))</f>
        <v/>
      </c>
      <c r="M1665" s="12">
        <f>IF(OR(A1665="",B1665=""),"",COUNTIFS(Paradas!$A$5:$A$4004,A1665,Paradas!$B$5:$B$4004,B1665))</f>
        <v/>
      </c>
      <c r="N1665" s="11">
        <f>IF(OR(H1665="",I1665=""),"",I1665-H1665)</f>
        <v/>
      </c>
      <c r="O1665" s="6" t="n"/>
    </row>
    <row r="1666">
      <c r="A1666" s="13" t="n"/>
      <c r="B1666" s="6" t="n"/>
      <c r="C1666" s="6" t="n"/>
      <c r="D1666" s="6" t="n"/>
      <c r="E1666" s="14" t="n"/>
      <c r="F1666" s="14" t="n"/>
      <c r="G1666" s="14" t="n"/>
      <c r="H1666" s="15" t="n"/>
      <c r="I1666" s="15" t="n"/>
      <c r="J1666" s="11">
        <f>IF(OR(E1666="",F1666=""),"",ROUND((MOD(F1666-E1666,1)-N(G1666))*24,2))</f>
        <v/>
      </c>
      <c r="K1666" s="11">
        <f>IF(OR(A1666="",B1666=""),"",SUMIFS(Paradas!$F$5:$F$4004,Paradas!$A$5:$A$4004,A1666,Paradas!$B$5:$B$4004,B1666))</f>
        <v/>
      </c>
      <c r="L1666" s="11">
        <f>IF(J1666="","",J1666-N(K1666))</f>
        <v/>
      </c>
      <c r="M1666" s="12">
        <f>IF(OR(A1666="",B1666=""),"",COUNTIFS(Paradas!$A$5:$A$4004,A1666,Paradas!$B$5:$B$4004,B1666))</f>
        <v/>
      </c>
      <c r="N1666" s="11">
        <f>IF(OR(H1666="",I1666=""),"",I1666-H1666)</f>
        <v/>
      </c>
      <c r="O1666" s="6" t="n"/>
    </row>
    <row r="1667">
      <c r="A1667" s="13" t="n"/>
      <c r="B1667" s="6" t="n"/>
      <c r="C1667" s="6" t="n"/>
      <c r="D1667" s="6" t="n"/>
      <c r="E1667" s="14" t="n"/>
      <c r="F1667" s="14" t="n"/>
      <c r="G1667" s="14" t="n"/>
      <c r="H1667" s="15" t="n"/>
      <c r="I1667" s="15" t="n"/>
      <c r="J1667" s="11">
        <f>IF(OR(E1667="",F1667=""),"",ROUND((MOD(F1667-E1667,1)-N(G1667))*24,2))</f>
        <v/>
      </c>
      <c r="K1667" s="11">
        <f>IF(OR(A1667="",B1667=""),"",SUMIFS(Paradas!$F$5:$F$4004,Paradas!$A$5:$A$4004,A1667,Paradas!$B$5:$B$4004,B1667))</f>
        <v/>
      </c>
      <c r="L1667" s="11">
        <f>IF(J1667="","",J1667-N(K1667))</f>
        <v/>
      </c>
      <c r="M1667" s="12">
        <f>IF(OR(A1667="",B1667=""),"",COUNTIFS(Paradas!$A$5:$A$4004,A1667,Paradas!$B$5:$B$4004,B1667))</f>
        <v/>
      </c>
      <c r="N1667" s="11">
        <f>IF(OR(H1667="",I1667=""),"",I1667-H1667)</f>
        <v/>
      </c>
      <c r="O1667" s="6" t="n"/>
    </row>
    <row r="1668">
      <c r="A1668" s="13" t="n"/>
      <c r="B1668" s="6" t="n"/>
      <c r="C1668" s="6" t="n"/>
      <c r="D1668" s="6" t="n"/>
      <c r="E1668" s="14" t="n"/>
      <c r="F1668" s="14" t="n"/>
      <c r="G1668" s="14" t="n"/>
      <c r="H1668" s="15" t="n"/>
      <c r="I1668" s="15" t="n"/>
      <c r="J1668" s="11">
        <f>IF(OR(E1668="",F1668=""),"",ROUND((MOD(F1668-E1668,1)-N(G1668))*24,2))</f>
        <v/>
      </c>
      <c r="K1668" s="11">
        <f>IF(OR(A1668="",B1668=""),"",SUMIFS(Paradas!$F$5:$F$4004,Paradas!$A$5:$A$4004,A1668,Paradas!$B$5:$B$4004,B1668))</f>
        <v/>
      </c>
      <c r="L1668" s="11">
        <f>IF(J1668="","",J1668-N(K1668))</f>
        <v/>
      </c>
      <c r="M1668" s="12">
        <f>IF(OR(A1668="",B1668=""),"",COUNTIFS(Paradas!$A$5:$A$4004,A1668,Paradas!$B$5:$B$4004,B1668))</f>
        <v/>
      </c>
      <c r="N1668" s="11">
        <f>IF(OR(H1668="",I1668=""),"",I1668-H1668)</f>
        <v/>
      </c>
      <c r="O1668" s="6" t="n"/>
    </row>
    <row r="1669">
      <c r="A1669" s="13" t="n"/>
      <c r="B1669" s="6" t="n"/>
      <c r="C1669" s="6" t="n"/>
      <c r="D1669" s="6" t="n"/>
      <c r="E1669" s="14" t="n"/>
      <c r="F1669" s="14" t="n"/>
      <c r="G1669" s="14" t="n"/>
      <c r="H1669" s="15" t="n"/>
      <c r="I1669" s="15" t="n"/>
      <c r="J1669" s="11">
        <f>IF(OR(E1669="",F1669=""),"",ROUND((MOD(F1669-E1669,1)-N(G1669))*24,2))</f>
        <v/>
      </c>
      <c r="K1669" s="11">
        <f>IF(OR(A1669="",B1669=""),"",SUMIFS(Paradas!$F$5:$F$4004,Paradas!$A$5:$A$4004,A1669,Paradas!$B$5:$B$4004,B1669))</f>
        <v/>
      </c>
      <c r="L1669" s="11">
        <f>IF(J1669="","",J1669-N(K1669))</f>
        <v/>
      </c>
      <c r="M1669" s="12">
        <f>IF(OR(A1669="",B1669=""),"",COUNTIFS(Paradas!$A$5:$A$4004,A1669,Paradas!$B$5:$B$4004,B1669))</f>
        <v/>
      </c>
      <c r="N1669" s="11">
        <f>IF(OR(H1669="",I1669=""),"",I1669-H1669)</f>
        <v/>
      </c>
      <c r="O1669" s="6" t="n"/>
    </row>
    <row r="1670">
      <c r="A1670" s="13" t="n"/>
      <c r="B1670" s="6" t="n"/>
      <c r="C1670" s="6" t="n"/>
      <c r="D1670" s="6" t="n"/>
      <c r="E1670" s="14" t="n"/>
      <c r="F1670" s="14" t="n"/>
      <c r="G1670" s="14" t="n"/>
      <c r="H1670" s="15" t="n"/>
      <c r="I1670" s="15" t="n"/>
      <c r="J1670" s="11">
        <f>IF(OR(E1670="",F1670=""),"",ROUND((MOD(F1670-E1670,1)-N(G1670))*24,2))</f>
        <v/>
      </c>
      <c r="K1670" s="11">
        <f>IF(OR(A1670="",B1670=""),"",SUMIFS(Paradas!$F$5:$F$4004,Paradas!$A$5:$A$4004,A1670,Paradas!$B$5:$B$4004,B1670))</f>
        <v/>
      </c>
      <c r="L1670" s="11">
        <f>IF(J1670="","",J1670-N(K1670))</f>
        <v/>
      </c>
      <c r="M1670" s="12">
        <f>IF(OR(A1670="",B1670=""),"",COUNTIFS(Paradas!$A$5:$A$4004,A1670,Paradas!$B$5:$B$4004,B1670))</f>
        <v/>
      </c>
      <c r="N1670" s="11">
        <f>IF(OR(H1670="",I1670=""),"",I1670-H1670)</f>
        <v/>
      </c>
      <c r="O1670" s="6" t="n"/>
    </row>
    <row r="1671">
      <c r="A1671" s="13" t="n"/>
      <c r="B1671" s="6" t="n"/>
      <c r="C1671" s="6" t="n"/>
      <c r="D1671" s="6" t="n"/>
      <c r="E1671" s="14" t="n"/>
      <c r="F1671" s="14" t="n"/>
      <c r="G1671" s="14" t="n"/>
      <c r="H1671" s="15" t="n"/>
      <c r="I1671" s="15" t="n"/>
      <c r="J1671" s="11">
        <f>IF(OR(E1671="",F1671=""),"",ROUND((MOD(F1671-E1671,1)-N(G1671))*24,2))</f>
        <v/>
      </c>
      <c r="K1671" s="11">
        <f>IF(OR(A1671="",B1671=""),"",SUMIFS(Paradas!$F$5:$F$4004,Paradas!$A$5:$A$4004,A1671,Paradas!$B$5:$B$4004,B1671))</f>
        <v/>
      </c>
      <c r="L1671" s="11">
        <f>IF(J1671="","",J1671-N(K1671))</f>
        <v/>
      </c>
      <c r="M1671" s="12">
        <f>IF(OR(A1671="",B1671=""),"",COUNTIFS(Paradas!$A$5:$A$4004,A1671,Paradas!$B$5:$B$4004,B1671))</f>
        <v/>
      </c>
      <c r="N1671" s="11">
        <f>IF(OR(H1671="",I1671=""),"",I1671-H1671)</f>
        <v/>
      </c>
      <c r="O1671" s="6" t="n"/>
    </row>
    <row r="1672">
      <c r="A1672" s="13" t="n"/>
      <c r="B1672" s="6" t="n"/>
      <c r="C1672" s="6" t="n"/>
      <c r="D1672" s="6" t="n"/>
      <c r="E1672" s="14" t="n"/>
      <c r="F1672" s="14" t="n"/>
      <c r="G1672" s="14" t="n"/>
      <c r="H1672" s="15" t="n"/>
      <c r="I1672" s="15" t="n"/>
      <c r="J1672" s="11">
        <f>IF(OR(E1672="",F1672=""),"",ROUND((MOD(F1672-E1672,1)-N(G1672))*24,2))</f>
        <v/>
      </c>
      <c r="K1672" s="11">
        <f>IF(OR(A1672="",B1672=""),"",SUMIFS(Paradas!$F$5:$F$4004,Paradas!$A$5:$A$4004,A1672,Paradas!$B$5:$B$4004,B1672))</f>
        <v/>
      </c>
      <c r="L1672" s="11">
        <f>IF(J1672="","",J1672-N(K1672))</f>
        <v/>
      </c>
      <c r="M1672" s="12">
        <f>IF(OR(A1672="",B1672=""),"",COUNTIFS(Paradas!$A$5:$A$4004,A1672,Paradas!$B$5:$B$4004,B1672))</f>
        <v/>
      </c>
      <c r="N1672" s="11">
        <f>IF(OR(H1672="",I1672=""),"",I1672-H1672)</f>
        <v/>
      </c>
      <c r="O1672" s="6" t="n"/>
    </row>
    <row r="1673">
      <c r="A1673" s="13" t="n"/>
      <c r="B1673" s="6" t="n"/>
      <c r="C1673" s="6" t="n"/>
      <c r="D1673" s="6" t="n"/>
      <c r="E1673" s="14" t="n"/>
      <c r="F1673" s="14" t="n"/>
      <c r="G1673" s="14" t="n"/>
      <c r="H1673" s="15" t="n"/>
      <c r="I1673" s="15" t="n"/>
      <c r="J1673" s="11">
        <f>IF(OR(E1673="",F1673=""),"",ROUND((MOD(F1673-E1673,1)-N(G1673))*24,2))</f>
        <v/>
      </c>
      <c r="K1673" s="11">
        <f>IF(OR(A1673="",B1673=""),"",SUMIFS(Paradas!$F$5:$F$4004,Paradas!$A$5:$A$4004,A1673,Paradas!$B$5:$B$4004,B1673))</f>
        <v/>
      </c>
      <c r="L1673" s="11">
        <f>IF(J1673="","",J1673-N(K1673))</f>
        <v/>
      </c>
      <c r="M1673" s="12">
        <f>IF(OR(A1673="",B1673=""),"",COUNTIFS(Paradas!$A$5:$A$4004,A1673,Paradas!$B$5:$B$4004,B1673))</f>
        <v/>
      </c>
      <c r="N1673" s="11">
        <f>IF(OR(H1673="",I1673=""),"",I1673-H1673)</f>
        <v/>
      </c>
      <c r="O1673" s="6" t="n"/>
    </row>
    <row r="1674">
      <c r="A1674" s="13" t="n"/>
      <c r="B1674" s="6" t="n"/>
      <c r="C1674" s="6" t="n"/>
      <c r="D1674" s="6" t="n"/>
      <c r="E1674" s="14" t="n"/>
      <c r="F1674" s="14" t="n"/>
      <c r="G1674" s="14" t="n"/>
      <c r="H1674" s="15" t="n"/>
      <c r="I1674" s="15" t="n"/>
      <c r="J1674" s="11">
        <f>IF(OR(E1674="",F1674=""),"",ROUND((MOD(F1674-E1674,1)-N(G1674))*24,2))</f>
        <v/>
      </c>
      <c r="K1674" s="11">
        <f>IF(OR(A1674="",B1674=""),"",SUMIFS(Paradas!$F$5:$F$4004,Paradas!$A$5:$A$4004,A1674,Paradas!$B$5:$B$4004,B1674))</f>
        <v/>
      </c>
      <c r="L1674" s="11">
        <f>IF(J1674="","",J1674-N(K1674))</f>
        <v/>
      </c>
      <c r="M1674" s="12">
        <f>IF(OR(A1674="",B1674=""),"",COUNTIFS(Paradas!$A$5:$A$4004,A1674,Paradas!$B$5:$B$4004,B1674))</f>
        <v/>
      </c>
      <c r="N1674" s="11">
        <f>IF(OR(H1674="",I1674=""),"",I1674-H1674)</f>
        <v/>
      </c>
      <c r="O1674" s="6" t="n"/>
    </row>
    <row r="1675">
      <c r="A1675" s="13" t="n"/>
      <c r="B1675" s="6" t="n"/>
      <c r="C1675" s="6" t="n"/>
      <c r="D1675" s="6" t="n"/>
      <c r="E1675" s="14" t="n"/>
      <c r="F1675" s="14" t="n"/>
      <c r="G1675" s="14" t="n"/>
      <c r="H1675" s="15" t="n"/>
      <c r="I1675" s="15" t="n"/>
      <c r="J1675" s="11">
        <f>IF(OR(E1675="",F1675=""),"",ROUND((MOD(F1675-E1675,1)-N(G1675))*24,2))</f>
        <v/>
      </c>
      <c r="K1675" s="11">
        <f>IF(OR(A1675="",B1675=""),"",SUMIFS(Paradas!$F$5:$F$4004,Paradas!$A$5:$A$4004,A1675,Paradas!$B$5:$B$4004,B1675))</f>
        <v/>
      </c>
      <c r="L1675" s="11">
        <f>IF(J1675="","",J1675-N(K1675))</f>
        <v/>
      </c>
      <c r="M1675" s="12">
        <f>IF(OR(A1675="",B1675=""),"",COUNTIFS(Paradas!$A$5:$A$4004,A1675,Paradas!$B$5:$B$4004,B1675))</f>
        <v/>
      </c>
      <c r="N1675" s="11">
        <f>IF(OR(H1675="",I1675=""),"",I1675-H1675)</f>
        <v/>
      </c>
      <c r="O1675" s="6" t="n"/>
    </row>
    <row r="1676">
      <c r="A1676" s="13" t="n"/>
      <c r="B1676" s="6" t="n"/>
      <c r="C1676" s="6" t="n"/>
      <c r="D1676" s="6" t="n"/>
      <c r="E1676" s="14" t="n"/>
      <c r="F1676" s="14" t="n"/>
      <c r="G1676" s="14" t="n"/>
      <c r="H1676" s="15" t="n"/>
      <c r="I1676" s="15" t="n"/>
      <c r="J1676" s="11">
        <f>IF(OR(E1676="",F1676=""),"",ROUND((MOD(F1676-E1676,1)-N(G1676))*24,2))</f>
        <v/>
      </c>
      <c r="K1676" s="11">
        <f>IF(OR(A1676="",B1676=""),"",SUMIFS(Paradas!$F$5:$F$4004,Paradas!$A$5:$A$4004,A1676,Paradas!$B$5:$B$4004,B1676))</f>
        <v/>
      </c>
      <c r="L1676" s="11">
        <f>IF(J1676="","",J1676-N(K1676))</f>
        <v/>
      </c>
      <c r="M1676" s="12">
        <f>IF(OR(A1676="",B1676=""),"",COUNTIFS(Paradas!$A$5:$A$4004,A1676,Paradas!$B$5:$B$4004,B1676))</f>
        <v/>
      </c>
      <c r="N1676" s="11">
        <f>IF(OR(H1676="",I1676=""),"",I1676-H1676)</f>
        <v/>
      </c>
      <c r="O1676" s="6" t="n"/>
    </row>
    <row r="1677">
      <c r="A1677" s="13" t="n"/>
      <c r="B1677" s="6" t="n"/>
      <c r="C1677" s="6" t="n"/>
      <c r="D1677" s="6" t="n"/>
      <c r="E1677" s="14" t="n"/>
      <c r="F1677" s="14" t="n"/>
      <c r="G1677" s="14" t="n"/>
      <c r="H1677" s="15" t="n"/>
      <c r="I1677" s="15" t="n"/>
      <c r="J1677" s="11">
        <f>IF(OR(E1677="",F1677=""),"",ROUND((MOD(F1677-E1677,1)-N(G1677))*24,2))</f>
        <v/>
      </c>
      <c r="K1677" s="11">
        <f>IF(OR(A1677="",B1677=""),"",SUMIFS(Paradas!$F$5:$F$4004,Paradas!$A$5:$A$4004,A1677,Paradas!$B$5:$B$4004,B1677))</f>
        <v/>
      </c>
      <c r="L1677" s="11">
        <f>IF(J1677="","",J1677-N(K1677))</f>
        <v/>
      </c>
      <c r="M1677" s="12">
        <f>IF(OR(A1677="",B1677=""),"",COUNTIFS(Paradas!$A$5:$A$4004,A1677,Paradas!$B$5:$B$4004,B1677))</f>
        <v/>
      </c>
      <c r="N1677" s="11">
        <f>IF(OR(H1677="",I1677=""),"",I1677-H1677)</f>
        <v/>
      </c>
      <c r="O1677" s="6" t="n"/>
    </row>
    <row r="1678">
      <c r="A1678" s="13" t="n"/>
      <c r="B1678" s="6" t="n"/>
      <c r="C1678" s="6" t="n"/>
      <c r="D1678" s="6" t="n"/>
      <c r="E1678" s="14" t="n"/>
      <c r="F1678" s="14" t="n"/>
      <c r="G1678" s="14" t="n"/>
      <c r="H1678" s="15" t="n"/>
      <c r="I1678" s="15" t="n"/>
      <c r="J1678" s="11">
        <f>IF(OR(E1678="",F1678=""),"",ROUND((MOD(F1678-E1678,1)-N(G1678))*24,2))</f>
        <v/>
      </c>
      <c r="K1678" s="11">
        <f>IF(OR(A1678="",B1678=""),"",SUMIFS(Paradas!$F$5:$F$4004,Paradas!$A$5:$A$4004,A1678,Paradas!$B$5:$B$4004,B1678))</f>
        <v/>
      </c>
      <c r="L1678" s="11">
        <f>IF(J1678="","",J1678-N(K1678))</f>
        <v/>
      </c>
      <c r="M1678" s="12">
        <f>IF(OR(A1678="",B1678=""),"",COUNTIFS(Paradas!$A$5:$A$4004,A1678,Paradas!$B$5:$B$4004,B1678))</f>
        <v/>
      </c>
      <c r="N1678" s="11">
        <f>IF(OR(H1678="",I1678=""),"",I1678-H1678)</f>
        <v/>
      </c>
      <c r="O1678" s="6" t="n"/>
    </row>
    <row r="1679">
      <c r="A1679" s="13" t="n"/>
      <c r="B1679" s="6" t="n"/>
      <c r="C1679" s="6" t="n"/>
      <c r="D1679" s="6" t="n"/>
      <c r="E1679" s="14" t="n"/>
      <c r="F1679" s="14" t="n"/>
      <c r="G1679" s="14" t="n"/>
      <c r="H1679" s="15" t="n"/>
      <c r="I1679" s="15" t="n"/>
      <c r="J1679" s="11">
        <f>IF(OR(E1679="",F1679=""),"",ROUND((MOD(F1679-E1679,1)-N(G1679))*24,2))</f>
        <v/>
      </c>
      <c r="K1679" s="11">
        <f>IF(OR(A1679="",B1679=""),"",SUMIFS(Paradas!$F$5:$F$4004,Paradas!$A$5:$A$4004,A1679,Paradas!$B$5:$B$4004,B1679))</f>
        <v/>
      </c>
      <c r="L1679" s="11">
        <f>IF(J1679="","",J1679-N(K1679))</f>
        <v/>
      </c>
      <c r="M1679" s="12">
        <f>IF(OR(A1679="",B1679=""),"",COUNTIFS(Paradas!$A$5:$A$4004,A1679,Paradas!$B$5:$B$4004,B1679))</f>
        <v/>
      </c>
      <c r="N1679" s="11">
        <f>IF(OR(H1679="",I1679=""),"",I1679-H1679)</f>
        <v/>
      </c>
      <c r="O1679" s="6" t="n"/>
    </row>
    <row r="1680">
      <c r="A1680" s="13" t="n"/>
      <c r="B1680" s="6" t="n"/>
      <c r="C1680" s="6" t="n"/>
      <c r="D1680" s="6" t="n"/>
      <c r="E1680" s="14" t="n"/>
      <c r="F1680" s="14" t="n"/>
      <c r="G1680" s="14" t="n"/>
      <c r="H1680" s="15" t="n"/>
      <c r="I1680" s="15" t="n"/>
      <c r="J1680" s="11">
        <f>IF(OR(E1680="",F1680=""),"",ROUND((MOD(F1680-E1680,1)-N(G1680))*24,2))</f>
        <v/>
      </c>
      <c r="K1680" s="11">
        <f>IF(OR(A1680="",B1680=""),"",SUMIFS(Paradas!$F$5:$F$4004,Paradas!$A$5:$A$4004,A1680,Paradas!$B$5:$B$4004,B1680))</f>
        <v/>
      </c>
      <c r="L1680" s="11">
        <f>IF(J1680="","",J1680-N(K1680))</f>
        <v/>
      </c>
      <c r="M1680" s="12">
        <f>IF(OR(A1680="",B1680=""),"",COUNTIFS(Paradas!$A$5:$A$4004,A1680,Paradas!$B$5:$B$4004,B1680))</f>
        <v/>
      </c>
      <c r="N1680" s="11">
        <f>IF(OR(H1680="",I1680=""),"",I1680-H1680)</f>
        <v/>
      </c>
      <c r="O1680" s="6" t="n"/>
    </row>
    <row r="1681">
      <c r="A1681" s="13" t="n"/>
      <c r="B1681" s="6" t="n"/>
      <c r="C1681" s="6" t="n"/>
      <c r="D1681" s="6" t="n"/>
      <c r="E1681" s="14" t="n"/>
      <c r="F1681" s="14" t="n"/>
      <c r="G1681" s="14" t="n"/>
      <c r="H1681" s="15" t="n"/>
      <c r="I1681" s="15" t="n"/>
      <c r="J1681" s="11">
        <f>IF(OR(E1681="",F1681=""),"",ROUND((MOD(F1681-E1681,1)-N(G1681))*24,2))</f>
        <v/>
      </c>
      <c r="K1681" s="11">
        <f>IF(OR(A1681="",B1681=""),"",SUMIFS(Paradas!$F$5:$F$4004,Paradas!$A$5:$A$4004,A1681,Paradas!$B$5:$B$4004,B1681))</f>
        <v/>
      </c>
      <c r="L1681" s="11">
        <f>IF(J1681="","",J1681-N(K1681))</f>
        <v/>
      </c>
      <c r="M1681" s="12">
        <f>IF(OR(A1681="",B1681=""),"",COUNTIFS(Paradas!$A$5:$A$4004,A1681,Paradas!$B$5:$B$4004,B1681))</f>
        <v/>
      </c>
      <c r="N1681" s="11">
        <f>IF(OR(H1681="",I1681=""),"",I1681-H1681)</f>
        <v/>
      </c>
      <c r="O1681" s="6" t="n"/>
    </row>
    <row r="1682">
      <c r="A1682" s="13" t="n"/>
      <c r="B1682" s="6" t="n"/>
      <c r="C1682" s="6" t="n"/>
      <c r="D1682" s="6" t="n"/>
      <c r="E1682" s="14" t="n"/>
      <c r="F1682" s="14" t="n"/>
      <c r="G1682" s="14" t="n"/>
      <c r="H1682" s="15" t="n"/>
      <c r="I1682" s="15" t="n"/>
      <c r="J1682" s="11">
        <f>IF(OR(E1682="",F1682=""),"",ROUND((MOD(F1682-E1682,1)-N(G1682))*24,2))</f>
        <v/>
      </c>
      <c r="K1682" s="11">
        <f>IF(OR(A1682="",B1682=""),"",SUMIFS(Paradas!$F$5:$F$4004,Paradas!$A$5:$A$4004,A1682,Paradas!$B$5:$B$4004,B1682))</f>
        <v/>
      </c>
      <c r="L1682" s="11">
        <f>IF(J1682="","",J1682-N(K1682))</f>
        <v/>
      </c>
      <c r="M1682" s="12">
        <f>IF(OR(A1682="",B1682=""),"",COUNTIFS(Paradas!$A$5:$A$4004,A1682,Paradas!$B$5:$B$4004,B1682))</f>
        <v/>
      </c>
      <c r="N1682" s="11">
        <f>IF(OR(H1682="",I1682=""),"",I1682-H1682)</f>
        <v/>
      </c>
      <c r="O1682" s="6" t="n"/>
    </row>
    <row r="1683">
      <c r="A1683" s="13" t="n"/>
      <c r="B1683" s="6" t="n"/>
      <c r="C1683" s="6" t="n"/>
      <c r="D1683" s="6" t="n"/>
      <c r="E1683" s="14" t="n"/>
      <c r="F1683" s="14" t="n"/>
      <c r="G1683" s="14" t="n"/>
      <c r="H1683" s="15" t="n"/>
      <c r="I1683" s="15" t="n"/>
      <c r="J1683" s="11">
        <f>IF(OR(E1683="",F1683=""),"",ROUND((MOD(F1683-E1683,1)-N(G1683))*24,2))</f>
        <v/>
      </c>
      <c r="K1683" s="11">
        <f>IF(OR(A1683="",B1683=""),"",SUMIFS(Paradas!$F$5:$F$4004,Paradas!$A$5:$A$4004,A1683,Paradas!$B$5:$B$4004,B1683))</f>
        <v/>
      </c>
      <c r="L1683" s="11">
        <f>IF(J1683="","",J1683-N(K1683))</f>
        <v/>
      </c>
      <c r="M1683" s="12">
        <f>IF(OR(A1683="",B1683=""),"",COUNTIFS(Paradas!$A$5:$A$4004,A1683,Paradas!$B$5:$B$4004,B1683))</f>
        <v/>
      </c>
      <c r="N1683" s="11">
        <f>IF(OR(H1683="",I1683=""),"",I1683-H1683)</f>
        <v/>
      </c>
      <c r="O1683" s="6" t="n"/>
    </row>
    <row r="1684">
      <c r="A1684" s="13" t="n"/>
      <c r="B1684" s="6" t="n"/>
      <c r="C1684" s="6" t="n"/>
      <c r="D1684" s="6" t="n"/>
      <c r="E1684" s="14" t="n"/>
      <c r="F1684" s="14" t="n"/>
      <c r="G1684" s="14" t="n"/>
      <c r="H1684" s="15" t="n"/>
      <c r="I1684" s="15" t="n"/>
      <c r="J1684" s="11">
        <f>IF(OR(E1684="",F1684=""),"",ROUND((MOD(F1684-E1684,1)-N(G1684))*24,2))</f>
        <v/>
      </c>
      <c r="K1684" s="11">
        <f>IF(OR(A1684="",B1684=""),"",SUMIFS(Paradas!$F$5:$F$4004,Paradas!$A$5:$A$4004,A1684,Paradas!$B$5:$B$4004,B1684))</f>
        <v/>
      </c>
      <c r="L1684" s="11">
        <f>IF(J1684="","",J1684-N(K1684))</f>
        <v/>
      </c>
      <c r="M1684" s="12">
        <f>IF(OR(A1684="",B1684=""),"",COUNTIFS(Paradas!$A$5:$A$4004,A1684,Paradas!$B$5:$B$4004,B1684))</f>
        <v/>
      </c>
      <c r="N1684" s="11">
        <f>IF(OR(H1684="",I1684=""),"",I1684-H1684)</f>
        <v/>
      </c>
      <c r="O1684" s="6" t="n"/>
    </row>
    <row r="1685">
      <c r="A1685" s="13" t="n"/>
      <c r="B1685" s="6" t="n"/>
      <c r="C1685" s="6" t="n"/>
      <c r="D1685" s="6" t="n"/>
      <c r="E1685" s="14" t="n"/>
      <c r="F1685" s="14" t="n"/>
      <c r="G1685" s="14" t="n"/>
      <c r="H1685" s="15" t="n"/>
      <c r="I1685" s="15" t="n"/>
      <c r="J1685" s="11">
        <f>IF(OR(E1685="",F1685=""),"",ROUND((MOD(F1685-E1685,1)-N(G1685))*24,2))</f>
        <v/>
      </c>
      <c r="K1685" s="11">
        <f>IF(OR(A1685="",B1685=""),"",SUMIFS(Paradas!$F$5:$F$4004,Paradas!$A$5:$A$4004,A1685,Paradas!$B$5:$B$4004,B1685))</f>
        <v/>
      </c>
      <c r="L1685" s="11">
        <f>IF(J1685="","",J1685-N(K1685))</f>
        <v/>
      </c>
      <c r="M1685" s="12">
        <f>IF(OR(A1685="",B1685=""),"",COUNTIFS(Paradas!$A$5:$A$4004,A1685,Paradas!$B$5:$B$4004,B1685))</f>
        <v/>
      </c>
      <c r="N1685" s="11">
        <f>IF(OR(H1685="",I1685=""),"",I1685-H1685)</f>
        <v/>
      </c>
      <c r="O1685" s="6" t="n"/>
    </row>
    <row r="1686">
      <c r="A1686" s="13" t="n"/>
      <c r="B1686" s="6" t="n"/>
      <c r="C1686" s="6" t="n"/>
      <c r="D1686" s="6" t="n"/>
      <c r="E1686" s="14" t="n"/>
      <c r="F1686" s="14" t="n"/>
      <c r="G1686" s="14" t="n"/>
      <c r="H1686" s="15" t="n"/>
      <c r="I1686" s="15" t="n"/>
      <c r="J1686" s="11">
        <f>IF(OR(E1686="",F1686=""),"",ROUND((MOD(F1686-E1686,1)-N(G1686))*24,2))</f>
        <v/>
      </c>
      <c r="K1686" s="11">
        <f>IF(OR(A1686="",B1686=""),"",SUMIFS(Paradas!$F$5:$F$4004,Paradas!$A$5:$A$4004,A1686,Paradas!$B$5:$B$4004,B1686))</f>
        <v/>
      </c>
      <c r="L1686" s="11">
        <f>IF(J1686="","",J1686-N(K1686))</f>
        <v/>
      </c>
      <c r="M1686" s="12">
        <f>IF(OR(A1686="",B1686=""),"",COUNTIFS(Paradas!$A$5:$A$4004,A1686,Paradas!$B$5:$B$4004,B1686))</f>
        <v/>
      </c>
      <c r="N1686" s="11">
        <f>IF(OR(H1686="",I1686=""),"",I1686-H1686)</f>
        <v/>
      </c>
      <c r="O1686" s="6" t="n"/>
    </row>
    <row r="1687">
      <c r="A1687" s="13" t="n"/>
      <c r="B1687" s="6" t="n"/>
      <c r="C1687" s="6" t="n"/>
      <c r="D1687" s="6" t="n"/>
      <c r="E1687" s="14" t="n"/>
      <c r="F1687" s="14" t="n"/>
      <c r="G1687" s="14" t="n"/>
      <c r="H1687" s="15" t="n"/>
      <c r="I1687" s="15" t="n"/>
      <c r="J1687" s="11">
        <f>IF(OR(E1687="",F1687=""),"",ROUND((MOD(F1687-E1687,1)-N(G1687))*24,2))</f>
        <v/>
      </c>
      <c r="K1687" s="11">
        <f>IF(OR(A1687="",B1687=""),"",SUMIFS(Paradas!$F$5:$F$4004,Paradas!$A$5:$A$4004,A1687,Paradas!$B$5:$B$4004,B1687))</f>
        <v/>
      </c>
      <c r="L1687" s="11">
        <f>IF(J1687="","",J1687-N(K1687))</f>
        <v/>
      </c>
      <c r="M1687" s="12">
        <f>IF(OR(A1687="",B1687=""),"",COUNTIFS(Paradas!$A$5:$A$4004,A1687,Paradas!$B$5:$B$4004,B1687))</f>
        <v/>
      </c>
      <c r="N1687" s="11">
        <f>IF(OR(H1687="",I1687=""),"",I1687-H1687)</f>
        <v/>
      </c>
      <c r="O1687" s="6" t="n"/>
    </row>
    <row r="1688">
      <c r="A1688" s="13" t="n"/>
      <c r="B1688" s="6" t="n"/>
      <c r="C1688" s="6" t="n"/>
      <c r="D1688" s="6" t="n"/>
      <c r="E1688" s="14" t="n"/>
      <c r="F1688" s="14" t="n"/>
      <c r="G1688" s="14" t="n"/>
      <c r="H1688" s="15" t="n"/>
      <c r="I1688" s="15" t="n"/>
      <c r="J1688" s="11">
        <f>IF(OR(E1688="",F1688=""),"",ROUND((MOD(F1688-E1688,1)-N(G1688))*24,2))</f>
        <v/>
      </c>
      <c r="K1688" s="11">
        <f>IF(OR(A1688="",B1688=""),"",SUMIFS(Paradas!$F$5:$F$4004,Paradas!$A$5:$A$4004,A1688,Paradas!$B$5:$B$4004,B1688))</f>
        <v/>
      </c>
      <c r="L1688" s="11">
        <f>IF(J1688="","",J1688-N(K1688))</f>
        <v/>
      </c>
      <c r="M1688" s="12">
        <f>IF(OR(A1688="",B1688=""),"",COUNTIFS(Paradas!$A$5:$A$4004,A1688,Paradas!$B$5:$B$4004,B1688))</f>
        <v/>
      </c>
      <c r="N1688" s="11">
        <f>IF(OR(H1688="",I1688=""),"",I1688-H1688)</f>
        <v/>
      </c>
      <c r="O1688" s="6" t="n"/>
    </row>
    <row r="1689">
      <c r="A1689" s="13" t="n"/>
      <c r="B1689" s="6" t="n"/>
      <c r="C1689" s="6" t="n"/>
      <c r="D1689" s="6" t="n"/>
      <c r="E1689" s="14" t="n"/>
      <c r="F1689" s="14" t="n"/>
      <c r="G1689" s="14" t="n"/>
      <c r="H1689" s="15" t="n"/>
      <c r="I1689" s="15" t="n"/>
      <c r="J1689" s="11">
        <f>IF(OR(E1689="",F1689=""),"",ROUND((MOD(F1689-E1689,1)-N(G1689))*24,2))</f>
        <v/>
      </c>
      <c r="K1689" s="11">
        <f>IF(OR(A1689="",B1689=""),"",SUMIFS(Paradas!$F$5:$F$4004,Paradas!$A$5:$A$4004,A1689,Paradas!$B$5:$B$4004,B1689))</f>
        <v/>
      </c>
      <c r="L1689" s="11">
        <f>IF(J1689="","",J1689-N(K1689))</f>
        <v/>
      </c>
      <c r="M1689" s="12">
        <f>IF(OR(A1689="",B1689=""),"",COUNTIFS(Paradas!$A$5:$A$4004,A1689,Paradas!$B$5:$B$4004,B1689))</f>
        <v/>
      </c>
      <c r="N1689" s="11">
        <f>IF(OR(H1689="",I1689=""),"",I1689-H1689)</f>
        <v/>
      </c>
      <c r="O1689" s="6" t="n"/>
    </row>
    <row r="1690">
      <c r="A1690" s="13" t="n"/>
      <c r="B1690" s="6" t="n"/>
      <c r="C1690" s="6" t="n"/>
      <c r="D1690" s="6" t="n"/>
      <c r="E1690" s="14" t="n"/>
      <c r="F1690" s="14" t="n"/>
      <c r="G1690" s="14" t="n"/>
      <c r="H1690" s="15" t="n"/>
      <c r="I1690" s="15" t="n"/>
      <c r="J1690" s="11">
        <f>IF(OR(E1690="",F1690=""),"",ROUND((MOD(F1690-E1690,1)-N(G1690))*24,2))</f>
        <v/>
      </c>
      <c r="K1690" s="11">
        <f>IF(OR(A1690="",B1690=""),"",SUMIFS(Paradas!$F$5:$F$4004,Paradas!$A$5:$A$4004,A1690,Paradas!$B$5:$B$4004,B1690))</f>
        <v/>
      </c>
      <c r="L1690" s="11">
        <f>IF(J1690="","",J1690-N(K1690))</f>
        <v/>
      </c>
      <c r="M1690" s="12">
        <f>IF(OR(A1690="",B1690=""),"",COUNTIFS(Paradas!$A$5:$A$4004,A1690,Paradas!$B$5:$B$4004,B1690))</f>
        <v/>
      </c>
      <c r="N1690" s="11">
        <f>IF(OR(H1690="",I1690=""),"",I1690-H1690)</f>
        <v/>
      </c>
      <c r="O1690" s="6" t="n"/>
    </row>
    <row r="1691">
      <c r="A1691" s="13" t="n"/>
      <c r="B1691" s="6" t="n"/>
      <c r="C1691" s="6" t="n"/>
      <c r="D1691" s="6" t="n"/>
      <c r="E1691" s="14" t="n"/>
      <c r="F1691" s="14" t="n"/>
      <c r="G1691" s="14" t="n"/>
      <c r="H1691" s="15" t="n"/>
      <c r="I1691" s="15" t="n"/>
      <c r="J1691" s="11">
        <f>IF(OR(E1691="",F1691=""),"",ROUND((MOD(F1691-E1691,1)-N(G1691))*24,2))</f>
        <v/>
      </c>
      <c r="K1691" s="11">
        <f>IF(OR(A1691="",B1691=""),"",SUMIFS(Paradas!$F$5:$F$4004,Paradas!$A$5:$A$4004,A1691,Paradas!$B$5:$B$4004,B1691))</f>
        <v/>
      </c>
      <c r="L1691" s="11">
        <f>IF(J1691="","",J1691-N(K1691))</f>
        <v/>
      </c>
      <c r="M1691" s="12">
        <f>IF(OR(A1691="",B1691=""),"",COUNTIFS(Paradas!$A$5:$A$4004,A1691,Paradas!$B$5:$B$4004,B1691))</f>
        <v/>
      </c>
      <c r="N1691" s="11">
        <f>IF(OR(H1691="",I1691=""),"",I1691-H1691)</f>
        <v/>
      </c>
      <c r="O1691" s="6" t="n"/>
    </row>
    <row r="1692">
      <c r="A1692" s="13" t="n"/>
      <c r="B1692" s="6" t="n"/>
      <c r="C1692" s="6" t="n"/>
      <c r="D1692" s="6" t="n"/>
      <c r="E1692" s="14" t="n"/>
      <c r="F1692" s="14" t="n"/>
      <c r="G1692" s="14" t="n"/>
      <c r="H1692" s="15" t="n"/>
      <c r="I1692" s="15" t="n"/>
      <c r="J1692" s="11">
        <f>IF(OR(E1692="",F1692=""),"",ROUND((MOD(F1692-E1692,1)-N(G1692))*24,2))</f>
        <v/>
      </c>
      <c r="K1692" s="11">
        <f>IF(OR(A1692="",B1692=""),"",SUMIFS(Paradas!$F$5:$F$4004,Paradas!$A$5:$A$4004,A1692,Paradas!$B$5:$B$4004,B1692))</f>
        <v/>
      </c>
      <c r="L1692" s="11">
        <f>IF(J1692="","",J1692-N(K1692))</f>
        <v/>
      </c>
      <c r="M1692" s="12">
        <f>IF(OR(A1692="",B1692=""),"",COUNTIFS(Paradas!$A$5:$A$4004,A1692,Paradas!$B$5:$B$4004,B1692))</f>
        <v/>
      </c>
      <c r="N1692" s="11">
        <f>IF(OR(H1692="",I1692=""),"",I1692-H1692)</f>
        <v/>
      </c>
      <c r="O1692" s="6" t="n"/>
    </row>
    <row r="1693">
      <c r="A1693" s="13" t="n"/>
      <c r="B1693" s="6" t="n"/>
      <c r="C1693" s="6" t="n"/>
      <c r="D1693" s="6" t="n"/>
      <c r="E1693" s="14" t="n"/>
      <c r="F1693" s="14" t="n"/>
      <c r="G1693" s="14" t="n"/>
      <c r="H1693" s="15" t="n"/>
      <c r="I1693" s="15" t="n"/>
      <c r="J1693" s="11">
        <f>IF(OR(E1693="",F1693=""),"",ROUND((MOD(F1693-E1693,1)-N(G1693))*24,2))</f>
        <v/>
      </c>
      <c r="K1693" s="11">
        <f>IF(OR(A1693="",B1693=""),"",SUMIFS(Paradas!$F$5:$F$4004,Paradas!$A$5:$A$4004,A1693,Paradas!$B$5:$B$4004,B1693))</f>
        <v/>
      </c>
      <c r="L1693" s="11">
        <f>IF(J1693="","",J1693-N(K1693))</f>
        <v/>
      </c>
      <c r="M1693" s="12">
        <f>IF(OR(A1693="",B1693=""),"",COUNTIFS(Paradas!$A$5:$A$4004,A1693,Paradas!$B$5:$B$4004,B1693))</f>
        <v/>
      </c>
      <c r="N1693" s="11">
        <f>IF(OR(H1693="",I1693=""),"",I1693-H1693)</f>
        <v/>
      </c>
      <c r="O1693" s="6" t="n"/>
    </row>
    <row r="1694">
      <c r="A1694" s="13" t="n"/>
      <c r="B1694" s="6" t="n"/>
      <c r="C1694" s="6" t="n"/>
      <c r="D1694" s="6" t="n"/>
      <c r="E1694" s="14" t="n"/>
      <c r="F1694" s="14" t="n"/>
      <c r="G1694" s="14" t="n"/>
      <c r="H1694" s="15" t="n"/>
      <c r="I1694" s="15" t="n"/>
      <c r="J1694" s="11">
        <f>IF(OR(E1694="",F1694=""),"",ROUND((MOD(F1694-E1694,1)-N(G1694))*24,2))</f>
        <v/>
      </c>
      <c r="K1694" s="11">
        <f>IF(OR(A1694="",B1694=""),"",SUMIFS(Paradas!$F$5:$F$4004,Paradas!$A$5:$A$4004,A1694,Paradas!$B$5:$B$4004,B1694))</f>
        <v/>
      </c>
      <c r="L1694" s="11">
        <f>IF(J1694="","",J1694-N(K1694))</f>
        <v/>
      </c>
      <c r="M1694" s="12">
        <f>IF(OR(A1694="",B1694=""),"",COUNTIFS(Paradas!$A$5:$A$4004,A1694,Paradas!$B$5:$B$4004,B1694))</f>
        <v/>
      </c>
      <c r="N1694" s="11">
        <f>IF(OR(H1694="",I1694=""),"",I1694-H1694)</f>
        <v/>
      </c>
      <c r="O1694" s="6" t="n"/>
    </row>
    <row r="1695">
      <c r="A1695" s="13" t="n"/>
      <c r="B1695" s="6" t="n"/>
      <c r="C1695" s="6" t="n"/>
      <c r="D1695" s="6" t="n"/>
      <c r="E1695" s="14" t="n"/>
      <c r="F1695" s="14" t="n"/>
      <c r="G1695" s="14" t="n"/>
      <c r="H1695" s="15" t="n"/>
      <c r="I1695" s="15" t="n"/>
      <c r="J1695" s="11">
        <f>IF(OR(E1695="",F1695=""),"",ROUND((MOD(F1695-E1695,1)-N(G1695))*24,2))</f>
        <v/>
      </c>
      <c r="K1695" s="11">
        <f>IF(OR(A1695="",B1695=""),"",SUMIFS(Paradas!$F$5:$F$4004,Paradas!$A$5:$A$4004,A1695,Paradas!$B$5:$B$4004,B1695))</f>
        <v/>
      </c>
      <c r="L1695" s="11">
        <f>IF(J1695="","",J1695-N(K1695))</f>
        <v/>
      </c>
      <c r="M1695" s="12">
        <f>IF(OR(A1695="",B1695=""),"",COUNTIFS(Paradas!$A$5:$A$4004,A1695,Paradas!$B$5:$B$4004,B1695))</f>
        <v/>
      </c>
      <c r="N1695" s="11">
        <f>IF(OR(H1695="",I1695=""),"",I1695-H1695)</f>
        <v/>
      </c>
      <c r="O1695" s="6" t="n"/>
    </row>
    <row r="1696">
      <c r="A1696" s="13" t="n"/>
      <c r="B1696" s="6" t="n"/>
      <c r="C1696" s="6" t="n"/>
      <c r="D1696" s="6" t="n"/>
      <c r="E1696" s="14" t="n"/>
      <c r="F1696" s="14" t="n"/>
      <c r="G1696" s="14" t="n"/>
      <c r="H1696" s="15" t="n"/>
      <c r="I1696" s="15" t="n"/>
      <c r="J1696" s="11">
        <f>IF(OR(E1696="",F1696=""),"",ROUND((MOD(F1696-E1696,1)-N(G1696))*24,2))</f>
        <v/>
      </c>
      <c r="K1696" s="11">
        <f>IF(OR(A1696="",B1696=""),"",SUMIFS(Paradas!$F$5:$F$4004,Paradas!$A$5:$A$4004,A1696,Paradas!$B$5:$B$4004,B1696))</f>
        <v/>
      </c>
      <c r="L1696" s="11">
        <f>IF(J1696="","",J1696-N(K1696))</f>
        <v/>
      </c>
      <c r="M1696" s="12">
        <f>IF(OR(A1696="",B1696=""),"",COUNTIFS(Paradas!$A$5:$A$4004,A1696,Paradas!$B$5:$B$4004,B1696))</f>
        <v/>
      </c>
      <c r="N1696" s="11">
        <f>IF(OR(H1696="",I1696=""),"",I1696-H1696)</f>
        <v/>
      </c>
      <c r="O1696" s="6" t="n"/>
    </row>
    <row r="1697">
      <c r="A1697" s="13" t="n"/>
      <c r="B1697" s="6" t="n"/>
      <c r="C1697" s="6" t="n"/>
      <c r="D1697" s="6" t="n"/>
      <c r="E1697" s="14" t="n"/>
      <c r="F1697" s="14" t="n"/>
      <c r="G1697" s="14" t="n"/>
      <c r="H1697" s="15" t="n"/>
      <c r="I1697" s="15" t="n"/>
      <c r="J1697" s="11">
        <f>IF(OR(E1697="",F1697=""),"",ROUND((MOD(F1697-E1697,1)-N(G1697))*24,2))</f>
        <v/>
      </c>
      <c r="K1697" s="11">
        <f>IF(OR(A1697="",B1697=""),"",SUMIFS(Paradas!$F$5:$F$4004,Paradas!$A$5:$A$4004,A1697,Paradas!$B$5:$B$4004,B1697))</f>
        <v/>
      </c>
      <c r="L1697" s="11">
        <f>IF(J1697="","",J1697-N(K1697))</f>
        <v/>
      </c>
      <c r="M1697" s="12">
        <f>IF(OR(A1697="",B1697=""),"",COUNTIFS(Paradas!$A$5:$A$4004,A1697,Paradas!$B$5:$B$4004,B1697))</f>
        <v/>
      </c>
      <c r="N1697" s="11">
        <f>IF(OR(H1697="",I1697=""),"",I1697-H1697)</f>
        <v/>
      </c>
      <c r="O1697" s="6" t="n"/>
    </row>
    <row r="1698">
      <c r="A1698" s="13" t="n"/>
      <c r="B1698" s="6" t="n"/>
      <c r="C1698" s="6" t="n"/>
      <c r="D1698" s="6" t="n"/>
      <c r="E1698" s="14" t="n"/>
      <c r="F1698" s="14" t="n"/>
      <c r="G1698" s="14" t="n"/>
      <c r="H1698" s="15" t="n"/>
      <c r="I1698" s="15" t="n"/>
      <c r="J1698" s="11">
        <f>IF(OR(E1698="",F1698=""),"",ROUND((MOD(F1698-E1698,1)-N(G1698))*24,2))</f>
        <v/>
      </c>
      <c r="K1698" s="11">
        <f>IF(OR(A1698="",B1698=""),"",SUMIFS(Paradas!$F$5:$F$4004,Paradas!$A$5:$A$4004,A1698,Paradas!$B$5:$B$4004,B1698))</f>
        <v/>
      </c>
      <c r="L1698" s="11">
        <f>IF(J1698="","",J1698-N(K1698))</f>
        <v/>
      </c>
      <c r="M1698" s="12">
        <f>IF(OR(A1698="",B1698=""),"",COUNTIFS(Paradas!$A$5:$A$4004,A1698,Paradas!$B$5:$B$4004,B1698))</f>
        <v/>
      </c>
      <c r="N1698" s="11">
        <f>IF(OR(H1698="",I1698=""),"",I1698-H1698)</f>
        <v/>
      </c>
      <c r="O1698" s="6" t="n"/>
    </row>
    <row r="1699">
      <c r="A1699" s="13" t="n"/>
      <c r="B1699" s="6" t="n"/>
      <c r="C1699" s="6" t="n"/>
      <c r="D1699" s="6" t="n"/>
      <c r="E1699" s="14" t="n"/>
      <c r="F1699" s="14" t="n"/>
      <c r="G1699" s="14" t="n"/>
      <c r="H1699" s="15" t="n"/>
      <c r="I1699" s="15" t="n"/>
      <c r="J1699" s="11">
        <f>IF(OR(E1699="",F1699=""),"",ROUND((MOD(F1699-E1699,1)-N(G1699))*24,2))</f>
        <v/>
      </c>
      <c r="K1699" s="11">
        <f>IF(OR(A1699="",B1699=""),"",SUMIFS(Paradas!$F$5:$F$4004,Paradas!$A$5:$A$4004,A1699,Paradas!$B$5:$B$4004,B1699))</f>
        <v/>
      </c>
      <c r="L1699" s="11">
        <f>IF(J1699="","",J1699-N(K1699))</f>
        <v/>
      </c>
      <c r="M1699" s="12">
        <f>IF(OR(A1699="",B1699=""),"",COUNTIFS(Paradas!$A$5:$A$4004,A1699,Paradas!$B$5:$B$4004,B1699))</f>
        <v/>
      </c>
      <c r="N1699" s="11">
        <f>IF(OR(H1699="",I1699=""),"",I1699-H1699)</f>
        <v/>
      </c>
      <c r="O1699" s="6" t="n"/>
    </row>
    <row r="1700">
      <c r="A1700" s="13" t="n"/>
      <c r="B1700" s="6" t="n"/>
      <c r="C1700" s="6" t="n"/>
      <c r="D1700" s="6" t="n"/>
      <c r="E1700" s="14" t="n"/>
      <c r="F1700" s="14" t="n"/>
      <c r="G1700" s="14" t="n"/>
      <c r="H1700" s="15" t="n"/>
      <c r="I1700" s="15" t="n"/>
      <c r="J1700" s="11">
        <f>IF(OR(E1700="",F1700=""),"",ROUND((MOD(F1700-E1700,1)-N(G1700))*24,2))</f>
        <v/>
      </c>
      <c r="K1700" s="11">
        <f>IF(OR(A1700="",B1700=""),"",SUMIFS(Paradas!$F$5:$F$4004,Paradas!$A$5:$A$4004,A1700,Paradas!$B$5:$B$4004,B1700))</f>
        <v/>
      </c>
      <c r="L1700" s="11">
        <f>IF(J1700="","",J1700-N(K1700))</f>
        <v/>
      </c>
      <c r="M1700" s="12">
        <f>IF(OR(A1700="",B1700=""),"",COUNTIFS(Paradas!$A$5:$A$4004,A1700,Paradas!$B$5:$B$4004,B1700))</f>
        <v/>
      </c>
      <c r="N1700" s="11">
        <f>IF(OR(H1700="",I1700=""),"",I1700-H1700)</f>
        <v/>
      </c>
      <c r="O1700" s="6" t="n"/>
    </row>
    <row r="1701">
      <c r="A1701" s="13" t="n"/>
      <c r="B1701" s="6" t="n"/>
      <c r="C1701" s="6" t="n"/>
      <c r="D1701" s="6" t="n"/>
      <c r="E1701" s="14" t="n"/>
      <c r="F1701" s="14" t="n"/>
      <c r="G1701" s="14" t="n"/>
      <c r="H1701" s="15" t="n"/>
      <c r="I1701" s="15" t="n"/>
      <c r="J1701" s="11">
        <f>IF(OR(E1701="",F1701=""),"",ROUND((MOD(F1701-E1701,1)-N(G1701))*24,2))</f>
        <v/>
      </c>
      <c r="K1701" s="11">
        <f>IF(OR(A1701="",B1701=""),"",SUMIFS(Paradas!$F$5:$F$4004,Paradas!$A$5:$A$4004,A1701,Paradas!$B$5:$B$4004,B1701))</f>
        <v/>
      </c>
      <c r="L1701" s="11">
        <f>IF(J1701="","",J1701-N(K1701))</f>
        <v/>
      </c>
      <c r="M1701" s="12">
        <f>IF(OR(A1701="",B1701=""),"",COUNTIFS(Paradas!$A$5:$A$4004,A1701,Paradas!$B$5:$B$4004,B1701))</f>
        <v/>
      </c>
      <c r="N1701" s="11">
        <f>IF(OR(H1701="",I1701=""),"",I1701-H1701)</f>
        <v/>
      </c>
      <c r="O1701" s="6" t="n"/>
    </row>
    <row r="1702">
      <c r="A1702" s="13" t="n"/>
      <c r="B1702" s="6" t="n"/>
      <c r="C1702" s="6" t="n"/>
      <c r="D1702" s="6" t="n"/>
      <c r="E1702" s="14" t="n"/>
      <c r="F1702" s="14" t="n"/>
      <c r="G1702" s="14" t="n"/>
      <c r="H1702" s="15" t="n"/>
      <c r="I1702" s="15" t="n"/>
      <c r="J1702" s="11">
        <f>IF(OR(E1702="",F1702=""),"",ROUND((MOD(F1702-E1702,1)-N(G1702))*24,2))</f>
        <v/>
      </c>
      <c r="K1702" s="11">
        <f>IF(OR(A1702="",B1702=""),"",SUMIFS(Paradas!$F$5:$F$4004,Paradas!$A$5:$A$4004,A1702,Paradas!$B$5:$B$4004,B1702))</f>
        <v/>
      </c>
      <c r="L1702" s="11">
        <f>IF(J1702="","",J1702-N(K1702))</f>
        <v/>
      </c>
      <c r="M1702" s="12">
        <f>IF(OR(A1702="",B1702=""),"",COUNTIFS(Paradas!$A$5:$A$4004,A1702,Paradas!$B$5:$B$4004,B1702))</f>
        <v/>
      </c>
      <c r="N1702" s="11">
        <f>IF(OR(H1702="",I1702=""),"",I1702-H1702)</f>
        <v/>
      </c>
      <c r="O1702" s="6" t="n"/>
    </row>
    <row r="1703">
      <c r="A1703" s="13" t="n"/>
      <c r="B1703" s="6" t="n"/>
      <c r="C1703" s="6" t="n"/>
      <c r="D1703" s="6" t="n"/>
      <c r="E1703" s="14" t="n"/>
      <c r="F1703" s="14" t="n"/>
      <c r="G1703" s="14" t="n"/>
      <c r="H1703" s="15" t="n"/>
      <c r="I1703" s="15" t="n"/>
      <c r="J1703" s="11">
        <f>IF(OR(E1703="",F1703=""),"",ROUND((MOD(F1703-E1703,1)-N(G1703))*24,2))</f>
        <v/>
      </c>
      <c r="K1703" s="11">
        <f>IF(OR(A1703="",B1703=""),"",SUMIFS(Paradas!$F$5:$F$4004,Paradas!$A$5:$A$4004,A1703,Paradas!$B$5:$B$4004,B1703))</f>
        <v/>
      </c>
      <c r="L1703" s="11">
        <f>IF(J1703="","",J1703-N(K1703))</f>
        <v/>
      </c>
      <c r="M1703" s="12">
        <f>IF(OR(A1703="",B1703=""),"",COUNTIFS(Paradas!$A$5:$A$4004,A1703,Paradas!$B$5:$B$4004,B1703))</f>
        <v/>
      </c>
      <c r="N1703" s="11">
        <f>IF(OR(H1703="",I1703=""),"",I1703-H1703)</f>
        <v/>
      </c>
      <c r="O1703" s="6" t="n"/>
    </row>
    <row r="1704">
      <c r="A1704" s="13" t="n"/>
      <c r="B1704" s="6" t="n"/>
      <c r="C1704" s="6" t="n"/>
      <c r="D1704" s="6" t="n"/>
      <c r="E1704" s="14" t="n"/>
      <c r="F1704" s="14" t="n"/>
      <c r="G1704" s="14" t="n"/>
      <c r="H1704" s="15" t="n"/>
      <c r="I1704" s="15" t="n"/>
      <c r="J1704" s="11">
        <f>IF(OR(E1704="",F1704=""),"",ROUND((MOD(F1704-E1704,1)-N(G1704))*24,2))</f>
        <v/>
      </c>
      <c r="K1704" s="11">
        <f>IF(OR(A1704="",B1704=""),"",SUMIFS(Paradas!$F$5:$F$4004,Paradas!$A$5:$A$4004,A1704,Paradas!$B$5:$B$4004,B1704))</f>
        <v/>
      </c>
      <c r="L1704" s="11">
        <f>IF(J1704="","",J1704-N(K1704))</f>
        <v/>
      </c>
      <c r="M1704" s="12">
        <f>IF(OR(A1704="",B1704=""),"",COUNTIFS(Paradas!$A$5:$A$4004,A1704,Paradas!$B$5:$B$4004,B1704))</f>
        <v/>
      </c>
      <c r="N1704" s="11">
        <f>IF(OR(H1704="",I1704=""),"",I1704-H1704)</f>
        <v/>
      </c>
      <c r="O1704" s="6" t="n"/>
    </row>
    <row r="1705">
      <c r="A1705" s="13" t="n"/>
      <c r="B1705" s="6" t="n"/>
      <c r="C1705" s="6" t="n"/>
      <c r="D1705" s="6" t="n"/>
      <c r="E1705" s="14" t="n"/>
      <c r="F1705" s="14" t="n"/>
      <c r="G1705" s="14" t="n"/>
      <c r="H1705" s="15" t="n"/>
      <c r="I1705" s="15" t="n"/>
      <c r="J1705" s="11">
        <f>IF(OR(E1705="",F1705=""),"",ROUND((MOD(F1705-E1705,1)-N(G1705))*24,2))</f>
        <v/>
      </c>
      <c r="K1705" s="11">
        <f>IF(OR(A1705="",B1705=""),"",SUMIFS(Paradas!$F$5:$F$4004,Paradas!$A$5:$A$4004,A1705,Paradas!$B$5:$B$4004,B1705))</f>
        <v/>
      </c>
      <c r="L1705" s="11">
        <f>IF(J1705="","",J1705-N(K1705))</f>
        <v/>
      </c>
      <c r="M1705" s="12">
        <f>IF(OR(A1705="",B1705=""),"",COUNTIFS(Paradas!$A$5:$A$4004,A1705,Paradas!$B$5:$B$4004,B1705))</f>
        <v/>
      </c>
      <c r="N1705" s="11">
        <f>IF(OR(H1705="",I1705=""),"",I1705-H1705)</f>
        <v/>
      </c>
      <c r="O1705" s="6" t="n"/>
    </row>
    <row r="1706">
      <c r="A1706" s="13" t="n"/>
      <c r="B1706" s="6" t="n"/>
      <c r="C1706" s="6" t="n"/>
      <c r="D1706" s="6" t="n"/>
      <c r="E1706" s="14" t="n"/>
      <c r="F1706" s="14" t="n"/>
      <c r="G1706" s="14" t="n"/>
      <c r="H1706" s="15" t="n"/>
      <c r="I1706" s="15" t="n"/>
      <c r="J1706" s="11">
        <f>IF(OR(E1706="",F1706=""),"",ROUND((MOD(F1706-E1706,1)-N(G1706))*24,2))</f>
        <v/>
      </c>
      <c r="K1706" s="11">
        <f>IF(OR(A1706="",B1706=""),"",SUMIFS(Paradas!$F$5:$F$4004,Paradas!$A$5:$A$4004,A1706,Paradas!$B$5:$B$4004,B1706))</f>
        <v/>
      </c>
      <c r="L1706" s="11">
        <f>IF(J1706="","",J1706-N(K1706))</f>
        <v/>
      </c>
      <c r="M1706" s="12">
        <f>IF(OR(A1706="",B1706=""),"",COUNTIFS(Paradas!$A$5:$A$4004,A1706,Paradas!$B$5:$B$4004,B1706))</f>
        <v/>
      </c>
      <c r="N1706" s="11">
        <f>IF(OR(H1706="",I1706=""),"",I1706-H1706)</f>
        <v/>
      </c>
      <c r="O1706" s="6" t="n"/>
    </row>
    <row r="1707">
      <c r="A1707" s="13" t="n"/>
      <c r="B1707" s="6" t="n"/>
      <c r="C1707" s="6" t="n"/>
      <c r="D1707" s="6" t="n"/>
      <c r="E1707" s="14" t="n"/>
      <c r="F1707" s="14" t="n"/>
      <c r="G1707" s="14" t="n"/>
      <c r="H1707" s="15" t="n"/>
      <c r="I1707" s="15" t="n"/>
      <c r="J1707" s="11">
        <f>IF(OR(E1707="",F1707=""),"",ROUND((MOD(F1707-E1707,1)-N(G1707))*24,2))</f>
        <v/>
      </c>
      <c r="K1707" s="11">
        <f>IF(OR(A1707="",B1707=""),"",SUMIFS(Paradas!$F$5:$F$4004,Paradas!$A$5:$A$4004,A1707,Paradas!$B$5:$B$4004,B1707))</f>
        <v/>
      </c>
      <c r="L1707" s="11">
        <f>IF(J1707="","",J1707-N(K1707))</f>
        <v/>
      </c>
      <c r="M1707" s="12">
        <f>IF(OR(A1707="",B1707=""),"",COUNTIFS(Paradas!$A$5:$A$4004,A1707,Paradas!$B$5:$B$4004,B1707))</f>
        <v/>
      </c>
      <c r="N1707" s="11">
        <f>IF(OR(H1707="",I1707=""),"",I1707-H1707)</f>
        <v/>
      </c>
      <c r="O1707" s="6" t="n"/>
    </row>
    <row r="1708">
      <c r="A1708" s="13" t="n"/>
      <c r="B1708" s="6" t="n"/>
      <c r="C1708" s="6" t="n"/>
      <c r="D1708" s="6" t="n"/>
      <c r="E1708" s="14" t="n"/>
      <c r="F1708" s="14" t="n"/>
      <c r="G1708" s="14" t="n"/>
      <c r="H1708" s="15" t="n"/>
      <c r="I1708" s="15" t="n"/>
      <c r="J1708" s="11">
        <f>IF(OR(E1708="",F1708=""),"",ROUND((MOD(F1708-E1708,1)-N(G1708))*24,2))</f>
        <v/>
      </c>
      <c r="K1708" s="11">
        <f>IF(OR(A1708="",B1708=""),"",SUMIFS(Paradas!$F$5:$F$4004,Paradas!$A$5:$A$4004,A1708,Paradas!$B$5:$B$4004,B1708))</f>
        <v/>
      </c>
      <c r="L1708" s="11">
        <f>IF(J1708="","",J1708-N(K1708))</f>
        <v/>
      </c>
      <c r="M1708" s="12">
        <f>IF(OR(A1708="",B1708=""),"",COUNTIFS(Paradas!$A$5:$A$4004,A1708,Paradas!$B$5:$B$4004,B1708))</f>
        <v/>
      </c>
      <c r="N1708" s="11">
        <f>IF(OR(H1708="",I1708=""),"",I1708-H1708)</f>
        <v/>
      </c>
      <c r="O1708" s="6" t="n"/>
    </row>
    <row r="1709">
      <c r="A1709" s="13" t="n"/>
      <c r="B1709" s="6" t="n"/>
      <c r="C1709" s="6" t="n"/>
      <c r="D1709" s="6" t="n"/>
      <c r="E1709" s="14" t="n"/>
      <c r="F1709" s="14" t="n"/>
      <c r="G1709" s="14" t="n"/>
      <c r="H1709" s="15" t="n"/>
      <c r="I1709" s="15" t="n"/>
      <c r="J1709" s="11">
        <f>IF(OR(E1709="",F1709=""),"",ROUND((MOD(F1709-E1709,1)-N(G1709))*24,2))</f>
        <v/>
      </c>
      <c r="K1709" s="11">
        <f>IF(OR(A1709="",B1709=""),"",SUMIFS(Paradas!$F$5:$F$4004,Paradas!$A$5:$A$4004,A1709,Paradas!$B$5:$B$4004,B1709))</f>
        <v/>
      </c>
      <c r="L1709" s="11">
        <f>IF(J1709="","",J1709-N(K1709))</f>
        <v/>
      </c>
      <c r="M1709" s="12">
        <f>IF(OR(A1709="",B1709=""),"",COUNTIFS(Paradas!$A$5:$A$4004,A1709,Paradas!$B$5:$B$4004,B1709))</f>
        <v/>
      </c>
      <c r="N1709" s="11">
        <f>IF(OR(H1709="",I1709=""),"",I1709-H1709)</f>
        <v/>
      </c>
      <c r="O1709" s="6" t="n"/>
    </row>
    <row r="1710">
      <c r="A1710" s="13" t="n"/>
      <c r="B1710" s="6" t="n"/>
      <c r="C1710" s="6" t="n"/>
      <c r="D1710" s="6" t="n"/>
      <c r="E1710" s="14" t="n"/>
      <c r="F1710" s="14" t="n"/>
      <c r="G1710" s="14" t="n"/>
      <c r="H1710" s="15" t="n"/>
      <c r="I1710" s="15" t="n"/>
      <c r="J1710" s="11">
        <f>IF(OR(E1710="",F1710=""),"",ROUND((MOD(F1710-E1710,1)-N(G1710))*24,2))</f>
        <v/>
      </c>
      <c r="K1710" s="11">
        <f>IF(OR(A1710="",B1710=""),"",SUMIFS(Paradas!$F$5:$F$4004,Paradas!$A$5:$A$4004,A1710,Paradas!$B$5:$B$4004,B1710))</f>
        <v/>
      </c>
      <c r="L1710" s="11">
        <f>IF(J1710="","",J1710-N(K1710))</f>
        <v/>
      </c>
      <c r="M1710" s="12">
        <f>IF(OR(A1710="",B1710=""),"",COUNTIFS(Paradas!$A$5:$A$4004,A1710,Paradas!$B$5:$B$4004,B1710))</f>
        <v/>
      </c>
      <c r="N1710" s="11">
        <f>IF(OR(H1710="",I1710=""),"",I1710-H1710)</f>
        <v/>
      </c>
      <c r="O1710" s="6" t="n"/>
    </row>
    <row r="1711">
      <c r="A1711" s="13" t="n"/>
      <c r="B1711" s="6" t="n"/>
      <c r="C1711" s="6" t="n"/>
      <c r="D1711" s="6" t="n"/>
      <c r="E1711" s="14" t="n"/>
      <c r="F1711" s="14" t="n"/>
      <c r="G1711" s="14" t="n"/>
      <c r="H1711" s="15" t="n"/>
      <c r="I1711" s="15" t="n"/>
      <c r="J1711" s="11">
        <f>IF(OR(E1711="",F1711=""),"",ROUND((MOD(F1711-E1711,1)-N(G1711))*24,2))</f>
        <v/>
      </c>
      <c r="K1711" s="11">
        <f>IF(OR(A1711="",B1711=""),"",SUMIFS(Paradas!$F$5:$F$4004,Paradas!$A$5:$A$4004,A1711,Paradas!$B$5:$B$4004,B1711))</f>
        <v/>
      </c>
      <c r="L1711" s="11">
        <f>IF(J1711="","",J1711-N(K1711))</f>
        <v/>
      </c>
      <c r="M1711" s="12">
        <f>IF(OR(A1711="",B1711=""),"",COUNTIFS(Paradas!$A$5:$A$4004,A1711,Paradas!$B$5:$B$4004,B1711))</f>
        <v/>
      </c>
      <c r="N1711" s="11">
        <f>IF(OR(H1711="",I1711=""),"",I1711-H1711)</f>
        <v/>
      </c>
      <c r="O1711" s="6" t="n"/>
    </row>
    <row r="1712">
      <c r="A1712" s="13" t="n"/>
      <c r="B1712" s="6" t="n"/>
      <c r="C1712" s="6" t="n"/>
      <c r="D1712" s="6" t="n"/>
      <c r="E1712" s="14" t="n"/>
      <c r="F1712" s="14" t="n"/>
      <c r="G1712" s="14" t="n"/>
      <c r="H1712" s="15" t="n"/>
      <c r="I1712" s="15" t="n"/>
      <c r="J1712" s="11">
        <f>IF(OR(E1712="",F1712=""),"",ROUND((MOD(F1712-E1712,1)-N(G1712))*24,2))</f>
        <v/>
      </c>
      <c r="K1712" s="11">
        <f>IF(OR(A1712="",B1712=""),"",SUMIFS(Paradas!$F$5:$F$4004,Paradas!$A$5:$A$4004,A1712,Paradas!$B$5:$B$4004,B1712))</f>
        <v/>
      </c>
      <c r="L1712" s="11">
        <f>IF(J1712="","",J1712-N(K1712))</f>
        <v/>
      </c>
      <c r="M1712" s="12">
        <f>IF(OR(A1712="",B1712=""),"",COUNTIFS(Paradas!$A$5:$A$4004,A1712,Paradas!$B$5:$B$4004,B1712))</f>
        <v/>
      </c>
      <c r="N1712" s="11">
        <f>IF(OR(H1712="",I1712=""),"",I1712-H1712)</f>
        <v/>
      </c>
      <c r="O1712" s="6" t="n"/>
    </row>
    <row r="1713">
      <c r="A1713" s="13" t="n"/>
      <c r="B1713" s="6" t="n"/>
      <c r="C1713" s="6" t="n"/>
      <c r="D1713" s="6" t="n"/>
      <c r="E1713" s="14" t="n"/>
      <c r="F1713" s="14" t="n"/>
      <c r="G1713" s="14" t="n"/>
      <c r="H1713" s="15" t="n"/>
      <c r="I1713" s="15" t="n"/>
      <c r="J1713" s="11">
        <f>IF(OR(E1713="",F1713=""),"",ROUND((MOD(F1713-E1713,1)-N(G1713))*24,2))</f>
        <v/>
      </c>
      <c r="K1713" s="11">
        <f>IF(OR(A1713="",B1713=""),"",SUMIFS(Paradas!$F$5:$F$4004,Paradas!$A$5:$A$4004,A1713,Paradas!$B$5:$B$4004,B1713))</f>
        <v/>
      </c>
      <c r="L1713" s="11">
        <f>IF(J1713="","",J1713-N(K1713))</f>
        <v/>
      </c>
      <c r="M1713" s="12">
        <f>IF(OR(A1713="",B1713=""),"",COUNTIFS(Paradas!$A$5:$A$4004,A1713,Paradas!$B$5:$B$4004,B1713))</f>
        <v/>
      </c>
      <c r="N1713" s="11">
        <f>IF(OR(H1713="",I1713=""),"",I1713-H1713)</f>
        <v/>
      </c>
      <c r="O1713" s="6" t="n"/>
    </row>
    <row r="1714">
      <c r="A1714" s="13" t="n"/>
      <c r="B1714" s="6" t="n"/>
      <c r="C1714" s="6" t="n"/>
      <c r="D1714" s="6" t="n"/>
      <c r="E1714" s="14" t="n"/>
      <c r="F1714" s="14" t="n"/>
      <c r="G1714" s="14" t="n"/>
      <c r="H1714" s="15" t="n"/>
      <c r="I1714" s="15" t="n"/>
      <c r="J1714" s="11">
        <f>IF(OR(E1714="",F1714=""),"",ROUND((MOD(F1714-E1714,1)-N(G1714))*24,2))</f>
        <v/>
      </c>
      <c r="K1714" s="11">
        <f>IF(OR(A1714="",B1714=""),"",SUMIFS(Paradas!$F$5:$F$4004,Paradas!$A$5:$A$4004,A1714,Paradas!$B$5:$B$4004,B1714))</f>
        <v/>
      </c>
      <c r="L1714" s="11">
        <f>IF(J1714="","",J1714-N(K1714))</f>
        <v/>
      </c>
      <c r="M1714" s="12">
        <f>IF(OR(A1714="",B1714=""),"",COUNTIFS(Paradas!$A$5:$A$4004,A1714,Paradas!$B$5:$B$4004,B1714))</f>
        <v/>
      </c>
      <c r="N1714" s="11">
        <f>IF(OR(H1714="",I1714=""),"",I1714-H1714)</f>
        <v/>
      </c>
      <c r="O1714" s="6" t="n"/>
    </row>
    <row r="1715">
      <c r="A1715" s="13" t="n"/>
      <c r="B1715" s="6" t="n"/>
      <c r="C1715" s="6" t="n"/>
      <c r="D1715" s="6" t="n"/>
      <c r="E1715" s="14" t="n"/>
      <c r="F1715" s="14" t="n"/>
      <c r="G1715" s="14" t="n"/>
      <c r="H1715" s="15" t="n"/>
      <c r="I1715" s="15" t="n"/>
      <c r="J1715" s="11">
        <f>IF(OR(E1715="",F1715=""),"",ROUND((MOD(F1715-E1715,1)-N(G1715))*24,2))</f>
        <v/>
      </c>
      <c r="K1715" s="11">
        <f>IF(OR(A1715="",B1715=""),"",SUMIFS(Paradas!$F$5:$F$4004,Paradas!$A$5:$A$4004,A1715,Paradas!$B$5:$B$4004,B1715))</f>
        <v/>
      </c>
      <c r="L1715" s="11">
        <f>IF(J1715="","",J1715-N(K1715))</f>
        <v/>
      </c>
      <c r="M1715" s="12">
        <f>IF(OR(A1715="",B1715=""),"",COUNTIFS(Paradas!$A$5:$A$4004,A1715,Paradas!$B$5:$B$4004,B1715))</f>
        <v/>
      </c>
      <c r="N1715" s="11">
        <f>IF(OR(H1715="",I1715=""),"",I1715-H1715)</f>
        <v/>
      </c>
      <c r="O1715" s="6" t="n"/>
    </row>
    <row r="1716">
      <c r="A1716" s="13" t="n"/>
      <c r="B1716" s="6" t="n"/>
      <c r="C1716" s="6" t="n"/>
      <c r="D1716" s="6" t="n"/>
      <c r="E1716" s="14" t="n"/>
      <c r="F1716" s="14" t="n"/>
      <c r="G1716" s="14" t="n"/>
      <c r="H1716" s="15" t="n"/>
      <c r="I1716" s="15" t="n"/>
      <c r="J1716" s="11">
        <f>IF(OR(E1716="",F1716=""),"",ROUND((MOD(F1716-E1716,1)-N(G1716))*24,2))</f>
        <v/>
      </c>
      <c r="K1716" s="11">
        <f>IF(OR(A1716="",B1716=""),"",SUMIFS(Paradas!$F$5:$F$4004,Paradas!$A$5:$A$4004,A1716,Paradas!$B$5:$B$4004,B1716))</f>
        <v/>
      </c>
      <c r="L1716" s="11">
        <f>IF(J1716="","",J1716-N(K1716))</f>
        <v/>
      </c>
      <c r="M1716" s="12">
        <f>IF(OR(A1716="",B1716=""),"",COUNTIFS(Paradas!$A$5:$A$4004,A1716,Paradas!$B$5:$B$4004,B1716))</f>
        <v/>
      </c>
      <c r="N1716" s="11">
        <f>IF(OR(H1716="",I1716=""),"",I1716-H1716)</f>
        <v/>
      </c>
      <c r="O1716" s="6" t="n"/>
    </row>
    <row r="1717">
      <c r="A1717" s="13" t="n"/>
      <c r="B1717" s="6" t="n"/>
      <c r="C1717" s="6" t="n"/>
      <c r="D1717" s="6" t="n"/>
      <c r="E1717" s="14" t="n"/>
      <c r="F1717" s="14" t="n"/>
      <c r="G1717" s="14" t="n"/>
      <c r="H1717" s="15" t="n"/>
      <c r="I1717" s="15" t="n"/>
      <c r="J1717" s="11">
        <f>IF(OR(E1717="",F1717=""),"",ROUND((MOD(F1717-E1717,1)-N(G1717))*24,2))</f>
        <v/>
      </c>
      <c r="K1717" s="11">
        <f>IF(OR(A1717="",B1717=""),"",SUMIFS(Paradas!$F$5:$F$4004,Paradas!$A$5:$A$4004,A1717,Paradas!$B$5:$B$4004,B1717))</f>
        <v/>
      </c>
      <c r="L1717" s="11">
        <f>IF(J1717="","",J1717-N(K1717))</f>
        <v/>
      </c>
      <c r="M1717" s="12">
        <f>IF(OR(A1717="",B1717=""),"",COUNTIFS(Paradas!$A$5:$A$4004,A1717,Paradas!$B$5:$B$4004,B1717))</f>
        <v/>
      </c>
      <c r="N1717" s="11">
        <f>IF(OR(H1717="",I1717=""),"",I1717-H1717)</f>
        <v/>
      </c>
      <c r="O1717" s="6" t="n"/>
    </row>
    <row r="1718">
      <c r="A1718" s="13" t="n"/>
      <c r="B1718" s="6" t="n"/>
      <c r="C1718" s="6" t="n"/>
      <c r="D1718" s="6" t="n"/>
      <c r="E1718" s="14" t="n"/>
      <c r="F1718" s="14" t="n"/>
      <c r="G1718" s="14" t="n"/>
      <c r="H1718" s="15" t="n"/>
      <c r="I1718" s="15" t="n"/>
      <c r="J1718" s="11">
        <f>IF(OR(E1718="",F1718=""),"",ROUND((MOD(F1718-E1718,1)-N(G1718))*24,2))</f>
        <v/>
      </c>
      <c r="K1718" s="11">
        <f>IF(OR(A1718="",B1718=""),"",SUMIFS(Paradas!$F$5:$F$4004,Paradas!$A$5:$A$4004,A1718,Paradas!$B$5:$B$4004,B1718))</f>
        <v/>
      </c>
      <c r="L1718" s="11">
        <f>IF(J1718="","",J1718-N(K1718))</f>
        <v/>
      </c>
      <c r="M1718" s="12">
        <f>IF(OR(A1718="",B1718=""),"",COUNTIFS(Paradas!$A$5:$A$4004,A1718,Paradas!$B$5:$B$4004,B1718))</f>
        <v/>
      </c>
      <c r="N1718" s="11">
        <f>IF(OR(H1718="",I1718=""),"",I1718-H1718)</f>
        <v/>
      </c>
      <c r="O1718" s="6" t="n"/>
    </row>
    <row r="1719">
      <c r="A1719" s="13" t="n"/>
      <c r="B1719" s="6" t="n"/>
      <c r="C1719" s="6" t="n"/>
      <c r="D1719" s="6" t="n"/>
      <c r="E1719" s="14" t="n"/>
      <c r="F1719" s="14" t="n"/>
      <c r="G1719" s="14" t="n"/>
      <c r="H1719" s="15" t="n"/>
      <c r="I1719" s="15" t="n"/>
      <c r="J1719" s="11">
        <f>IF(OR(E1719="",F1719=""),"",ROUND((MOD(F1719-E1719,1)-N(G1719))*24,2))</f>
        <v/>
      </c>
      <c r="K1719" s="11">
        <f>IF(OR(A1719="",B1719=""),"",SUMIFS(Paradas!$F$5:$F$4004,Paradas!$A$5:$A$4004,A1719,Paradas!$B$5:$B$4004,B1719))</f>
        <v/>
      </c>
      <c r="L1719" s="11">
        <f>IF(J1719="","",J1719-N(K1719))</f>
        <v/>
      </c>
      <c r="M1719" s="12">
        <f>IF(OR(A1719="",B1719=""),"",COUNTIFS(Paradas!$A$5:$A$4004,A1719,Paradas!$B$5:$B$4004,B1719))</f>
        <v/>
      </c>
      <c r="N1719" s="11">
        <f>IF(OR(H1719="",I1719=""),"",I1719-H1719)</f>
        <v/>
      </c>
      <c r="O1719" s="6" t="n"/>
    </row>
    <row r="1720">
      <c r="A1720" s="13" t="n"/>
      <c r="B1720" s="6" t="n"/>
      <c r="C1720" s="6" t="n"/>
      <c r="D1720" s="6" t="n"/>
      <c r="E1720" s="14" t="n"/>
      <c r="F1720" s="14" t="n"/>
      <c r="G1720" s="14" t="n"/>
      <c r="H1720" s="15" t="n"/>
      <c r="I1720" s="15" t="n"/>
      <c r="J1720" s="11">
        <f>IF(OR(E1720="",F1720=""),"",ROUND((MOD(F1720-E1720,1)-N(G1720))*24,2))</f>
        <v/>
      </c>
      <c r="K1720" s="11">
        <f>IF(OR(A1720="",B1720=""),"",SUMIFS(Paradas!$F$5:$F$4004,Paradas!$A$5:$A$4004,A1720,Paradas!$B$5:$B$4004,B1720))</f>
        <v/>
      </c>
      <c r="L1720" s="11">
        <f>IF(J1720="","",J1720-N(K1720))</f>
        <v/>
      </c>
      <c r="M1720" s="12">
        <f>IF(OR(A1720="",B1720=""),"",COUNTIFS(Paradas!$A$5:$A$4004,A1720,Paradas!$B$5:$B$4004,B1720))</f>
        <v/>
      </c>
      <c r="N1720" s="11">
        <f>IF(OR(H1720="",I1720=""),"",I1720-H1720)</f>
        <v/>
      </c>
      <c r="O1720" s="6" t="n"/>
    </row>
    <row r="1721">
      <c r="A1721" s="13" t="n"/>
      <c r="B1721" s="6" t="n"/>
      <c r="C1721" s="6" t="n"/>
      <c r="D1721" s="6" t="n"/>
      <c r="E1721" s="14" t="n"/>
      <c r="F1721" s="14" t="n"/>
      <c r="G1721" s="14" t="n"/>
      <c r="H1721" s="15" t="n"/>
      <c r="I1721" s="15" t="n"/>
      <c r="J1721" s="11">
        <f>IF(OR(E1721="",F1721=""),"",ROUND((MOD(F1721-E1721,1)-N(G1721))*24,2))</f>
        <v/>
      </c>
      <c r="K1721" s="11">
        <f>IF(OR(A1721="",B1721=""),"",SUMIFS(Paradas!$F$5:$F$4004,Paradas!$A$5:$A$4004,A1721,Paradas!$B$5:$B$4004,B1721))</f>
        <v/>
      </c>
      <c r="L1721" s="11">
        <f>IF(J1721="","",J1721-N(K1721))</f>
        <v/>
      </c>
      <c r="M1721" s="12">
        <f>IF(OR(A1721="",B1721=""),"",COUNTIFS(Paradas!$A$5:$A$4004,A1721,Paradas!$B$5:$B$4004,B1721))</f>
        <v/>
      </c>
      <c r="N1721" s="11">
        <f>IF(OR(H1721="",I1721=""),"",I1721-H1721)</f>
        <v/>
      </c>
      <c r="O1721" s="6" t="n"/>
    </row>
    <row r="1722">
      <c r="A1722" s="13" t="n"/>
      <c r="B1722" s="6" t="n"/>
      <c r="C1722" s="6" t="n"/>
      <c r="D1722" s="6" t="n"/>
      <c r="E1722" s="14" t="n"/>
      <c r="F1722" s="14" t="n"/>
      <c r="G1722" s="14" t="n"/>
      <c r="H1722" s="15" t="n"/>
      <c r="I1722" s="15" t="n"/>
      <c r="J1722" s="11">
        <f>IF(OR(E1722="",F1722=""),"",ROUND((MOD(F1722-E1722,1)-N(G1722))*24,2))</f>
        <v/>
      </c>
      <c r="K1722" s="11">
        <f>IF(OR(A1722="",B1722=""),"",SUMIFS(Paradas!$F$5:$F$4004,Paradas!$A$5:$A$4004,A1722,Paradas!$B$5:$B$4004,B1722))</f>
        <v/>
      </c>
      <c r="L1722" s="11">
        <f>IF(J1722="","",J1722-N(K1722))</f>
        <v/>
      </c>
      <c r="M1722" s="12">
        <f>IF(OR(A1722="",B1722=""),"",COUNTIFS(Paradas!$A$5:$A$4004,A1722,Paradas!$B$5:$B$4004,B1722))</f>
        <v/>
      </c>
      <c r="N1722" s="11">
        <f>IF(OR(H1722="",I1722=""),"",I1722-H1722)</f>
        <v/>
      </c>
      <c r="O1722" s="6" t="n"/>
    </row>
    <row r="1723">
      <c r="A1723" s="13" t="n"/>
      <c r="B1723" s="6" t="n"/>
      <c r="C1723" s="6" t="n"/>
      <c r="D1723" s="6" t="n"/>
      <c r="E1723" s="14" t="n"/>
      <c r="F1723" s="14" t="n"/>
      <c r="G1723" s="14" t="n"/>
      <c r="H1723" s="15" t="n"/>
      <c r="I1723" s="15" t="n"/>
      <c r="J1723" s="11">
        <f>IF(OR(E1723="",F1723=""),"",ROUND((MOD(F1723-E1723,1)-N(G1723))*24,2))</f>
        <v/>
      </c>
      <c r="K1723" s="11">
        <f>IF(OR(A1723="",B1723=""),"",SUMIFS(Paradas!$F$5:$F$4004,Paradas!$A$5:$A$4004,A1723,Paradas!$B$5:$B$4004,B1723))</f>
        <v/>
      </c>
      <c r="L1723" s="11">
        <f>IF(J1723="","",J1723-N(K1723))</f>
        <v/>
      </c>
      <c r="M1723" s="12">
        <f>IF(OR(A1723="",B1723=""),"",COUNTIFS(Paradas!$A$5:$A$4004,A1723,Paradas!$B$5:$B$4004,B1723))</f>
        <v/>
      </c>
      <c r="N1723" s="11">
        <f>IF(OR(H1723="",I1723=""),"",I1723-H1723)</f>
        <v/>
      </c>
      <c r="O1723" s="6" t="n"/>
    </row>
    <row r="1724">
      <c r="A1724" s="13" t="n"/>
      <c r="B1724" s="6" t="n"/>
      <c r="C1724" s="6" t="n"/>
      <c r="D1724" s="6" t="n"/>
      <c r="E1724" s="14" t="n"/>
      <c r="F1724" s="14" t="n"/>
      <c r="G1724" s="14" t="n"/>
      <c r="H1724" s="15" t="n"/>
      <c r="I1724" s="15" t="n"/>
      <c r="J1724" s="11">
        <f>IF(OR(E1724="",F1724=""),"",ROUND((MOD(F1724-E1724,1)-N(G1724))*24,2))</f>
        <v/>
      </c>
      <c r="K1724" s="11">
        <f>IF(OR(A1724="",B1724=""),"",SUMIFS(Paradas!$F$5:$F$4004,Paradas!$A$5:$A$4004,A1724,Paradas!$B$5:$B$4004,B1724))</f>
        <v/>
      </c>
      <c r="L1724" s="11">
        <f>IF(J1724="","",J1724-N(K1724))</f>
        <v/>
      </c>
      <c r="M1724" s="12">
        <f>IF(OR(A1724="",B1724=""),"",COUNTIFS(Paradas!$A$5:$A$4004,A1724,Paradas!$B$5:$B$4004,B1724))</f>
        <v/>
      </c>
      <c r="N1724" s="11">
        <f>IF(OR(H1724="",I1724=""),"",I1724-H1724)</f>
        <v/>
      </c>
      <c r="O1724" s="6" t="n"/>
    </row>
    <row r="1725">
      <c r="A1725" s="13" t="n"/>
      <c r="B1725" s="6" t="n"/>
      <c r="C1725" s="6" t="n"/>
      <c r="D1725" s="6" t="n"/>
      <c r="E1725" s="14" t="n"/>
      <c r="F1725" s="14" t="n"/>
      <c r="G1725" s="14" t="n"/>
      <c r="H1725" s="15" t="n"/>
      <c r="I1725" s="15" t="n"/>
      <c r="J1725" s="11">
        <f>IF(OR(E1725="",F1725=""),"",ROUND((MOD(F1725-E1725,1)-N(G1725))*24,2))</f>
        <v/>
      </c>
      <c r="K1725" s="11">
        <f>IF(OR(A1725="",B1725=""),"",SUMIFS(Paradas!$F$5:$F$4004,Paradas!$A$5:$A$4004,A1725,Paradas!$B$5:$B$4004,B1725))</f>
        <v/>
      </c>
      <c r="L1725" s="11">
        <f>IF(J1725="","",J1725-N(K1725))</f>
        <v/>
      </c>
      <c r="M1725" s="12">
        <f>IF(OR(A1725="",B1725=""),"",COUNTIFS(Paradas!$A$5:$A$4004,A1725,Paradas!$B$5:$B$4004,B1725))</f>
        <v/>
      </c>
      <c r="N1725" s="11">
        <f>IF(OR(H1725="",I1725=""),"",I1725-H1725)</f>
        <v/>
      </c>
      <c r="O1725" s="6" t="n"/>
    </row>
    <row r="1726">
      <c r="A1726" s="13" t="n"/>
      <c r="B1726" s="6" t="n"/>
      <c r="C1726" s="6" t="n"/>
      <c r="D1726" s="6" t="n"/>
      <c r="E1726" s="14" t="n"/>
      <c r="F1726" s="14" t="n"/>
      <c r="G1726" s="14" t="n"/>
      <c r="H1726" s="15" t="n"/>
      <c r="I1726" s="15" t="n"/>
      <c r="J1726" s="11">
        <f>IF(OR(E1726="",F1726=""),"",ROUND((MOD(F1726-E1726,1)-N(G1726))*24,2))</f>
        <v/>
      </c>
      <c r="K1726" s="11">
        <f>IF(OR(A1726="",B1726=""),"",SUMIFS(Paradas!$F$5:$F$4004,Paradas!$A$5:$A$4004,A1726,Paradas!$B$5:$B$4004,B1726))</f>
        <v/>
      </c>
      <c r="L1726" s="11">
        <f>IF(J1726="","",J1726-N(K1726))</f>
        <v/>
      </c>
      <c r="M1726" s="12">
        <f>IF(OR(A1726="",B1726=""),"",COUNTIFS(Paradas!$A$5:$A$4004,A1726,Paradas!$B$5:$B$4004,B1726))</f>
        <v/>
      </c>
      <c r="N1726" s="11">
        <f>IF(OR(H1726="",I1726=""),"",I1726-H1726)</f>
        <v/>
      </c>
      <c r="O1726" s="6" t="n"/>
    </row>
    <row r="1727">
      <c r="A1727" s="13" t="n"/>
      <c r="B1727" s="6" t="n"/>
      <c r="C1727" s="6" t="n"/>
      <c r="D1727" s="6" t="n"/>
      <c r="E1727" s="14" t="n"/>
      <c r="F1727" s="14" t="n"/>
      <c r="G1727" s="14" t="n"/>
      <c r="H1727" s="15" t="n"/>
      <c r="I1727" s="15" t="n"/>
      <c r="J1727" s="11">
        <f>IF(OR(E1727="",F1727=""),"",ROUND((MOD(F1727-E1727,1)-N(G1727))*24,2))</f>
        <v/>
      </c>
      <c r="K1727" s="11">
        <f>IF(OR(A1727="",B1727=""),"",SUMIFS(Paradas!$F$5:$F$4004,Paradas!$A$5:$A$4004,A1727,Paradas!$B$5:$B$4004,B1727))</f>
        <v/>
      </c>
      <c r="L1727" s="11">
        <f>IF(J1727="","",J1727-N(K1727))</f>
        <v/>
      </c>
      <c r="M1727" s="12">
        <f>IF(OR(A1727="",B1727=""),"",COUNTIFS(Paradas!$A$5:$A$4004,A1727,Paradas!$B$5:$B$4004,B1727))</f>
        <v/>
      </c>
      <c r="N1727" s="11">
        <f>IF(OR(H1727="",I1727=""),"",I1727-H1727)</f>
        <v/>
      </c>
      <c r="O1727" s="6" t="n"/>
    </row>
    <row r="1728">
      <c r="A1728" s="13" t="n"/>
      <c r="B1728" s="6" t="n"/>
      <c r="C1728" s="6" t="n"/>
      <c r="D1728" s="6" t="n"/>
      <c r="E1728" s="14" t="n"/>
      <c r="F1728" s="14" t="n"/>
      <c r="G1728" s="14" t="n"/>
      <c r="H1728" s="15" t="n"/>
      <c r="I1728" s="15" t="n"/>
      <c r="J1728" s="11">
        <f>IF(OR(E1728="",F1728=""),"",ROUND((MOD(F1728-E1728,1)-N(G1728))*24,2))</f>
        <v/>
      </c>
      <c r="K1728" s="11">
        <f>IF(OR(A1728="",B1728=""),"",SUMIFS(Paradas!$F$5:$F$4004,Paradas!$A$5:$A$4004,A1728,Paradas!$B$5:$B$4004,B1728))</f>
        <v/>
      </c>
      <c r="L1728" s="11">
        <f>IF(J1728="","",J1728-N(K1728))</f>
        <v/>
      </c>
      <c r="M1728" s="12">
        <f>IF(OR(A1728="",B1728=""),"",COUNTIFS(Paradas!$A$5:$A$4004,A1728,Paradas!$B$5:$B$4004,B1728))</f>
        <v/>
      </c>
      <c r="N1728" s="11">
        <f>IF(OR(H1728="",I1728=""),"",I1728-H1728)</f>
        <v/>
      </c>
      <c r="O1728" s="6" t="n"/>
    </row>
    <row r="1729">
      <c r="A1729" s="13" t="n"/>
      <c r="B1729" s="6" t="n"/>
      <c r="C1729" s="6" t="n"/>
      <c r="D1729" s="6" t="n"/>
      <c r="E1729" s="14" t="n"/>
      <c r="F1729" s="14" t="n"/>
      <c r="G1729" s="14" t="n"/>
      <c r="H1729" s="15" t="n"/>
      <c r="I1729" s="15" t="n"/>
      <c r="J1729" s="11">
        <f>IF(OR(E1729="",F1729=""),"",ROUND((MOD(F1729-E1729,1)-N(G1729))*24,2))</f>
        <v/>
      </c>
      <c r="K1729" s="11">
        <f>IF(OR(A1729="",B1729=""),"",SUMIFS(Paradas!$F$5:$F$4004,Paradas!$A$5:$A$4004,A1729,Paradas!$B$5:$B$4004,B1729))</f>
        <v/>
      </c>
      <c r="L1729" s="11">
        <f>IF(J1729="","",J1729-N(K1729))</f>
        <v/>
      </c>
      <c r="M1729" s="12">
        <f>IF(OR(A1729="",B1729=""),"",COUNTIFS(Paradas!$A$5:$A$4004,A1729,Paradas!$B$5:$B$4004,B1729))</f>
        <v/>
      </c>
      <c r="N1729" s="11">
        <f>IF(OR(H1729="",I1729=""),"",I1729-H1729)</f>
        <v/>
      </c>
      <c r="O1729" s="6" t="n"/>
    </row>
    <row r="1730">
      <c r="A1730" s="13" t="n"/>
      <c r="B1730" s="6" t="n"/>
      <c r="C1730" s="6" t="n"/>
      <c r="D1730" s="6" t="n"/>
      <c r="E1730" s="14" t="n"/>
      <c r="F1730" s="14" t="n"/>
      <c r="G1730" s="14" t="n"/>
      <c r="H1730" s="15" t="n"/>
      <c r="I1730" s="15" t="n"/>
      <c r="J1730" s="11">
        <f>IF(OR(E1730="",F1730=""),"",ROUND((MOD(F1730-E1730,1)-N(G1730))*24,2))</f>
        <v/>
      </c>
      <c r="K1730" s="11">
        <f>IF(OR(A1730="",B1730=""),"",SUMIFS(Paradas!$F$5:$F$4004,Paradas!$A$5:$A$4004,A1730,Paradas!$B$5:$B$4004,B1730))</f>
        <v/>
      </c>
      <c r="L1730" s="11">
        <f>IF(J1730="","",J1730-N(K1730))</f>
        <v/>
      </c>
      <c r="M1730" s="12">
        <f>IF(OR(A1730="",B1730=""),"",COUNTIFS(Paradas!$A$5:$A$4004,A1730,Paradas!$B$5:$B$4004,B1730))</f>
        <v/>
      </c>
      <c r="N1730" s="11">
        <f>IF(OR(H1730="",I1730=""),"",I1730-H1730)</f>
        <v/>
      </c>
      <c r="O1730" s="6" t="n"/>
    </row>
    <row r="1731">
      <c r="A1731" s="13" t="n"/>
      <c r="B1731" s="6" t="n"/>
      <c r="C1731" s="6" t="n"/>
      <c r="D1731" s="6" t="n"/>
      <c r="E1731" s="14" t="n"/>
      <c r="F1731" s="14" t="n"/>
      <c r="G1731" s="14" t="n"/>
      <c r="H1731" s="15" t="n"/>
      <c r="I1731" s="15" t="n"/>
      <c r="J1731" s="11">
        <f>IF(OR(E1731="",F1731=""),"",ROUND((MOD(F1731-E1731,1)-N(G1731))*24,2))</f>
        <v/>
      </c>
      <c r="K1731" s="11">
        <f>IF(OR(A1731="",B1731=""),"",SUMIFS(Paradas!$F$5:$F$4004,Paradas!$A$5:$A$4004,A1731,Paradas!$B$5:$B$4004,B1731))</f>
        <v/>
      </c>
      <c r="L1731" s="11">
        <f>IF(J1731="","",J1731-N(K1731))</f>
        <v/>
      </c>
      <c r="M1731" s="12">
        <f>IF(OR(A1731="",B1731=""),"",COUNTIFS(Paradas!$A$5:$A$4004,A1731,Paradas!$B$5:$B$4004,B1731))</f>
        <v/>
      </c>
      <c r="N1731" s="11">
        <f>IF(OR(H1731="",I1731=""),"",I1731-H1731)</f>
        <v/>
      </c>
      <c r="O1731" s="6" t="n"/>
    </row>
    <row r="1732">
      <c r="A1732" s="13" t="n"/>
      <c r="B1732" s="6" t="n"/>
      <c r="C1732" s="6" t="n"/>
      <c r="D1732" s="6" t="n"/>
      <c r="E1732" s="14" t="n"/>
      <c r="F1732" s="14" t="n"/>
      <c r="G1732" s="14" t="n"/>
      <c r="H1732" s="15" t="n"/>
      <c r="I1732" s="15" t="n"/>
      <c r="J1732" s="11">
        <f>IF(OR(E1732="",F1732=""),"",ROUND((MOD(F1732-E1732,1)-N(G1732))*24,2))</f>
        <v/>
      </c>
      <c r="K1732" s="11">
        <f>IF(OR(A1732="",B1732=""),"",SUMIFS(Paradas!$F$5:$F$4004,Paradas!$A$5:$A$4004,A1732,Paradas!$B$5:$B$4004,B1732))</f>
        <v/>
      </c>
      <c r="L1732" s="11">
        <f>IF(J1732="","",J1732-N(K1732))</f>
        <v/>
      </c>
      <c r="M1732" s="12">
        <f>IF(OR(A1732="",B1732=""),"",COUNTIFS(Paradas!$A$5:$A$4004,A1732,Paradas!$B$5:$B$4004,B1732))</f>
        <v/>
      </c>
      <c r="N1732" s="11">
        <f>IF(OR(H1732="",I1732=""),"",I1732-H1732)</f>
        <v/>
      </c>
      <c r="O1732" s="6" t="n"/>
    </row>
    <row r="1733">
      <c r="A1733" s="13" t="n"/>
      <c r="B1733" s="6" t="n"/>
      <c r="C1733" s="6" t="n"/>
      <c r="D1733" s="6" t="n"/>
      <c r="E1733" s="14" t="n"/>
      <c r="F1733" s="14" t="n"/>
      <c r="G1733" s="14" t="n"/>
      <c r="H1733" s="15" t="n"/>
      <c r="I1733" s="15" t="n"/>
      <c r="J1733" s="11">
        <f>IF(OR(E1733="",F1733=""),"",ROUND((MOD(F1733-E1733,1)-N(G1733))*24,2))</f>
        <v/>
      </c>
      <c r="K1733" s="11">
        <f>IF(OR(A1733="",B1733=""),"",SUMIFS(Paradas!$F$5:$F$4004,Paradas!$A$5:$A$4004,A1733,Paradas!$B$5:$B$4004,B1733))</f>
        <v/>
      </c>
      <c r="L1733" s="11">
        <f>IF(J1733="","",J1733-N(K1733))</f>
        <v/>
      </c>
      <c r="M1733" s="12">
        <f>IF(OR(A1733="",B1733=""),"",COUNTIFS(Paradas!$A$5:$A$4004,A1733,Paradas!$B$5:$B$4004,B1733))</f>
        <v/>
      </c>
      <c r="N1733" s="11">
        <f>IF(OR(H1733="",I1733=""),"",I1733-H1733)</f>
        <v/>
      </c>
      <c r="O1733" s="6" t="n"/>
    </row>
    <row r="1734">
      <c r="A1734" s="13" t="n"/>
      <c r="B1734" s="6" t="n"/>
      <c r="C1734" s="6" t="n"/>
      <c r="D1734" s="6" t="n"/>
      <c r="E1734" s="14" t="n"/>
      <c r="F1734" s="14" t="n"/>
      <c r="G1734" s="14" t="n"/>
      <c r="H1734" s="15" t="n"/>
      <c r="I1734" s="15" t="n"/>
      <c r="J1734" s="11">
        <f>IF(OR(E1734="",F1734=""),"",ROUND((MOD(F1734-E1734,1)-N(G1734))*24,2))</f>
        <v/>
      </c>
      <c r="K1734" s="11">
        <f>IF(OR(A1734="",B1734=""),"",SUMIFS(Paradas!$F$5:$F$4004,Paradas!$A$5:$A$4004,A1734,Paradas!$B$5:$B$4004,B1734))</f>
        <v/>
      </c>
      <c r="L1734" s="11">
        <f>IF(J1734="","",J1734-N(K1734))</f>
        <v/>
      </c>
      <c r="M1734" s="12">
        <f>IF(OR(A1734="",B1734=""),"",COUNTIFS(Paradas!$A$5:$A$4004,A1734,Paradas!$B$5:$B$4004,B1734))</f>
        <v/>
      </c>
      <c r="N1734" s="11">
        <f>IF(OR(H1734="",I1734=""),"",I1734-H1734)</f>
        <v/>
      </c>
      <c r="O1734" s="6" t="n"/>
    </row>
    <row r="1735">
      <c r="A1735" s="13" t="n"/>
      <c r="B1735" s="6" t="n"/>
      <c r="C1735" s="6" t="n"/>
      <c r="D1735" s="6" t="n"/>
      <c r="E1735" s="14" t="n"/>
      <c r="F1735" s="14" t="n"/>
      <c r="G1735" s="14" t="n"/>
      <c r="H1735" s="15" t="n"/>
      <c r="I1735" s="15" t="n"/>
      <c r="J1735" s="11">
        <f>IF(OR(E1735="",F1735=""),"",ROUND((MOD(F1735-E1735,1)-N(G1735))*24,2))</f>
        <v/>
      </c>
      <c r="K1735" s="11">
        <f>IF(OR(A1735="",B1735=""),"",SUMIFS(Paradas!$F$5:$F$4004,Paradas!$A$5:$A$4004,A1735,Paradas!$B$5:$B$4004,B1735))</f>
        <v/>
      </c>
      <c r="L1735" s="11">
        <f>IF(J1735="","",J1735-N(K1735))</f>
        <v/>
      </c>
      <c r="M1735" s="12">
        <f>IF(OR(A1735="",B1735=""),"",COUNTIFS(Paradas!$A$5:$A$4004,A1735,Paradas!$B$5:$B$4004,B1735))</f>
        <v/>
      </c>
      <c r="N1735" s="11">
        <f>IF(OR(H1735="",I1735=""),"",I1735-H1735)</f>
        <v/>
      </c>
      <c r="O1735" s="6" t="n"/>
    </row>
    <row r="1736">
      <c r="A1736" s="13" t="n"/>
      <c r="B1736" s="6" t="n"/>
      <c r="C1736" s="6" t="n"/>
      <c r="D1736" s="6" t="n"/>
      <c r="E1736" s="14" t="n"/>
      <c r="F1736" s="14" t="n"/>
      <c r="G1736" s="14" t="n"/>
      <c r="H1736" s="15" t="n"/>
      <c r="I1736" s="15" t="n"/>
      <c r="J1736" s="11">
        <f>IF(OR(E1736="",F1736=""),"",ROUND((MOD(F1736-E1736,1)-N(G1736))*24,2))</f>
        <v/>
      </c>
      <c r="K1736" s="11">
        <f>IF(OR(A1736="",B1736=""),"",SUMIFS(Paradas!$F$5:$F$4004,Paradas!$A$5:$A$4004,A1736,Paradas!$B$5:$B$4004,B1736))</f>
        <v/>
      </c>
      <c r="L1736" s="11">
        <f>IF(J1736="","",J1736-N(K1736))</f>
        <v/>
      </c>
      <c r="M1736" s="12">
        <f>IF(OR(A1736="",B1736=""),"",COUNTIFS(Paradas!$A$5:$A$4004,A1736,Paradas!$B$5:$B$4004,B1736))</f>
        <v/>
      </c>
      <c r="N1736" s="11">
        <f>IF(OR(H1736="",I1736=""),"",I1736-H1736)</f>
        <v/>
      </c>
      <c r="O1736" s="6" t="n"/>
    </row>
    <row r="1737">
      <c r="A1737" s="13" t="n"/>
      <c r="B1737" s="6" t="n"/>
      <c r="C1737" s="6" t="n"/>
      <c r="D1737" s="6" t="n"/>
      <c r="E1737" s="14" t="n"/>
      <c r="F1737" s="14" t="n"/>
      <c r="G1737" s="14" t="n"/>
      <c r="H1737" s="15" t="n"/>
      <c r="I1737" s="15" t="n"/>
      <c r="J1737" s="11">
        <f>IF(OR(E1737="",F1737=""),"",ROUND((MOD(F1737-E1737,1)-N(G1737))*24,2))</f>
        <v/>
      </c>
      <c r="K1737" s="11">
        <f>IF(OR(A1737="",B1737=""),"",SUMIFS(Paradas!$F$5:$F$4004,Paradas!$A$5:$A$4004,A1737,Paradas!$B$5:$B$4004,B1737))</f>
        <v/>
      </c>
      <c r="L1737" s="11">
        <f>IF(J1737="","",J1737-N(K1737))</f>
        <v/>
      </c>
      <c r="M1737" s="12">
        <f>IF(OR(A1737="",B1737=""),"",COUNTIFS(Paradas!$A$5:$A$4004,A1737,Paradas!$B$5:$B$4004,B1737))</f>
        <v/>
      </c>
      <c r="N1737" s="11">
        <f>IF(OR(H1737="",I1737=""),"",I1737-H1737)</f>
        <v/>
      </c>
      <c r="O1737" s="6" t="n"/>
    </row>
    <row r="1738">
      <c r="A1738" s="13" t="n"/>
      <c r="B1738" s="6" t="n"/>
      <c r="C1738" s="6" t="n"/>
      <c r="D1738" s="6" t="n"/>
      <c r="E1738" s="14" t="n"/>
      <c r="F1738" s="14" t="n"/>
      <c r="G1738" s="14" t="n"/>
      <c r="H1738" s="15" t="n"/>
      <c r="I1738" s="15" t="n"/>
      <c r="J1738" s="11">
        <f>IF(OR(E1738="",F1738=""),"",ROUND((MOD(F1738-E1738,1)-N(G1738))*24,2))</f>
        <v/>
      </c>
      <c r="K1738" s="11">
        <f>IF(OR(A1738="",B1738=""),"",SUMIFS(Paradas!$F$5:$F$4004,Paradas!$A$5:$A$4004,A1738,Paradas!$B$5:$B$4004,B1738))</f>
        <v/>
      </c>
      <c r="L1738" s="11">
        <f>IF(J1738="","",J1738-N(K1738))</f>
        <v/>
      </c>
      <c r="M1738" s="12">
        <f>IF(OR(A1738="",B1738=""),"",COUNTIFS(Paradas!$A$5:$A$4004,A1738,Paradas!$B$5:$B$4004,B1738))</f>
        <v/>
      </c>
      <c r="N1738" s="11">
        <f>IF(OR(H1738="",I1738=""),"",I1738-H1738)</f>
        <v/>
      </c>
      <c r="O1738" s="6" t="n"/>
    </row>
    <row r="1739">
      <c r="A1739" s="13" t="n"/>
      <c r="B1739" s="6" t="n"/>
      <c r="C1739" s="6" t="n"/>
      <c r="D1739" s="6" t="n"/>
      <c r="E1739" s="14" t="n"/>
      <c r="F1739" s="14" t="n"/>
      <c r="G1739" s="14" t="n"/>
      <c r="H1739" s="15" t="n"/>
      <c r="I1739" s="15" t="n"/>
      <c r="J1739" s="11">
        <f>IF(OR(E1739="",F1739=""),"",ROUND((MOD(F1739-E1739,1)-N(G1739))*24,2))</f>
        <v/>
      </c>
      <c r="K1739" s="11">
        <f>IF(OR(A1739="",B1739=""),"",SUMIFS(Paradas!$F$5:$F$4004,Paradas!$A$5:$A$4004,A1739,Paradas!$B$5:$B$4004,B1739))</f>
        <v/>
      </c>
      <c r="L1739" s="11">
        <f>IF(J1739="","",J1739-N(K1739))</f>
        <v/>
      </c>
      <c r="M1739" s="12">
        <f>IF(OR(A1739="",B1739=""),"",COUNTIFS(Paradas!$A$5:$A$4004,A1739,Paradas!$B$5:$B$4004,B1739))</f>
        <v/>
      </c>
      <c r="N1739" s="11">
        <f>IF(OR(H1739="",I1739=""),"",I1739-H1739)</f>
        <v/>
      </c>
      <c r="O1739" s="6" t="n"/>
    </row>
    <row r="1740">
      <c r="A1740" s="13" t="n"/>
      <c r="B1740" s="6" t="n"/>
      <c r="C1740" s="6" t="n"/>
      <c r="D1740" s="6" t="n"/>
      <c r="E1740" s="14" t="n"/>
      <c r="F1740" s="14" t="n"/>
      <c r="G1740" s="14" t="n"/>
      <c r="H1740" s="15" t="n"/>
      <c r="I1740" s="15" t="n"/>
      <c r="J1740" s="11">
        <f>IF(OR(E1740="",F1740=""),"",ROUND((MOD(F1740-E1740,1)-N(G1740))*24,2))</f>
        <v/>
      </c>
      <c r="K1740" s="11">
        <f>IF(OR(A1740="",B1740=""),"",SUMIFS(Paradas!$F$5:$F$4004,Paradas!$A$5:$A$4004,A1740,Paradas!$B$5:$B$4004,B1740))</f>
        <v/>
      </c>
      <c r="L1740" s="11">
        <f>IF(J1740="","",J1740-N(K1740))</f>
        <v/>
      </c>
      <c r="M1740" s="12">
        <f>IF(OR(A1740="",B1740=""),"",COUNTIFS(Paradas!$A$5:$A$4004,A1740,Paradas!$B$5:$B$4004,B1740))</f>
        <v/>
      </c>
      <c r="N1740" s="11">
        <f>IF(OR(H1740="",I1740=""),"",I1740-H1740)</f>
        <v/>
      </c>
      <c r="O1740" s="6" t="n"/>
    </row>
    <row r="1741">
      <c r="A1741" s="13" t="n"/>
      <c r="B1741" s="6" t="n"/>
      <c r="C1741" s="6" t="n"/>
      <c r="D1741" s="6" t="n"/>
      <c r="E1741" s="14" t="n"/>
      <c r="F1741" s="14" t="n"/>
      <c r="G1741" s="14" t="n"/>
      <c r="H1741" s="15" t="n"/>
      <c r="I1741" s="15" t="n"/>
      <c r="J1741" s="11">
        <f>IF(OR(E1741="",F1741=""),"",ROUND((MOD(F1741-E1741,1)-N(G1741))*24,2))</f>
        <v/>
      </c>
      <c r="K1741" s="11">
        <f>IF(OR(A1741="",B1741=""),"",SUMIFS(Paradas!$F$5:$F$4004,Paradas!$A$5:$A$4004,A1741,Paradas!$B$5:$B$4004,B1741))</f>
        <v/>
      </c>
      <c r="L1741" s="11">
        <f>IF(J1741="","",J1741-N(K1741))</f>
        <v/>
      </c>
      <c r="M1741" s="12">
        <f>IF(OR(A1741="",B1741=""),"",COUNTIFS(Paradas!$A$5:$A$4004,A1741,Paradas!$B$5:$B$4004,B1741))</f>
        <v/>
      </c>
      <c r="N1741" s="11">
        <f>IF(OR(H1741="",I1741=""),"",I1741-H1741)</f>
        <v/>
      </c>
      <c r="O1741" s="6" t="n"/>
    </row>
    <row r="1742">
      <c r="A1742" s="13" t="n"/>
      <c r="B1742" s="6" t="n"/>
      <c r="C1742" s="6" t="n"/>
      <c r="D1742" s="6" t="n"/>
      <c r="E1742" s="14" t="n"/>
      <c r="F1742" s="14" t="n"/>
      <c r="G1742" s="14" t="n"/>
      <c r="H1742" s="15" t="n"/>
      <c r="I1742" s="15" t="n"/>
      <c r="J1742" s="11">
        <f>IF(OR(E1742="",F1742=""),"",ROUND((MOD(F1742-E1742,1)-N(G1742))*24,2))</f>
        <v/>
      </c>
      <c r="K1742" s="11">
        <f>IF(OR(A1742="",B1742=""),"",SUMIFS(Paradas!$F$5:$F$4004,Paradas!$A$5:$A$4004,A1742,Paradas!$B$5:$B$4004,B1742))</f>
        <v/>
      </c>
      <c r="L1742" s="11">
        <f>IF(J1742="","",J1742-N(K1742))</f>
        <v/>
      </c>
      <c r="M1742" s="12">
        <f>IF(OR(A1742="",B1742=""),"",COUNTIFS(Paradas!$A$5:$A$4004,A1742,Paradas!$B$5:$B$4004,B1742))</f>
        <v/>
      </c>
      <c r="N1742" s="11">
        <f>IF(OR(H1742="",I1742=""),"",I1742-H1742)</f>
        <v/>
      </c>
      <c r="O1742" s="6" t="n"/>
    </row>
    <row r="1743">
      <c r="A1743" s="13" t="n"/>
      <c r="B1743" s="6" t="n"/>
      <c r="C1743" s="6" t="n"/>
      <c r="D1743" s="6" t="n"/>
      <c r="E1743" s="14" t="n"/>
      <c r="F1743" s="14" t="n"/>
      <c r="G1743" s="14" t="n"/>
      <c r="H1743" s="15" t="n"/>
      <c r="I1743" s="15" t="n"/>
      <c r="J1743" s="11">
        <f>IF(OR(E1743="",F1743=""),"",ROUND((MOD(F1743-E1743,1)-N(G1743))*24,2))</f>
        <v/>
      </c>
      <c r="K1743" s="11">
        <f>IF(OR(A1743="",B1743=""),"",SUMIFS(Paradas!$F$5:$F$4004,Paradas!$A$5:$A$4004,A1743,Paradas!$B$5:$B$4004,B1743))</f>
        <v/>
      </c>
      <c r="L1743" s="11">
        <f>IF(J1743="","",J1743-N(K1743))</f>
        <v/>
      </c>
      <c r="M1743" s="12">
        <f>IF(OR(A1743="",B1743=""),"",COUNTIFS(Paradas!$A$5:$A$4004,A1743,Paradas!$B$5:$B$4004,B1743))</f>
        <v/>
      </c>
      <c r="N1743" s="11">
        <f>IF(OR(H1743="",I1743=""),"",I1743-H1743)</f>
        <v/>
      </c>
      <c r="O1743" s="6" t="n"/>
    </row>
    <row r="1744">
      <c r="A1744" s="13" t="n"/>
      <c r="B1744" s="6" t="n"/>
      <c r="C1744" s="6" t="n"/>
      <c r="D1744" s="6" t="n"/>
      <c r="E1744" s="14" t="n"/>
      <c r="F1744" s="14" t="n"/>
      <c r="G1744" s="14" t="n"/>
      <c r="H1744" s="15" t="n"/>
      <c r="I1744" s="15" t="n"/>
      <c r="J1744" s="11">
        <f>IF(OR(E1744="",F1744=""),"",ROUND((MOD(F1744-E1744,1)-N(G1744))*24,2))</f>
        <v/>
      </c>
      <c r="K1744" s="11">
        <f>IF(OR(A1744="",B1744=""),"",SUMIFS(Paradas!$F$5:$F$4004,Paradas!$A$5:$A$4004,A1744,Paradas!$B$5:$B$4004,B1744))</f>
        <v/>
      </c>
      <c r="L1744" s="11">
        <f>IF(J1744="","",J1744-N(K1744))</f>
        <v/>
      </c>
      <c r="M1744" s="12">
        <f>IF(OR(A1744="",B1744=""),"",COUNTIFS(Paradas!$A$5:$A$4004,A1744,Paradas!$B$5:$B$4004,B1744))</f>
        <v/>
      </c>
      <c r="N1744" s="11">
        <f>IF(OR(H1744="",I1744=""),"",I1744-H1744)</f>
        <v/>
      </c>
      <c r="O1744" s="6" t="n"/>
    </row>
    <row r="1745">
      <c r="A1745" s="13" t="n"/>
      <c r="B1745" s="6" t="n"/>
      <c r="C1745" s="6" t="n"/>
      <c r="D1745" s="6" t="n"/>
      <c r="E1745" s="14" t="n"/>
      <c r="F1745" s="14" t="n"/>
      <c r="G1745" s="14" t="n"/>
      <c r="H1745" s="15" t="n"/>
      <c r="I1745" s="15" t="n"/>
      <c r="J1745" s="11">
        <f>IF(OR(E1745="",F1745=""),"",ROUND((MOD(F1745-E1745,1)-N(G1745))*24,2))</f>
        <v/>
      </c>
      <c r="K1745" s="11">
        <f>IF(OR(A1745="",B1745=""),"",SUMIFS(Paradas!$F$5:$F$4004,Paradas!$A$5:$A$4004,A1745,Paradas!$B$5:$B$4004,B1745))</f>
        <v/>
      </c>
      <c r="L1745" s="11">
        <f>IF(J1745="","",J1745-N(K1745))</f>
        <v/>
      </c>
      <c r="M1745" s="12">
        <f>IF(OR(A1745="",B1745=""),"",COUNTIFS(Paradas!$A$5:$A$4004,A1745,Paradas!$B$5:$B$4004,B1745))</f>
        <v/>
      </c>
      <c r="N1745" s="11">
        <f>IF(OR(H1745="",I1745=""),"",I1745-H1745)</f>
        <v/>
      </c>
      <c r="O1745" s="6" t="n"/>
    </row>
    <row r="1746">
      <c r="A1746" s="13" t="n"/>
      <c r="B1746" s="6" t="n"/>
      <c r="C1746" s="6" t="n"/>
      <c r="D1746" s="6" t="n"/>
      <c r="E1746" s="14" t="n"/>
      <c r="F1746" s="14" t="n"/>
      <c r="G1746" s="14" t="n"/>
      <c r="H1746" s="15" t="n"/>
      <c r="I1746" s="15" t="n"/>
      <c r="J1746" s="11">
        <f>IF(OR(E1746="",F1746=""),"",ROUND((MOD(F1746-E1746,1)-N(G1746))*24,2))</f>
        <v/>
      </c>
      <c r="K1746" s="11">
        <f>IF(OR(A1746="",B1746=""),"",SUMIFS(Paradas!$F$5:$F$4004,Paradas!$A$5:$A$4004,A1746,Paradas!$B$5:$B$4004,B1746))</f>
        <v/>
      </c>
      <c r="L1746" s="11">
        <f>IF(J1746="","",J1746-N(K1746))</f>
        <v/>
      </c>
      <c r="M1746" s="12">
        <f>IF(OR(A1746="",B1746=""),"",COUNTIFS(Paradas!$A$5:$A$4004,A1746,Paradas!$B$5:$B$4004,B1746))</f>
        <v/>
      </c>
      <c r="N1746" s="11">
        <f>IF(OR(H1746="",I1746=""),"",I1746-H1746)</f>
        <v/>
      </c>
      <c r="O1746" s="6" t="n"/>
    </row>
    <row r="1747">
      <c r="A1747" s="13" t="n"/>
      <c r="B1747" s="6" t="n"/>
      <c r="C1747" s="6" t="n"/>
      <c r="D1747" s="6" t="n"/>
      <c r="E1747" s="14" t="n"/>
      <c r="F1747" s="14" t="n"/>
      <c r="G1747" s="14" t="n"/>
      <c r="H1747" s="15" t="n"/>
      <c r="I1747" s="15" t="n"/>
      <c r="J1747" s="11">
        <f>IF(OR(E1747="",F1747=""),"",ROUND((MOD(F1747-E1747,1)-N(G1747))*24,2))</f>
        <v/>
      </c>
      <c r="K1747" s="11">
        <f>IF(OR(A1747="",B1747=""),"",SUMIFS(Paradas!$F$5:$F$4004,Paradas!$A$5:$A$4004,A1747,Paradas!$B$5:$B$4004,B1747))</f>
        <v/>
      </c>
      <c r="L1747" s="11">
        <f>IF(J1747="","",J1747-N(K1747))</f>
        <v/>
      </c>
      <c r="M1747" s="12">
        <f>IF(OR(A1747="",B1747=""),"",COUNTIFS(Paradas!$A$5:$A$4004,A1747,Paradas!$B$5:$B$4004,B1747))</f>
        <v/>
      </c>
      <c r="N1747" s="11">
        <f>IF(OR(H1747="",I1747=""),"",I1747-H1747)</f>
        <v/>
      </c>
      <c r="O1747" s="6" t="n"/>
    </row>
    <row r="1748">
      <c r="A1748" s="13" t="n"/>
      <c r="B1748" s="6" t="n"/>
      <c r="C1748" s="6" t="n"/>
      <c r="D1748" s="6" t="n"/>
      <c r="E1748" s="14" t="n"/>
      <c r="F1748" s="14" t="n"/>
      <c r="G1748" s="14" t="n"/>
      <c r="H1748" s="15" t="n"/>
      <c r="I1748" s="15" t="n"/>
      <c r="J1748" s="11">
        <f>IF(OR(E1748="",F1748=""),"",ROUND((MOD(F1748-E1748,1)-N(G1748))*24,2))</f>
        <v/>
      </c>
      <c r="K1748" s="11">
        <f>IF(OR(A1748="",B1748=""),"",SUMIFS(Paradas!$F$5:$F$4004,Paradas!$A$5:$A$4004,A1748,Paradas!$B$5:$B$4004,B1748))</f>
        <v/>
      </c>
      <c r="L1748" s="11">
        <f>IF(J1748="","",J1748-N(K1748))</f>
        <v/>
      </c>
      <c r="M1748" s="12">
        <f>IF(OR(A1748="",B1748=""),"",COUNTIFS(Paradas!$A$5:$A$4004,A1748,Paradas!$B$5:$B$4004,B1748))</f>
        <v/>
      </c>
      <c r="N1748" s="11">
        <f>IF(OR(H1748="",I1748=""),"",I1748-H1748)</f>
        <v/>
      </c>
      <c r="O1748" s="6" t="n"/>
    </row>
    <row r="1749">
      <c r="A1749" s="13" t="n"/>
      <c r="B1749" s="6" t="n"/>
      <c r="C1749" s="6" t="n"/>
      <c r="D1749" s="6" t="n"/>
      <c r="E1749" s="14" t="n"/>
      <c r="F1749" s="14" t="n"/>
      <c r="G1749" s="14" t="n"/>
      <c r="H1749" s="15" t="n"/>
      <c r="I1749" s="15" t="n"/>
      <c r="J1749" s="11">
        <f>IF(OR(E1749="",F1749=""),"",ROUND((MOD(F1749-E1749,1)-N(G1749))*24,2))</f>
        <v/>
      </c>
      <c r="K1749" s="11">
        <f>IF(OR(A1749="",B1749=""),"",SUMIFS(Paradas!$F$5:$F$4004,Paradas!$A$5:$A$4004,A1749,Paradas!$B$5:$B$4004,B1749))</f>
        <v/>
      </c>
      <c r="L1749" s="11">
        <f>IF(J1749="","",J1749-N(K1749))</f>
        <v/>
      </c>
      <c r="M1749" s="12">
        <f>IF(OR(A1749="",B1749=""),"",COUNTIFS(Paradas!$A$5:$A$4004,A1749,Paradas!$B$5:$B$4004,B1749))</f>
        <v/>
      </c>
      <c r="N1749" s="11">
        <f>IF(OR(H1749="",I1749=""),"",I1749-H1749)</f>
        <v/>
      </c>
      <c r="O1749" s="6" t="n"/>
    </row>
    <row r="1750">
      <c r="A1750" s="13" t="n"/>
      <c r="B1750" s="6" t="n"/>
      <c r="C1750" s="6" t="n"/>
      <c r="D1750" s="6" t="n"/>
      <c r="E1750" s="14" t="n"/>
      <c r="F1750" s="14" t="n"/>
      <c r="G1750" s="14" t="n"/>
      <c r="H1750" s="15" t="n"/>
      <c r="I1750" s="15" t="n"/>
      <c r="J1750" s="11">
        <f>IF(OR(E1750="",F1750=""),"",ROUND((MOD(F1750-E1750,1)-N(G1750))*24,2))</f>
        <v/>
      </c>
      <c r="K1750" s="11">
        <f>IF(OR(A1750="",B1750=""),"",SUMIFS(Paradas!$F$5:$F$4004,Paradas!$A$5:$A$4004,A1750,Paradas!$B$5:$B$4004,B1750))</f>
        <v/>
      </c>
      <c r="L1750" s="11">
        <f>IF(J1750="","",J1750-N(K1750))</f>
        <v/>
      </c>
      <c r="M1750" s="12">
        <f>IF(OR(A1750="",B1750=""),"",COUNTIFS(Paradas!$A$5:$A$4004,A1750,Paradas!$B$5:$B$4004,B1750))</f>
        <v/>
      </c>
      <c r="N1750" s="11">
        <f>IF(OR(H1750="",I1750=""),"",I1750-H1750)</f>
        <v/>
      </c>
      <c r="O1750" s="6" t="n"/>
    </row>
    <row r="1751">
      <c r="A1751" s="13" t="n"/>
      <c r="B1751" s="6" t="n"/>
      <c r="C1751" s="6" t="n"/>
      <c r="D1751" s="6" t="n"/>
      <c r="E1751" s="14" t="n"/>
      <c r="F1751" s="14" t="n"/>
      <c r="G1751" s="14" t="n"/>
      <c r="H1751" s="15" t="n"/>
      <c r="I1751" s="15" t="n"/>
      <c r="J1751" s="11">
        <f>IF(OR(E1751="",F1751=""),"",ROUND((MOD(F1751-E1751,1)-N(G1751))*24,2))</f>
        <v/>
      </c>
      <c r="K1751" s="11">
        <f>IF(OR(A1751="",B1751=""),"",SUMIFS(Paradas!$F$5:$F$4004,Paradas!$A$5:$A$4004,A1751,Paradas!$B$5:$B$4004,B1751))</f>
        <v/>
      </c>
      <c r="L1751" s="11">
        <f>IF(J1751="","",J1751-N(K1751))</f>
        <v/>
      </c>
      <c r="M1751" s="12">
        <f>IF(OR(A1751="",B1751=""),"",COUNTIFS(Paradas!$A$5:$A$4004,A1751,Paradas!$B$5:$B$4004,B1751))</f>
        <v/>
      </c>
      <c r="N1751" s="11">
        <f>IF(OR(H1751="",I1751=""),"",I1751-H1751)</f>
        <v/>
      </c>
      <c r="O1751" s="6" t="n"/>
    </row>
    <row r="1752">
      <c r="A1752" s="13" t="n"/>
      <c r="B1752" s="6" t="n"/>
      <c r="C1752" s="6" t="n"/>
      <c r="D1752" s="6" t="n"/>
      <c r="E1752" s="14" t="n"/>
      <c r="F1752" s="14" t="n"/>
      <c r="G1752" s="14" t="n"/>
      <c r="H1752" s="15" t="n"/>
      <c r="I1752" s="15" t="n"/>
      <c r="J1752" s="11">
        <f>IF(OR(E1752="",F1752=""),"",ROUND((MOD(F1752-E1752,1)-N(G1752))*24,2))</f>
        <v/>
      </c>
      <c r="K1752" s="11">
        <f>IF(OR(A1752="",B1752=""),"",SUMIFS(Paradas!$F$5:$F$4004,Paradas!$A$5:$A$4004,A1752,Paradas!$B$5:$B$4004,B1752))</f>
        <v/>
      </c>
      <c r="L1752" s="11">
        <f>IF(J1752="","",J1752-N(K1752))</f>
        <v/>
      </c>
      <c r="M1752" s="12">
        <f>IF(OR(A1752="",B1752=""),"",COUNTIFS(Paradas!$A$5:$A$4004,A1752,Paradas!$B$5:$B$4004,B1752))</f>
        <v/>
      </c>
      <c r="N1752" s="11">
        <f>IF(OR(H1752="",I1752=""),"",I1752-H1752)</f>
        <v/>
      </c>
      <c r="O1752" s="6" t="n"/>
    </row>
    <row r="1753">
      <c r="A1753" s="13" t="n"/>
      <c r="B1753" s="6" t="n"/>
      <c r="C1753" s="6" t="n"/>
      <c r="D1753" s="6" t="n"/>
      <c r="E1753" s="14" t="n"/>
      <c r="F1753" s="14" t="n"/>
      <c r="G1753" s="14" t="n"/>
      <c r="H1753" s="15" t="n"/>
      <c r="I1753" s="15" t="n"/>
      <c r="J1753" s="11">
        <f>IF(OR(E1753="",F1753=""),"",ROUND((MOD(F1753-E1753,1)-N(G1753))*24,2))</f>
        <v/>
      </c>
      <c r="K1753" s="11">
        <f>IF(OR(A1753="",B1753=""),"",SUMIFS(Paradas!$F$5:$F$4004,Paradas!$A$5:$A$4004,A1753,Paradas!$B$5:$B$4004,B1753))</f>
        <v/>
      </c>
      <c r="L1753" s="11">
        <f>IF(J1753="","",J1753-N(K1753))</f>
        <v/>
      </c>
      <c r="M1753" s="12">
        <f>IF(OR(A1753="",B1753=""),"",COUNTIFS(Paradas!$A$5:$A$4004,A1753,Paradas!$B$5:$B$4004,B1753))</f>
        <v/>
      </c>
      <c r="N1753" s="11">
        <f>IF(OR(H1753="",I1753=""),"",I1753-H1753)</f>
        <v/>
      </c>
      <c r="O1753" s="6" t="n"/>
    </row>
    <row r="1754">
      <c r="A1754" s="13" t="n"/>
      <c r="B1754" s="6" t="n"/>
      <c r="C1754" s="6" t="n"/>
      <c r="D1754" s="6" t="n"/>
      <c r="E1754" s="14" t="n"/>
      <c r="F1754" s="14" t="n"/>
      <c r="G1754" s="14" t="n"/>
      <c r="H1754" s="15" t="n"/>
      <c r="I1754" s="15" t="n"/>
      <c r="J1754" s="11">
        <f>IF(OR(E1754="",F1754=""),"",ROUND((MOD(F1754-E1754,1)-N(G1754))*24,2))</f>
        <v/>
      </c>
      <c r="K1754" s="11">
        <f>IF(OR(A1754="",B1754=""),"",SUMIFS(Paradas!$F$5:$F$4004,Paradas!$A$5:$A$4004,A1754,Paradas!$B$5:$B$4004,B1754))</f>
        <v/>
      </c>
      <c r="L1754" s="11">
        <f>IF(J1754="","",J1754-N(K1754))</f>
        <v/>
      </c>
      <c r="M1754" s="12">
        <f>IF(OR(A1754="",B1754=""),"",COUNTIFS(Paradas!$A$5:$A$4004,A1754,Paradas!$B$5:$B$4004,B1754))</f>
        <v/>
      </c>
      <c r="N1754" s="11">
        <f>IF(OR(H1754="",I1754=""),"",I1754-H1754)</f>
        <v/>
      </c>
      <c r="O1754" s="6" t="n"/>
    </row>
    <row r="1755">
      <c r="A1755" s="13" t="n"/>
      <c r="B1755" s="6" t="n"/>
      <c r="C1755" s="6" t="n"/>
      <c r="D1755" s="6" t="n"/>
      <c r="E1755" s="14" t="n"/>
      <c r="F1755" s="14" t="n"/>
      <c r="G1755" s="14" t="n"/>
      <c r="H1755" s="15" t="n"/>
      <c r="I1755" s="15" t="n"/>
      <c r="J1755" s="11">
        <f>IF(OR(E1755="",F1755=""),"",ROUND((MOD(F1755-E1755,1)-N(G1755))*24,2))</f>
        <v/>
      </c>
      <c r="K1755" s="11">
        <f>IF(OR(A1755="",B1755=""),"",SUMIFS(Paradas!$F$5:$F$4004,Paradas!$A$5:$A$4004,A1755,Paradas!$B$5:$B$4004,B1755))</f>
        <v/>
      </c>
      <c r="L1755" s="11">
        <f>IF(J1755="","",J1755-N(K1755))</f>
        <v/>
      </c>
      <c r="M1755" s="12">
        <f>IF(OR(A1755="",B1755=""),"",COUNTIFS(Paradas!$A$5:$A$4004,A1755,Paradas!$B$5:$B$4004,B1755))</f>
        <v/>
      </c>
      <c r="N1755" s="11">
        <f>IF(OR(H1755="",I1755=""),"",I1755-H1755)</f>
        <v/>
      </c>
      <c r="O1755" s="6" t="n"/>
    </row>
    <row r="1756">
      <c r="A1756" s="13" t="n"/>
      <c r="B1756" s="6" t="n"/>
      <c r="C1756" s="6" t="n"/>
      <c r="D1756" s="6" t="n"/>
      <c r="E1756" s="14" t="n"/>
      <c r="F1756" s="14" t="n"/>
      <c r="G1756" s="14" t="n"/>
      <c r="H1756" s="15" t="n"/>
      <c r="I1756" s="15" t="n"/>
      <c r="J1756" s="11">
        <f>IF(OR(E1756="",F1756=""),"",ROUND((MOD(F1756-E1756,1)-N(G1756))*24,2))</f>
        <v/>
      </c>
      <c r="K1756" s="11">
        <f>IF(OR(A1756="",B1756=""),"",SUMIFS(Paradas!$F$5:$F$4004,Paradas!$A$5:$A$4004,A1756,Paradas!$B$5:$B$4004,B1756))</f>
        <v/>
      </c>
      <c r="L1756" s="11">
        <f>IF(J1756="","",J1756-N(K1756))</f>
        <v/>
      </c>
      <c r="M1756" s="12">
        <f>IF(OR(A1756="",B1756=""),"",COUNTIFS(Paradas!$A$5:$A$4004,A1756,Paradas!$B$5:$B$4004,B1756))</f>
        <v/>
      </c>
      <c r="N1756" s="11">
        <f>IF(OR(H1756="",I1756=""),"",I1756-H1756)</f>
        <v/>
      </c>
      <c r="O1756" s="6" t="n"/>
    </row>
    <row r="1757">
      <c r="A1757" s="13" t="n"/>
      <c r="B1757" s="6" t="n"/>
      <c r="C1757" s="6" t="n"/>
      <c r="D1757" s="6" t="n"/>
      <c r="E1757" s="14" t="n"/>
      <c r="F1757" s="14" t="n"/>
      <c r="G1757" s="14" t="n"/>
      <c r="H1757" s="15" t="n"/>
      <c r="I1757" s="15" t="n"/>
      <c r="J1757" s="11">
        <f>IF(OR(E1757="",F1757=""),"",ROUND((MOD(F1757-E1757,1)-N(G1757))*24,2))</f>
        <v/>
      </c>
      <c r="K1757" s="11">
        <f>IF(OR(A1757="",B1757=""),"",SUMIFS(Paradas!$F$5:$F$4004,Paradas!$A$5:$A$4004,A1757,Paradas!$B$5:$B$4004,B1757))</f>
        <v/>
      </c>
      <c r="L1757" s="11">
        <f>IF(J1757="","",J1757-N(K1757))</f>
        <v/>
      </c>
      <c r="M1757" s="12">
        <f>IF(OR(A1757="",B1757=""),"",COUNTIFS(Paradas!$A$5:$A$4004,A1757,Paradas!$B$5:$B$4004,B1757))</f>
        <v/>
      </c>
      <c r="N1757" s="11">
        <f>IF(OR(H1757="",I1757=""),"",I1757-H1757)</f>
        <v/>
      </c>
      <c r="O1757" s="6" t="n"/>
    </row>
    <row r="1758">
      <c r="A1758" s="13" t="n"/>
      <c r="B1758" s="6" t="n"/>
      <c r="C1758" s="6" t="n"/>
      <c r="D1758" s="6" t="n"/>
      <c r="E1758" s="14" t="n"/>
      <c r="F1758" s="14" t="n"/>
      <c r="G1758" s="14" t="n"/>
      <c r="H1758" s="15" t="n"/>
      <c r="I1758" s="15" t="n"/>
      <c r="J1758" s="11">
        <f>IF(OR(E1758="",F1758=""),"",ROUND((MOD(F1758-E1758,1)-N(G1758))*24,2))</f>
        <v/>
      </c>
      <c r="K1758" s="11">
        <f>IF(OR(A1758="",B1758=""),"",SUMIFS(Paradas!$F$5:$F$4004,Paradas!$A$5:$A$4004,A1758,Paradas!$B$5:$B$4004,B1758))</f>
        <v/>
      </c>
      <c r="L1758" s="11">
        <f>IF(J1758="","",J1758-N(K1758))</f>
        <v/>
      </c>
      <c r="M1758" s="12">
        <f>IF(OR(A1758="",B1758=""),"",COUNTIFS(Paradas!$A$5:$A$4004,A1758,Paradas!$B$5:$B$4004,B1758))</f>
        <v/>
      </c>
      <c r="N1758" s="11">
        <f>IF(OR(H1758="",I1758=""),"",I1758-H1758)</f>
        <v/>
      </c>
      <c r="O1758" s="6" t="n"/>
    </row>
    <row r="1759">
      <c r="A1759" s="13" t="n"/>
      <c r="B1759" s="6" t="n"/>
      <c r="C1759" s="6" t="n"/>
      <c r="D1759" s="6" t="n"/>
      <c r="E1759" s="14" t="n"/>
      <c r="F1759" s="14" t="n"/>
      <c r="G1759" s="14" t="n"/>
      <c r="H1759" s="15" t="n"/>
      <c r="I1759" s="15" t="n"/>
      <c r="J1759" s="11">
        <f>IF(OR(E1759="",F1759=""),"",ROUND((MOD(F1759-E1759,1)-N(G1759))*24,2))</f>
        <v/>
      </c>
      <c r="K1759" s="11">
        <f>IF(OR(A1759="",B1759=""),"",SUMIFS(Paradas!$F$5:$F$4004,Paradas!$A$5:$A$4004,A1759,Paradas!$B$5:$B$4004,B1759))</f>
        <v/>
      </c>
      <c r="L1759" s="11">
        <f>IF(J1759="","",J1759-N(K1759))</f>
        <v/>
      </c>
      <c r="M1759" s="12">
        <f>IF(OR(A1759="",B1759=""),"",COUNTIFS(Paradas!$A$5:$A$4004,A1759,Paradas!$B$5:$B$4004,B1759))</f>
        <v/>
      </c>
      <c r="N1759" s="11">
        <f>IF(OR(H1759="",I1759=""),"",I1759-H1759)</f>
        <v/>
      </c>
      <c r="O1759" s="6" t="n"/>
    </row>
    <row r="1760">
      <c r="A1760" s="13" t="n"/>
      <c r="B1760" s="6" t="n"/>
      <c r="C1760" s="6" t="n"/>
      <c r="D1760" s="6" t="n"/>
      <c r="E1760" s="14" t="n"/>
      <c r="F1760" s="14" t="n"/>
      <c r="G1760" s="14" t="n"/>
      <c r="H1760" s="15" t="n"/>
      <c r="I1760" s="15" t="n"/>
      <c r="J1760" s="11">
        <f>IF(OR(E1760="",F1760=""),"",ROUND((MOD(F1760-E1760,1)-N(G1760))*24,2))</f>
        <v/>
      </c>
      <c r="K1760" s="11">
        <f>IF(OR(A1760="",B1760=""),"",SUMIFS(Paradas!$F$5:$F$4004,Paradas!$A$5:$A$4004,A1760,Paradas!$B$5:$B$4004,B1760))</f>
        <v/>
      </c>
      <c r="L1760" s="11">
        <f>IF(J1760="","",J1760-N(K1760))</f>
        <v/>
      </c>
      <c r="M1760" s="12">
        <f>IF(OR(A1760="",B1760=""),"",COUNTIFS(Paradas!$A$5:$A$4004,A1760,Paradas!$B$5:$B$4004,B1760))</f>
        <v/>
      </c>
      <c r="N1760" s="11">
        <f>IF(OR(H1760="",I1760=""),"",I1760-H1760)</f>
        <v/>
      </c>
      <c r="O1760" s="6" t="n"/>
    </row>
    <row r="1761">
      <c r="A1761" s="13" t="n"/>
      <c r="B1761" s="6" t="n"/>
      <c r="C1761" s="6" t="n"/>
      <c r="D1761" s="6" t="n"/>
      <c r="E1761" s="14" t="n"/>
      <c r="F1761" s="14" t="n"/>
      <c r="G1761" s="14" t="n"/>
      <c r="H1761" s="15" t="n"/>
      <c r="I1761" s="15" t="n"/>
      <c r="J1761" s="11">
        <f>IF(OR(E1761="",F1761=""),"",ROUND((MOD(F1761-E1761,1)-N(G1761))*24,2))</f>
        <v/>
      </c>
      <c r="K1761" s="11">
        <f>IF(OR(A1761="",B1761=""),"",SUMIFS(Paradas!$F$5:$F$4004,Paradas!$A$5:$A$4004,A1761,Paradas!$B$5:$B$4004,B1761))</f>
        <v/>
      </c>
      <c r="L1761" s="11">
        <f>IF(J1761="","",J1761-N(K1761))</f>
        <v/>
      </c>
      <c r="M1761" s="12">
        <f>IF(OR(A1761="",B1761=""),"",COUNTIFS(Paradas!$A$5:$A$4004,A1761,Paradas!$B$5:$B$4004,B1761))</f>
        <v/>
      </c>
      <c r="N1761" s="11">
        <f>IF(OR(H1761="",I1761=""),"",I1761-H1761)</f>
        <v/>
      </c>
      <c r="O1761" s="6" t="n"/>
    </row>
    <row r="1762">
      <c r="A1762" s="13" t="n"/>
      <c r="B1762" s="6" t="n"/>
      <c r="C1762" s="6" t="n"/>
      <c r="D1762" s="6" t="n"/>
      <c r="E1762" s="14" t="n"/>
      <c r="F1762" s="14" t="n"/>
      <c r="G1762" s="14" t="n"/>
      <c r="H1762" s="15" t="n"/>
      <c r="I1762" s="15" t="n"/>
      <c r="J1762" s="11">
        <f>IF(OR(E1762="",F1762=""),"",ROUND((MOD(F1762-E1762,1)-N(G1762))*24,2))</f>
        <v/>
      </c>
      <c r="K1762" s="11">
        <f>IF(OR(A1762="",B1762=""),"",SUMIFS(Paradas!$F$5:$F$4004,Paradas!$A$5:$A$4004,A1762,Paradas!$B$5:$B$4004,B1762))</f>
        <v/>
      </c>
      <c r="L1762" s="11">
        <f>IF(J1762="","",J1762-N(K1762))</f>
        <v/>
      </c>
      <c r="M1762" s="12">
        <f>IF(OR(A1762="",B1762=""),"",COUNTIFS(Paradas!$A$5:$A$4004,A1762,Paradas!$B$5:$B$4004,B1762))</f>
        <v/>
      </c>
      <c r="N1762" s="11">
        <f>IF(OR(H1762="",I1762=""),"",I1762-H1762)</f>
        <v/>
      </c>
      <c r="O1762" s="6" t="n"/>
    </row>
    <row r="1763">
      <c r="A1763" s="13" t="n"/>
      <c r="B1763" s="6" t="n"/>
      <c r="C1763" s="6" t="n"/>
      <c r="D1763" s="6" t="n"/>
      <c r="E1763" s="14" t="n"/>
      <c r="F1763" s="14" t="n"/>
      <c r="G1763" s="14" t="n"/>
      <c r="H1763" s="15" t="n"/>
      <c r="I1763" s="15" t="n"/>
      <c r="J1763" s="11">
        <f>IF(OR(E1763="",F1763=""),"",ROUND((MOD(F1763-E1763,1)-N(G1763))*24,2))</f>
        <v/>
      </c>
      <c r="K1763" s="11">
        <f>IF(OR(A1763="",B1763=""),"",SUMIFS(Paradas!$F$5:$F$4004,Paradas!$A$5:$A$4004,A1763,Paradas!$B$5:$B$4004,B1763))</f>
        <v/>
      </c>
      <c r="L1763" s="11">
        <f>IF(J1763="","",J1763-N(K1763))</f>
        <v/>
      </c>
      <c r="M1763" s="12">
        <f>IF(OR(A1763="",B1763=""),"",COUNTIFS(Paradas!$A$5:$A$4004,A1763,Paradas!$B$5:$B$4004,B1763))</f>
        <v/>
      </c>
      <c r="N1763" s="11">
        <f>IF(OR(H1763="",I1763=""),"",I1763-H1763)</f>
        <v/>
      </c>
      <c r="O1763" s="6" t="n"/>
    </row>
    <row r="1764">
      <c r="A1764" s="13" t="n"/>
      <c r="B1764" s="6" t="n"/>
      <c r="C1764" s="6" t="n"/>
      <c r="D1764" s="6" t="n"/>
      <c r="E1764" s="14" t="n"/>
      <c r="F1764" s="14" t="n"/>
      <c r="G1764" s="14" t="n"/>
      <c r="H1764" s="15" t="n"/>
      <c r="I1764" s="15" t="n"/>
      <c r="J1764" s="11">
        <f>IF(OR(E1764="",F1764=""),"",ROUND((MOD(F1764-E1764,1)-N(G1764))*24,2))</f>
        <v/>
      </c>
      <c r="K1764" s="11">
        <f>IF(OR(A1764="",B1764=""),"",SUMIFS(Paradas!$F$5:$F$4004,Paradas!$A$5:$A$4004,A1764,Paradas!$B$5:$B$4004,B1764))</f>
        <v/>
      </c>
      <c r="L1764" s="11">
        <f>IF(J1764="","",J1764-N(K1764))</f>
        <v/>
      </c>
      <c r="M1764" s="12">
        <f>IF(OR(A1764="",B1764=""),"",COUNTIFS(Paradas!$A$5:$A$4004,A1764,Paradas!$B$5:$B$4004,B1764))</f>
        <v/>
      </c>
      <c r="N1764" s="11">
        <f>IF(OR(H1764="",I1764=""),"",I1764-H1764)</f>
        <v/>
      </c>
      <c r="O1764" s="6" t="n"/>
    </row>
    <row r="1765">
      <c r="A1765" s="13" t="n"/>
      <c r="B1765" s="6" t="n"/>
      <c r="C1765" s="6" t="n"/>
      <c r="D1765" s="6" t="n"/>
      <c r="E1765" s="14" t="n"/>
      <c r="F1765" s="14" t="n"/>
      <c r="G1765" s="14" t="n"/>
      <c r="H1765" s="15" t="n"/>
      <c r="I1765" s="15" t="n"/>
      <c r="J1765" s="11">
        <f>IF(OR(E1765="",F1765=""),"",ROUND((MOD(F1765-E1765,1)-N(G1765))*24,2))</f>
        <v/>
      </c>
      <c r="K1765" s="11">
        <f>IF(OR(A1765="",B1765=""),"",SUMIFS(Paradas!$F$5:$F$4004,Paradas!$A$5:$A$4004,A1765,Paradas!$B$5:$B$4004,B1765))</f>
        <v/>
      </c>
      <c r="L1765" s="11">
        <f>IF(J1765="","",J1765-N(K1765))</f>
        <v/>
      </c>
      <c r="M1765" s="12">
        <f>IF(OR(A1765="",B1765=""),"",COUNTIFS(Paradas!$A$5:$A$4004,A1765,Paradas!$B$5:$B$4004,B1765))</f>
        <v/>
      </c>
      <c r="N1765" s="11">
        <f>IF(OR(H1765="",I1765=""),"",I1765-H1765)</f>
        <v/>
      </c>
      <c r="O1765" s="6" t="n"/>
    </row>
    <row r="1766">
      <c r="A1766" s="13" t="n"/>
      <c r="B1766" s="6" t="n"/>
      <c r="C1766" s="6" t="n"/>
      <c r="D1766" s="6" t="n"/>
      <c r="E1766" s="14" t="n"/>
      <c r="F1766" s="14" t="n"/>
      <c r="G1766" s="14" t="n"/>
      <c r="H1766" s="15" t="n"/>
      <c r="I1766" s="15" t="n"/>
      <c r="J1766" s="11">
        <f>IF(OR(E1766="",F1766=""),"",ROUND((MOD(F1766-E1766,1)-N(G1766))*24,2))</f>
        <v/>
      </c>
      <c r="K1766" s="11">
        <f>IF(OR(A1766="",B1766=""),"",SUMIFS(Paradas!$F$5:$F$4004,Paradas!$A$5:$A$4004,A1766,Paradas!$B$5:$B$4004,B1766))</f>
        <v/>
      </c>
      <c r="L1766" s="11">
        <f>IF(J1766="","",J1766-N(K1766))</f>
        <v/>
      </c>
      <c r="M1766" s="12">
        <f>IF(OR(A1766="",B1766=""),"",COUNTIFS(Paradas!$A$5:$A$4004,A1766,Paradas!$B$5:$B$4004,B1766))</f>
        <v/>
      </c>
      <c r="N1766" s="11">
        <f>IF(OR(H1766="",I1766=""),"",I1766-H1766)</f>
        <v/>
      </c>
      <c r="O1766" s="6" t="n"/>
    </row>
    <row r="1767">
      <c r="A1767" s="13" t="n"/>
      <c r="B1767" s="6" t="n"/>
      <c r="C1767" s="6" t="n"/>
      <c r="D1767" s="6" t="n"/>
      <c r="E1767" s="14" t="n"/>
      <c r="F1767" s="14" t="n"/>
      <c r="G1767" s="14" t="n"/>
      <c r="H1767" s="15" t="n"/>
      <c r="I1767" s="15" t="n"/>
      <c r="J1767" s="11">
        <f>IF(OR(E1767="",F1767=""),"",ROUND((MOD(F1767-E1767,1)-N(G1767))*24,2))</f>
        <v/>
      </c>
      <c r="K1767" s="11">
        <f>IF(OR(A1767="",B1767=""),"",SUMIFS(Paradas!$F$5:$F$4004,Paradas!$A$5:$A$4004,A1767,Paradas!$B$5:$B$4004,B1767))</f>
        <v/>
      </c>
      <c r="L1767" s="11">
        <f>IF(J1767="","",J1767-N(K1767))</f>
        <v/>
      </c>
      <c r="M1767" s="12">
        <f>IF(OR(A1767="",B1767=""),"",COUNTIFS(Paradas!$A$5:$A$4004,A1767,Paradas!$B$5:$B$4004,B1767))</f>
        <v/>
      </c>
      <c r="N1767" s="11">
        <f>IF(OR(H1767="",I1767=""),"",I1767-H1767)</f>
        <v/>
      </c>
      <c r="O1767" s="6" t="n"/>
    </row>
    <row r="1768">
      <c r="A1768" s="13" t="n"/>
      <c r="B1768" s="6" t="n"/>
      <c r="C1768" s="6" t="n"/>
      <c r="D1768" s="6" t="n"/>
      <c r="E1768" s="14" t="n"/>
      <c r="F1768" s="14" t="n"/>
      <c r="G1768" s="14" t="n"/>
      <c r="H1768" s="15" t="n"/>
      <c r="I1768" s="15" t="n"/>
      <c r="J1768" s="11">
        <f>IF(OR(E1768="",F1768=""),"",ROUND((MOD(F1768-E1768,1)-N(G1768))*24,2))</f>
        <v/>
      </c>
      <c r="K1768" s="11">
        <f>IF(OR(A1768="",B1768=""),"",SUMIFS(Paradas!$F$5:$F$4004,Paradas!$A$5:$A$4004,A1768,Paradas!$B$5:$B$4004,B1768))</f>
        <v/>
      </c>
      <c r="L1768" s="11">
        <f>IF(J1768="","",J1768-N(K1768))</f>
        <v/>
      </c>
      <c r="M1768" s="12">
        <f>IF(OR(A1768="",B1768=""),"",COUNTIFS(Paradas!$A$5:$A$4004,A1768,Paradas!$B$5:$B$4004,B1768))</f>
        <v/>
      </c>
      <c r="N1768" s="11">
        <f>IF(OR(H1768="",I1768=""),"",I1768-H1768)</f>
        <v/>
      </c>
      <c r="O1768" s="6" t="n"/>
    </row>
    <row r="1769">
      <c r="A1769" s="13" t="n"/>
      <c r="B1769" s="6" t="n"/>
      <c r="C1769" s="6" t="n"/>
      <c r="D1769" s="6" t="n"/>
      <c r="E1769" s="14" t="n"/>
      <c r="F1769" s="14" t="n"/>
      <c r="G1769" s="14" t="n"/>
      <c r="H1769" s="15" t="n"/>
      <c r="I1769" s="15" t="n"/>
      <c r="J1769" s="11">
        <f>IF(OR(E1769="",F1769=""),"",ROUND((MOD(F1769-E1769,1)-N(G1769))*24,2))</f>
        <v/>
      </c>
      <c r="K1769" s="11">
        <f>IF(OR(A1769="",B1769=""),"",SUMIFS(Paradas!$F$5:$F$4004,Paradas!$A$5:$A$4004,A1769,Paradas!$B$5:$B$4004,B1769))</f>
        <v/>
      </c>
      <c r="L1769" s="11">
        <f>IF(J1769="","",J1769-N(K1769))</f>
        <v/>
      </c>
      <c r="M1769" s="12">
        <f>IF(OR(A1769="",B1769=""),"",COUNTIFS(Paradas!$A$5:$A$4004,A1769,Paradas!$B$5:$B$4004,B1769))</f>
        <v/>
      </c>
      <c r="N1769" s="11">
        <f>IF(OR(H1769="",I1769=""),"",I1769-H1769)</f>
        <v/>
      </c>
      <c r="O1769" s="6" t="n"/>
    </row>
    <row r="1770">
      <c r="A1770" s="13" t="n"/>
      <c r="B1770" s="6" t="n"/>
      <c r="C1770" s="6" t="n"/>
      <c r="D1770" s="6" t="n"/>
      <c r="E1770" s="14" t="n"/>
      <c r="F1770" s="14" t="n"/>
      <c r="G1770" s="14" t="n"/>
      <c r="H1770" s="15" t="n"/>
      <c r="I1770" s="15" t="n"/>
      <c r="J1770" s="11">
        <f>IF(OR(E1770="",F1770=""),"",ROUND((MOD(F1770-E1770,1)-N(G1770))*24,2))</f>
        <v/>
      </c>
      <c r="K1770" s="11">
        <f>IF(OR(A1770="",B1770=""),"",SUMIFS(Paradas!$F$5:$F$4004,Paradas!$A$5:$A$4004,A1770,Paradas!$B$5:$B$4004,B1770))</f>
        <v/>
      </c>
      <c r="L1770" s="11">
        <f>IF(J1770="","",J1770-N(K1770))</f>
        <v/>
      </c>
      <c r="M1770" s="12">
        <f>IF(OR(A1770="",B1770=""),"",COUNTIFS(Paradas!$A$5:$A$4004,A1770,Paradas!$B$5:$B$4004,B1770))</f>
        <v/>
      </c>
      <c r="N1770" s="11">
        <f>IF(OR(H1770="",I1770=""),"",I1770-H1770)</f>
        <v/>
      </c>
      <c r="O1770" s="6" t="n"/>
    </row>
    <row r="1771">
      <c r="A1771" s="13" t="n"/>
      <c r="B1771" s="6" t="n"/>
      <c r="C1771" s="6" t="n"/>
      <c r="D1771" s="6" t="n"/>
      <c r="E1771" s="14" t="n"/>
      <c r="F1771" s="14" t="n"/>
      <c r="G1771" s="14" t="n"/>
      <c r="H1771" s="15" t="n"/>
      <c r="I1771" s="15" t="n"/>
      <c r="J1771" s="11">
        <f>IF(OR(E1771="",F1771=""),"",ROUND((MOD(F1771-E1771,1)-N(G1771))*24,2))</f>
        <v/>
      </c>
      <c r="K1771" s="11">
        <f>IF(OR(A1771="",B1771=""),"",SUMIFS(Paradas!$F$5:$F$4004,Paradas!$A$5:$A$4004,A1771,Paradas!$B$5:$B$4004,B1771))</f>
        <v/>
      </c>
      <c r="L1771" s="11">
        <f>IF(J1771="","",J1771-N(K1771))</f>
        <v/>
      </c>
      <c r="M1771" s="12">
        <f>IF(OR(A1771="",B1771=""),"",COUNTIFS(Paradas!$A$5:$A$4004,A1771,Paradas!$B$5:$B$4004,B1771))</f>
        <v/>
      </c>
      <c r="N1771" s="11">
        <f>IF(OR(H1771="",I1771=""),"",I1771-H1771)</f>
        <v/>
      </c>
      <c r="O1771" s="6" t="n"/>
    </row>
    <row r="1772">
      <c r="A1772" s="13" t="n"/>
      <c r="B1772" s="6" t="n"/>
      <c r="C1772" s="6" t="n"/>
      <c r="D1772" s="6" t="n"/>
      <c r="E1772" s="14" t="n"/>
      <c r="F1772" s="14" t="n"/>
      <c r="G1772" s="14" t="n"/>
      <c r="H1772" s="15" t="n"/>
      <c r="I1772" s="15" t="n"/>
      <c r="J1772" s="11">
        <f>IF(OR(E1772="",F1772=""),"",ROUND((MOD(F1772-E1772,1)-N(G1772))*24,2))</f>
        <v/>
      </c>
      <c r="K1772" s="11">
        <f>IF(OR(A1772="",B1772=""),"",SUMIFS(Paradas!$F$5:$F$4004,Paradas!$A$5:$A$4004,A1772,Paradas!$B$5:$B$4004,B1772))</f>
        <v/>
      </c>
      <c r="L1772" s="11">
        <f>IF(J1772="","",J1772-N(K1772))</f>
        <v/>
      </c>
      <c r="M1772" s="12">
        <f>IF(OR(A1772="",B1772=""),"",COUNTIFS(Paradas!$A$5:$A$4004,A1772,Paradas!$B$5:$B$4004,B1772))</f>
        <v/>
      </c>
      <c r="N1772" s="11">
        <f>IF(OR(H1772="",I1772=""),"",I1772-H1772)</f>
        <v/>
      </c>
      <c r="O1772" s="6" t="n"/>
    </row>
    <row r="1773">
      <c r="A1773" s="13" t="n"/>
      <c r="B1773" s="6" t="n"/>
      <c r="C1773" s="6" t="n"/>
      <c r="D1773" s="6" t="n"/>
      <c r="E1773" s="14" t="n"/>
      <c r="F1773" s="14" t="n"/>
      <c r="G1773" s="14" t="n"/>
      <c r="H1773" s="15" t="n"/>
      <c r="I1773" s="15" t="n"/>
      <c r="J1773" s="11">
        <f>IF(OR(E1773="",F1773=""),"",ROUND((MOD(F1773-E1773,1)-N(G1773))*24,2))</f>
        <v/>
      </c>
      <c r="K1773" s="11">
        <f>IF(OR(A1773="",B1773=""),"",SUMIFS(Paradas!$F$5:$F$4004,Paradas!$A$5:$A$4004,A1773,Paradas!$B$5:$B$4004,B1773))</f>
        <v/>
      </c>
      <c r="L1773" s="11">
        <f>IF(J1773="","",J1773-N(K1773))</f>
        <v/>
      </c>
      <c r="M1773" s="12">
        <f>IF(OR(A1773="",B1773=""),"",COUNTIFS(Paradas!$A$5:$A$4004,A1773,Paradas!$B$5:$B$4004,B1773))</f>
        <v/>
      </c>
      <c r="N1773" s="11">
        <f>IF(OR(H1773="",I1773=""),"",I1773-H1773)</f>
        <v/>
      </c>
      <c r="O1773" s="6" t="n"/>
    </row>
    <row r="1774">
      <c r="A1774" s="13" t="n"/>
      <c r="B1774" s="6" t="n"/>
      <c r="C1774" s="6" t="n"/>
      <c r="D1774" s="6" t="n"/>
      <c r="E1774" s="14" t="n"/>
      <c r="F1774" s="14" t="n"/>
      <c r="G1774" s="14" t="n"/>
      <c r="H1774" s="15" t="n"/>
      <c r="I1774" s="15" t="n"/>
      <c r="J1774" s="11">
        <f>IF(OR(E1774="",F1774=""),"",ROUND((MOD(F1774-E1774,1)-N(G1774))*24,2))</f>
        <v/>
      </c>
      <c r="K1774" s="11">
        <f>IF(OR(A1774="",B1774=""),"",SUMIFS(Paradas!$F$5:$F$4004,Paradas!$A$5:$A$4004,A1774,Paradas!$B$5:$B$4004,B1774))</f>
        <v/>
      </c>
      <c r="L1774" s="11">
        <f>IF(J1774="","",J1774-N(K1774))</f>
        <v/>
      </c>
      <c r="M1774" s="12">
        <f>IF(OR(A1774="",B1774=""),"",COUNTIFS(Paradas!$A$5:$A$4004,A1774,Paradas!$B$5:$B$4004,B1774))</f>
        <v/>
      </c>
      <c r="N1774" s="11">
        <f>IF(OR(H1774="",I1774=""),"",I1774-H1774)</f>
        <v/>
      </c>
      <c r="O1774" s="6" t="n"/>
    </row>
    <row r="1775">
      <c r="A1775" s="13" t="n"/>
      <c r="B1775" s="6" t="n"/>
      <c r="C1775" s="6" t="n"/>
      <c r="D1775" s="6" t="n"/>
      <c r="E1775" s="14" t="n"/>
      <c r="F1775" s="14" t="n"/>
      <c r="G1775" s="14" t="n"/>
      <c r="H1775" s="15" t="n"/>
      <c r="I1775" s="15" t="n"/>
      <c r="J1775" s="11">
        <f>IF(OR(E1775="",F1775=""),"",ROUND((MOD(F1775-E1775,1)-N(G1775))*24,2))</f>
        <v/>
      </c>
      <c r="K1775" s="11">
        <f>IF(OR(A1775="",B1775=""),"",SUMIFS(Paradas!$F$5:$F$4004,Paradas!$A$5:$A$4004,A1775,Paradas!$B$5:$B$4004,B1775))</f>
        <v/>
      </c>
      <c r="L1775" s="11">
        <f>IF(J1775="","",J1775-N(K1775))</f>
        <v/>
      </c>
      <c r="M1775" s="12">
        <f>IF(OR(A1775="",B1775=""),"",COUNTIFS(Paradas!$A$5:$A$4004,A1775,Paradas!$B$5:$B$4004,B1775))</f>
        <v/>
      </c>
      <c r="N1775" s="11">
        <f>IF(OR(H1775="",I1775=""),"",I1775-H1775)</f>
        <v/>
      </c>
      <c r="O1775" s="6" t="n"/>
    </row>
    <row r="1776">
      <c r="A1776" s="13" t="n"/>
      <c r="B1776" s="6" t="n"/>
      <c r="C1776" s="6" t="n"/>
      <c r="D1776" s="6" t="n"/>
      <c r="E1776" s="14" t="n"/>
      <c r="F1776" s="14" t="n"/>
      <c r="G1776" s="14" t="n"/>
      <c r="H1776" s="15" t="n"/>
      <c r="I1776" s="15" t="n"/>
      <c r="J1776" s="11">
        <f>IF(OR(E1776="",F1776=""),"",ROUND((MOD(F1776-E1776,1)-N(G1776))*24,2))</f>
        <v/>
      </c>
      <c r="K1776" s="11">
        <f>IF(OR(A1776="",B1776=""),"",SUMIFS(Paradas!$F$5:$F$4004,Paradas!$A$5:$A$4004,A1776,Paradas!$B$5:$B$4004,B1776))</f>
        <v/>
      </c>
      <c r="L1776" s="11">
        <f>IF(J1776="","",J1776-N(K1776))</f>
        <v/>
      </c>
      <c r="M1776" s="12">
        <f>IF(OR(A1776="",B1776=""),"",COUNTIFS(Paradas!$A$5:$A$4004,A1776,Paradas!$B$5:$B$4004,B1776))</f>
        <v/>
      </c>
      <c r="N1776" s="11">
        <f>IF(OR(H1776="",I1776=""),"",I1776-H1776)</f>
        <v/>
      </c>
      <c r="O1776" s="6" t="n"/>
    </row>
    <row r="1777">
      <c r="A1777" s="13" t="n"/>
      <c r="B1777" s="6" t="n"/>
      <c r="C1777" s="6" t="n"/>
      <c r="D1777" s="6" t="n"/>
      <c r="E1777" s="14" t="n"/>
      <c r="F1777" s="14" t="n"/>
      <c r="G1777" s="14" t="n"/>
      <c r="H1777" s="15" t="n"/>
      <c r="I1777" s="15" t="n"/>
      <c r="J1777" s="11">
        <f>IF(OR(E1777="",F1777=""),"",ROUND((MOD(F1777-E1777,1)-N(G1777))*24,2))</f>
        <v/>
      </c>
      <c r="K1777" s="11">
        <f>IF(OR(A1777="",B1777=""),"",SUMIFS(Paradas!$F$5:$F$4004,Paradas!$A$5:$A$4004,A1777,Paradas!$B$5:$B$4004,B1777))</f>
        <v/>
      </c>
      <c r="L1777" s="11">
        <f>IF(J1777="","",J1777-N(K1777))</f>
        <v/>
      </c>
      <c r="M1777" s="12">
        <f>IF(OR(A1777="",B1777=""),"",COUNTIFS(Paradas!$A$5:$A$4004,A1777,Paradas!$B$5:$B$4004,B1777))</f>
        <v/>
      </c>
      <c r="N1777" s="11">
        <f>IF(OR(H1777="",I1777=""),"",I1777-H1777)</f>
        <v/>
      </c>
      <c r="O1777" s="6" t="n"/>
    </row>
    <row r="1778">
      <c r="A1778" s="13" t="n"/>
      <c r="B1778" s="6" t="n"/>
      <c r="C1778" s="6" t="n"/>
      <c r="D1778" s="6" t="n"/>
      <c r="E1778" s="14" t="n"/>
      <c r="F1778" s="14" t="n"/>
      <c r="G1778" s="14" t="n"/>
      <c r="H1778" s="15" t="n"/>
      <c r="I1778" s="15" t="n"/>
      <c r="J1778" s="11">
        <f>IF(OR(E1778="",F1778=""),"",ROUND((MOD(F1778-E1778,1)-N(G1778))*24,2))</f>
        <v/>
      </c>
      <c r="K1778" s="11">
        <f>IF(OR(A1778="",B1778=""),"",SUMIFS(Paradas!$F$5:$F$4004,Paradas!$A$5:$A$4004,A1778,Paradas!$B$5:$B$4004,B1778))</f>
        <v/>
      </c>
      <c r="L1778" s="11">
        <f>IF(J1778="","",J1778-N(K1778))</f>
        <v/>
      </c>
      <c r="M1778" s="12">
        <f>IF(OR(A1778="",B1778=""),"",COUNTIFS(Paradas!$A$5:$A$4004,A1778,Paradas!$B$5:$B$4004,B1778))</f>
        <v/>
      </c>
      <c r="N1778" s="11">
        <f>IF(OR(H1778="",I1778=""),"",I1778-H1778)</f>
        <v/>
      </c>
      <c r="O1778" s="6" t="n"/>
    </row>
    <row r="1779">
      <c r="A1779" s="13" t="n"/>
      <c r="B1779" s="6" t="n"/>
      <c r="C1779" s="6" t="n"/>
      <c r="D1779" s="6" t="n"/>
      <c r="E1779" s="14" t="n"/>
      <c r="F1779" s="14" t="n"/>
      <c r="G1779" s="14" t="n"/>
      <c r="H1779" s="15" t="n"/>
      <c r="I1779" s="15" t="n"/>
      <c r="J1779" s="11">
        <f>IF(OR(E1779="",F1779=""),"",ROUND((MOD(F1779-E1779,1)-N(G1779))*24,2))</f>
        <v/>
      </c>
      <c r="K1779" s="11">
        <f>IF(OR(A1779="",B1779=""),"",SUMIFS(Paradas!$F$5:$F$4004,Paradas!$A$5:$A$4004,A1779,Paradas!$B$5:$B$4004,B1779))</f>
        <v/>
      </c>
      <c r="L1779" s="11">
        <f>IF(J1779="","",J1779-N(K1779))</f>
        <v/>
      </c>
      <c r="M1779" s="12">
        <f>IF(OR(A1779="",B1779=""),"",COUNTIFS(Paradas!$A$5:$A$4004,A1779,Paradas!$B$5:$B$4004,B1779))</f>
        <v/>
      </c>
      <c r="N1779" s="11">
        <f>IF(OR(H1779="",I1779=""),"",I1779-H1779)</f>
        <v/>
      </c>
      <c r="O1779" s="6" t="n"/>
    </row>
    <row r="1780">
      <c r="A1780" s="13" t="n"/>
      <c r="B1780" s="6" t="n"/>
      <c r="C1780" s="6" t="n"/>
      <c r="D1780" s="6" t="n"/>
      <c r="E1780" s="14" t="n"/>
      <c r="F1780" s="14" t="n"/>
      <c r="G1780" s="14" t="n"/>
      <c r="H1780" s="15" t="n"/>
      <c r="I1780" s="15" t="n"/>
      <c r="J1780" s="11">
        <f>IF(OR(E1780="",F1780=""),"",ROUND((MOD(F1780-E1780,1)-N(G1780))*24,2))</f>
        <v/>
      </c>
      <c r="K1780" s="11">
        <f>IF(OR(A1780="",B1780=""),"",SUMIFS(Paradas!$F$5:$F$4004,Paradas!$A$5:$A$4004,A1780,Paradas!$B$5:$B$4004,B1780))</f>
        <v/>
      </c>
      <c r="L1780" s="11">
        <f>IF(J1780="","",J1780-N(K1780))</f>
        <v/>
      </c>
      <c r="M1780" s="12">
        <f>IF(OR(A1780="",B1780=""),"",COUNTIFS(Paradas!$A$5:$A$4004,A1780,Paradas!$B$5:$B$4004,B1780))</f>
        <v/>
      </c>
      <c r="N1780" s="11">
        <f>IF(OR(H1780="",I1780=""),"",I1780-H1780)</f>
        <v/>
      </c>
      <c r="O1780" s="6" t="n"/>
    </row>
    <row r="1781">
      <c r="A1781" s="13" t="n"/>
      <c r="B1781" s="6" t="n"/>
      <c r="C1781" s="6" t="n"/>
      <c r="D1781" s="6" t="n"/>
      <c r="E1781" s="14" t="n"/>
      <c r="F1781" s="14" t="n"/>
      <c r="G1781" s="14" t="n"/>
      <c r="H1781" s="15" t="n"/>
      <c r="I1781" s="15" t="n"/>
      <c r="J1781" s="11">
        <f>IF(OR(E1781="",F1781=""),"",ROUND((MOD(F1781-E1781,1)-N(G1781))*24,2))</f>
        <v/>
      </c>
      <c r="K1781" s="11">
        <f>IF(OR(A1781="",B1781=""),"",SUMIFS(Paradas!$F$5:$F$4004,Paradas!$A$5:$A$4004,A1781,Paradas!$B$5:$B$4004,B1781))</f>
        <v/>
      </c>
      <c r="L1781" s="11">
        <f>IF(J1781="","",J1781-N(K1781))</f>
        <v/>
      </c>
      <c r="M1781" s="12">
        <f>IF(OR(A1781="",B1781=""),"",COUNTIFS(Paradas!$A$5:$A$4004,A1781,Paradas!$B$5:$B$4004,B1781))</f>
        <v/>
      </c>
      <c r="N1781" s="11">
        <f>IF(OR(H1781="",I1781=""),"",I1781-H1781)</f>
        <v/>
      </c>
      <c r="O1781" s="6" t="n"/>
    </row>
    <row r="1782">
      <c r="A1782" s="13" t="n"/>
      <c r="B1782" s="6" t="n"/>
      <c r="C1782" s="6" t="n"/>
      <c r="D1782" s="6" t="n"/>
      <c r="E1782" s="14" t="n"/>
      <c r="F1782" s="14" t="n"/>
      <c r="G1782" s="14" t="n"/>
      <c r="H1782" s="15" t="n"/>
      <c r="I1782" s="15" t="n"/>
      <c r="J1782" s="11">
        <f>IF(OR(E1782="",F1782=""),"",ROUND((MOD(F1782-E1782,1)-N(G1782))*24,2))</f>
        <v/>
      </c>
      <c r="K1782" s="11">
        <f>IF(OR(A1782="",B1782=""),"",SUMIFS(Paradas!$F$5:$F$4004,Paradas!$A$5:$A$4004,A1782,Paradas!$B$5:$B$4004,B1782))</f>
        <v/>
      </c>
      <c r="L1782" s="11">
        <f>IF(J1782="","",J1782-N(K1782))</f>
        <v/>
      </c>
      <c r="M1782" s="12">
        <f>IF(OR(A1782="",B1782=""),"",COUNTIFS(Paradas!$A$5:$A$4004,A1782,Paradas!$B$5:$B$4004,B1782))</f>
        <v/>
      </c>
      <c r="N1782" s="11">
        <f>IF(OR(H1782="",I1782=""),"",I1782-H1782)</f>
        <v/>
      </c>
      <c r="O1782" s="6" t="n"/>
    </row>
    <row r="1783">
      <c r="A1783" s="13" t="n"/>
      <c r="B1783" s="6" t="n"/>
      <c r="C1783" s="6" t="n"/>
      <c r="D1783" s="6" t="n"/>
      <c r="E1783" s="14" t="n"/>
      <c r="F1783" s="14" t="n"/>
      <c r="G1783" s="14" t="n"/>
      <c r="H1783" s="15" t="n"/>
      <c r="I1783" s="15" t="n"/>
      <c r="J1783" s="11">
        <f>IF(OR(E1783="",F1783=""),"",ROUND((MOD(F1783-E1783,1)-N(G1783))*24,2))</f>
        <v/>
      </c>
      <c r="K1783" s="11">
        <f>IF(OR(A1783="",B1783=""),"",SUMIFS(Paradas!$F$5:$F$4004,Paradas!$A$5:$A$4004,A1783,Paradas!$B$5:$B$4004,B1783))</f>
        <v/>
      </c>
      <c r="L1783" s="11">
        <f>IF(J1783="","",J1783-N(K1783))</f>
        <v/>
      </c>
      <c r="M1783" s="12">
        <f>IF(OR(A1783="",B1783=""),"",COUNTIFS(Paradas!$A$5:$A$4004,A1783,Paradas!$B$5:$B$4004,B1783))</f>
        <v/>
      </c>
      <c r="N1783" s="11">
        <f>IF(OR(H1783="",I1783=""),"",I1783-H1783)</f>
        <v/>
      </c>
      <c r="O1783" s="6" t="n"/>
    </row>
    <row r="1784">
      <c r="A1784" s="13" t="n"/>
      <c r="B1784" s="6" t="n"/>
      <c r="C1784" s="6" t="n"/>
      <c r="D1784" s="6" t="n"/>
      <c r="E1784" s="14" t="n"/>
      <c r="F1784" s="14" t="n"/>
      <c r="G1784" s="14" t="n"/>
      <c r="H1784" s="15" t="n"/>
      <c r="I1784" s="15" t="n"/>
      <c r="J1784" s="11">
        <f>IF(OR(E1784="",F1784=""),"",ROUND((MOD(F1784-E1784,1)-N(G1784))*24,2))</f>
        <v/>
      </c>
      <c r="K1784" s="11">
        <f>IF(OR(A1784="",B1784=""),"",SUMIFS(Paradas!$F$5:$F$4004,Paradas!$A$5:$A$4004,A1784,Paradas!$B$5:$B$4004,B1784))</f>
        <v/>
      </c>
      <c r="L1784" s="11">
        <f>IF(J1784="","",J1784-N(K1784))</f>
        <v/>
      </c>
      <c r="M1784" s="12">
        <f>IF(OR(A1784="",B1784=""),"",COUNTIFS(Paradas!$A$5:$A$4004,A1784,Paradas!$B$5:$B$4004,B1784))</f>
        <v/>
      </c>
      <c r="N1784" s="11">
        <f>IF(OR(H1784="",I1784=""),"",I1784-H1784)</f>
        <v/>
      </c>
      <c r="O1784" s="6" t="n"/>
    </row>
    <row r="1785">
      <c r="A1785" s="13" t="n"/>
      <c r="B1785" s="6" t="n"/>
      <c r="C1785" s="6" t="n"/>
      <c r="D1785" s="6" t="n"/>
      <c r="E1785" s="14" t="n"/>
      <c r="F1785" s="14" t="n"/>
      <c r="G1785" s="14" t="n"/>
      <c r="H1785" s="15" t="n"/>
      <c r="I1785" s="15" t="n"/>
      <c r="J1785" s="11">
        <f>IF(OR(E1785="",F1785=""),"",ROUND((MOD(F1785-E1785,1)-N(G1785))*24,2))</f>
        <v/>
      </c>
      <c r="K1785" s="11">
        <f>IF(OR(A1785="",B1785=""),"",SUMIFS(Paradas!$F$5:$F$4004,Paradas!$A$5:$A$4004,A1785,Paradas!$B$5:$B$4004,B1785))</f>
        <v/>
      </c>
      <c r="L1785" s="11">
        <f>IF(J1785="","",J1785-N(K1785))</f>
        <v/>
      </c>
      <c r="M1785" s="12">
        <f>IF(OR(A1785="",B1785=""),"",COUNTIFS(Paradas!$A$5:$A$4004,A1785,Paradas!$B$5:$B$4004,B1785))</f>
        <v/>
      </c>
      <c r="N1785" s="11">
        <f>IF(OR(H1785="",I1785=""),"",I1785-H1785)</f>
        <v/>
      </c>
      <c r="O1785" s="6" t="n"/>
    </row>
    <row r="1786">
      <c r="A1786" s="13" t="n"/>
      <c r="B1786" s="6" t="n"/>
      <c r="C1786" s="6" t="n"/>
      <c r="D1786" s="6" t="n"/>
      <c r="E1786" s="14" t="n"/>
      <c r="F1786" s="14" t="n"/>
      <c r="G1786" s="14" t="n"/>
      <c r="H1786" s="15" t="n"/>
      <c r="I1786" s="15" t="n"/>
      <c r="J1786" s="11">
        <f>IF(OR(E1786="",F1786=""),"",ROUND((MOD(F1786-E1786,1)-N(G1786))*24,2))</f>
        <v/>
      </c>
      <c r="K1786" s="11">
        <f>IF(OR(A1786="",B1786=""),"",SUMIFS(Paradas!$F$5:$F$4004,Paradas!$A$5:$A$4004,A1786,Paradas!$B$5:$B$4004,B1786))</f>
        <v/>
      </c>
      <c r="L1786" s="11">
        <f>IF(J1786="","",J1786-N(K1786))</f>
        <v/>
      </c>
      <c r="M1786" s="12">
        <f>IF(OR(A1786="",B1786=""),"",COUNTIFS(Paradas!$A$5:$A$4004,A1786,Paradas!$B$5:$B$4004,B1786))</f>
        <v/>
      </c>
      <c r="N1786" s="11">
        <f>IF(OR(H1786="",I1786=""),"",I1786-H1786)</f>
        <v/>
      </c>
      <c r="O1786" s="6" t="n"/>
    </row>
    <row r="1787">
      <c r="A1787" s="13" t="n"/>
      <c r="B1787" s="6" t="n"/>
      <c r="C1787" s="6" t="n"/>
      <c r="D1787" s="6" t="n"/>
      <c r="E1787" s="14" t="n"/>
      <c r="F1787" s="14" t="n"/>
      <c r="G1787" s="14" t="n"/>
      <c r="H1787" s="15" t="n"/>
      <c r="I1787" s="15" t="n"/>
      <c r="J1787" s="11">
        <f>IF(OR(E1787="",F1787=""),"",ROUND((MOD(F1787-E1787,1)-N(G1787))*24,2))</f>
        <v/>
      </c>
      <c r="K1787" s="11">
        <f>IF(OR(A1787="",B1787=""),"",SUMIFS(Paradas!$F$5:$F$4004,Paradas!$A$5:$A$4004,A1787,Paradas!$B$5:$B$4004,B1787))</f>
        <v/>
      </c>
      <c r="L1787" s="11">
        <f>IF(J1787="","",J1787-N(K1787))</f>
        <v/>
      </c>
      <c r="M1787" s="12">
        <f>IF(OR(A1787="",B1787=""),"",COUNTIFS(Paradas!$A$5:$A$4004,A1787,Paradas!$B$5:$B$4004,B1787))</f>
        <v/>
      </c>
      <c r="N1787" s="11">
        <f>IF(OR(H1787="",I1787=""),"",I1787-H1787)</f>
        <v/>
      </c>
      <c r="O1787" s="6" t="n"/>
    </row>
    <row r="1788">
      <c r="A1788" s="13" t="n"/>
      <c r="B1788" s="6" t="n"/>
      <c r="C1788" s="6" t="n"/>
      <c r="D1788" s="6" t="n"/>
      <c r="E1788" s="14" t="n"/>
      <c r="F1788" s="14" t="n"/>
      <c r="G1788" s="14" t="n"/>
      <c r="H1788" s="15" t="n"/>
      <c r="I1788" s="15" t="n"/>
      <c r="J1788" s="11">
        <f>IF(OR(E1788="",F1788=""),"",ROUND((MOD(F1788-E1788,1)-N(G1788))*24,2))</f>
        <v/>
      </c>
      <c r="K1788" s="11">
        <f>IF(OR(A1788="",B1788=""),"",SUMIFS(Paradas!$F$5:$F$4004,Paradas!$A$5:$A$4004,A1788,Paradas!$B$5:$B$4004,B1788))</f>
        <v/>
      </c>
      <c r="L1788" s="11">
        <f>IF(J1788="","",J1788-N(K1788))</f>
        <v/>
      </c>
      <c r="M1788" s="12">
        <f>IF(OR(A1788="",B1788=""),"",COUNTIFS(Paradas!$A$5:$A$4004,A1788,Paradas!$B$5:$B$4004,B1788))</f>
        <v/>
      </c>
      <c r="N1788" s="11">
        <f>IF(OR(H1788="",I1788=""),"",I1788-H1788)</f>
        <v/>
      </c>
      <c r="O1788" s="6" t="n"/>
    </row>
    <row r="1789">
      <c r="A1789" s="13" t="n"/>
      <c r="B1789" s="6" t="n"/>
      <c r="C1789" s="6" t="n"/>
      <c r="D1789" s="6" t="n"/>
      <c r="E1789" s="14" t="n"/>
      <c r="F1789" s="14" t="n"/>
      <c r="G1789" s="14" t="n"/>
      <c r="H1789" s="15" t="n"/>
      <c r="I1789" s="15" t="n"/>
      <c r="J1789" s="11">
        <f>IF(OR(E1789="",F1789=""),"",ROUND((MOD(F1789-E1789,1)-N(G1789))*24,2))</f>
        <v/>
      </c>
      <c r="K1789" s="11">
        <f>IF(OR(A1789="",B1789=""),"",SUMIFS(Paradas!$F$5:$F$4004,Paradas!$A$5:$A$4004,A1789,Paradas!$B$5:$B$4004,B1789))</f>
        <v/>
      </c>
      <c r="L1789" s="11">
        <f>IF(J1789="","",J1789-N(K1789))</f>
        <v/>
      </c>
      <c r="M1789" s="12">
        <f>IF(OR(A1789="",B1789=""),"",COUNTIFS(Paradas!$A$5:$A$4004,A1789,Paradas!$B$5:$B$4004,B1789))</f>
        <v/>
      </c>
      <c r="N1789" s="11">
        <f>IF(OR(H1789="",I1789=""),"",I1789-H1789)</f>
        <v/>
      </c>
      <c r="O1789" s="6" t="n"/>
    </row>
    <row r="1790">
      <c r="A1790" s="13" t="n"/>
      <c r="B1790" s="6" t="n"/>
      <c r="C1790" s="6" t="n"/>
      <c r="D1790" s="6" t="n"/>
      <c r="E1790" s="14" t="n"/>
      <c r="F1790" s="14" t="n"/>
      <c r="G1790" s="14" t="n"/>
      <c r="H1790" s="15" t="n"/>
      <c r="I1790" s="15" t="n"/>
      <c r="J1790" s="11">
        <f>IF(OR(E1790="",F1790=""),"",ROUND((MOD(F1790-E1790,1)-N(G1790))*24,2))</f>
        <v/>
      </c>
      <c r="K1790" s="11">
        <f>IF(OR(A1790="",B1790=""),"",SUMIFS(Paradas!$F$5:$F$4004,Paradas!$A$5:$A$4004,A1790,Paradas!$B$5:$B$4004,B1790))</f>
        <v/>
      </c>
      <c r="L1790" s="11">
        <f>IF(J1790="","",J1790-N(K1790))</f>
        <v/>
      </c>
      <c r="M1790" s="12">
        <f>IF(OR(A1790="",B1790=""),"",COUNTIFS(Paradas!$A$5:$A$4004,A1790,Paradas!$B$5:$B$4004,B1790))</f>
        <v/>
      </c>
      <c r="N1790" s="11">
        <f>IF(OR(H1790="",I1790=""),"",I1790-H1790)</f>
        <v/>
      </c>
      <c r="O1790" s="6" t="n"/>
    </row>
    <row r="1791">
      <c r="A1791" s="13" t="n"/>
      <c r="B1791" s="6" t="n"/>
      <c r="C1791" s="6" t="n"/>
      <c r="D1791" s="6" t="n"/>
      <c r="E1791" s="14" t="n"/>
      <c r="F1791" s="14" t="n"/>
      <c r="G1791" s="14" t="n"/>
      <c r="H1791" s="15" t="n"/>
      <c r="I1791" s="15" t="n"/>
      <c r="J1791" s="11">
        <f>IF(OR(E1791="",F1791=""),"",ROUND((MOD(F1791-E1791,1)-N(G1791))*24,2))</f>
        <v/>
      </c>
      <c r="K1791" s="11">
        <f>IF(OR(A1791="",B1791=""),"",SUMIFS(Paradas!$F$5:$F$4004,Paradas!$A$5:$A$4004,A1791,Paradas!$B$5:$B$4004,B1791))</f>
        <v/>
      </c>
      <c r="L1791" s="11">
        <f>IF(J1791="","",J1791-N(K1791))</f>
        <v/>
      </c>
      <c r="M1791" s="12">
        <f>IF(OR(A1791="",B1791=""),"",COUNTIFS(Paradas!$A$5:$A$4004,A1791,Paradas!$B$5:$B$4004,B1791))</f>
        <v/>
      </c>
      <c r="N1791" s="11">
        <f>IF(OR(H1791="",I1791=""),"",I1791-H1791)</f>
        <v/>
      </c>
      <c r="O1791" s="6" t="n"/>
    </row>
    <row r="1792">
      <c r="A1792" s="13" t="n"/>
      <c r="B1792" s="6" t="n"/>
      <c r="C1792" s="6" t="n"/>
      <c r="D1792" s="6" t="n"/>
      <c r="E1792" s="14" t="n"/>
      <c r="F1792" s="14" t="n"/>
      <c r="G1792" s="14" t="n"/>
      <c r="H1792" s="15" t="n"/>
      <c r="I1792" s="15" t="n"/>
      <c r="J1792" s="11">
        <f>IF(OR(E1792="",F1792=""),"",ROUND((MOD(F1792-E1792,1)-N(G1792))*24,2))</f>
        <v/>
      </c>
      <c r="K1792" s="11">
        <f>IF(OR(A1792="",B1792=""),"",SUMIFS(Paradas!$F$5:$F$4004,Paradas!$A$5:$A$4004,A1792,Paradas!$B$5:$B$4004,B1792))</f>
        <v/>
      </c>
      <c r="L1792" s="11">
        <f>IF(J1792="","",J1792-N(K1792))</f>
        <v/>
      </c>
      <c r="M1792" s="12">
        <f>IF(OR(A1792="",B1792=""),"",COUNTIFS(Paradas!$A$5:$A$4004,A1792,Paradas!$B$5:$B$4004,B1792))</f>
        <v/>
      </c>
      <c r="N1792" s="11">
        <f>IF(OR(H1792="",I1792=""),"",I1792-H1792)</f>
        <v/>
      </c>
      <c r="O1792" s="6" t="n"/>
    </row>
    <row r="1793">
      <c r="A1793" s="13" t="n"/>
      <c r="B1793" s="6" t="n"/>
      <c r="C1793" s="6" t="n"/>
      <c r="D1793" s="6" t="n"/>
      <c r="E1793" s="14" t="n"/>
      <c r="F1793" s="14" t="n"/>
      <c r="G1793" s="14" t="n"/>
      <c r="H1793" s="15" t="n"/>
      <c r="I1793" s="15" t="n"/>
      <c r="J1793" s="11">
        <f>IF(OR(E1793="",F1793=""),"",ROUND((MOD(F1793-E1793,1)-N(G1793))*24,2))</f>
        <v/>
      </c>
      <c r="K1793" s="11">
        <f>IF(OR(A1793="",B1793=""),"",SUMIFS(Paradas!$F$5:$F$4004,Paradas!$A$5:$A$4004,A1793,Paradas!$B$5:$B$4004,B1793))</f>
        <v/>
      </c>
      <c r="L1793" s="11">
        <f>IF(J1793="","",J1793-N(K1793))</f>
        <v/>
      </c>
      <c r="M1793" s="12">
        <f>IF(OR(A1793="",B1793=""),"",COUNTIFS(Paradas!$A$5:$A$4004,A1793,Paradas!$B$5:$B$4004,B1793))</f>
        <v/>
      </c>
      <c r="N1793" s="11">
        <f>IF(OR(H1793="",I1793=""),"",I1793-H1793)</f>
        <v/>
      </c>
      <c r="O1793" s="6" t="n"/>
    </row>
    <row r="1794">
      <c r="A1794" s="13" t="n"/>
      <c r="B1794" s="6" t="n"/>
      <c r="C1794" s="6" t="n"/>
      <c r="D1794" s="6" t="n"/>
      <c r="E1794" s="14" t="n"/>
      <c r="F1794" s="14" t="n"/>
      <c r="G1794" s="14" t="n"/>
      <c r="H1794" s="15" t="n"/>
      <c r="I1794" s="15" t="n"/>
      <c r="J1794" s="11">
        <f>IF(OR(E1794="",F1794=""),"",ROUND((MOD(F1794-E1794,1)-N(G1794))*24,2))</f>
        <v/>
      </c>
      <c r="K1794" s="11">
        <f>IF(OR(A1794="",B1794=""),"",SUMIFS(Paradas!$F$5:$F$4004,Paradas!$A$5:$A$4004,A1794,Paradas!$B$5:$B$4004,B1794))</f>
        <v/>
      </c>
      <c r="L1794" s="11">
        <f>IF(J1794="","",J1794-N(K1794))</f>
        <v/>
      </c>
      <c r="M1794" s="12">
        <f>IF(OR(A1794="",B1794=""),"",COUNTIFS(Paradas!$A$5:$A$4004,A1794,Paradas!$B$5:$B$4004,B1794))</f>
        <v/>
      </c>
      <c r="N1794" s="11">
        <f>IF(OR(H1794="",I1794=""),"",I1794-H1794)</f>
        <v/>
      </c>
      <c r="O1794" s="6" t="n"/>
    </row>
    <row r="1795">
      <c r="A1795" s="13" t="n"/>
      <c r="B1795" s="6" t="n"/>
      <c r="C1795" s="6" t="n"/>
      <c r="D1795" s="6" t="n"/>
      <c r="E1795" s="14" t="n"/>
      <c r="F1795" s="14" t="n"/>
      <c r="G1795" s="14" t="n"/>
      <c r="H1795" s="15" t="n"/>
      <c r="I1795" s="15" t="n"/>
      <c r="J1795" s="11">
        <f>IF(OR(E1795="",F1795=""),"",ROUND((MOD(F1795-E1795,1)-N(G1795))*24,2))</f>
        <v/>
      </c>
      <c r="K1795" s="11">
        <f>IF(OR(A1795="",B1795=""),"",SUMIFS(Paradas!$F$5:$F$4004,Paradas!$A$5:$A$4004,A1795,Paradas!$B$5:$B$4004,B1795))</f>
        <v/>
      </c>
      <c r="L1795" s="11">
        <f>IF(J1795="","",J1795-N(K1795))</f>
        <v/>
      </c>
      <c r="M1795" s="12">
        <f>IF(OR(A1795="",B1795=""),"",COUNTIFS(Paradas!$A$5:$A$4004,A1795,Paradas!$B$5:$B$4004,B1795))</f>
        <v/>
      </c>
      <c r="N1795" s="11">
        <f>IF(OR(H1795="",I1795=""),"",I1795-H1795)</f>
        <v/>
      </c>
      <c r="O1795" s="6" t="n"/>
    </row>
    <row r="1796">
      <c r="A1796" s="13" t="n"/>
      <c r="B1796" s="6" t="n"/>
      <c r="C1796" s="6" t="n"/>
      <c r="D1796" s="6" t="n"/>
      <c r="E1796" s="14" t="n"/>
      <c r="F1796" s="14" t="n"/>
      <c r="G1796" s="14" t="n"/>
      <c r="H1796" s="15" t="n"/>
      <c r="I1796" s="15" t="n"/>
      <c r="J1796" s="11">
        <f>IF(OR(E1796="",F1796=""),"",ROUND((MOD(F1796-E1796,1)-N(G1796))*24,2))</f>
        <v/>
      </c>
      <c r="K1796" s="11">
        <f>IF(OR(A1796="",B1796=""),"",SUMIFS(Paradas!$F$5:$F$4004,Paradas!$A$5:$A$4004,A1796,Paradas!$B$5:$B$4004,B1796))</f>
        <v/>
      </c>
      <c r="L1796" s="11">
        <f>IF(J1796="","",J1796-N(K1796))</f>
        <v/>
      </c>
      <c r="M1796" s="12">
        <f>IF(OR(A1796="",B1796=""),"",COUNTIFS(Paradas!$A$5:$A$4004,A1796,Paradas!$B$5:$B$4004,B1796))</f>
        <v/>
      </c>
      <c r="N1796" s="11">
        <f>IF(OR(H1796="",I1796=""),"",I1796-H1796)</f>
        <v/>
      </c>
      <c r="O1796" s="6" t="n"/>
    </row>
    <row r="1797">
      <c r="A1797" s="13" t="n"/>
      <c r="B1797" s="6" t="n"/>
      <c r="C1797" s="6" t="n"/>
      <c r="D1797" s="6" t="n"/>
      <c r="E1797" s="14" t="n"/>
      <c r="F1797" s="14" t="n"/>
      <c r="G1797" s="14" t="n"/>
      <c r="H1797" s="15" t="n"/>
      <c r="I1797" s="15" t="n"/>
      <c r="J1797" s="11">
        <f>IF(OR(E1797="",F1797=""),"",ROUND((MOD(F1797-E1797,1)-N(G1797))*24,2))</f>
        <v/>
      </c>
      <c r="K1797" s="11">
        <f>IF(OR(A1797="",B1797=""),"",SUMIFS(Paradas!$F$5:$F$4004,Paradas!$A$5:$A$4004,A1797,Paradas!$B$5:$B$4004,B1797))</f>
        <v/>
      </c>
      <c r="L1797" s="11">
        <f>IF(J1797="","",J1797-N(K1797))</f>
        <v/>
      </c>
      <c r="M1797" s="12">
        <f>IF(OR(A1797="",B1797=""),"",COUNTIFS(Paradas!$A$5:$A$4004,A1797,Paradas!$B$5:$B$4004,B1797))</f>
        <v/>
      </c>
      <c r="N1797" s="11">
        <f>IF(OR(H1797="",I1797=""),"",I1797-H1797)</f>
        <v/>
      </c>
      <c r="O1797" s="6" t="n"/>
    </row>
    <row r="1798">
      <c r="A1798" s="13" t="n"/>
      <c r="B1798" s="6" t="n"/>
      <c r="C1798" s="6" t="n"/>
      <c r="D1798" s="6" t="n"/>
      <c r="E1798" s="14" t="n"/>
      <c r="F1798" s="14" t="n"/>
      <c r="G1798" s="14" t="n"/>
      <c r="H1798" s="15" t="n"/>
      <c r="I1798" s="15" t="n"/>
      <c r="J1798" s="11">
        <f>IF(OR(E1798="",F1798=""),"",ROUND((MOD(F1798-E1798,1)-N(G1798))*24,2))</f>
        <v/>
      </c>
      <c r="K1798" s="11">
        <f>IF(OR(A1798="",B1798=""),"",SUMIFS(Paradas!$F$5:$F$4004,Paradas!$A$5:$A$4004,A1798,Paradas!$B$5:$B$4004,B1798))</f>
        <v/>
      </c>
      <c r="L1798" s="11">
        <f>IF(J1798="","",J1798-N(K1798))</f>
        <v/>
      </c>
      <c r="M1798" s="12">
        <f>IF(OR(A1798="",B1798=""),"",COUNTIFS(Paradas!$A$5:$A$4004,A1798,Paradas!$B$5:$B$4004,B1798))</f>
        <v/>
      </c>
      <c r="N1798" s="11">
        <f>IF(OR(H1798="",I1798=""),"",I1798-H1798)</f>
        <v/>
      </c>
      <c r="O1798" s="6" t="n"/>
    </row>
    <row r="1799">
      <c r="A1799" s="13" t="n"/>
      <c r="B1799" s="6" t="n"/>
      <c r="C1799" s="6" t="n"/>
      <c r="D1799" s="6" t="n"/>
      <c r="E1799" s="14" t="n"/>
      <c r="F1799" s="14" t="n"/>
      <c r="G1799" s="14" t="n"/>
      <c r="H1799" s="15" t="n"/>
      <c r="I1799" s="15" t="n"/>
      <c r="J1799" s="11">
        <f>IF(OR(E1799="",F1799=""),"",ROUND((MOD(F1799-E1799,1)-N(G1799))*24,2))</f>
        <v/>
      </c>
      <c r="K1799" s="11">
        <f>IF(OR(A1799="",B1799=""),"",SUMIFS(Paradas!$F$5:$F$4004,Paradas!$A$5:$A$4004,A1799,Paradas!$B$5:$B$4004,B1799))</f>
        <v/>
      </c>
      <c r="L1799" s="11">
        <f>IF(J1799="","",J1799-N(K1799))</f>
        <v/>
      </c>
      <c r="M1799" s="12">
        <f>IF(OR(A1799="",B1799=""),"",COUNTIFS(Paradas!$A$5:$A$4004,A1799,Paradas!$B$5:$B$4004,B1799))</f>
        <v/>
      </c>
      <c r="N1799" s="11">
        <f>IF(OR(H1799="",I1799=""),"",I1799-H1799)</f>
        <v/>
      </c>
      <c r="O1799" s="6" t="n"/>
    </row>
    <row r="1800">
      <c r="A1800" s="13" t="n"/>
      <c r="B1800" s="6" t="n"/>
      <c r="C1800" s="6" t="n"/>
      <c r="D1800" s="6" t="n"/>
      <c r="E1800" s="14" t="n"/>
      <c r="F1800" s="14" t="n"/>
      <c r="G1800" s="14" t="n"/>
      <c r="H1800" s="15" t="n"/>
      <c r="I1800" s="15" t="n"/>
      <c r="J1800" s="11">
        <f>IF(OR(E1800="",F1800=""),"",ROUND((MOD(F1800-E1800,1)-N(G1800))*24,2))</f>
        <v/>
      </c>
      <c r="K1800" s="11">
        <f>IF(OR(A1800="",B1800=""),"",SUMIFS(Paradas!$F$5:$F$4004,Paradas!$A$5:$A$4004,A1800,Paradas!$B$5:$B$4004,B1800))</f>
        <v/>
      </c>
      <c r="L1800" s="11">
        <f>IF(J1800="","",J1800-N(K1800))</f>
        <v/>
      </c>
      <c r="M1800" s="12">
        <f>IF(OR(A1800="",B1800=""),"",COUNTIFS(Paradas!$A$5:$A$4004,A1800,Paradas!$B$5:$B$4004,B1800))</f>
        <v/>
      </c>
      <c r="N1800" s="11">
        <f>IF(OR(H1800="",I1800=""),"",I1800-H1800)</f>
        <v/>
      </c>
      <c r="O1800" s="6" t="n"/>
    </row>
    <row r="1801">
      <c r="A1801" s="13" t="n"/>
      <c r="B1801" s="6" t="n"/>
      <c r="C1801" s="6" t="n"/>
      <c r="D1801" s="6" t="n"/>
      <c r="E1801" s="14" t="n"/>
      <c r="F1801" s="14" t="n"/>
      <c r="G1801" s="14" t="n"/>
      <c r="H1801" s="15" t="n"/>
      <c r="I1801" s="15" t="n"/>
      <c r="J1801" s="11">
        <f>IF(OR(E1801="",F1801=""),"",ROUND((MOD(F1801-E1801,1)-N(G1801))*24,2))</f>
        <v/>
      </c>
      <c r="K1801" s="11">
        <f>IF(OR(A1801="",B1801=""),"",SUMIFS(Paradas!$F$5:$F$4004,Paradas!$A$5:$A$4004,A1801,Paradas!$B$5:$B$4004,B1801))</f>
        <v/>
      </c>
      <c r="L1801" s="11">
        <f>IF(J1801="","",J1801-N(K1801))</f>
        <v/>
      </c>
      <c r="M1801" s="12">
        <f>IF(OR(A1801="",B1801=""),"",COUNTIFS(Paradas!$A$5:$A$4004,A1801,Paradas!$B$5:$B$4004,B1801))</f>
        <v/>
      </c>
      <c r="N1801" s="11">
        <f>IF(OR(H1801="",I1801=""),"",I1801-H1801)</f>
        <v/>
      </c>
      <c r="O1801" s="6" t="n"/>
    </row>
    <row r="1802">
      <c r="A1802" s="13" t="n"/>
      <c r="B1802" s="6" t="n"/>
      <c r="C1802" s="6" t="n"/>
      <c r="D1802" s="6" t="n"/>
      <c r="E1802" s="14" t="n"/>
      <c r="F1802" s="14" t="n"/>
      <c r="G1802" s="14" t="n"/>
      <c r="H1802" s="15" t="n"/>
      <c r="I1802" s="15" t="n"/>
      <c r="J1802" s="11">
        <f>IF(OR(E1802="",F1802=""),"",ROUND((MOD(F1802-E1802,1)-N(G1802))*24,2))</f>
        <v/>
      </c>
      <c r="K1802" s="11">
        <f>IF(OR(A1802="",B1802=""),"",SUMIFS(Paradas!$F$5:$F$4004,Paradas!$A$5:$A$4004,A1802,Paradas!$B$5:$B$4004,B1802))</f>
        <v/>
      </c>
      <c r="L1802" s="11">
        <f>IF(J1802="","",J1802-N(K1802))</f>
        <v/>
      </c>
      <c r="M1802" s="12">
        <f>IF(OR(A1802="",B1802=""),"",COUNTIFS(Paradas!$A$5:$A$4004,A1802,Paradas!$B$5:$B$4004,B1802))</f>
        <v/>
      </c>
      <c r="N1802" s="11">
        <f>IF(OR(H1802="",I1802=""),"",I1802-H1802)</f>
        <v/>
      </c>
      <c r="O1802" s="6" t="n"/>
    </row>
    <row r="1803">
      <c r="A1803" s="13" t="n"/>
      <c r="B1803" s="6" t="n"/>
      <c r="C1803" s="6" t="n"/>
      <c r="D1803" s="6" t="n"/>
      <c r="E1803" s="14" t="n"/>
      <c r="F1803" s="14" t="n"/>
      <c r="G1803" s="14" t="n"/>
      <c r="H1803" s="15" t="n"/>
      <c r="I1803" s="15" t="n"/>
      <c r="J1803" s="11">
        <f>IF(OR(E1803="",F1803=""),"",ROUND((MOD(F1803-E1803,1)-N(G1803))*24,2))</f>
        <v/>
      </c>
      <c r="K1803" s="11">
        <f>IF(OR(A1803="",B1803=""),"",SUMIFS(Paradas!$F$5:$F$4004,Paradas!$A$5:$A$4004,A1803,Paradas!$B$5:$B$4004,B1803))</f>
        <v/>
      </c>
      <c r="L1803" s="11">
        <f>IF(J1803="","",J1803-N(K1803))</f>
        <v/>
      </c>
      <c r="M1803" s="12">
        <f>IF(OR(A1803="",B1803=""),"",COUNTIFS(Paradas!$A$5:$A$4004,A1803,Paradas!$B$5:$B$4004,B1803))</f>
        <v/>
      </c>
      <c r="N1803" s="11">
        <f>IF(OR(H1803="",I1803=""),"",I1803-H1803)</f>
        <v/>
      </c>
      <c r="O1803" s="6" t="n"/>
    </row>
    <row r="1804">
      <c r="A1804" s="13" t="n"/>
      <c r="B1804" s="6" t="n"/>
      <c r="C1804" s="6" t="n"/>
      <c r="D1804" s="6" t="n"/>
      <c r="E1804" s="14" t="n"/>
      <c r="F1804" s="14" t="n"/>
      <c r="G1804" s="14" t="n"/>
      <c r="H1804" s="15" t="n"/>
      <c r="I1804" s="15" t="n"/>
      <c r="J1804" s="11">
        <f>IF(OR(E1804="",F1804=""),"",ROUND((MOD(F1804-E1804,1)-N(G1804))*24,2))</f>
        <v/>
      </c>
      <c r="K1804" s="11">
        <f>IF(OR(A1804="",B1804=""),"",SUMIFS(Paradas!$F$5:$F$4004,Paradas!$A$5:$A$4004,A1804,Paradas!$B$5:$B$4004,B1804))</f>
        <v/>
      </c>
      <c r="L1804" s="11">
        <f>IF(J1804="","",J1804-N(K1804))</f>
        <v/>
      </c>
      <c r="M1804" s="12">
        <f>IF(OR(A1804="",B1804=""),"",COUNTIFS(Paradas!$A$5:$A$4004,A1804,Paradas!$B$5:$B$4004,B1804))</f>
        <v/>
      </c>
      <c r="N1804" s="11">
        <f>IF(OR(H1804="",I1804=""),"",I1804-H1804)</f>
        <v/>
      </c>
      <c r="O1804" s="6" t="n"/>
    </row>
    <row r="1805">
      <c r="A1805" s="13" t="n"/>
      <c r="B1805" s="6" t="n"/>
      <c r="C1805" s="6" t="n"/>
      <c r="D1805" s="6" t="n"/>
      <c r="E1805" s="14" t="n"/>
      <c r="F1805" s="14" t="n"/>
      <c r="G1805" s="14" t="n"/>
      <c r="H1805" s="15" t="n"/>
      <c r="I1805" s="15" t="n"/>
      <c r="J1805" s="11">
        <f>IF(OR(E1805="",F1805=""),"",ROUND((MOD(F1805-E1805,1)-N(G1805))*24,2))</f>
        <v/>
      </c>
      <c r="K1805" s="11">
        <f>IF(OR(A1805="",B1805=""),"",SUMIFS(Paradas!$F$5:$F$4004,Paradas!$A$5:$A$4004,A1805,Paradas!$B$5:$B$4004,B1805))</f>
        <v/>
      </c>
      <c r="L1805" s="11">
        <f>IF(J1805="","",J1805-N(K1805))</f>
        <v/>
      </c>
      <c r="M1805" s="12">
        <f>IF(OR(A1805="",B1805=""),"",COUNTIFS(Paradas!$A$5:$A$4004,A1805,Paradas!$B$5:$B$4004,B1805))</f>
        <v/>
      </c>
      <c r="N1805" s="11">
        <f>IF(OR(H1805="",I1805=""),"",I1805-H1805)</f>
        <v/>
      </c>
      <c r="O1805" s="6" t="n"/>
    </row>
    <row r="1806">
      <c r="A1806" s="13" t="n"/>
      <c r="B1806" s="6" t="n"/>
      <c r="C1806" s="6" t="n"/>
      <c r="D1806" s="6" t="n"/>
      <c r="E1806" s="14" t="n"/>
      <c r="F1806" s="14" t="n"/>
      <c r="G1806" s="14" t="n"/>
      <c r="H1806" s="15" t="n"/>
      <c r="I1806" s="15" t="n"/>
      <c r="J1806" s="11">
        <f>IF(OR(E1806="",F1806=""),"",ROUND((MOD(F1806-E1806,1)-N(G1806))*24,2))</f>
        <v/>
      </c>
      <c r="K1806" s="11">
        <f>IF(OR(A1806="",B1806=""),"",SUMIFS(Paradas!$F$5:$F$4004,Paradas!$A$5:$A$4004,A1806,Paradas!$B$5:$B$4004,B1806))</f>
        <v/>
      </c>
      <c r="L1806" s="11">
        <f>IF(J1806="","",J1806-N(K1806))</f>
        <v/>
      </c>
      <c r="M1806" s="12">
        <f>IF(OR(A1806="",B1806=""),"",COUNTIFS(Paradas!$A$5:$A$4004,A1806,Paradas!$B$5:$B$4004,B1806))</f>
        <v/>
      </c>
      <c r="N1806" s="11">
        <f>IF(OR(H1806="",I1806=""),"",I1806-H1806)</f>
        <v/>
      </c>
      <c r="O1806" s="6" t="n"/>
    </row>
    <row r="1807">
      <c r="A1807" s="13" t="n"/>
      <c r="B1807" s="6" t="n"/>
      <c r="C1807" s="6" t="n"/>
      <c r="D1807" s="6" t="n"/>
      <c r="E1807" s="14" t="n"/>
      <c r="F1807" s="14" t="n"/>
      <c r="G1807" s="14" t="n"/>
      <c r="H1807" s="15" t="n"/>
      <c r="I1807" s="15" t="n"/>
      <c r="J1807" s="11">
        <f>IF(OR(E1807="",F1807=""),"",ROUND((MOD(F1807-E1807,1)-N(G1807))*24,2))</f>
        <v/>
      </c>
      <c r="K1807" s="11">
        <f>IF(OR(A1807="",B1807=""),"",SUMIFS(Paradas!$F$5:$F$4004,Paradas!$A$5:$A$4004,A1807,Paradas!$B$5:$B$4004,B1807))</f>
        <v/>
      </c>
      <c r="L1807" s="11">
        <f>IF(J1807="","",J1807-N(K1807))</f>
        <v/>
      </c>
      <c r="M1807" s="12">
        <f>IF(OR(A1807="",B1807=""),"",COUNTIFS(Paradas!$A$5:$A$4004,A1807,Paradas!$B$5:$B$4004,B1807))</f>
        <v/>
      </c>
      <c r="N1807" s="11">
        <f>IF(OR(H1807="",I1807=""),"",I1807-H1807)</f>
        <v/>
      </c>
      <c r="O1807" s="6" t="n"/>
    </row>
    <row r="1808">
      <c r="A1808" s="13" t="n"/>
      <c r="B1808" s="6" t="n"/>
      <c r="C1808" s="6" t="n"/>
      <c r="D1808" s="6" t="n"/>
      <c r="E1808" s="14" t="n"/>
      <c r="F1808" s="14" t="n"/>
      <c r="G1808" s="14" t="n"/>
      <c r="H1808" s="15" t="n"/>
      <c r="I1808" s="15" t="n"/>
      <c r="J1808" s="11">
        <f>IF(OR(E1808="",F1808=""),"",ROUND((MOD(F1808-E1808,1)-N(G1808))*24,2))</f>
        <v/>
      </c>
      <c r="K1808" s="11">
        <f>IF(OR(A1808="",B1808=""),"",SUMIFS(Paradas!$F$5:$F$4004,Paradas!$A$5:$A$4004,A1808,Paradas!$B$5:$B$4004,B1808))</f>
        <v/>
      </c>
      <c r="L1808" s="11">
        <f>IF(J1808="","",J1808-N(K1808))</f>
        <v/>
      </c>
      <c r="M1808" s="12">
        <f>IF(OR(A1808="",B1808=""),"",COUNTIFS(Paradas!$A$5:$A$4004,A1808,Paradas!$B$5:$B$4004,B1808))</f>
        <v/>
      </c>
      <c r="N1808" s="11">
        <f>IF(OR(H1808="",I1808=""),"",I1808-H1808)</f>
        <v/>
      </c>
      <c r="O1808" s="6" t="n"/>
    </row>
    <row r="1809">
      <c r="A1809" s="13" t="n"/>
      <c r="B1809" s="6" t="n"/>
      <c r="C1809" s="6" t="n"/>
      <c r="D1809" s="6" t="n"/>
      <c r="E1809" s="14" t="n"/>
      <c r="F1809" s="14" t="n"/>
      <c r="G1809" s="14" t="n"/>
      <c r="H1809" s="15" t="n"/>
      <c r="I1809" s="15" t="n"/>
      <c r="J1809" s="11">
        <f>IF(OR(E1809="",F1809=""),"",ROUND((MOD(F1809-E1809,1)-N(G1809))*24,2))</f>
        <v/>
      </c>
      <c r="K1809" s="11">
        <f>IF(OR(A1809="",B1809=""),"",SUMIFS(Paradas!$F$5:$F$4004,Paradas!$A$5:$A$4004,A1809,Paradas!$B$5:$B$4004,B1809))</f>
        <v/>
      </c>
      <c r="L1809" s="11">
        <f>IF(J1809="","",J1809-N(K1809))</f>
        <v/>
      </c>
      <c r="M1809" s="12">
        <f>IF(OR(A1809="",B1809=""),"",COUNTIFS(Paradas!$A$5:$A$4004,A1809,Paradas!$B$5:$B$4004,B1809))</f>
        <v/>
      </c>
      <c r="N1809" s="11">
        <f>IF(OR(H1809="",I1809=""),"",I1809-H1809)</f>
        <v/>
      </c>
      <c r="O1809" s="6" t="n"/>
    </row>
    <row r="1810">
      <c r="A1810" s="13" t="n"/>
      <c r="B1810" s="6" t="n"/>
      <c r="C1810" s="6" t="n"/>
      <c r="D1810" s="6" t="n"/>
      <c r="E1810" s="14" t="n"/>
      <c r="F1810" s="14" t="n"/>
      <c r="G1810" s="14" t="n"/>
      <c r="H1810" s="15" t="n"/>
      <c r="I1810" s="15" t="n"/>
      <c r="J1810" s="11">
        <f>IF(OR(E1810="",F1810=""),"",ROUND((MOD(F1810-E1810,1)-N(G1810))*24,2))</f>
        <v/>
      </c>
      <c r="K1810" s="11">
        <f>IF(OR(A1810="",B1810=""),"",SUMIFS(Paradas!$F$5:$F$4004,Paradas!$A$5:$A$4004,A1810,Paradas!$B$5:$B$4004,B1810))</f>
        <v/>
      </c>
      <c r="L1810" s="11">
        <f>IF(J1810="","",J1810-N(K1810))</f>
        <v/>
      </c>
      <c r="M1810" s="12">
        <f>IF(OR(A1810="",B1810=""),"",COUNTIFS(Paradas!$A$5:$A$4004,A1810,Paradas!$B$5:$B$4004,B1810))</f>
        <v/>
      </c>
      <c r="N1810" s="11">
        <f>IF(OR(H1810="",I1810=""),"",I1810-H1810)</f>
        <v/>
      </c>
      <c r="O1810" s="6" t="n"/>
    </row>
    <row r="1811">
      <c r="A1811" s="13" t="n"/>
      <c r="B1811" s="6" t="n"/>
      <c r="C1811" s="6" t="n"/>
      <c r="D1811" s="6" t="n"/>
      <c r="E1811" s="14" t="n"/>
      <c r="F1811" s="14" t="n"/>
      <c r="G1811" s="14" t="n"/>
      <c r="H1811" s="15" t="n"/>
      <c r="I1811" s="15" t="n"/>
      <c r="J1811" s="11">
        <f>IF(OR(E1811="",F1811=""),"",ROUND((MOD(F1811-E1811,1)-N(G1811))*24,2))</f>
        <v/>
      </c>
      <c r="K1811" s="11">
        <f>IF(OR(A1811="",B1811=""),"",SUMIFS(Paradas!$F$5:$F$4004,Paradas!$A$5:$A$4004,A1811,Paradas!$B$5:$B$4004,B1811))</f>
        <v/>
      </c>
      <c r="L1811" s="11">
        <f>IF(J1811="","",J1811-N(K1811))</f>
        <v/>
      </c>
      <c r="M1811" s="12">
        <f>IF(OR(A1811="",B1811=""),"",COUNTIFS(Paradas!$A$5:$A$4004,A1811,Paradas!$B$5:$B$4004,B1811))</f>
        <v/>
      </c>
      <c r="N1811" s="11">
        <f>IF(OR(H1811="",I1811=""),"",I1811-H1811)</f>
        <v/>
      </c>
      <c r="O1811" s="6" t="n"/>
    </row>
    <row r="1812">
      <c r="A1812" s="13" t="n"/>
      <c r="B1812" s="6" t="n"/>
      <c r="C1812" s="6" t="n"/>
      <c r="D1812" s="6" t="n"/>
      <c r="E1812" s="14" t="n"/>
      <c r="F1812" s="14" t="n"/>
      <c r="G1812" s="14" t="n"/>
      <c r="H1812" s="15" t="n"/>
      <c r="I1812" s="15" t="n"/>
      <c r="J1812" s="11">
        <f>IF(OR(E1812="",F1812=""),"",ROUND((MOD(F1812-E1812,1)-N(G1812))*24,2))</f>
        <v/>
      </c>
      <c r="K1812" s="11">
        <f>IF(OR(A1812="",B1812=""),"",SUMIFS(Paradas!$F$5:$F$4004,Paradas!$A$5:$A$4004,A1812,Paradas!$B$5:$B$4004,B1812))</f>
        <v/>
      </c>
      <c r="L1812" s="11">
        <f>IF(J1812="","",J1812-N(K1812))</f>
        <v/>
      </c>
      <c r="M1812" s="12">
        <f>IF(OR(A1812="",B1812=""),"",COUNTIFS(Paradas!$A$5:$A$4004,A1812,Paradas!$B$5:$B$4004,B1812))</f>
        <v/>
      </c>
      <c r="N1812" s="11">
        <f>IF(OR(H1812="",I1812=""),"",I1812-H1812)</f>
        <v/>
      </c>
      <c r="O1812" s="6" t="n"/>
    </row>
    <row r="1813">
      <c r="A1813" s="13" t="n"/>
      <c r="B1813" s="6" t="n"/>
      <c r="C1813" s="6" t="n"/>
      <c r="D1813" s="6" t="n"/>
      <c r="E1813" s="14" t="n"/>
      <c r="F1813" s="14" t="n"/>
      <c r="G1813" s="14" t="n"/>
      <c r="H1813" s="15" t="n"/>
      <c r="I1813" s="15" t="n"/>
      <c r="J1813" s="11">
        <f>IF(OR(E1813="",F1813=""),"",ROUND((MOD(F1813-E1813,1)-N(G1813))*24,2))</f>
        <v/>
      </c>
      <c r="K1813" s="11">
        <f>IF(OR(A1813="",B1813=""),"",SUMIFS(Paradas!$F$5:$F$4004,Paradas!$A$5:$A$4004,A1813,Paradas!$B$5:$B$4004,B1813))</f>
        <v/>
      </c>
      <c r="L1813" s="11">
        <f>IF(J1813="","",J1813-N(K1813))</f>
        <v/>
      </c>
      <c r="M1813" s="12">
        <f>IF(OR(A1813="",B1813=""),"",COUNTIFS(Paradas!$A$5:$A$4004,A1813,Paradas!$B$5:$B$4004,B1813))</f>
        <v/>
      </c>
      <c r="N1813" s="11">
        <f>IF(OR(H1813="",I1813=""),"",I1813-H1813)</f>
        <v/>
      </c>
      <c r="O1813" s="6" t="n"/>
    </row>
    <row r="1814">
      <c r="A1814" s="13" t="n"/>
      <c r="B1814" s="6" t="n"/>
      <c r="C1814" s="6" t="n"/>
      <c r="D1814" s="6" t="n"/>
      <c r="E1814" s="14" t="n"/>
      <c r="F1814" s="14" t="n"/>
      <c r="G1814" s="14" t="n"/>
      <c r="H1814" s="15" t="n"/>
      <c r="I1814" s="15" t="n"/>
      <c r="J1814" s="11">
        <f>IF(OR(E1814="",F1814=""),"",ROUND((MOD(F1814-E1814,1)-N(G1814))*24,2))</f>
        <v/>
      </c>
      <c r="K1814" s="11">
        <f>IF(OR(A1814="",B1814=""),"",SUMIFS(Paradas!$F$5:$F$4004,Paradas!$A$5:$A$4004,A1814,Paradas!$B$5:$B$4004,B1814))</f>
        <v/>
      </c>
      <c r="L1814" s="11">
        <f>IF(J1814="","",J1814-N(K1814))</f>
        <v/>
      </c>
      <c r="M1814" s="12">
        <f>IF(OR(A1814="",B1814=""),"",COUNTIFS(Paradas!$A$5:$A$4004,A1814,Paradas!$B$5:$B$4004,B1814))</f>
        <v/>
      </c>
      <c r="N1814" s="11">
        <f>IF(OR(H1814="",I1814=""),"",I1814-H1814)</f>
        <v/>
      </c>
      <c r="O1814" s="6" t="n"/>
    </row>
    <row r="1815">
      <c r="A1815" s="13" t="n"/>
      <c r="B1815" s="6" t="n"/>
      <c r="C1815" s="6" t="n"/>
      <c r="D1815" s="6" t="n"/>
      <c r="E1815" s="14" t="n"/>
      <c r="F1815" s="14" t="n"/>
      <c r="G1815" s="14" t="n"/>
      <c r="H1815" s="15" t="n"/>
      <c r="I1815" s="15" t="n"/>
      <c r="J1815" s="11">
        <f>IF(OR(E1815="",F1815=""),"",ROUND((MOD(F1815-E1815,1)-N(G1815))*24,2))</f>
        <v/>
      </c>
      <c r="K1815" s="11">
        <f>IF(OR(A1815="",B1815=""),"",SUMIFS(Paradas!$F$5:$F$4004,Paradas!$A$5:$A$4004,A1815,Paradas!$B$5:$B$4004,B1815))</f>
        <v/>
      </c>
      <c r="L1815" s="11">
        <f>IF(J1815="","",J1815-N(K1815))</f>
        <v/>
      </c>
      <c r="M1815" s="12">
        <f>IF(OR(A1815="",B1815=""),"",COUNTIFS(Paradas!$A$5:$A$4004,A1815,Paradas!$B$5:$B$4004,B1815))</f>
        <v/>
      </c>
      <c r="N1815" s="11">
        <f>IF(OR(H1815="",I1815=""),"",I1815-H1815)</f>
        <v/>
      </c>
      <c r="O1815" s="6" t="n"/>
    </row>
    <row r="1816">
      <c r="A1816" s="13" t="n"/>
      <c r="B1816" s="6" t="n"/>
      <c r="C1816" s="6" t="n"/>
      <c r="D1816" s="6" t="n"/>
      <c r="E1816" s="14" t="n"/>
      <c r="F1816" s="14" t="n"/>
      <c r="G1816" s="14" t="n"/>
      <c r="H1816" s="15" t="n"/>
      <c r="I1816" s="15" t="n"/>
      <c r="J1816" s="11">
        <f>IF(OR(E1816="",F1816=""),"",ROUND((MOD(F1816-E1816,1)-N(G1816))*24,2))</f>
        <v/>
      </c>
      <c r="K1816" s="11">
        <f>IF(OR(A1816="",B1816=""),"",SUMIFS(Paradas!$F$5:$F$4004,Paradas!$A$5:$A$4004,A1816,Paradas!$B$5:$B$4004,B1816))</f>
        <v/>
      </c>
      <c r="L1816" s="11">
        <f>IF(J1816="","",J1816-N(K1816))</f>
        <v/>
      </c>
      <c r="M1816" s="12">
        <f>IF(OR(A1816="",B1816=""),"",COUNTIFS(Paradas!$A$5:$A$4004,A1816,Paradas!$B$5:$B$4004,B1816))</f>
        <v/>
      </c>
      <c r="N1816" s="11">
        <f>IF(OR(H1816="",I1816=""),"",I1816-H1816)</f>
        <v/>
      </c>
      <c r="O1816" s="6" t="n"/>
    </row>
    <row r="1817">
      <c r="A1817" s="13" t="n"/>
      <c r="B1817" s="6" t="n"/>
      <c r="C1817" s="6" t="n"/>
      <c r="D1817" s="6" t="n"/>
      <c r="E1817" s="14" t="n"/>
      <c r="F1817" s="14" t="n"/>
      <c r="G1817" s="14" t="n"/>
      <c r="H1817" s="15" t="n"/>
      <c r="I1817" s="15" t="n"/>
      <c r="J1817" s="11">
        <f>IF(OR(E1817="",F1817=""),"",ROUND((MOD(F1817-E1817,1)-N(G1817))*24,2))</f>
        <v/>
      </c>
      <c r="K1817" s="11">
        <f>IF(OR(A1817="",B1817=""),"",SUMIFS(Paradas!$F$5:$F$4004,Paradas!$A$5:$A$4004,A1817,Paradas!$B$5:$B$4004,B1817))</f>
        <v/>
      </c>
      <c r="L1817" s="11">
        <f>IF(J1817="","",J1817-N(K1817))</f>
        <v/>
      </c>
      <c r="M1817" s="12">
        <f>IF(OR(A1817="",B1817=""),"",COUNTIFS(Paradas!$A$5:$A$4004,A1817,Paradas!$B$5:$B$4004,B1817))</f>
        <v/>
      </c>
      <c r="N1817" s="11">
        <f>IF(OR(H1817="",I1817=""),"",I1817-H1817)</f>
        <v/>
      </c>
      <c r="O1817" s="6" t="n"/>
    </row>
    <row r="1818">
      <c r="A1818" s="13" t="n"/>
      <c r="B1818" s="6" t="n"/>
      <c r="C1818" s="6" t="n"/>
      <c r="D1818" s="6" t="n"/>
      <c r="E1818" s="14" t="n"/>
      <c r="F1818" s="14" t="n"/>
      <c r="G1818" s="14" t="n"/>
      <c r="H1818" s="15" t="n"/>
      <c r="I1818" s="15" t="n"/>
      <c r="J1818" s="11">
        <f>IF(OR(E1818="",F1818=""),"",ROUND((MOD(F1818-E1818,1)-N(G1818))*24,2))</f>
        <v/>
      </c>
      <c r="K1818" s="11">
        <f>IF(OR(A1818="",B1818=""),"",SUMIFS(Paradas!$F$5:$F$4004,Paradas!$A$5:$A$4004,A1818,Paradas!$B$5:$B$4004,B1818))</f>
        <v/>
      </c>
      <c r="L1818" s="11">
        <f>IF(J1818="","",J1818-N(K1818))</f>
        <v/>
      </c>
      <c r="M1818" s="12">
        <f>IF(OR(A1818="",B1818=""),"",COUNTIFS(Paradas!$A$5:$A$4004,A1818,Paradas!$B$5:$B$4004,B1818))</f>
        <v/>
      </c>
      <c r="N1818" s="11">
        <f>IF(OR(H1818="",I1818=""),"",I1818-H1818)</f>
        <v/>
      </c>
      <c r="O1818" s="6" t="n"/>
    </row>
    <row r="1819">
      <c r="A1819" s="13" t="n"/>
      <c r="B1819" s="6" t="n"/>
      <c r="C1819" s="6" t="n"/>
      <c r="D1819" s="6" t="n"/>
      <c r="E1819" s="14" t="n"/>
      <c r="F1819" s="14" t="n"/>
      <c r="G1819" s="14" t="n"/>
      <c r="H1819" s="15" t="n"/>
      <c r="I1819" s="15" t="n"/>
      <c r="J1819" s="11">
        <f>IF(OR(E1819="",F1819=""),"",ROUND((MOD(F1819-E1819,1)-N(G1819))*24,2))</f>
        <v/>
      </c>
      <c r="K1819" s="11">
        <f>IF(OR(A1819="",B1819=""),"",SUMIFS(Paradas!$F$5:$F$4004,Paradas!$A$5:$A$4004,A1819,Paradas!$B$5:$B$4004,B1819))</f>
        <v/>
      </c>
      <c r="L1819" s="11">
        <f>IF(J1819="","",J1819-N(K1819))</f>
        <v/>
      </c>
      <c r="M1819" s="12">
        <f>IF(OR(A1819="",B1819=""),"",COUNTIFS(Paradas!$A$5:$A$4004,A1819,Paradas!$B$5:$B$4004,B1819))</f>
        <v/>
      </c>
      <c r="N1819" s="11">
        <f>IF(OR(H1819="",I1819=""),"",I1819-H1819)</f>
        <v/>
      </c>
      <c r="O1819" s="6" t="n"/>
    </row>
    <row r="1820">
      <c r="A1820" s="13" t="n"/>
      <c r="B1820" s="6" t="n"/>
      <c r="C1820" s="6" t="n"/>
      <c r="D1820" s="6" t="n"/>
      <c r="E1820" s="14" t="n"/>
      <c r="F1820" s="14" t="n"/>
      <c r="G1820" s="14" t="n"/>
      <c r="H1820" s="15" t="n"/>
      <c r="I1820" s="15" t="n"/>
      <c r="J1820" s="11">
        <f>IF(OR(E1820="",F1820=""),"",ROUND((MOD(F1820-E1820,1)-N(G1820))*24,2))</f>
        <v/>
      </c>
      <c r="K1820" s="11">
        <f>IF(OR(A1820="",B1820=""),"",SUMIFS(Paradas!$F$5:$F$4004,Paradas!$A$5:$A$4004,A1820,Paradas!$B$5:$B$4004,B1820))</f>
        <v/>
      </c>
      <c r="L1820" s="11">
        <f>IF(J1820="","",J1820-N(K1820))</f>
        <v/>
      </c>
      <c r="M1820" s="12">
        <f>IF(OR(A1820="",B1820=""),"",COUNTIFS(Paradas!$A$5:$A$4004,A1820,Paradas!$B$5:$B$4004,B1820))</f>
        <v/>
      </c>
      <c r="N1820" s="11">
        <f>IF(OR(H1820="",I1820=""),"",I1820-H1820)</f>
        <v/>
      </c>
      <c r="O1820" s="6" t="n"/>
    </row>
    <row r="1821">
      <c r="A1821" s="13" t="n"/>
      <c r="B1821" s="6" t="n"/>
      <c r="C1821" s="6" t="n"/>
      <c r="D1821" s="6" t="n"/>
      <c r="E1821" s="14" t="n"/>
      <c r="F1821" s="14" t="n"/>
      <c r="G1821" s="14" t="n"/>
      <c r="H1821" s="15" t="n"/>
      <c r="I1821" s="15" t="n"/>
      <c r="J1821" s="11">
        <f>IF(OR(E1821="",F1821=""),"",ROUND((MOD(F1821-E1821,1)-N(G1821))*24,2))</f>
        <v/>
      </c>
      <c r="K1821" s="11">
        <f>IF(OR(A1821="",B1821=""),"",SUMIFS(Paradas!$F$5:$F$4004,Paradas!$A$5:$A$4004,A1821,Paradas!$B$5:$B$4004,B1821))</f>
        <v/>
      </c>
      <c r="L1821" s="11">
        <f>IF(J1821="","",J1821-N(K1821))</f>
        <v/>
      </c>
      <c r="M1821" s="12">
        <f>IF(OR(A1821="",B1821=""),"",COUNTIFS(Paradas!$A$5:$A$4004,A1821,Paradas!$B$5:$B$4004,B1821))</f>
        <v/>
      </c>
      <c r="N1821" s="11">
        <f>IF(OR(H1821="",I1821=""),"",I1821-H1821)</f>
        <v/>
      </c>
      <c r="O1821" s="6" t="n"/>
    </row>
    <row r="1822">
      <c r="A1822" s="13" t="n"/>
      <c r="B1822" s="6" t="n"/>
      <c r="C1822" s="6" t="n"/>
      <c r="D1822" s="6" t="n"/>
      <c r="E1822" s="14" t="n"/>
      <c r="F1822" s="14" t="n"/>
      <c r="G1822" s="14" t="n"/>
      <c r="H1822" s="15" t="n"/>
      <c r="I1822" s="15" t="n"/>
      <c r="J1822" s="11">
        <f>IF(OR(E1822="",F1822=""),"",ROUND((MOD(F1822-E1822,1)-N(G1822))*24,2))</f>
        <v/>
      </c>
      <c r="K1822" s="11">
        <f>IF(OR(A1822="",B1822=""),"",SUMIFS(Paradas!$F$5:$F$4004,Paradas!$A$5:$A$4004,A1822,Paradas!$B$5:$B$4004,B1822))</f>
        <v/>
      </c>
      <c r="L1822" s="11">
        <f>IF(J1822="","",J1822-N(K1822))</f>
        <v/>
      </c>
      <c r="M1822" s="12">
        <f>IF(OR(A1822="",B1822=""),"",COUNTIFS(Paradas!$A$5:$A$4004,A1822,Paradas!$B$5:$B$4004,B1822))</f>
        <v/>
      </c>
      <c r="N1822" s="11">
        <f>IF(OR(H1822="",I1822=""),"",I1822-H1822)</f>
        <v/>
      </c>
      <c r="O1822" s="6" t="n"/>
    </row>
    <row r="1823">
      <c r="A1823" s="13" t="n"/>
      <c r="B1823" s="6" t="n"/>
      <c r="C1823" s="6" t="n"/>
      <c r="D1823" s="6" t="n"/>
      <c r="E1823" s="14" t="n"/>
      <c r="F1823" s="14" t="n"/>
      <c r="G1823" s="14" t="n"/>
      <c r="H1823" s="15" t="n"/>
      <c r="I1823" s="15" t="n"/>
      <c r="J1823" s="11">
        <f>IF(OR(E1823="",F1823=""),"",ROUND((MOD(F1823-E1823,1)-N(G1823))*24,2))</f>
        <v/>
      </c>
      <c r="K1823" s="11">
        <f>IF(OR(A1823="",B1823=""),"",SUMIFS(Paradas!$F$5:$F$4004,Paradas!$A$5:$A$4004,A1823,Paradas!$B$5:$B$4004,B1823))</f>
        <v/>
      </c>
      <c r="L1823" s="11">
        <f>IF(J1823="","",J1823-N(K1823))</f>
        <v/>
      </c>
      <c r="M1823" s="12">
        <f>IF(OR(A1823="",B1823=""),"",COUNTIFS(Paradas!$A$5:$A$4004,A1823,Paradas!$B$5:$B$4004,B1823))</f>
        <v/>
      </c>
      <c r="N1823" s="11">
        <f>IF(OR(H1823="",I1823=""),"",I1823-H1823)</f>
        <v/>
      </c>
      <c r="O1823" s="6" t="n"/>
    </row>
    <row r="1824">
      <c r="A1824" s="13" t="n"/>
      <c r="B1824" s="6" t="n"/>
      <c r="C1824" s="6" t="n"/>
      <c r="D1824" s="6" t="n"/>
      <c r="E1824" s="14" t="n"/>
      <c r="F1824" s="14" t="n"/>
      <c r="G1824" s="14" t="n"/>
      <c r="H1824" s="15" t="n"/>
      <c r="I1824" s="15" t="n"/>
      <c r="J1824" s="11">
        <f>IF(OR(E1824="",F1824=""),"",ROUND((MOD(F1824-E1824,1)-N(G1824))*24,2))</f>
        <v/>
      </c>
      <c r="K1824" s="11">
        <f>IF(OR(A1824="",B1824=""),"",SUMIFS(Paradas!$F$5:$F$4004,Paradas!$A$5:$A$4004,A1824,Paradas!$B$5:$B$4004,B1824))</f>
        <v/>
      </c>
      <c r="L1824" s="11">
        <f>IF(J1824="","",J1824-N(K1824))</f>
        <v/>
      </c>
      <c r="M1824" s="12">
        <f>IF(OR(A1824="",B1824=""),"",COUNTIFS(Paradas!$A$5:$A$4004,A1824,Paradas!$B$5:$B$4004,B1824))</f>
        <v/>
      </c>
      <c r="N1824" s="11">
        <f>IF(OR(H1824="",I1824=""),"",I1824-H1824)</f>
        <v/>
      </c>
      <c r="O1824" s="6" t="n"/>
    </row>
    <row r="1825">
      <c r="A1825" s="13" t="n"/>
      <c r="B1825" s="6" t="n"/>
      <c r="C1825" s="6" t="n"/>
      <c r="D1825" s="6" t="n"/>
      <c r="E1825" s="14" t="n"/>
      <c r="F1825" s="14" t="n"/>
      <c r="G1825" s="14" t="n"/>
      <c r="H1825" s="15" t="n"/>
      <c r="I1825" s="15" t="n"/>
      <c r="J1825" s="11">
        <f>IF(OR(E1825="",F1825=""),"",ROUND((MOD(F1825-E1825,1)-N(G1825))*24,2))</f>
        <v/>
      </c>
      <c r="K1825" s="11">
        <f>IF(OR(A1825="",B1825=""),"",SUMIFS(Paradas!$F$5:$F$4004,Paradas!$A$5:$A$4004,A1825,Paradas!$B$5:$B$4004,B1825))</f>
        <v/>
      </c>
      <c r="L1825" s="11">
        <f>IF(J1825="","",J1825-N(K1825))</f>
        <v/>
      </c>
      <c r="M1825" s="12">
        <f>IF(OR(A1825="",B1825=""),"",COUNTIFS(Paradas!$A$5:$A$4004,A1825,Paradas!$B$5:$B$4004,B1825))</f>
        <v/>
      </c>
      <c r="N1825" s="11">
        <f>IF(OR(H1825="",I1825=""),"",I1825-H1825)</f>
        <v/>
      </c>
      <c r="O1825" s="6" t="n"/>
    </row>
    <row r="1826">
      <c r="A1826" s="13" t="n"/>
      <c r="B1826" s="6" t="n"/>
      <c r="C1826" s="6" t="n"/>
      <c r="D1826" s="6" t="n"/>
      <c r="E1826" s="14" t="n"/>
      <c r="F1826" s="14" t="n"/>
      <c r="G1826" s="14" t="n"/>
      <c r="H1826" s="15" t="n"/>
      <c r="I1826" s="15" t="n"/>
      <c r="J1826" s="11">
        <f>IF(OR(E1826="",F1826=""),"",ROUND((MOD(F1826-E1826,1)-N(G1826))*24,2))</f>
        <v/>
      </c>
      <c r="K1826" s="11">
        <f>IF(OR(A1826="",B1826=""),"",SUMIFS(Paradas!$F$5:$F$4004,Paradas!$A$5:$A$4004,A1826,Paradas!$B$5:$B$4004,B1826))</f>
        <v/>
      </c>
      <c r="L1826" s="11">
        <f>IF(J1826="","",J1826-N(K1826))</f>
        <v/>
      </c>
      <c r="M1826" s="12">
        <f>IF(OR(A1826="",B1826=""),"",COUNTIFS(Paradas!$A$5:$A$4004,A1826,Paradas!$B$5:$B$4004,B1826))</f>
        <v/>
      </c>
      <c r="N1826" s="11">
        <f>IF(OR(H1826="",I1826=""),"",I1826-H1826)</f>
        <v/>
      </c>
      <c r="O1826" s="6" t="n"/>
    </row>
    <row r="1827">
      <c r="A1827" s="13" t="n"/>
      <c r="B1827" s="6" t="n"/>
      <c r="C1827" s="6" t="n"/>
      <c r="D1827" s="6" t="n"/>
      <c r="E1827" s="14" t="n"/>
      <c r="F1827" s="14" t="n"/>
      <c r="G1827" s="14" t="n"/>
      <c r="H1827" s="15" t="n"/>
      <c r="I1827" s="15" t="n"/>
      <c r="J1827" s="11">
        <f>IF(OR(E1827="",F1827=""),"",ROUND((MOD(F1827-E1827,1)-N(G1827))*24,2))</f>
        <v/>
      </c>
      <c r="K1827" s="11">
        <f>IF(OR(A1827="",B1827=""),"",SUMIFS(Paradas!$F$5:$F$4004,Paradas!$A$5:$A$4004,A1827,Paradas!$B$5:$B$4004,B1827))</f>
        <v/>
      </c>
      <c r="L1827" s="11">
        <f>IF(J1827="","",J1827-N(K1827))</f>
        <v/>
      </c>
      <c r="M1827" s="12">
        <f>IF(OR(A1827="",B1827=""),"",COUNTIFS(Paradas!$A$5:$A$4004,A1827,Paradas!$B$5:$B$4004,B1827))</f>
        <v/>
      </c>
      <c r="N1827" s="11">
        <f>IF(OR(H1827="",I1827=""),"",I1827-H1827)</f>
        <v/>
      </c>
      <c r="O1827" s="6" t="n"/>
    </row>
    <row r="1828">
      <c r="A1828" s="13" t="n"/>
      <c r="B1828" s="6" t="n"/>
      <c r="C1828" s="6" t="n"/>
      <c r="D1828" s="6" t="n"/>
      <c r="E1828" s="14" t="n"/>
      <c r="F1828" s="14" t="n"/>
      <c r="G1828" s="14" t="n"/>
      <c r="H1828" s="15" t="n"/>
      <c r="I1828" s="15" t="n"/>
      <c r="J1828" s="11">
        <f>IF(OR(E1828="",F1828=""),"",ROUND((MOD(F1828-E1828,1)-N(G1828))*24,2))</f>
        <v/>
      </c>
      <c r="K1828" s="11">
        <f>IF(OR(A1828="",B1828=""),"",SUMIFS(Paradas!$F$5:$F$4004,Paradas!$A$5:$A$4004,A1828,Paradas!$B$5:$B$4004,B1828))</f>
        <v/>
      </c>
      <c r="L1828" s="11">
        <f>IF(J1828="","",J1828-N(K1828))</f>
        <v/>
      </c>
      <c r="M1828" s="12">
        <f>IF(OR(A1828="",B1828=""),"",COUNTIFS(Paradas!$A$5:$A$4004,A1828,Paradas!$B$5:$B$4004,B1828))</f>
        <v/>
      </c>
      <c r="N1828" s="11">
        <f>IF(OR(H1828="",I1828=""),"",I1828-H1828)</f>
        <v/>
      </c>
      <c r="O1828" s="6" t="n"/>
    </row>
    <row r="1829">
      <c r="A1829" s="13" t="n"/>
      <c r="B1829" s="6" t="n"/>
      <c r="C1829" s="6" t="n"/>
      <c r="D1829" s="6" t="n"/>
      <c r="E1829" s="14" t="n"/>
      <c r="F1829" s="14" t="n"/>
      <c r="G1829" s="14" t="n"/>
      <c r="H1829" s="15" t="n"/>
      <c r="I1829" s="15" t="n"/>
      <c r="J1829" s="11">
        <f>IF(OR(E1829="",F1829=""),"",ROUND((MOD(F1829-E1829,1)-N(G1829))*24,2))</f>
        <v/>
      </c>
      <c r="K1829" s="11">
        <f>IF(OR(A1829="",B1829=""),"",SUMIFS(Paradas!$F$5:$F$4004,Paradas!$A$5:$A$4004,A1829,Paradas!$B$5:$B$4004,B1829))</f>
        <v/>
      </c>
      <c r="L1829" s="11">
        <f>IF(J1829="","",J1829-N(K1829))</f>
        <v/>
      </c>
      <c r="M1829" s="12">
        <f>IF(OR(A1829="",B1829=""),"",COUNTIFS(Paradas!$A$5:$A$4004,A1829,Paradas!$B$5:$B$4004,B1829))</f>
        <v/>
      </c>
      <c r="N1829" s="11">
        <f>IF(OR(H1829="",I1829=""),"",I1829-H1829)</f>
        <v/>
      </c>
      <c r="O1829" s="6" t="n"/>
    </row>
    <row r="1830">
      <c r="A1830" s="13" t="n"/>
      <c r="B1830" s="6" t="n"/>
      <c r="C1830" s="6" t="n"/>
      <c r="D1830" s="6" t="n"/>
      <c r="E1830" s="14" t="n"/>
      <c r="F1830" s="14" t="n"/>
      <c r="G1830" s="14" t="n"/>
      <c r="H1830" s="15" t="n"/>
      <c r="I1830" s="15" t="n"/>
      <c r="J1830" s="11">
        <f>IF(OR(E1830="",F1830=""),"",ROUND((MOD(F1830-E1830,1)-N(G1830))*24,2))</f>
        <v/>
      </c>
      <c r="K1830" s="11">
        <f>IF(OR(A1830="",B1830=""),"",SUMIFS(Paradas!$F$5:$F$4004,Paradas!$A$5:$A$4004,A1830,Paradas!$B$5:$B$4004,B1830))</f>
        <v/>
      </c>
      <c r="L1830" s="11">
        <f>IF(J1830="","",J1830-N(K1830))</f>
        <v/>
      </c>
      <c r="M1830" s="12">
        <f>IF(OR(A1830="",B1830=""),"",COUNTIFS(Paradas!$A$5:$A$4004,A1830,Paradas!$B$5:$B$4004,B1830))</f>
        <v/>
      </c>
      <c r="N1830" s="11">
        <f>IF(OR(H1830="",I1830=""),"",I1830-H1830)</f>
        <v/>
      </c>
      <c r="O1830" s="6" t="n"/>
    </row>
    <row r="1831">
      <c r="A1831" s="13" t="n"/>
      <c r="B1831" s="6" t="n"/>
      <c r="C1831" s="6" t="n"/>
      <c r="D1831" s="6" t="n"/>
      <c r="E1831" s="14" t="n"/>
      <c r="F1831" s="14" t="n"/>
      <c r="G1831" s="14" t="n"/>
      <c r="H1831" s="15" t="n"/>
      <c r="I1831" s="15" t="n"/>
      <c r="J1831" s="11">
        <f>IF(OR(E1831="",F1831=""),"",ROUND((MOD(F1831-E1831,1)-N(G1831))*24,2))</f>
        <v/>
      </c>
      <c r="K1831" s="11">
        <f>IF(OR(A1831="",B1831=""),"",SUMIFS(Paradas!$F$5:$F$4004,Paradas!$A$5:$A$4004,A1831,Paradas!$B$5:$B$4004,B1831))</f>
        <v/>
      </c>
      <c r="L1831" s="11">
        <f>IF(J1831="","",J1831-N(K1831))</f>
        <v/>
      </c>
      <c r="M1831" s="12">
        <f>IF(OR(A1831="",B1831=""),"",COUNTIFS(Paradas!$A$5:$A$4004,A1831,Paradas!$B$5:$B$4004,B1831))</f>
        <v/>
      </c>
      <c r="N1831" s="11">
        <f>IF(OR(H1831="",I1831=""),"",I1831-H1831)</f>
        <v/>
      </c>
      <c r="O1831" s="6" t="n"/>
    </row>
    <row r="1832">
      <c r="A1832" s="13" t="n"/>
      <c r="B1832" s="6" t="n"/>
      <c r="C1832" s="6" t="n"/>
      <c r="D1832" s="6" t="n"/>
      <c r="E1832" s="14" t="n"/>
      <c r="F1832" s="14" t="n"/>
      <c r="G1832" s="14" t="n"/>
      <c r="H1832" s="15" t="n"/>
      <c r="I1832" s="15" t="n"/>
      <c r="J1832" s="11">
        <f>IF(OR(E1832="",F1832=""),"",ROUND((MOD(F1832-E1832,1)-N(G1832))*24,2))</f>
        <v/>
      </c>
      <c r="K1832" s="11">
        <f>IF(OR(A1832="",B1832=""),"",SUMIFS(Paradas!$F$5:$F$4004,Paradas!$A$5:$A$4004,A1832,Paradas!$B$5:$B$4004,B1832))</f>
        <v/>
      </c>
      <c r="L1832" s="11">
        <f>IF(J1832="","",J1832-N(K1832))</f>
        <v/>
      </c>
      <c r="M1832" s="12">
        <f>IF(OR(A1832="",B1832=""),"",COUNTIFS(Paradas!$A$5:$A$4004,A1832,Paradas!$B$5:$B$4004,B1832))</f>
        <v/>
      </c>
      <c r="N1832" s="11">
        <f>IF(OR(H1832="",I1832=""),"",I1832-H1832)</f>
        <v/>
      </c>
      <c r="O1832" s="6" t="n"/>
    </row>
    <row r="1833">
      <c r="A1833" s="13" t="n"/>
      <c r="B1833" s="6" t="n"/>
      <c r="C1833" s="6" t="n"/>
      <c r="D1833" s="6" t="n"/>
      <c r="E1833" s="14" t="n"/>
      <c r="F1833" s="14" t="n"/>
      <c r="G1833" s="14" t="n"/>
      <c r="H1833" s="15" t="n"/>
      <c r="I1833" s="15" t="n"/>
      <c r="J1833" s="11">
        <f>IF(OR(E1833="",F1833=""),"",ROUND((MOD(F1833-E1833,1)-N(G1833))*24,2))</f>
        <v/>
      </c>
      <c r="K1833" s="11">
        <f>IF(OR(A1833="",B1833=""),"",SUMIFS(Paradas!$F$5:$F$4004,Paradas!$A$5:$A$4004,A1833,Paradas!$B$5:$B$4004,B1833))</f>
        <v/>
      </c>
      <c r="L1833" s="11">
        <f>IF(J1833="","",J1833-N(K1833))</f>
        <v/>
      </c>
      <c r="M1833" s="12">
        <f>IF(OR(A1833="",B1833=""),"",COUNTIFS(Paradas!$A$5:$A$4004,A1833,Paradas!$B$5:$B$4004,B1833))</f>
        <v/>
      </c>
      <c r="N1833" s="11">
        <f>IF(OR(H1833="",I1833=""),"",I1833-H1833)</f>
        <v/>
      </c>
      <c r="O1833" s="6" t="n"/>
    </row>
    <row r="1834">
      <c r="A1834" s="13" t="n"/>
      <c r="B1834" s="6" t="n"/>
      <c r="C1834" s="6" t="n"/>
      <c r="D1834" s="6" t="n"/>
      <c r="E1834" s="14" t="n"/>
      <c r="F1834" s="14" t="n"/>
      <c r="G1834" s="14" t="n"/>
      <c r="H1834" s="15" t="n"/>
      <c r="I1834" s="15" t="n"/>
      <c r="J1834" s="11">
        <f>IF(OR(E1834="",F1834=""),"",ROUND((MOD(F1834-E1834,1)-N(G1834))*24,2))</f>
        <v/>
      </c>
      <c r="K1834" s="11">
        <f>IF(OR(A1834="",B1834=""),"",SUMIFS(Paradas!$F$5:$F$4004,Paradas!$A$5:$A$4004,A1834,Paradas!$B$5:$B$4004,B1834))</f>
        <v/>
      </c>
      <c r="L1834" s="11">
        <f>IF(J1834="","",J1834-N(K1834))</f>
        <v/>
      </c>
      <c r="M1834" s="12">
        <f>IF(OR(A1834="",B1834=""),"",COUNTIFS(Paradas!$A$5:$A$4004,A1834,Paradas!$B$5:$B$4004,B1834))</f>
        <v/>
      </c>
      <c r="N1834" s="11">
        <f>IF(OR(H1834="",I1834=""),"",I1834-H1834)</f>
        <v/>
      </c>
      <c r="O1834" s="6" t="n"/>
    </row>
    <row r="1835">
      <c r="A1835" s="13" t="n"/>
      <c r="B1835" s="6" t="n"/>
      <c r="C1835" s="6" t="n"/>
      <c r="D1835" s="6" t="n"/>
      <c r="E1835" s="14" t="n"/>
      <c r="F1835" s="14" t="n"/>
      <c r="G1835" s="14" t="n"/>
      <c r="H1835" s="15" t="n"/>
      <c r="I1835" s="15" t="n"/>
      <c r="J1835" s="11">
        <f>IF(OR(E1835="",F1835=""),"",ROUND((MOD(F1835-E1835,1)-N(G1835))*24,2))</f>
        <v/>
      </c>
      <c r="K1835" s="11">
        <f>IF(OR(A1835="",B1835=""),"",SUMIFS(Paradas!$F$5:$F$4004,Paradas!$A$5:$A$4004,A1835,Paradas!$B$5:$B$4004,B1835))</f>
        <v/>
      </c>
      <c r="L1835" s="11">
        <f>IF(J1835="","",J1835-N(K1835))</f>
        <v/>
      </c>
      <c r="M1835" s="12">
        <f>IF(OR(A1835="",B1835=""),"",COUNTIFS(Paradas!$A$5:$A$4004,A1835,Paradas!$B$5:$B$4004,B1835))</f>
        <v/>
      </c>
      <c r="N1835" s="11">
        <f>IF(OR(H1835="",I1835=""),"",I1835-H1835)</f>
        <v/>
      </c>
      <c r="O1835" s="6" t="n"/>
    </row>
    <row r="1836">
      <c r="A1836" s="13" t="n"/>
      <c r="B1836" s="6" t="n"/>
      <c r="C1836" s="6" t="n"/>
      <c r="D1836" s="6" t="n"/>
      <c r="E1836" s="14" t="n"/>
      <c r="F1836" s="14" t="n"/>
      <c r="G1836" s="14" t="n"/>
      <c r="H1836" s="15" t="n"/>
      <c r="I1836" s="15" t="n"/>
      <c r="J1836" s="11">
        <f>IF(OR(E1836="",F1836=""),"",ROUND((MOD(F1836-E1836,1)-N(G1836))*24,2))</f>
        <v/>
      </c>
      <c r="K1836" s="11">
        <f>IF(OR(A1836="",B1836=""),"",SUMIFS(Paradas!$F$5:$F$4004,Paradas!$A$5:$A$4004,A1836,Paradas!$B$5:$B$4004,B1836))</f>
        <v/>
      </c>
      <c r="L1836" s="11">
        <f>IF(J1836="","",J1836-N(K1836))</f>
        <v/>
      </c>
      <c r="M1836" s="12">
        <f>IF(OR(A1836="",B1836=""),"",COUNTIFS(Paradas!$A$5:$A$4004,A1836,Paradas!$B$5:$B$4004,B1836))</f>
        <v/>
      </c>
      <c r="N1836" s="11">
        <f>IF(OR(H1836="",I1836=""),"",I1836-H1836)</f>
        <v/>
      </c>
      <c r="O1836" s="6" t="n"/>
    </row>
    <row r="1837">
      <c r="A1837" s="13" t="n"/>
      <c r="B1837" s="6" t="n"/>
      <c r="C1837" s="6" t="n"/>
      <c r="D1837" s="6" t="n"/>
      <c r="E1837" s="14" t="n"/>
      <c r="F1837" s="14" t="n"/>
      <c r="G1837" s="14" t="n"/>
      <c r="H1837" s="15" t="n"/>
      <c r="I1837" s="15" t="n"/>
      <c r="J1837" s="11">
        <f>IF(OR(E1837="",F1837=""),"",ROUND((MOD(F1837-E1837,1)-N(G1837))*24,2))</f>
        <v/>
      </c>
      <c r="K1837" s="11">
        <f>IF(OR(A1837="",B1837=""),"",SUMIFS(Paradas!$F$5:$F$4004,Paradas!$A$5:$A$4004,A1837,Paradas!$B$5:$B$4004,B1837))</f>
        <v/>
      </c>
      <c r="L1837" s="11">
        <f>IF(J1837="","",J1837-N(K1837))</f>
        <v/>
      </c>
      <c r="M1837" s="12">
        <f>IF(OR(A1837="",B1837=""),"",COUNTIFS(Paradas!$A$5:$A$4004,A1837,Paradas!$B$5:$B$4004,B1837))</f>
        <v/>
      </c>
      <c r="N1837" s="11">
        <f>IF(OR(H1837="",I1837=""),"",I1837-H1837)</f>
        <v/>
      </c>
      <c r="O1837" s="6" t="n"/>
    </row>
    <row r="1838">
      <c r="A1838" s="13" t="n"/>
      <c r="B1838" s="6" t="n"/>
      <c r="C1838" s="6" t="n"/>
      <c r="D1838" s="6" t="n"/>
      <c r="E1838" s="14" t="n"/>
      <c r="F1838" s="14" t="n"/>
      <c r="G1838" s="14" t="n"/>
      <c r="H1838" s="15" t="n"/>
      <c r="I1838" s="15" t="n"/>
      <c r="J1838" s="11">
        <f>IF(OR(E1838="",F1838=""),"",ROUND((MOD(F1838-E1838,1)-N(G1838))*24,2))</f>
        <v/>
      </c>
      <c r="K1838" s="11">
        <f>IF(OR(A1838="",B1838=""),"",SUMIFS(Paradas!$F$5:$F$4004,Paradas!$A$5:$A$4004,A1838,Paradas!$B$5:$B$4004,B1838))</f>
        <v/>
      </c>
      <c r="L1838" s="11">
        <f>IF(J1838="","",J1838-N(K1838))</f>
        <v/>
      </c>
      <c r="M1838" s="12">
        <f>IF(OR(A1838="",B1838=""),"",COUNTIFS(Paradas!$A$5:$A$4004,A1838,Paradas!$B$5:$B$4004,B1838))</f>
        <v/>
      </c>
      <c r="N1838" s="11">
        <f>IF(OR(H1838="",I1838=""),"",I1838-H1838)</f>
        <v/>
      </c>
      <c r="O1838" s="6" t="n"/>
    </row>
    <row r="1839">
      <c r="A1839" s="13" t="n"/>
      <c r="B1839" s="6" t="n"/>
      <c r="C1839" s="6" t="n"/>
      <c r="D1839" s="6" t="n"/>
      <c r="E1839" s="14" t="n"/>
      <c r="F1839" s="14" t="n"/>
      <c r="G1839" s="14" t="n"/>
      <c r="H1839" s="15" t="n"/>
      <c r="I1839" s="15" t="n"/>
      <c r="J1839" s="11">
        <f>IF(OR(E1839="",F1839=""),"",ROUND((MOD(F1839-E1839,1)-N(G1839))*24,2))</f>
        <v/>
      </c>
      <c r="K1839" s="11">
        <f>IF(OR(A1839="",B1839=""),"",SUMIFS(Paradas!$F$5:$F$4004,Paradas!$A$5:$A$4004,A1839,Paradas!$B$5:$B$4004,B1839))</f>
        <v/>
      </c>
      <c r="L1839" s="11">
        <f>IF(J1839="","",J1839-N(K1839))</f>
        <v/>
      </c>
      <c r="M1839" s="12">
        <f>IF(OR(A1839="",B1839=""),"",COUNTIFS(Paradas!$A$5:$A$4004,A1839,Paradas!$B$5:$B$4004,B1839))</f>
        <v/>
      </c>
      <c r="N1839" s="11">
        <f>IF(OR(H1839="",I1839=""),"",I1839-H1839)</f>
        <v/>
      </c>
      <c r="O1839" s="6" t="n"/>
    </row>
    <row r="1840">
      <c r="A1840" s="13" t="n"/>
      <c r="B1840" s="6" t="n"/>
      <c r="C1840" s="6" t="n"/>
      <c r="D1840" s="6" t="n"/>
      <c r="E1840" s="14" t="n"/>
      <c r="F1840" s="14" t="n"/>
      <c r="G1840" s="14" t="n"/>
      <c r="H1840" s="15" t="n"/>
      <c r="I1840" s="15" t="n"/>
      <c r="J1840" s="11">
        <f>IF(OR(E1840="",F1840=""),"",ROUND((MOD(F1840-E1840,1)-N(G1840))*24,2))</f>
        <v/>
      </c>
      <c r="K1840" s="11">
        <f>IF(OR(A1840="",B1840=""),"",SUMIFS(Paradas!$F$5:$F$4004,Paradas!$A$5:$A$4004,A1840,Paradas!$B$5:$B$4004,B1840))</f>
        <v/>
      </c>
      <c r="L1840" s="11">
        <f>IF(J1840="","",J1840-N(K1840))</f>
        <v/>
      </c>
      <c r="M1840" s="12">
        <f>IF(OR(A1840="",B1840=""),"",COUNTIFS(Paradas!$A$5:$A$4004,A1840,Paradas!$B$5:$B$4004,B1840))</f>
        <v/>
      </c>
      <c r="N1840" s="11">
        <f>IF(OR(H1840="",I1840=""),"",I1840-H1840)</f>
        <v/>
      </c>
      <c r="O1840" s="6" t="n"/>
    </row>
    <row r="1841">
      <c r="A1841" s="13" t="n"/>
      <c r="B1841" s="6" t="n"/>
      <c r="C1841" s="6" t="n"/>
      <c r="D1841" s="6" t="n"/>
      <c r="E1841" s="14" t="n"/>
      <c r="F1841" s="14" t="n"/>
      <c r="G1841" s="14" t="n"/>
      <c r="H1841" s="15" t="n"/>
      <c r="I1841" s="15" t="n"/>
      <c r="J1841" s="11">
        <f>IF(OR(E1841="",F1841=""),"",ROUND((MOD(F1841-E1841,1)-N(G1841))*24,2))</f>
        <v/>
      </c>
      <c r="K1841" s="11">
        <f>IF(OR(A1841="",B1841=""),"",SUMIFS(Paradas!$F$5:$F$4004,Paradas!$A$5:$A$4004,A1841,Paradas!$B$5:$B$4004,B1841))</f>
        <v/>
      </c>
      <c r="L1841" s="11">
        <f>IF(J1841="","",J1841-N(K1841))</f>
        <v/>
      </c>
      <c r="M1841" s="12">
        <f>IF(OR(A1841="",B1841=""),"",COUNTIFS(Paradas!$A$5:$A$4004,A1841,Paradas!$B$5:$B$4004,B1841))</f>
        <v/>
      </c>
      <c r="N1841" s="11">
        <f>IF(OR(H1841="",I1841=""),"",I1841-H1841)</f>
        <v/>
      </c>
      <c r="O1841" s="6" t="n"/>
    </row>
    <row r="1842">
      <c r="A1842" s="13" t="n"/>
      <c r="B1842" s="6" t="n"/>
      <c r="C1842" s="6" t="n"/>
      <c r="D1842" s="6" t="n"/>
      <c r="E1842" s="14" t="n"/>
      <c r="F1842" s="14" t="n"/>
      <c r="G1842" s="14" t="n"/>
      <c r="H1842" s="15" t="n"/>
      <c r="I1842" s="15" t="n"/>
      <c r="J1842" s="11">
        <f>IF(OR(E1842="",F1842=""),"",ROUND((MOD(F1842-E1842,1)-N(G1842))*24,2))</f>
        <v/>
      </c>
      <c r="K1842" s="11">
        <f>IF(OR(A1842="",B1842=""),"",SUMIFS(Paradas!$F$5:$F$4004,Paradas!$A$5:$A$4004,A1842,Paradas!$B$5:$B$4004,B1842))</f>
        <v/>
      </c>
      <c r="L1842" s="11">
        <f>IF(J1842="","",J1842-N(K1842))</f>
        <v/>
      </c>
      <c r="M1842" s="12">
        <f>IF(OR(A1842="",B1842=""),"",COUNTIFS(Paradas!$A$5:$A$4004,A1842,Paradas!$B$5:$B$4004,B1842))</f>
        <v/>
      </c>
      <c r="N1842" s="11">
        <f>IF(OR(H1842="",I1842=""),"",I1842-H1842)</f>
        <v/>
      </c>
      <c r="O1842" s="6" t="n"/>
    </row>
    <row r="1843">
      <c r="A1843" s="13" t="n"/>
      <c r="B1843" s="6" t="n"/>
      <c r="C1843" s="6" t="n"/>
      <c r="D1843" s="6" t="n"/>
      <c r="E1843" s="14" t="n"/>
      <c r="F1843" s="14" t="n"/>
      <c r="G1843" s="14" t="n"/>
      <c r="H1843" s="15" t="n"/>
      <c r="I1843" s="15" t="n"/>
      <c r="J1843" s="11">
        <f>IF(OR(E1843="",F1843=""),"",ROUND((MOD(F1843-E1843,1)-N(G1843))*24,2))</f>
        <v/>
      </c>
      <c r="K1843" s="11">
        <f>IF(OR(A1843="",B1843=""),"",SUMIFS(Paradas!$F$5:$F$4004,Paradas!$A$5:$A$4004,A1843,Paradas!$B$5:$B$4004,B1843))</f>
        <v/>
      </c>
      <c r="L1843" s="11">
        <f>IF(J1843="","",J1843-N(K1843))</f>
        <v/>
      </c>
      <c r="M1843" s="12">
        <f>IF(OR(A1843="",B1843=""),"",COUNTIFS(Paradas!$A$5:$A$4004,A1843,Paradas!$B$5:$B$4004,B1843))</f>
        <v/>
      </c>
      <c r="N1843" s="11">
        <f>IF(OR(H1843="",I1843=""),"",I1843-H1843)</f>
        <v/>
      </c>
      <c r="O1843" s="6" t="n"/>
    </row>
    <row r="1844">
      <c r="A1844" s="13" t="n"/>
      <c r="B1844" s="6" t="n"/>
      <c r="C1844" s="6" t="n"/>
      <c r="D1844" s="6" t="n"/>
      <c r="E1844" s="14" t="n"/>
      <c r="F1844" s="14" t="n"/>
      <c r="G1844" s="14" t="n"/>
      <c r="H1844" s="15" t="n"/>
      <c r="I1844" s="15" t="n"/>
      <c r="J1844" s="11">
        <f>IF(OR(E1844="",F1844=""),"",ROUND((MOD(F1844-E1844,1)-N(G1844))*24,2))</f>
        <v/>
      </c>
      <c r="K1844" s="11">
        <f>IF(OR(A1844="",B1844=""),"",SUMIFS(Paradas!$F$5:$F$4004,Paradas!$A$5:$A$4004,A1844,Paradas!$B$5:$B$4004,B1844))</f>
        <v/>
      </c>
      <c r="L1844" s="11">
        <f>IF(J1844="","",J1844-N(K1844))</f>
        <v/>
      </c>
      <c r="M1844" s="12">
        <f>IF(OR(A1844="",B1844=""),"",COUNTIFS(Paradas!$A$5:$A$4004,A1844,Paradas!$B$5:$B$4004,B1844))</f>
        <v/>
      </c>
      <c r="N1844" s="11">
        <f>IF(OR(H1844="",I1844=""),"",I1844-H1844)</f>
        <v/>
      </c>
      <c r="O1844" s="6" t="n"/>
    </row>
    <row r="1845">
      <c r="A1845" s="13" t="n"/>
      <c r="B1845" s="6" t="n"/>
      <c r="C1845" s="6" t="n"/>
      <c r="D1845" s="6" t="n"/>
      <c r="E1845" s="14" t="n"/>
      <c r="F1845" s="14" t="n"/>
      <c r="G1845" s="14" t="n"/>
      <c r="H1845" s="15" t="n"/>
      <c r="I1845" s="15" t="n"/>
      <c r="J1845" s="11">
        <f>IF(OR(E1845="",F1845=""),"",ROUND((MOD(F1845-E1845,1)-N(G1845))*24,2))</f>
        <v/>
      </c>
      <c r="K1845" s="11">
        <f>IF(OR(A1845="",B1845=""),"",SUMIFS(Paradas!$F$5:$F$4004,Paradas!$A$5:$A$4004,A1845,Paradas!$B$5:$B$4004,B1845))</f>
        <v/>
      </c>
      <c r="L1845" s="11">
        <f>IF(J1845="","",J1845-N(K1845))</f>
        <v/>
      </c>
      <c r="M1845" s="12">
        <f>IF(OR(A1845="",B1845=""),"",COUNTIFS(Paradas!$A$5:$A$4004,A1845,Paradas!$B$5:$B$4004,B1845))</f>
        <v/>
      </c>
      <c r="N1845" s="11">
        <f>IF(OR(H1845="",I1845=""),"",I1845-H1845)</f>
        <v/>
      </c>
      <c r="O1845" s="6" t="n"/>
    </row>
    <row r="1846">
      <c r="A1846" s="13" t="n"/>
      <c r="B1846" s="6" t="n"/>
      <c r="C1846" s="6" t="n"/>
      <c r="D1846" s="6" t="n"/>
      <c r="E1846" s="14" t="n"/>
      <c r="F1846" s="14" t="n"/>
      <c r="G1846" s="14" t="n"/>
      <c r="H1846" s="15" t="n"/>
      <c r="I1846" s="15" t="n"/>
      <c r="J1846" s="11">
        <f>IF(OR(E1846="",F1846=""),"",ROUND((MOD(F1846-E1846,1)-N(G1846))*24,2))</f>
        <v/>
      </c>
      <c r="K1846" s="11">
        <f>IF(OR(A1846="",B1846=""),"",SUMIFS(Paradas!$F$5:$F$4004,Paradas!$A$5:$A$4004,A1846,Paradas!$B$5:$B$4004,B1846))</f>
        <v/>
      </c>
      <c r="L1846" s="11">
        <f>IF(J1846="","",J1846-N(K1846))</f>
        <v/>
      </c>
      <c r="M1846" s="12">
        <f>IF(OR(A1846="",B1846=""),"",COUNTIFS(Paradas!$A$5:$A$4004,A1846,Paradas!$B$5:$B$4004,B1846))</f>
        <v/>
      </c>
      <c r="N1846" s="11">
        <f>IF(OR(H1846="",I1846=""),"",I1846-H1846)</f>
        <v/>
      </c>
      <c r="O1846" s="6" t="n"/>
    </row>
    <row r="1847">
      <c r="A1847" s="13" t="n"/>
      <c r="B1847" s="6" t="n"/>
      <c r="C1847" s="6" t="n"/>
      <c r="D1847" s="6" t="n"/>
      <c r="E1847" s="14" t="n"/>
      <c r="F1847" s="14" t="n"/>
      <c r="G1847" s="14" t="n"/>
      <c r="H1847" s="15" t="n"/>
      <c r="I1847" s="15" t="n"/>
      <c r="J1847" s="11">
        <f>IF(OR(E1847="",F1847=""),"",ROUND((MOD(F1847-E1847,1)-N(G1847))*24,2))</f>
        <v/>
      </c>
      <c r="K1847" s="11">
        <f>IF(OR(A1847="",B1847=""),"",SUMIFS(Paradas!$F$5:$F$4004,Paradas!$A$5:$A$4004,A1847,Paradas!$B$5:$B$4004,B1847))</f>
        <v/>
      </c>
      <c r="L1847" s="11">
        <f>IF(J1847="","",J1847-N(K1847))</f>
        <v/>
      </c>
      <c r="M1847" s="12">
        <f>IF(OR(A1847="",B1847=""),"",COUNTIFS(Paradas!$A$5:$A$4004,A1847,Paradas!$B$5:$B$4004,B1847))</f>
        <v/>
      </c>
      <c r="N1847" s="11">
        <f>IF(OR(H1847="",I1847=""),"",I1847-H1847)</f>
        <v/>
      </c>
      <c r="O1847" s="6" t="n"/>
    </row>
    <row r="1848">
      <c r="A1848" s="13" t="n"/>
      <c r="B1848" s="6" t="n"/>
      <c r="C1848" s="6" t="n"/>
      <c r="D1848" s="6" t="n"/>
      <c r="E1848" s="14" t="n"/>
      <c r="F1848" s="14" t="n"/>
      <c r="G1848" s="14" t="n"/>
      <c r="H1848" s="15" t="n"/>
      <c r="I1848" s="15" t="n"/>
      <c r="J1848" s="11">
        <f>IF(OR(E1848="",F1848=""),"",ROUND((MOD(F1848-E1848,1)-N(G1848))*24,2))</f>
        <v/>
      </c>
      <c r="K1848" s="11">
        <f>IF(OR(A1848="",B1848=""),"",SUMIFS(Paradas!$F$5:$F$4004,Paradas!$A$5:$A$4004,A1848,Paradas!$B$5:$B$4004,B1848))</f>
        <v/>
      </c>
      <c r="L1848" s="11">
        <f>IF(J1848="","",J1848-N(K1848))</f>
        <v/>
      </c>
      <c r="M1848" s="12">
        <f>IF(OR(A1848="",B1848=""),"",COUNTIFS(Paradas!$A$5:$A$4004,A1848,Paradas!$B$5:$B$4004,B1848))</f>
        <v/>
      </c>
      <c r="N1848" s="11">
        <f>IF(OR(H1848="",I1848=""),"",I1848-H1848)</f>
        <v/>
      </c>
      <c r="O1848" s="6" t="n"/>
    </row>
    <row r="1849">
      <c r="A1849" s="13" t="n"/>
      <c r="B1849" s="6" t="n"/>
      <c r="C1849" s="6" t="n"/>
      <c r="D1849" s="6" t="n"/>
      <c r="E1849" s="14" t="n"/>
      <c r="F1849" s="14" t="n"/>
      <c r="G1849" s="14" t="n"/>
      <c r="H1849" s="15" t="n"/>
      <c r="I1849" s="15" t="n"/>
      <c r="J1849" s="11">
        <f>IF(OR(E1849="",F1849=""),"",ROUND((MOD(F1849-E1849,1)-N(G1849))*24,2))</f>
        <v/>
      </c>
      <c r="K1849" s="11">
        <f>IF(OR(A1849="",B1849=""),"",SUMIFS(Paradas!$F$5:$F$4004,Paradas!$A$5:$A$4004,A1849,Paradas!$B$5:$B$4004,B1849))</f>
        <v/>
      </c>
      <c r="L1849" s="11">
        <f>IF(J1849="","",J1849-N(K1849))</f>
        <v/>
      </c>
      <c r="M1849" s="12">
        <f>IF(OR(A1849="",B1849=""),"",COUNTIFS(Paradas!$A$5:$A$4004,A1849,Paradas!$B$5:$B$4004,B1849))</f>
        <v/>
      </c>
      <c r="N1849" s="11">
        <f>IF(OR(H1849="",I1849=""),"",I1849-H1849)</f>
        <v/>
      </c>
      <c r="O1849" s="6" t="n"/>
    </row>
    <row r="1850">
      <c r="A1850" s="13" t="n"/>
      <c r="B1850" s="6" t="n"/>
      <c r="C1850" s="6" t="n"/>
      <c r="D1850" s="6" t="n"/>
      <c r="E1850" s="14" t="n"/>
      <c r="F1850" s="14" t="n"/>
      <c r="G1850" s="14" t="n"/>
      <c r="H1850" s="15" t="n"/>
      <c r="I1850" s="15" t="n"/>
      <c r="J1850" s="11">
        <f>IF(OR(E1850="",F1850=""),"",ROUND((MOD(F1850-E1850,1)-N(G1850))*24,2))</f>
        <v/>
      </c>
      <c r="K1850" s="11">
        <f>IF(OR(A1850="",B1850=""),"",SUMIFS(Paradas!$F$5:$F$4004,Paradas!$A$5:$A$4004,A1850,Paradas!$B$5:$B$4004,B1850))</f>
        <v/>
      </c>
      <c r="L1850" s="11">
        <f>IF(J1850="","",J1850-N(K1850))</f>
        <v/>
      </c>
      <c r="M1850" s="12">
        <f>IF(OR(A1850="",B1850=""),"",COUNTIFS(Paradas!$A$5:$A$4004,A1850,Paradas!$B$5:$B$4004,B1850))</f>
        <v/>
      </c>
      <c r="N1850" s="11">
        <f>IF(OR(H1850="",I1850=""),"",I1850-H1850)</f>
        <v/>
      </c>
      <c r="O1850" s="6" t="n"/>
    </row>
    <row r="1851">
      <c r="A1851" s="13" t="n"/>
      <c r="B1851" s="6" t="n"/>
      <c r="C1851" s="6" t="n"/>
      <c r="D1851" s="6" t="n"/>
      <c r="E1851" s="14" t="n"/>
      <c r="F1851" s="14" t="n"/>
      <c r="G1851" s="14" t="n"/>
      <c r="H1851" s="15" t="n"/>
      <c r="I1851" s="15" t="n"/>
      <c r="J1851" s="11">
        <f>IF(OR(E1851="",F1851=""),"",ROUND((MOD(F1851-E1851,1)-N(G1851))*24,2))</f>
        <v/>
      </c>
      <c r="K1851" s="11">
        <f>IF(OR(A1851="",B1851=""),"",SUMIFS(Paradas!$F$5:$F$4004,Paradas!$A$5:$A$4004,A1851,Paradas!$B$5:$B$4004,B1851))</f>
        <v/>
      </c>
      <c r="L1851" s="11">
        <f>IF(J1851="","",J1851-N(K1851))</f>
        <v/>
      </c>
      <c r="M1851" s="12">
        <f>IF(OR(A1851="",B1851=""),"",COUNTIFS(Paradas!$A$5:$A$4004,A1851,Paradas!$B$5:$B$4004,B1851))</f>
        <v/>
      </c>
      <c r="N1851" s="11">
        <f>IF(OR(H1851="",I1851=""),"",I1851-H1851)</f>
        <v/>
      </c>
      <c r="O1851" s="6" t="n"/>
    </row>
    <row r="1852">
      <c r="A1852" s="13" t="n"/>
      <c r="B1852" s="6" t="n"/>
      <c r="C1852" s="6" t="n"/>
      <c r="D1852" s="6" t="n"/>
      <c r="E1852" s="14" t="n"/>
      <c r="F1852" s="14" t="n"/>
      <c r="G1852" s="14" t="n"/>
      <c r="H1852" s="15" t="n"/>
      <c r="I1852" s="15" t="n"/>
      <c r="J1852" s="11">
        <f>IF(OR(E1852="",F1852=""),"",ROUND((MOD(F1852-E1852,1)-N(G1852))*24,2))</f>
        <v/>
      </c>
      <c r="K1852" s="11">
        <f>IF(OR(A1852="",B1852=""),"",SUMIFS(Paradas!$F$5:$F$4004,Paradas!$A$5:$A$4004,A1852,Paradas!$B$5:$B$4004,B1852))</f>
        <v/>
      </c>
      <c r="L1852" s="11">
        <f>IF(J1852="","",J1852-N(K1852))</f>
        <v/>
      </c>
      <c r="M1852" s="12">
        <f>IF(OR(A1852="",B1852=""),"",COUNTIFS(Paradas!$A$5:$A$4004,A1852,Paradas!$B$5:$B$4004,B1852))</f>
        <v/>
      </c>
      <c r="N1852" s="11">
        <f>IF(OR(H1852="",I1852=""),"",I1852-H1852)</f>
        <v/>
      </c>
      <c r="O1852" s="6" t="n"/>
    </row>
    <row r="1853">
      <c r="A1853" s="13" t="n"/>
      <c r="B1853" s="6" t="n"/>
      <c r="C1853" s="6" t="n"/>
      <c r="D1853" s="6" t="n"/>
      <c r="E1853" s="14" t="n"/>
      <c r="F1853" s="14" t="n"/>
      <c r="G1853" s="14" t="n"/>
      <c r="H1853" s="15" t="n"/>
      <c r="I1853" s="15" t="n"/>
      <c r="J1853" s="11">
        <f>IF(OR(E1853="",F1853=""),"",ROUND((MOD(F1853-E1853,1)-N(G1853))*24,2))</f>
        <v/>
      </c>
      <c r="K1853" s="11">
        <f>IF(OR(A1853="",B1853=""),"",SUMIFS(Paradas!$F$5:$F$4004,Paradas!$A$5:$A$4004,A1853,Paradas!$B$5:$B$4004,B1853))</f>
        <v/>
      </c>
      <c r="L1853" s="11">
        <f>IF(J1853="","",J1853-N(K1853))</f>
        <v/>
      </c>
      <c r="M1853" s="12">
        <f>IF(OR(A1853="",B1853=""),"",COUNTIFS(Paradas!$A$5:$A$4004,A1853,Paradas!$B$5:$B$4004,B1853))</f>
        <v/>
      </c>
      <c r="N1853" s="11">
        <f>IF(OR(H1853="",I1853=""),"",I1853-H1853)</f>
        <v/>
      </c>
      <c r="O1853" s="6" t="n"/>
    </row>
    <row r="1854">
      <c r="A1854" s="13" t="n"/>
      <c r="B1854" s="6" t="n"/>
      <c r="C1854" s="6" t="n"/>
      <c r="D1854" s="6" t="n"/>
      <c r="E1854" s="14" t="n"/>
      <c r="F1854" s="14" t="n"/>
      <c r="G1854" s="14" t="n"/>
      <c r="H1854" s="15" t="n"/>
      <c r="I1854" s="15" t="n"/>
      <c r="J1854" s="11">
        <f>IF(OR(E1854="",F1854=""),"",ROUND((MOD(F1854-E1854,1)-N(G1854))*24,2))</f>
        <v/>
      </c>
      <c r="K1854" s="11">
        <f>IF(OR(A1854="",B1854=""),"",SUMIFS(Paradas!$F$5:$F$4004,Paradas!$A$5:$A$4004,A1854,Paradas!$B$5:$B$4004,B1854))</f>
        <v/>
      </c>
      <c r="L1854" s="11">
        <f>IF(J1854="","",J1854-N(K1854))</f>
        <v/>
      </c>
      <c r="M1854" s="12">
        <f>IF(OR(A1854="",B1854=""),"",COUNTIFS(Paradas!$A$5:$A$4004,A1854,Paradas!$B$5:$B$4004,B1854))</f>
        <v/>
      </c>
      <c r="N1854" s="11">
        <f>IF(OR(H1854="",I1854=""),"",I1854-H1854)</f>
        <v/>
      </c>
      <c r="O1854" s="6" t="n"/>
    </row>
    <row r="1855">
      <c r="A1855" s="13" t="n"/>
      <c r="B1855" s="6" t="n"/>
      <c r="C1855" s="6" t="n"/>
      <c r="D1855" s="6" t="n"/>
      <c r="E1855" s="14" t="n"/>
      <c r="F1855" s="14" t="n"/>
      <c r="G1855" s="14" t="n"/>
      <c r="H1855" s="15" t="n"/>
      <c r="I1855" s="15" t="n"/>
      <c r="J1855" s="11">
        <f>IF(OR(E1855="",F1855=""),"",ROUND((MOD(F1855-E1855,1)-N(G1855))*24,2))</f>
        <v/>
      </c>
      <c r="K1855" s="11">
        <f>IF(OR(A1855="",B1855=""),"",SUMIFS(Paradas!$F$5:$F$4004,Paradas!$A$5:$A$4004,A1855,Paradas!$B$5:$B$4004,B1855))</f>
        <v/>
      </c>
      <c r="L1855" s="11">
        <f>IF(J1855="","",J1855-N(K1855))</f>
        <v/>
      </c>
      <c r="M1855" s="12">
        <f>IF(OR(A1855="",B1855=""),"",COUNTIFS(Paradas!$A$5:$A$4004,A1855,Paradas!$B$5:$B$4004,B1855))</f>
        <v/>
      </c>
      <c r="N1855" s="11">
        <f>IF(OR(H1855="",I1855=""),"",I1855-H1855)</f>
        <v/>
      </c>
      <c r="O1855" s="6" t="n"/>
    </row>
    <row r="1856">
      <c r="A1856" s="13" t="n"/>
      <c r="B1856" s="6" t="n"/>
      <c r="C1856" s="6" t="n"/>
      <c r="D1856" s="6" t="n"/>
      <c r="E1856" s="14" t="n"/>
      <c r="F1856" s="14" t="n"/>
      <c r="G1856" s="14" t="n"/>
      <c r="H1856" s="15" t="n"/>
      <c r="I1856" s="15" t="n"/>
      <c r="J1856" s="11">
        <f>IF(OR(E1856="",F1856=""),"",ROUND((MOD(F1856-E1856,1)-N(G1856))*24,2))</f>
        <v/>
      </c>
      <c r="K1856" s="11">
        <f>IF(OR(A1856="",B1856=""),"",SUMIFS(Paradas!$F$5:$F$4004,Paradas!$A$5:$A$4004,A1856,Paradas!$B$5:$B$4004,B1856))</f>
        <v/>
      </c>
      <c r="L1856" s="11">
        <f>IF(J1856="","",J1856-N(K1856))</f>
        <v/>
      </c>
      <c r="M1856" s="12">
        <f>IF(OR(A1856="",B1856=""),"",COUNTIFS(Paradas!$A$5:$A$4004,A1856,Paradas!$B$5:$B$4004,B1856))</f>
        <v/>
      </c>
      <c r="N1856" s="11">
        <f>IF(OR(H1856="",I1856=""),"",I1856-H1856)</f>
        <v/>
      </c>
      <c r="O1856" s="6" t="n"/>
    </row>
    <row r="1857">
      <c r="A1857" s="13" t="n"/>
      <c r="B1857" s="6" t="n"/>
      <c r="C1857" s="6" t="n"/>
      <c r="D1857" s="6" t="n"/>
      <c r="E1857" s="14" t="n"/>
      <c r="F1857" s="14" t="n"/>
      <c r="G1857" s="14" t="n"/>
      <c r="H1857" s="15" t="n"/>
      <c r="I1857" s="15" t="n"/>
      <c r="J1857" s="11">
        <f>IF(OR(E1857="",F1857=""),"",ROUND((MOD(F1857-E1857,1)-N(G1857))*24,2))</f>
        <v/>
      </c>
      <c r="K1857" s="11">
        <f>IF(OR(A1857="",B1857=""),"",SUMIFS(Paradas!$F$5:$F$4004,Paradas!$A$5:$A$4004,A1857,Paradas!$B$5:$B$4004,B1857))</f>
        <v/>
      </c>
      <c r="L1857" s="11">
        <f>IF(J1857="","",J1857-N(K1857))</f>
        <v/>
      </c>
      <c r="M1857" s="12">
        <f>IF(OR(A1857="",B1857=""),"",COUNTIFS(Paradas!$A$5:$A$4004,A1857,Paradas!$B$5:$B$4004,B1857))</f>
        <v/>
      </c>
      <c r="N1857" s="11">
        <f>IF(OR(H1857="",I1857=""),"",I1857-H1857)</f>
        <v/>
      </c>
      <c r="O1857" s="6" t="n"/>
    </row>
    <row r="1858">
      <c r="A1858" s="13" t="n"/>
      <c r="B1858" s="6" t="n"/>
      <c r="C1858" s="6" t="n"/>
      <c r="D1858" s="6" t="n"/>
      <c r="E1858" s="14" t="n"/>
      <c r="F1858" s="14" t="n"/>
      <c r="G1858" s="14" t="n"/>
      <c r="H1858" s="15" t="n"/>
      <c r="I1858" s="15" t="n"/>
      <c r="J1858" s="11">
        <f>IF(OR(E1858="",F1858=""),"",ROUND((MOD(F1858-E1858,1)-N(G1858))*24,2))</f>
        <v/>
      </c>
      <c r="K1858" s="11">
        <f>IF(OR(A1858="",B1858=""),"",SUMIFS(Paradas!$F$5:$F$4004,Paradas!$A$5:$A$4004,A1858,Paradas!$B$5:$B$4004,B1858))</f>
        <v/>
      </c>
      <c r="L1858" s="11">
        <f>IF(J1858="","",J1858-N(K1858))</f>
        <v/>
      </c>
      <c r="M1858" s="12">
        <f>IF(OR(A1858="",B1858=""),"",COUNTIFS(Paradas!$A$5:$A$4004,A1858,Paradas!$B$5:$B$4004,B1858))</f>
        <v/>
      </c>
      <c r="N1858" s="11">
        <f>IF(OR(H1858="",I1858=""),"",I1858-H1858)</f>
        <v/>
      </c>
      <c r="O1858" s="6" t="n"/>
    </row>
    <row r="1859">
      <c r="A1859" s="13" t="n"/>
      <c r="B1859" s="6" t="n"/>
      <c r="C1859" s="6" t="n"/>
      <c r="D1859" s="6" t="n"/>
      <c r="E1859" s="14" t="n"/>
      <c r="F1859" s="14" t="n"/>
      <c r="G1859" s="14" t="n"/>
      <c r="H1859" s="15" t="n"/>
      <c r="I1859" s="15" t="n"/>
      <c r="J1859" s="11">
        <f>IF(OR(E1859="",F1859=""),"",ROUND((MOD(F1859-E1859,1)-N(G1859))*24,2))</f>
        <v/>
      </c>
      <c r="K1859" s="11">
        <f>IF(OR(A1859="",B1859=""),"",SUMIFS(Paradas!$F$5:$F$4004,Paradas!$A$5:$A$4004,A1859,Paradas!$B$5:$B$4004,B1859))</f>
        <v/>
      </c>
      <c r="L1859" s="11">
        <f>IF(J1859="","",J1859-N(K1859))</f>
        <v/>
      </c>
      <c r="M1859" s="12">
        <f>IF(OR(A1859="",B1859=""),"",COUNTIFS(Paradas!$A$5:$A$4004,A1859,Paradas!$B$5:$B$4004,B1859))</f>
        <v/>
      </c>
      <c r="N1859" s="11">
        <f>IF(OR(H1859="",I1859=""),"",I1859-H1859)</f>
        <v/>
      </c>
      <c r="O1859" s="6" t="n"/>
    </row>
    <row r="1860">
      <c r="A1860" s="13" t="n"/>
      <c r="B1860" s="6" t="n"/>
      <c r="C1860" s="6" t="n"/>
      <c r="D1860" s="6" t="n"/>
      <c r="E1860" s="14" t="n"/>
      <c r="F1860" s="14" t="n"/>
      <c r="G1860" s="14" t="n"/>
      <c r="H1860" s="15" t="n"/>
      <c r="I1860" s="15" t="n"/>
      <c r="J1860" s="11">
        <f>IF(OR(E1860="",F1860=""),"",ROUND((MOD(F1860-E1860,1)-N(G1860))*24,2))</f>
        <v/>
      </c>
      <c r="K1860" s="11">
        <f>IF(OR(A1860="",B1860=""),"",SUMIFS(Paradas!$F$5:$F$4004,Paradas!$A$5:$A$4004,A1860,Paradas!$B$5:$B$4004,B1860))</f>
        <v/>
      </c>
      <c r="L1860" s="11">
        <f>IF(J1860="","",J1860-N(K1860))</f>
        <v/>
      </c>
      <c r="M1860" s="12">
        <f>IF(OR(A1860="",B1860=""),"",COUNTIFS(Paradas!$A$5:$A$4004,A1860,Paradas!$B$5:$B$4004,B1860))</f>
        <v/>
      </c>
      <c r="N1860" s="11">
        <f>IF(OR(H1860="",I1860=""),"",I1860-H1860)</f>
        <v/>
      </c>
      <c r="O1860" s="6" t="n"/>
    </row>
    <row r="1861">
      <c r="A1861" s="13" t="n"/>
      <c r="B1861" s="6" t="n"/>
      <c r="C1861" s="6" t="n"/>
      <c r="D1861" s="6" t="n"/>
      <c r="E1861" s="14" t="n"/>
      <c r="F1861" s="14" t="n"/>
      <c r="G1861" s="14" t="n"/>
      <c r="H1861" s="15" t="n"/>
      <c r="I1861" s="15" t="n"/>
      <c r="J1861" s="11">
        <f>IF(OR(E1861="",F1861=""),"",ROUND((MOD(F1861-E1861,1)-N(G1861))*24,2))</f>
        <v/>
      </c>
      <c r="K1861" s="11">
        <f>IF(OR(A1861="",B1861=""),"",SUMIFS(Paradas!$F$5:$F$4004,Paradas!$A$5:$A$4004,A1861,Paradas!$B$5:$B$4004,B1861))</f>
        <v/>
      </c>
      <c r="L1861" s="11">
        <f>IF(J1861="","",J1861-N(K1861))</f>
        <v/>
      </c>
      <c r="M1861" s="12">
        <f>IF(OR(A1861="",B1861=""),"",COUNTIFS(Paradas!$A$5:$A$4004,A1861,Paradas!$B$5:$B$4004,B1861))</f>
        <v/>
      </c>
      <c r="N1861" s="11">
        <f>IF(OR(H1861="",I1861=""),"",I1861-H1861)</f>
        <v/>
      </c>
      <c r="O1861" s="6" t="n"/>
    </row>
    <row r="1862">
      <c r="A1862" s="13" t="n"/>
      <c r="B1862" s="6" t="n"/>
      <c r="C1862" s="6" t="n"/>
      <c r="D1862" s="6" t="n"/>
      <c r="E1862" s="14" t="n"/>
      <c r="F1862" s="14" t="n"/>
      <c r="G1862" s="14" t="n"/>
      <c r="H1862" s="15" t="n"/>
      <c r="I1862" s="15" t="n"/>
      <c r="J1862" s="11">
        <f>IF(OR(E1862="",F1862=""),"",ROUND((MOD(F1862-E1862,1)-N(G1862))*24,2))</f>
        <v/>
      </c>
      <c r="K1862" s="11">
        <f>IF(OR(A1862="",B1862=""),"",SUMIFS(Paradas!$F$5:$F$4004,Paradas!$A$5:$A$4004,A1862,Paradas!$B$5:$B$4004,B1862))</f>
        <v/>
      </c>
      <c r="L1862" s="11">
        <f>IF(J1862="","",J1862-N(K1862))</f>
        <v/>
      </c>
      <c r="M1862" s="12">
        <f>IF(OR(A1862="",B1862=""),"",COUNTIFS(Paradas!$A$5:$A$4004,A1862,Paradas!$B$5:$B$4004,B1862))</f>
        <v/>
      </c>
      <c r="N1862" s="11">
        <f>IF(OR(H1862="",I1862=""),"",I1862-H1862)</f>
        <v/>
      </c>
      <c r="O1862" s="6" t="n"/>
    </row>
    <row r="1863">
      <c r="A1863" s="13" t="n"/>
      <c r="B1863" s="6" t="n"/>
      <c r="C1863" s="6" t="n"/>
      <c r="D1863" s="6" t="n"/>
      <c r="E1863" s="14" t="n"/>
      <c r="F1863" s="14" t="n"/>
      <c r="G1863" s="14" t="n"/>
      <c r="H1863" s="15" t="n"/>
      <c r="I1863" s="15" t="n"/>
      <c r="J1863" s="11">
        <f>IF(OR(E1863="",F1863=""),"",ROUND((MOD(F1863-E1863,1)-N(G1863))*24,2))</f>
        <v/>
      </c>
      <c r="K1863" s="11">
        <f>IF(OR(A1863="",B1863=""),"",SUMIFS(Paradas!$F$5:$F$4004,Paradas!$A$5:$A$4004,A1863,Paradas!$B$5:$B$4004,B1863))</f>
        <v/>
      </c>
      <c r="L1863" s="11">
        <f>IF(J1863="","",J1863-N(K1863))</f>
        <v/>
      </c>
      <c r="M1863" s="12">
        <f>IF(OR(A1863="",B1863=""),"",COUNTIFS(Paradas!$A$5:$A$4004,A1863,Paradas!$B$5:$B$4004,B1863))</f>
        <v/>
      </c>
      <c r="N1863" s="11">
        <f>IF(OR(H1863="",I1863=""),"",I1863-H1863)</f>
        <v/>
      </c>
      <c r="O1863" s="6" t="n"/>
    </row>
    <row r="1864">
      <c r="A1864" s="13" t="n"/>
      <c r="B1864" s="6" t="n"/>
      <c r="C1864" s="6" t="n"/>
      <c r="D1864" s="6" t="n"/>
      <c r="E1864" s="14" t="n"/>
      <c r="F1864" s="14" t="n"/>
      <c r="G1864" s="14" t="n"/>
      <c r="H1864" s="15" t="n"/>
      <c r="I1864" s="15" t="n"/>
      <c r="J1864" s="11">
        <f>IF(OR(E1864="",F1864=""),"",ROUND((MOD(F1864-E1864,1)-N(G1864))*24,2))</f>
        <v/>
      </c>
      <c r="K1864" s="11">
        <f>IF(OR(A1864="",B1864=""),"",SUMIFS(Paradas!$F$5:$F$4004,Paradas!$A$5:$A$4004,A1864,Paradas!$B$5:$B$4004,B1864))</f>
        <v/>
      </c>
      <c r="L1864" s="11">
        <f>IF(J1864="","",J1864-N(K1864))</f>
        <v/>
      </c>
      <c r="M1864" s="12">
        <f>IF(OR(A1864="",B1864=""),"",COUNTIFS(Paradas!$A$5:$A$4004,A1864,Paradas!$B$5:$B$4004,B1864))</f>
        <v/>
      </c>
      <c r="N1864" s="11">
        <f>IF(OR(H1864="",I1864=""),"",I1864-H1864)</f>
        <v/>
      </c>
      <c r="O1864" s="6" t="n"/>
    </row>
    <row r="1865">
      <c r="A1865" s="13" t="n"/>
      <c r="B1865" s="6" t="n"/>
      <c r="C1865" s="6" t="n"/>
      <c r="D1865" s="6" t="n"/>
      <c r="E1865" s="14" t="n"/>
      <c r="F1865" s="14" t="n"/>
      <c r="G1865" s="14" t="n"/>
      <c r="H1865" s="15" t="n"/>
      <c r="I1865" s="15" t="n"/>
      <c r="J1865" s="11">
        <f>IF(OR(E1865="",F1865=""),"",ROUND((MOD(F1865-E1865,1)-N(G1865))*24,2))</f>
        <v/>
      </c>
      <c r="K1865" s="11">
        <f>IF(OR(A1865="",B1865=""),"",SUMIFS(Paradas!$F$5:$F$4004,Paradas!$A$5:$A$4004,A1865,Paradas!$B$5:$B$4004,B1865))</f>
        <v/>
      </c>
      <c r="L1865" s="11">
        <f>IF(J1865="","",J1865-N(K1865))</f>
        <v/>
      </c>
      <c r="M1865" s="12">
        <f>IF(OR(A1865="",B1865=""),"",COUNTIFS(Paradas!$A$5:$A$4004,A1865,Paradas!$B$5:$B$4004,B1865))</f>
        <v/>
      </c>
      <c r="N1865" s="11">
        <f>IF(OR(H1865="",I1865=""),"",I1865-H1865)</f>
        <v/>
      </c>
      <c r="O1865" s="6" t="n"/>
    </row>
    <row r="1866">
      <c r="A1866" s="13" t="n"/>
      <c r="B1866" s="6" t="n"/>
      <c r="C1866" s="6" t="n"/>
      <c r="D1866" s="6" t="n"/>
      <c r="E1866" s="14" t="n"/>
      <c r="F1866" s="14" t="n"/>
      <c r="G1866" s="14" t="n"/>
      <c r="H1866" s="15" t="n"/>
      <c r="I1866" s="15" t="n"/>
      <c r="J1866" s="11">
        <f>IF(OR(E1866="",F1866=""),"",ROUND((MOD(F1866-E1866,1)-N(G1866))*24,2))</f>
        <v/>
      </c>
      <c r="K1866" s="11">
        <f>IF(OR(A1866="",B1866=""),"",SUMIFS(Paradas!$F$5:$F$4004,Paradas!$A$5:$A$4004,A1866,Paradas!$B$5:$B$4004,B1866))</f>
        <v/>
      </c>
      <c r="L1866" s="11">
        <f>IF(J1866="","",J1866-N(K1866))</f>
        <v/>
      </c>
      <c r="M1866" s="12">
        <f>IF(OR(A1866="",B1866=""),"",COUNTIFS(Paradas!$A$5:$A$4004,A1866,Paradas!$B$5:$B$4004,B1866))</f>
        <v/>
      </c>
      <c r="N1866" s="11">
        <f>IF(OR(H1866="",I1866=""),"",I1866-H1866)</f>
        <v/>
      </c>
      <c r="O1866" s="6" t="n"/>
    </row>
    <row r="1867">
      <c r="A1867" s="13" t="n"/>
      <c r="B1867" s="6" t="n"/>
      <c r="C1867" s="6" t="n"/>
      <c r="D1867" s="6" t="n"/>
      <c r="E1867" s="14" t="n"/>
      <c r="F1867" s="14" t="n"/>
      <c r="G1867" s="14" t="n"/>
      <c r="H1867" s="15" t="n"/>
      <c r="I1867" s="15" t="n"/>
      <c r="J1867" s="11">
        <f>IF(OR(E1867="",F1867=""),"",ROUND((MOD(F1867-E1867,1)-N(G1867))*24,2))</f>
        <v/>
      </c>
      <c r="K1867" s="11">
        <f>IF(OR(A1867="",B1867=""),"",SUMIFS(Paradas!$F$5:$F$4004,Paradas!$A$5:$A$4004,A1867,Paradas!$B$5:$B$4004,B1867))</f>
        <v/>
      </c>
      <c r="L1867" s="11">
        <f>IF(J1867="","",J1867-N(K1867))</f>
        <v/>
      </c>
      <c r="M1867" s="12">
        <f>IF(OR(A1867="",B1867=""),"",COUNTIFS(Paradas!$A$5:$A$4004,A1867,Paradas!$B$5:$B$4004,B1867))</f>
        <v/>
      </c>
      <c r="N1867" s="11">
        <f>IF(OR(H1867="",I1867=""),"",I1867-H1867)</f>
        <v/>
      </c>
      <c r="O1867" s="6" t="n"/>
    </row>
    <row r="1868">
      <c r="A1868" s="13" t="n"/>
      <c r="B1868" s="6" t="n"/>
      <c r="C1868" s="6" t="n"/>
      <c r="D1868" s="6" t="n"/>
      <c r="E1868" s="14" t="n"/>
      <c r="F1868" s="14" t="n"/>
      <c r="G1868" s="14" t="n"/>
      <c r="H1868" s="15" t="n"/>
      <c r="I1868" s="15" t="n"/>
      <c r="J1868" s="11">
        <f>IF(OR(E1868="",F1868=""),"",ROUND((MOD(F1868-E1868,1)-N(G1868))*24,2))</f>
        <v/>
      </c>
      <c r="K1868" s="11">
        <f>IF(OR(A1868="",B1868=""),"",SUMIFS(Paradas!$F$5:$F$4004,Paradas!$A$5:$A$4004,A1868,Paradas!$B$5:$B$4004,B1868))</f>
        <v/>
      </c>
      <c r="L1868" s="11">
        <f>IF(J1868="","",J1868-N(K1868))</f>
        <v/>
      </c>
      <c r="M1868" s="12">
        <f>IF(OR(A1868="",B1868=""),"",COUNTIFS(Paradas!$A$5:$A$4004,A1868,Paradas!$B$5:$B$4004,B1868))</f>
        <v/>
      </c>
      <c r="N1868" s="11">
        <f>IF(OR(H1868="",I1868=""),"",I1868-H1868)</f>
        <v/>
      </c>
      <c r="O1868" s="6" t="n"/>
    </row>
    <row r="1869">
      <c r="A1869" s="13" t="n"/>
      <c r="B1869" s="6" t="n"/>
      <c r="C1869" s="6" t="n"/>
      <c r="D1869" s="6" t="n"/>
      <c r="E1869" s="14" t="n"/>
      <c r="F1869" s="14" t="n"/>
      <c r="G1869" s="14" t="n"/>
      <c r="H1869" s="15" t="n"/>
      <c r="I1869" s="15" t="n"/>
      <c r="J1869" s="11">
        <f>IF(OR(E1869="",F1869=""),"",ROUND((MOD(F1869-E1869,1)-N(G1869))*24,2))</f>
        <v/>
      </c>
      <c r="K1869" s="11">
        <f>IF(OR(A1869="",B1869=""),"",SUMIFS(Paradas!$F$5:$F$4004,Paradas!$A$5:$A$4004,A1869,Paradas!$B$5:$B$4004,B1869))</f>
        <v/>
      </c>
      <c r="L1869" s="11">
        <f>IF(J1869="","",J1869-N(K1869))</f>
        <v/>
      </c>
      <c r="M1869" s="12">
        <f>IF(OR(A1869="",B1869=""),"",COUNTIFS(Paradas!$A$5:$A$4004,A1869,Paradas!$B$5:$B$4004,B1869))</f>
        <v/>
      </c>
      <c r="N1869" s="11">
        <f>IF(OR(H1869="",I1869=""),"",I1869-H1869)</f>
        <v/>
      </c>
      <c r="O1869" s="6" t="n"/>
    </row>
    <row r="1870">
      <c r="A1870" s="13" t="n"/>
      <c r="B1870" s="6" t="n"/>
      <c r="C1870" s="6" t="n"/>
      <c r="D1870" s="6" t="n"/>
      <c r="E1870" s="14" t="n"/>
      <c r="F1870" s="14" t="n"/>
      <c r="G1870" s="14" t="n"/>
      <c r="H1870" s="15" t="n"/>
      <c r="I1870" s="15" t="n"/>
      <c r="J1870" s="11">
        <f>IF(OR(E1870="",F1870=""),"",ROUND((MOD(F1870-E1870,1)-N(G1870))*24,2))</f>
        <v/>
      </c>
      <c r="K1870" s="11">
        <f>IF(OR(A1870="",B1870=""),"",SUMIFS(Paradas!$F$5:$F$4004,Paradas!$A$5:$A$4004,A1870,Paradas!$B$5:$B$4004,B1870))</f>
        <v/>
      </c>
      <c r="L1870" s="11">
        <f>IF(J1870="","",J1870-N(K1870))</f>
        <v/>
      </c>
      <c r="M1870" s="12">
        <f>IF(OR(A1870="",B1870=""),"",COUNTIFS(Paradas!$A$5:$A$4004,A1870,Paradas!$B$5:$B$4004,B1870))</f>
        <v/>
      </c>
      <c r="N1870" s="11">
        <f>IF(OR(H1870="",I1870=""),"",I1870-H1870)</f>
        <v/>
      </c>
      <c r="O1870" s="6" t="n"/>
    </row>
    <row r="1871">
      <c r="A1871" s="13" t="n"/>
      <c r="B1871" s="6" t="n"/>
      <c r="C1871" s="6" t="n"/>
      <c r="D1871" s="6" t="n"/>
      <c r="E1871" s="14" t="n"/>
      <c r="F1871" s="14" t="n"/>
      <c r="G1871" s="14" t="n"/>
      <c r="H1871" s="15" t="n"/>
      <c r="I1871" s="15" t="n"/>
      <c r="J1871" s="11">
        <f>IF(OR(E1871="",F1871=""),"",ROUND((MOD(F1871-E1871,1)-N(G1871))*24,2))</f>
        <v/>
      </c>
      <c r="K1871" s="11">
        <f>IF(OR(A1871="",B1871=""),"",SUMIFS(Paradas!$F$5:$F$4004,Paradas!$A$5:$A$4004,A1871,Paradas!$B$5:$B$4004,B1871))</f>
        <v/>
      </c>
      <c r="L1871" s="11">
        <f>IF(J1871="","",J1871-N(K1871))</f>
        <v/>
      </c>
      <c r="M1871" s="12">
        <f>IF(OR(A1871="",B1871=""),"",COUNTIFS(Paradas!$A$5:$A$4004,A1871,Paradas!$B$5:$B$4004,B1871))</f>
        <v/>
      </c>
      <c r="N1871" s="11">
        <f>IF(OR(H1871="",I1871=""),"",I1871-H1871)</f>
        <v/>
      </c>
      <c r="O1871" s="6" t="n"/>
    </row>
    <row r="1872">
      <c r="A1872" s="13" t="n"/>
      <c r="B1872" s="6" t="n"/>
      <c r="C1872" s="6" t="n"/>
      <c r="D1872" s="6" t="n"/>
      <c r="E1872" s="14" t="n"/>
      <c r="F1872" s="14" t="n"/>
      <c r="G1872" s="14" t="n"/>
      <c r="H1872" s="15" t="n"/>
      <c r="I1872" s="15" t="n"/>
      <c r="J1872" s="11">
        <f>IF(OR(E1872="",F1872=""),"",ROUND((MOD(F1872-E1872,1)-N(G1872))*24,2))</f>
        <v/>
      </c>
      <c r="K1872" s="11">
        <f>IF(OR(A1872="",B1872=""),"",SUMIFS(Paradas!$F$5:$F$4004,Paradas!$A$5:$A$4004,A1872,Paradas!$B$5:$B$4004,B1872))</f>
        <v/>
      </c>
      <c r="L1872" s="11">
        <f>IF(J1872="","",J1872-N(K1872))</f>
        <v/>
      </c>
      <c r="M1872" s="12">
        <f>IF(OR(A1872="",B1872=""),"",COUNTIFS(Paradas!$A$5:$A$4004,A1872,Paradas!$B$5:$B$4004,B1872))</f>
        <v/>
      </c>
      <c r="N1872" s="11">
        <f>IF(OR(H1872="",I1872=""),"",I1872-H1872)</f>
        <v/>
      </c>
      <c r="O1872" s="6" t="n"/>
    </row>
    <row r="1873">
      <c r="A1873" s="13" t="n"/>
      <c r="B1873" s="6" t="n"/>
      <c r="C1873" s="6" t="n"/>
      <c r="D1873" s="6" t="n"/>
      <c r="E1873" s="14" t="n"/>
      <c r="F1873" s="14" t="n"/>
      <c r="G1873" s="14" t="n"/>
      <c r="H1873" s="15" t="n"/>
      <c r="I1873" s="15" t="n"/>
      <c r="J1873" s="11">
        <f>IF(OR(E1873="",F1873=""),"",ROUND((MOD(F1873-E1873,1)-N(G1873))*24,2))</f>
        <v/>
      </c>
      <c r="K1873" s="11">
        <f>IF(OR(A1873="",B1873=""),"",SUMIFS(Paradas!$F$5:$F$4004,Paradas!$A$5:$A$4004,A1873,Paradas!$B$5:$B$4004,B1873))</f>
        <v/>
      </c>
      <c r="L1873" s="11">
        <f>IF(J1873="","",J1873-N(K1873))</f>
        <v/>
      </c>
      <c r="M1873" s="12">
        <f>IF(OR(A1873="",B1873=""),"",COUNTIFS(Paradas!$A$5:$A$4004,A1873,Paradas!$B$5:$B$4004,B1873))</f>
        <v/>
      </c>
      <c r="N1873" s="11">
        <f>IF(OR(H1873="",I1873=""),"",I1873-H1873)</f>
        <v/>
      </c>
      <c r="O1873" s="6" t="n"/>
    </row>
    <row r="1874">
      <c r="A1874" s="13" t="n"/>
      <c r="B1874" s="6" t="n"/>
      <c r="C1874" s="6" t="n"/>
      <c r="D1874" s="6" t="n"/>
      <c r="E1874" s="14" t="n"/>
      <c r="F1874" s="14" t="n"/>
      <c r="G1874" s="14" t="n"/>
      <c r="H1874" s="15" t="n"/>
      <c r="I1874" s="15" t="n"/>
      <c r="J1874" s="11">
        <f>IF(OR(E1874="",F1874=""),"",ROUND((MOD(F1874-E1874,1)-N(G1874))*24,2))</f>
        <v/>
      </c>
      <c r="K1874" s="11">
        <f>IF(OR(A1874="",B1874=""),"",SUMIFS(Paradas!$F$5:$F$4004,Paradas!$A$5:$A$4004,A1874,Paradas!$B$5:$B$4004,B1874))</f>
        <v/>
      </c>
      <c r="L1874" s="11">
        <f>IF(J1874="","",J1874-N(K1874))</f>
        <v/>
      </c>
      <c r="M1874" s="12">
        <f>IF(OR(A1874="",B1874=""),"",COUNTIFS(Paradas!$A$5:$A$4004,A1874,Paradas!$B$5:$B$4004,B1874))</f>
        <v/>
      </c>
      <c r="N1874" s="11">
        <f>IF(OR(H1874="",I1874=""),"",I1874-H1874)</f>
        <v/>
      </c>
      <c r="O1874" s="6" t="n"/>
    </row>
    <row r="1875">
      <c r="A1875" s="13" t="n"/>
      <c r="B1875" s="6" t="n"/>
      <c r="C1875" s="6" t="n"/>
      <c r="D1875" s="6" t="n"/>
      <c r="E1875" s="14" t="n"/>
      <c r="F1875" s="14" t="n"/>
      <c r="G1875" s="14" t="n"/>
      <c r="H1875" s="15" t="n"/>
      <c r="I1875" s="15" t="n"/>
      <c r="J1875" s="11">
        <f>IF(OR(E1875="",F1875=""),"",ROUND((MOD(F1875-E1875,1)-N(G1875))*24,2))</f>
        <v/>
      </c>
      <c r="K1875" s="11">
        <f>IF(OR(A1875="",B1875=""),"",SUMIFS(Paradas!$F$5:$F$4004,Paradas!$A$5:$A$4004,A1875,Paradas!$B$5:$B$4004,B1875))</f>
        <v/>
      </c>
      <c r="L1875" s="11">
        <f>IF(J1875="","",J1875-N(K1875))</f>
        <v/>
      </c>
      <c r="M1875" s="12">
        <f>IF(OR(A1875="",B1875=""),"",COUNTIFS(Paradas!$A$5:$A$4004,A1875,Paradas!$B$5:$B$4004,B1875))</f>
        <v/>
      </c>
      <c r="N1875" s="11">
        <f>IF(OR(H1875="",I1875=""),"",I1875-H1875)</f>
        <v/>
      </c>
      <c r="O1875" s="6" t="n"/>
    </row>
    <row r="1876">
      <c r="A1876" s="13" t="n"/>
      <c r="B1876" s="6" t="n"/>
      <c r="C1876" s="6" t="n"/>
      <c r="D1876" s="6" t="n"/>
      <c r="E1876" s="14" t="n"/>
      <c r="F1876" s="14" t="n"/>
      <c r="G1876" s="14" t="n"/>
      <c r="H1876" s="15" t="n"/>
      <c r="I1876" s="15" t="n"/>
      <c r="J1876" s="11">
        <f>IF(OR(E1876="",F1876=""),"",ROUND((MOD(F1876-E1876,1)-N(G1876))*24,2))</f>
        <v/>
      </c>
      <c r="K1876" s="11">
        <f>IF(OR(A1876="",B1876=""),"",SUMIFS(Paradas!$F$5:$F$4004,Paradas!$A$5:$A$4004,A1876,Paradas!$B$5:$B$4004,B1876))</f>
        <v/>
      </c>
      <c r="L1876" s="11">
        <f>IF(J1876="","",J1876-N(K1876))</f>
        <v/>
      </c>
      <c r="M1876" s="12">
        <f>IF(OR(A1876="",B1876=""),"",COUNTIFS(Paradas!$A$5:$A$4004,A1876,Paradas!$B$5:$B$4004,B1876))</f>
        <v/>
      </c>
      <c r="N1876" s="11">
        <f>IF(OR(H1876="",I1876=""),"",I1876-H1876)</f>
        <v/>
      </c>
      <c r="O1876" s="6" t="n"/>
    </row>
    <row r="1877">
      <c r="A1877" s="13" t="n"/>
      <c r="B1877" s="6" t="n"/>
      <c r="C1877" s="6" t="n"/>
      <c r="D1877" s="6" t="n"/>
      <c r="E1877" s="14" t="n"/>
      <c r="F1877" s="14" t="n"/>
      <c r="G1877" s="14" t="n"/>
      <c r="H1877" s="15" t="n"/>
      <c r="I1877" s="15" t="n"/>
      <c r="J1877" s="11">
        <f>IF(OR(E1877="",F1877=""),"",ROUND((MOD(F1877-E1877,1)-N(G1877))*24,2))</f>
        <v/>
      </c>
      <c r="K1877" s="11">
        <f>IF(OR(A1877="",B1877=""),"",SUMIFS(Paradas!$F$5:$F$4004,Paradas!$A$5:$A$4004,A1877,Paradas!$B$5:$B$4004,B1877))</f>
        <v/>
      </c>
      <c r="L1877" s="11">
        <f>IF(J1877="","",J1877-N(K1877))</f>
        <v/>
      </c>
      <c r="M1877" s="12">
        <f>IF(OR(A1877="",B1877=""),"",COUNTIFS(Paradas!$A$5:$A$4004,A1877,Paradas!$B$5:$B$4004,B1877))</f>
        <v/>
      </c>
      <c r="N1877" s="11">
        <f>IF(OR(H1877="",I1877=""),"",I1877-H1877)</f>
        <v/>
      </c>
      <c r="O1877" s="6" t="n"/>
    </row>
    <row r="1878">
      <c r="A1878" s="13" t="n"/>
      <c r="B1878" s="6" t="n"/>
      <c r="C1878" s="6" t="n"/>
      <c r="D1878" s="6" t="n"/>
      <c r="E1878" s="14" t="n"/>
      <c r="F1878" s="14" t="n"/>
      <c r="G1878" s="14" t="n"/>
      <c r="H1878" s="15" t="n"/>
      <c r="I1878" s="15" t="n"/>
      <c r="J1878" s="11">
        <f>IF(OR(E1878="",F1878=""),"",ROUND((MOD(F1878-E1878,1)-N(G1878))*24,2))</f>
        <v/>
      </c>
      <c r="K1878" s="11">
        <f>IF(OR(A1878="",B1878=""),"",SUMIFS(Paradas!$F$5:$F$4004,Paradas!$A$5:$A$4004,A1878,Paradas!$B$5:$B$4004,B1878))</f>
        <v/>
      </c>
      <c r="L1878" s="11">
        <f>IF(J1878="","",J1878-N(K1878))</f>
        <v/>
      </c>
      <c r="M1878" s="12">
        <f>IF(OR(A1878="",B1878=""),"",COUNTIFS(Paradas!$A$5:$A$4004,A1878,Paradas!$B$5:$B$4004,B1878))</f>
        <v/>
      </c>
      <c r="N1878" s="11">
        <f>IF(OR(H1878="",I1878=""),"",I1878-H1878)</f>
        <v/>
      </c>
      <c r="O1878" s="6" t="n"/>
    </row>
    <row r="1879">
      <c r="A1879" s="13" t="n"/>
      <c r="B1879" s="6" t="n"/>
      <c r="C1879" s="6" t="n"/>
      <c r="D1879" s="6" t="n"/>
      <c r="E1879" s="14" t="n"/>
      <c r="F1879" s="14" t="n"/>
      <c r="G1879" s="14" t="n"/>
      <c r="H1879" s="15" t="n"/>
      <c r="I1879" s="15" t="n"/>
      <c r="J1879" s="11">
        <f>IF(OR(E1879="",F1879=""),"",ROUND((MOD(F1879-E1879,1)-N(G1879))*24,2))</f>
        <v/>
      </c>
      <c r="K1879" s="11">
        <f>IF(OR(A1879="",B1879=""),"",SUMIFS(Paradas!$F$5:$F$4004,Paradas!$A$5:$A$4004,A1879,Paradas!$B$5:$B$4004,B1879))</f>
        <v/>
      </c>
      <c r="L1879" s="11">
        <f>IF(J1879="","",J1879-N(K1879))</f>
        <v/>
      </c>
      <c r="M1879" s="12">
        <f>IF(OR(A1879="",B1879=""),"",COUNTIFS(Paradas!$A$5:$A$4004,A1879,Paradas!$B$5:$B$4004,B1879))</f>
        <v/>
      </c>
      <c r="N1879" s="11">
        <f>IF(OR(H1879="",I1879=""),"",I1879-H1879)</f>
        <v/>
      </c>
      <c r="O1879" s="6" t="n"/>
    </row>
    <row r="1880">
      <c r="A1880" s="13" t="n"/>
      <c r="B1880" s="6" t="n"/>
      <c r="C1880" s="6" t="n"/>
      <c r="D1880" s="6" t="n"/>
      <c r="E1880" s="14" t="n"/>
      <c r="F1880" s="14" t="n"/>
      <c r="G1880" s="14" t="n"/>
      <c r="H1880" s="15" t="n"/>
      <c r="I1880" s="15" t="n"/>
      <c r="J1880" s="11">
        <f>IF(OR(E1880="",F1880=""),"",ROUND((MOD(F1880-E1880,1)-N(G1880))*24,2))</f>
        <v/>
      </c>
      <c r="K1880" s="11">
        <f>IF(OR(A1880="",B1880=""),"",SUMIFS(Paradas!$F$5:$F$4004,Paradas!$A$5:$A$4004,A1880,Paradas!$B$5:$B$4004,B1880))</f>
        <v/>
      </c>
      <c r="L1880" s="11">
        <f>IF(J1880="","",J1880-N(K1880))</f>
        <v/>
      </c>
      <c r="M1880" s="12">
        <f>IF(OR(A1880="",B1880=""),"",COUNTIFS(Paradas!$A$5:$A$4004,A1880,Paradas!$B$5:$B$4004,B1880))</f>
        <v/>
      </c>
      <c r="N1880" s="11">
        <f>IF(OR(H1880="",I1880=""),"",I1880-H1880)</f>
        <v/>
      </c>
      <c r="O1880" s="6" t="n"/>
    </row>
    <row r="1881">
      <c r="A1881" s="13" t="n"/>
      <c r="B1881" s="6" t="n"/>
      <c r="C1881" s="6" t="n"/>
      <c r="D1881" s="6" t="n"/>
      <c r="E1881" s="14" t="n"/>
      <c r="F1881" s="14" t="n"/>
      <c r="G1881" s="14" t="n"/>
      <c r="H1881" s="15" t="n"/>
      <c r="I1881" s="15" t="n"/>
      <c r="J1881" s="11">
        <f>IF(OR(E1881="",F1881=""),"",ROUND((MOD(F1881-E1881,1)-N(G1881))*24,2))</f>
        <v/>
      </c>
      <c r="K1881" s="11">
        <f>IF(OR(A1881="",B1881=""),"",SUMIFS(Paradas!$F$5:$F$4004,Paradas!$A$5:$A$4004,A1881,Paradas!$B$5:$B$4004,B1881))</f>
        <v/>
      </c>
      <c r="L1881" s="11">
        <f>IF(J1881="","",J1881-N(K1881))</f>
        <v/>
      </c>
      <c r="M1881" s="12">
        <f>IF(OR(A1881="",B1881=""),"",COUNTIFS(Paradas!$A$5:$A$4004,A1881,Paradas!$B$5:$B$4004,B1881))</f>
        <v/>
      </c>
      <c r="N1881" s="11">
        <f>IF(OR(H1881="",I1881=""),"",I1881-H1881)</f>
        <v/>
      </c>
      <c r="O1881" s="6" t="n"/>
    </row>
    <row r="1882">
      <c r="A1882" s="13" t="n"/>
      <c r="B1882" s="6" t="n"/>
      <c r="C1882" s="6" t="n"/>
      <c r="D1882" s="6" t="n"/>
      <c r="E1882" s="14" t="n"/>
      <c r="F1882" s="14" t="n"/>
      <c r="G1882" s="14" t="n"/>
      <c r="H1882" s="15" t="n"/>
      <c r="I1882" s="15" t="n"/>
      <c r="J1882" s="11">
        <f>IF(OR(E1882="",F1882=""),"",ROUND((MOD(F1882-E1882,1)-N(G1882))*24,2))</f>
        <v/>
      </c>
      <c r="K1882" s="11">
        <f>IF(OR(A1882="",B1882=""),"",SUMIFS(Paradas!$F$5:$F$4004,Paradas!$A$5:$A$4004,A1882,Paradas!$B$5:$B$4004,B1882))</f>
        <v/>
      </c>
      <c r="L1882" s="11">
        <f>IF(J1882="","",J1882-N(K1882))</f>
        <v/>
      </c>
      <c r="M1882" s="12">
        <f>IF(OR(A1882="",B1882=""),"",COUNTIFS(Paradas!$A$5:$A$4004,A1882,Paradas!$B$5:$B$4004,B1882))</f>
        <v/>
      </c>
      <c r="N1882" s="11">
        <f>IF(OR(H1882="",I1882=""),"",I1882-H1882)</f>
        <v/>
      </c>
      <c r="O1882" s="6" t="n"/>
    </row>
    <row r="1883">
      <c r="A1883" s="13" t="n"/>
      <c r="B1883" s="6" t="n"/>
      <c r="C1883" s="6" t="n"/>
      <c r="D1883" s="6" t="n"/>
      <c r="E1883" s="14" t="n"/>
      <c r="F1883" s="14" t="n"/>
      <c r="G1883" s="14" t="n"/>
      <c r="H1883" s="15" t="n"/>
      <c r="I1883" s="15" t="n"/>
      <c r="J1883" s="11">
        <f>IF(OR(E1883="",F1883=""),"",ROUND((MOD(F1883-E1883,1)-N(G1883))*24,2))</f>
        <v/>
      </c>
      <c r="K1883" s="11">
        <f>IF(OR(A1883="",B1883=""),"",SUMIFS(Paradas!$F$5:$F$4004,Paradas!$A$5:$A$4004,A1883,Paradas!$B$5:$B$4004,B1883))</f>
        <v/>
      </c>
      <c r="L1883" s="11">
        <f>IF(J1883="","",J1883-N(K1883))</f>
        <v/>
      </c>
      <c r="M1883" s="12">
        <f>IF(OR(A1883="",B1883=""),"",COUNTIFS(Paradas!$A$5:$A$4004,A1883,Paradas!$B$5:$B$4004,B1883))</f>
        <v/>
      </c>
      <c r="N1883" s="11">
        <f>IF(OR(H1883="",I1883=""),"",I1883-H1883)</f>
        <v/>
      </c>
      <c r="O1883" s="6" t="n"/>
    </row>
    <row r="1884">
      <c r="A1884" s="13" t="n"/>
      <c r="B1884" s="6" t="n"/>
      <c r="C1884" s="6" t="n"/>
      <c r="D1884" s="6" t="n"/>
      <c r="E1884" s="14" t="n"/>
      <c r="F1884" s="14" t="n"/>
      <c r="G1884" s="14" t="n"/>
      <c r="H1884" s="15" t="n"/>
      <c r="I1884" s="15" t="n"/>
      <c r="J1884" s="11">
        <f>IF(OR(E1884="",F1884=""),"",ROUND((MOD(F1884-E1884,1)-N(G1884))*24,2))</f>
        <v/>
      </c>
      <c r="K1884" s="11">
        <f>IF(OR(A1884="",B1884=""),"",SUMIFS(Paradas!$F$5:$F$4004,Paradas!$A$5:$A$4004,A1884,Paradas!$B$5:$B$4004,B1884))</f>
        <v/>
      </c>
      <c r="L1884" s="11">
        <f>IF(J1884="","",J1884-N(K1884))</f>
        <v/>
      </c>
      <c r="M1884" s="12">
        <f>IF(OR(A1884="",B1884=""),"",COUNTIFS(Paradas!$A$5:$A$4004,A1884,Paradas!$B$5:$B$4004,B1884))</f>
        <v/>
      </c>
      <c r="N1884" s="11">
        <f>IF(OR(H1884="",I1884=""),"",I1884-H1884)</f>
        <v/>
      </c>
      <c r="O1884" s="6" t="n"/>
    </row>
    <row r="1885">
      <c r="A1885" s="13" t="n"/>
      <c r="B1885" s="6" t="n"/>
      <c r="C1885" s="6" t="n"/>
      <c r="D1885" s="6" t="n"/>
      <c r="E1885" s="14" t="n"/>
      <c r="F1885" s="14" t="n"/>
      <c r="G1885" s="14" t="n"/>
      <c r="H1885" s="15" t="n"/>
      <c r="I1885" s="15" t="n"/>
      <c r="J1885" s="11">
        <f>IF(OR(E1885="",F1885=""),"",ROUND((MOD(F1885-E1885,1)-N(G1885))*24,2))</f>
        <v/>
      </c>
      <c r="K1885" s="11">
        <f>IF(OR(A1885="",B1885=""),"",SUMIFS(Paradas!$F$5:$F$4004,Paradas!$A$5:$A$4004,A1885,Paradas!$B$5:$B$4004,B1885))</f>
        <v/>
      </c>
      <c r="L1885" s="11">
        <f>IF(J1885="","",J1885-N(K1885))</f>
        <v/>
      </c>
      <c r="M1885" s="12">
        <f>IF(OR(A1885="",B1885=""),"",COUNTIFS(Paradas!$A$5:$A$4004,A1885,Paradas!$B$5:$B$4004,B1885))</f>
        <v/>
      </c>
      <c r="N1885" s="11">
        <f>IF(OR(H1885="",I1885=""),"",I1885-H1885)</f>
        <v/>
      </c>
      <c r="O1885" s="6" t="n"/>
    </row>
    <row r="1886">
      <c r="A1886" s="13" t="n"/>
      <c r="B1886" s="6" t="n"/>
      <c r="C1886" s="6" t="n"/>
      <c r="D1886" s="6" t="n"/>
      <c r="E1886" s="14" t="n"/>
      <c r="F1886" s="14" t="n"/>
      <c r="G1886" s="14" t="n"/>
      <c r="H1886" s="15" t="n"/>
      <c r="I1886" s="15" t="n"/>
      <c r="J1886" s="11">
        <f>IF(OR(E1886="",F1886=""),"",ROUND((MOD(F1886-E1886,1)-N(G1886))*24,2))</f>
        <v/>
      </c>
      <c r="K1886" s="11">
        <f>IF(OR(A1886="",B1886=""),"",SUMIFS(Paradas!$F$5:$F$4004,Paradas!$A$5:$A$4004,A1886,Paradas!$B$5:$B$4004,B1886))</f>
        <v/>
      </c>
      <c r="L1886" s="11">
        <f>IF(J1886="","",J1886-N(K1886))</f>
        <v/>
      </c>
      <c r="M1886" s="12">
        <f>IF(OR(A1886="",B1886=""),"",COUNTIFS(Paradas!$A$5:$A$4004,A1886,Paradas!$B$5:$B$4004,B1886))</f>
        <v/>
      </c>
      <c r="N1886" s="11">
        <f>IF(OR(H1886="",I1886=""),"",I1886-H1886)</f>
        <v/>
      </c>
      <c r="O1886" s="6" t="n"/>
    </row>
    <row r="1887">
      <c r="A1887" s="13" t="n"/>
      <c r="B1887" s="6" t="n"/>
      <c r="C1887" s="6" t="n"/>
      <c r="D1887" s="6" t="n"/>
      <c r="E1887" s="14" t="n"/>
      <c r="F1887" s="14" t="n"/>
      <c r="G1887" s="14" t="n"/>
      <c r="H1887" s="15" t="n"/>
      <c r="I1887" s="15" t="n"/>
      <c r="J1887" s="11">
        <f>IF(OR(E1887="",F1887=""),"",ROUND((MOD(F1887-E1887,1)-N(G1887))*24,2))</f>
        <v/>
      </c>
      <c r="K1887" s="11">
        <f>IF(OR(A1887="",B1887=""),"",SUMIFS(Paradas!$F$5:$F$4004,Paradas!$A$5:$A$4004,A1887,Paradas!$B$5:$B$4004,B1887))</f>
        <v/>
      </c>
      <c r="L1887" s="11">
        <f>IF(J1887="","",J1887-N(K1887))</f>
        <v/>
      </c>
      <c r="M1887" s="12">
        <f>IF(OR(A1887="",B1887=""),"",COUNTIFS(Paradas!$A$5:$A$4004,A1887,Paradas!$B$5:$B$4004,B1887))</f>
        <v/>
      </c>
      <c r="N1887" s="11">
        <f>IF(OR(H1887="",I1887=""),"",I1887-H1887)</f>
        <v/>
      </c>
      <c r="O1887" s="6" t="n"/>
    </row>
    <row r="1888">
      <c r="A1888" s="13" t="n"/>
      <c r="B1888" s="6" t="n"/>
      <c r="C1888" s="6" t="n"/>
      <c r="D1888" s="6" t="n"/>
      <c r="E1888" s="14" t="n"/>
      <c r="F1888" s="14" t="n"/>
      <c r="G1888" s="14" t="n"/>
      <c r="H1888" s="15" t="n"/>
      <c r="I1888" s="15" t="n"/>
      <c r="J1888" s="11">
        <f>IF(OR(E1888="",F1888=""),"",ROUND((MOD(F1888-E1888,1)-N(G1888))*24,2))</f>
        <v/>
      </c>
      <c r="K1888" s="11">
        <f>IF(OR(A1888="",B1888=""),"",SUMIFS(Paradas!$F$5:$F$4004,Paradas!$A$5:$A$4004,A1888,Paradas!$B$5:$B$4004,B1888))</f>
        <v/>
      </c>
      <c r="L1888" s="11">
        <f>IF(J1888="","",J1888-N(K1888))</f>
        <v/>
      </c>
      <c r="M1888" s="12">
        <f>IF(OR(A1888="",B1888=""),"",COUNTIFS(Paradas!$A$5:$A$4004,A1888,Paradas!$B$5:$B$4004,B1888))</f>
        <v/>
      </c>
      <c r="N1888" s="11">
        <f>IF(OR(H1888="",I1888=""),"",I1888-H1888)</f>
        <v/>
      </c>
      <c r="O1888" s="6" t="n"/>
    </row>
    <row r="1889">
      <c r="A1889" s="13" t="n"/>
      <c r="B1889" s="6" t="n"/>
      <c r="C1889" s="6" t="n"/>
      <c r="D1889" s="6" t="n"/>
      <c r="E1889" s="14" t="n"/>
      <c r="F1889" s="14" t="n"/>
      <c r="G1889" s="14" t="n"/>
      <c r="H1889" s="15" t="n"/>
      <c r="I1889" s="15" t="n"/>
      <c r="J1889" s="11">
        <f>IF(OR(E1889="",F1889=""),"",ROUND((MOD(F1889-E1889,1)-N(G1889))*24,2))</f>
        <v/>
      </c>
      <c r="K1889" s="11">
        <f>IF(OR(A1889="",B1889=""),"",SUMIFS(Paradas!$F$5:$F$4004,Paradas!$A$5:$A$4004,A1889,Paradas!$B$5:$B$4004,B1889))</f>
        <v/>
      </c>
      <c r="L1889" s="11">
        <f>IF(J1889="","",J1889-N(K1889))</f>
        <v/>
      </c>
      <c r="M1889" s="12">
        <f>IF(OR(A1889="",B1889=""),"",COUNTIFS(Paradas!$A$5:$A$4004,A1889,Paradas!$B$5:$B$4004,B1889))</f>
        <v/>
      </c>
      <c r="N1889" s="11">
        <f>IF(OR(H1889="",I1889=""),"",I1889-H1889)</f>
        <v/>
      </c>
      <c r="O1889" s="6" t="n"/>
    </row>
    <row r="1890">
      <c r="A1890" s="13" t="n"/>
      <c r="B1890" s="6" t="n"/>
      <c r="C1890" s="6" t="n"/>
      <c r="D1890" s="6" t="n"/>
      <c r="E1890" s="14" t="n"/>
      <c r="F1890" s="14" t="n"/>
      <c r="G1890" s="14" t="n"/>
      <c r="H1890" s="15" t="n"/>
      <c r="I1890" s="15" t="n"/>
      <c r="J1890" s="11">
        <f>IF(OR(E1890="",F1890=""),"",ROUND((MOD(F1890-E1890,1)-N(G1890))*24,2))</f>
        <v/>
      </c>
      <c r="K1890" s="11">
        <f>IF(OR(A1890="",B1890=""),"",SUMIFS(Paradas!$F$5:$F$4004,Paradas!$A$5:$A$4004,A1890,Paradas!$B$5:$B$4004,B1890))</f>
        <v/>
      </c>
      <c r="L1890" s="11">
        <f>IF(J1890="","",J1890-N(K1890))</f>
        <v/>
      </c>
      <c r="M1890" s="12">
        <f>IF(OR(A1890="",B1890=""),"",COUNTIFS(Paradas!$A$5:$A$4004,A1890,Paradas!$B$5:$B$4004,B1890))</f>
        <v/>
      </c>
      <c r="N1890" s="11">
        <f>IF(OR(H1890="",I1890=""),"",I1890-H1890)</f>
        <v/>
      </c>
      <c r="O1890" s="6" t="n"/>
    </row>
    <row r="1891">
      <c r="A1891" s="13" t="n"/>
      <c r="B1891" s="6" t="n"/>
      <c r="C1891" s="6" t="n"/>
      <c r="D1891" s="6" t="n"/>
      <c r="E1891" s="14" t="n"/>
      <c r="F1891" s="14" t="n"/>
      <c r="G1891" s="14" t="n"/>
      <c r="H1891" s="15" t="n"/>
      <c r="I1891" s="15" t="n"/>
      <c r="J1891" s="11">
        <f>IF(OR(E1891="",F1891=""),"",ROUND((MOD(F1891-E1891,1)-N(G1891))*24,2))</f>
        <v/>
      </c>
      <c r="K1891" s="11">
        <f>IF(OR(A1891="",B1891=""),"",SUMIFS(Paradas!$F$5:$F$4004,Paradas!$A$5:$A$4004,A1891,Paradas!$B$5:$B$4004,B1891))</f>
        <v/>
      </c>
      <c r="L1891" s="11">
        <f>IF(J1891="","",J1891-N(K1891))</f>
        <v/>
      </c>
      <c r="M1891" s="12">
        <f>IF(OR(A1891="",B1891=""),"",COUNTIFS(Paradas!$A$5:$A$4004,A1891,Paradas!$B$5:$B$4004,B1891))</f>
        <v/>
      </c>
      <c r="N1891" s="11">
        <f>IF(OR(H1891="",I1891=""),"",I1891-H1891)</f>
        <v/>
      </c>
      <c r="O1891" s="6" t="n"/>
    </row>
    <row r="1892">
      <c r="A1892" s="13" t="n"/>
      <c r="B1892" s="6" t="n"/>
      <c r="C1892" s="6" t="n"/>
      <c r="D1892" s="6" t="n"/>
      <c r="E1892" s="14" t="n"/>
      <c r="F1892" s="14" t="n"/>
      <c r="G1892" s="14" t="n"/>
      <c r="H1892" s="15" t="n"/>
      <c r="I1892" s="15" t="n"/>
      <c r="J1892" s="11">
        <f>IF(OR(E1892="",F1892=""),"",ROUND((MOD(F1892-E1892,1)-N(G1892))*24,2))</f>
        <v/>
      </c>
      <c r="K1892" s="11">
        <f>IF(OR(A1892="",B1892=""),"",SUMIFS(Paradas!$F$5:$F$4004,Paradas!$A$5:$A$4004,A1892,Paradas!$B$5:$B$4004,B1892))</f>
        <v/>
      </c>
      <c r="L1892" s="11">
        <f>IF(J1892="","",J1892-N(K1892))</f>
        <v/>
      </c>
      <c r="M1892" s="12">
        <f>IF(OR(A1892="",B1892=""),"",COUNTIFS(Paradas!$A$5:$A$4004,A1892,Paradas!$B$5:$B$4004,B1892))</f>
        <v/>
      </c>
      <c r="N1892" s="11">
        <f>IF(OR(H1892="",I1892=""),"",I1892-H1892)</f>
        <v/>
      </c>
      <c r="O1892" s="6" t="n"/>
    </row>
    <row r="1893">
      <c r="A1893" s="13" t="n"/>
      <c r="B1893" s="6" t="n"/>
      <c r="C1893" s="6" t="n"/>
      <c r="D1893" s="6" t="n"/>
      <c r="E1893" s="14" t="n"/>
      <c r="F1893" s="14" t="n"/>
      <c r="G1893" s="14" t="n"/>
      <c r="H1893" s="15" t="n"/>
      <c r="I1893" s="15" t="n"/>
      <c r="J1893" s="11">
        <f>IF(OR(E1893="",F1893=""),"",ROUND((MOD(F1893-E1893,1)-N(G1893))*24,2))</f>
        <v/>
      </c>
      <c r="K1893" s="11">
        <f>IF(OR(A1893="",B1893=""),"",SUMIFS(Paradas!$F$5:$F$4004,Paradas!$A$5:$A$4004,A1893,Paradas!$B$5:$B$4004,B1893))</f>
        <v/>
      </c>
      <c r="L1893" s="11">
        <f>IF(J1893="","",J1893-N(K1893))</f>
        <v/>
      </c>
      <c r="M1893" s="12">
        <f>IF(OR(A1893="",B1893=""),"",COUNTIFS(Paradas!$A$5:$A$4004,A1893,Paradas!$B$5:$B$4004,B1893))</f>
        <v/>
      </c>
      <c r="N1893" s="11">
        <f>IF(OR(H1893="",I1893=""),"",I1893-H1893)</f>
        <v/>
      </c>
      <c r="O1893" s="6" t="n"/>
    </row>
    <row r="1894">
      <c r="A1894" s="13" t="n"/>
      <c r="B1894" s="6" t="n"/>
      <c r="C1894" s="6" t="n"/>
      <c r="D1894" s="6" t="n"/>
      <c r="E1894" s="14" t="n"/>
      <c r="F1894" s="14" t="n"/>
      <c r="G1894" s="14" t="n"/>
      <c r="H1894" s="15" t="n"/>
      <c r="I1894" s="15" t="n"/>
      <c r="J1894" s="11">
        <f>IF(OR(E1894="",F1894=""),"",ROUND((MOD(F1894-E1894,1)-N(G1894))*24,2))</f>
        <v/>
      </c>
      <c r="K1894" s="11">
        <f>IF(OR(A1894="",B1894=""),"",SUMIFS(Paradas!$F$5:$F$4004,Paradas!$A$5:$A$4004,A1894,Paradas!$B$5:$B$4004,B1894))</f>
        <v/>
      </c>
      <c r="L1894" s="11">
        <f>IF(J1894="","",J1894-N(K1894))</f>
        <v/>
      </c>
      <c r="M1894" s="12">
        <f>IF(OR(A1894="",B1894=""),"",COUNTIFS(Paradas!$A$5:$A$4004,A1894,Paradas!$B$5:$B$4004,B1894))</f>
        <v/>
      </c>
      <c r="N1894" s="11">
        <f>IF(OR(H1894="",I1894=""),"",I1894-H1894)</f>
        <v/>
      </c>
      <c r="O1894" s="6" t="n"/>
    </row>
    <row r="1895">
      <c r="A1895" s="13" t="n"/>
      <c r="B1895" s="6" t="n"/>
      <c r="C1895" s="6" t="n"/>
      <c r="D1895" s="6" t="n"/>
      <c r="E1895" s="14" t="n"/>
      <c r="F1895" s="14" t="n"/>
      <c r="G1895" s="14" t="n"/>
      <c r="H1895" s="15" t="n"/>
      <c r="I1895" s="15" t="n"/>
      <c r="J1895" s="11">
        <f>IF(OR(E1895="",F1895=""),"",ROUND((MOD(F1895-E1895,1)-N(G1895))*24,2))</f>
        <v/>
      </c>
      <c r="K1895" s="11">
        <f>IF(OR(A1895="",B1895=""),"",SUMIFS(Paradas!$F$5:$F$4004,Paradas!$A$5:$A$4004,A1895,Paradas!$B$5:$B$4004,B1895))</f>
        <v/>
      </c>
      <c r="L1895" s="11">
        <f>IF(J1895="","",J1895-N(K1895))</f>
        <v/>
      </c>
      <c r="M1895" s="12">
        <f>IF(OR(A1895="",B1895=""),"",COUNTIFS(Paradas!$A$5:$A$4004,A1895,Paradas!$B$5:$B$4004,B1895))</f>
        <v/>
      </c>
      <c r="N1895" s="11">
        <f>IF(OR(H1895="",I1895=""),"",I1895-H1895)</f>
        <v/>
      </c>
      <c r="O1895" s="6" t="n"/>
    </row>
    <row r="1896">
      <c r="A1896" s="13" t="n"/>
      <c r="B1896" s="6" t="n"/>
      <c r="C1896" s="6" t="n"/>
      <c r="D1896" s="6" t="n"/>
      <c r="E1896" s="14" t="n"/>
      <c r="F1896" s="14" t="n"/>
      <c r="G1896" s="14" t="n"/>
      <c r="H1896" s="15" t="n"/>
      <c r="I1896" s="15" t="n"/>
      <c r="J1896" s="11">
        <f>IF(OR(E1896="",F1896=""),"",ROUND((MOD(F1896-E1896,1)-N(G1896))*24,2))</f>
        <v/>
      </c>
      <c r="K1896" s="11">
        <f>IF(OR(A1896="",B1896=""),"",SUMIFS(Paradas!$F$5:$F$4004,Paradas!$A$5:$A$4004,A1896,Paradas!$B$5:$B$4004,B1896))</f>
        <v/>
      </c>
      <c r="L1896" s="11">
        <f>IF(J1896="","",J1896-N(K1896))</f>
        <v/>
      </c>
      <c r="M1896" s="12">
        <f>IF(OR(A1896="",B1896=""),"",COUNTIFS(Paradas!$A$5:$A$4004,A1896,Paradas!$B$5:$B$4004,B1896))</f>
        <v/>
      </c>
      <c r="N1896" s="11">
        <f>IF(OR(H1896="",I1896=""),"",I1896-H1896)</f>
        <v/>
      </c>
      <c r="O1896" s="6" t="n"/>
    </row>
    <row r="1897">
      <c r="A1897" s="13" t="n"/>
      <c r="B1897" s="6" t="n"/>
      <c r="C1897" s="6" t="n"/>
      <c r="D1897" s="6" t="n"/>
      <c r="E1897" s="14" t="n"/>
      <c r="F1897" s="14" t="n"/>
      <c r="G1897" s="14" t="n"/>
      <c r="H1897" s="15" t="n"/>
      <c r="I1897" s="15" t="n"/>
      <c r="J1897" s="11">
        <f>IF(OR(E1897="",F1897=""),"",ROUND((MOD(F1897-E1897,1)-N(G1897))*24,2))</f>
        <v/>
      </c>
      <c r="K1897" s="11">
        <f>IF(OR(A1897="",B1897=""),"",SUMIFS(Paradas!$F$5:$F$4004,Paradas!$A$5:$A$4004,A1897,Paradas!$B$5:$B$4004,B1897))</f>
        <v/>
      </c>
      <c r="L1897" s="11">
        <f>IF(J1897="","",J1897-N(K1897))</f>
        <v/>
      </c>
      <c r="M1897" s="12">
        <f>IF(OR(A1897="",B1897=""),"",COUNTIFS(Paradas!$A$5:$A$4004,A1897,Paradas!$B$5:$B$4004,B1897))</f>
        <v/>
      </c>
      <c r="N1897" s="11">
        <f>IF(OR(H1897="",I1897=""),"",I1897-H1897)</f>
        <v/>
      </c>
      <c r="O1897" s="6" t="n"/>
    </row>
    <row r="1898">
      <c r="A1898" s="13" t="n"/>
      <c r="B1898" s="6" t="n"/>
      <c r="C1898" s="6" t="n"/>
      <c r="D1898" s="6" t="n"/>
      <c r="E1898" s="14" t="n"/>
      <c r="F1898" s="14" t="n"/>
      <c r="G1898" s="14" t="n"/>
      <c r="H1898" s="15" t="n"/>
      <c r="I1898" s="15" t="n"/>
      <c r="J1898" s="11">
        <f>IF(OR(E1898="",F1898=""),"",ROUND((MOD(F1898-E1898,1)-N(G1898))*24,2))</f>
        <v/>
      </c>
      <c r="K1898" s="11">
        <f>IF(OR(A1898="",B1898=""),"",SUMIFS(Paradas!$F$5:$F$4004,Paradas!$A$5:$A$4004,A1898,Paradas!$B$5:$B$4004,B1898))</f>
        <v/>
      </c>
      <c r="L1898" s="11">
        <f>IF(J1898="","",J1898-N(K1898))</f>
        <v/>
      </c>
      <c r="M1898" s="12">
        <f>IF(OR(A1898="",B1898=""),"",COUNTIFS(Paradas!$A$5:$A$4004,A1898,Paradas!$B$5:$B$4004,B1898))</f>
        <v/>
      </c>
      <c r="N1898" s="11">
        <f>IF(OR(H1898="",I1898=""),"",I1898-H1898)</f>
        <v/>
      </c>
      <c r="O1898" s="6" t="n"/>
    </row>
    <row r="1899">
      <c r="A1899" s="13" t="n"/>
      <c r="B1899" s="6" t="n"/>
      <c r="C1899" s="6" t="n"/>
      <c r="D1899" s="6" t="n"/>
      <c r="E1899" s="14" t="n"/>
      <c r="F1899" s="14" t="n"/>
      <c r="G1899" s="14" t="n"/>
      <c r="H1899" s="15" t="n"/>
      <c r="I1899" s="15" t="n"/>
      <c r="J1899" s="11">
        <f>IF(OR(E1899="",F1899=""),"",ROUND((MOD(F1899-E1899,1)-N(G1899))*24,2))</f>
        <v/>
      </c>
      <c r="K1899" s="11">
        <f>IF(OR(A1899="",B1899=""),"",SUMIFS(Paradas!$F$5:$F$4004,Paradas!$A$5:$A$4004,A1899,Paradas!$B$5:$B$4004,B1899))</f>
        <v/>
      </c>
      <c r="L1899" s="11">
        <f>IF(J1899="","",J1899-N(K1899))</f>
        <v/>
      </c>
      <c r="M1899" s="12">
        <f>IF(OR(A1899="",B1899=""),"",COUNTIFS(Paradas!$A$5:$A$4004,A1899,Paradas!$B$5:$B$4004,B1899))</f>
        <v/>
      </c>
      <c r="N1899" s="11">
        <f>IF(OR(H1899="",I1899=""),"",I1899-H1899)</f>
        <v/>
      </c>
      <c r="O1899" s="6" t="n"/>
    </row>
    <row r="1900">
      <c r="A1900" s="13" t="n"/>
      <c r="B1900" s="6" t="n"/>
      <c r="C1900" s="6" t="n"/>
      <c r="D1900" s="6" t="n"/>
      <c r="E1900" s="14" t="n"/>
      <c r="F1900" s="14" t="n"/>
      <c r="G1900" s="14" t="n"/>
      <c r="H1900" s="15" t="n"/>
      <c r="I1900" s="15" t="n"/>
      <c r="J1900" s="11">
        <f>IF(OR(E1900="",F1900=""),"",ROUND((MOD(F1900-E1900,1)-N(G1900))*24,2))</f>
        <v/>
      </c>
      <c r="K1900" s="11">
        <f>IF(OR(A1900="",B1900=""),"",SUMIFS(Paradas!$F$5:$F$4004,Paradas!$A$5:$A$4004,A1900,Paradas!$B$5:$B$4004,B1900))</f>
        <v/>
      </c>
      <c r="L1900" s="11">
        <f>IF(J1900="","",J1900-N(K1900))</f>
        <v/>
      </c>
      <c r="M1900" s="12">
        <f>IF(OR(A1900="",B1900=""),"",COUNTIFS(Paradas!$A$5:$A$4004,A1900,Paradas!$B$5:$B$4004,B1900))</f>
        <v/>
      </c>
      <c r="N1900" s="11">
        <f>IF(OR(H1900="",I1900=""),"",I1900-H1900)</f>
        <v/>
      </c>
      <c r="O1900" s="6" t="n"/>
    </row>
    <row r="1901">
      <c r="A1901" s="13" t="n"/>
      <c r="B1901" s="6" t="n"/>
      <c r="C1901" s="6" t="n"/>
      <c r="D1901" s="6" t="n"/>
      <c r="E1901" s="14" t="n"/>
      <c r="F1901" s="14" t="n"/>
      <c r="G1901" s="14" t="n"/>
      <c r="H1901" s="15" t="n"/>
      <c r="I1901" s="15" t="n"/>
      <c r="J1901" s="11">
        <f>IF(OR(E1901="",F1901=""),"",ROUND((MOD(F1901-E1901,1)-N(G1901))*24,2))</f>
        <v/>
      </c>
      <c r="K1901" s="11">
        <f>IF(OR(A1901="",B1901=""),"",SUMIFS(Paradas!$F$5:$F$4004,Paradas!$A$5:$A$4004,A1901,Paradas!$B$5:$B$4004,B1901))</f>
        <v/>
      </c>
      <c r="L1901" s="11">
        <f>IF(J1901="","",J1901-N(K1901))</f>
        <v/>
      </c>
      <c r="M1901" s="12">
        <f>IF(OR(A1901="",B1901=""),"",COUNTIFS(Paradas!$A$5:$A$4004,A1901,Paradas!$B$5:$B$4004,B1901))</f>
        <v/>
      </c>
      <c r="N1901" s="11">
        <f>IF(OR(H1901="",I1901=""),"",I1901-H1901)</f>
        <v/>
      </c>
      <c r="O1901" s="6" t="n"/>
    </row>
    <row r="1902">
      <c r="A1902" s="13" t="n"/>
      <c r="B1902" s="6" t="n"/>
      <c r="C1902" s="6" t="n"/>
      <c r="D1902" s="6" t="n"/>
      <c r="E1902" s="14" t="n"/>
      <c r="F1902" s="14" t="n"/>
      <c r="G1902" s="14" t="n"/>
      <c r="H1902" s="15" t="n"/>
      <c r="I1902" s="15" t="n"/>
      <c r="J1902" s="11">
        <f>IF(OR(E1902="",F1902=""),"",ROUND((MOD(F1902-E1902,1)-N(G1902))*24,2))</f>
        <v/>
      </c>
      <c r="K1902" s="11">
        <f>IF(OR(A1902="",B1902=""),"",SUMIFS(Paradas!$F$5:$F$4004,Paradas!$A$5:$A$4004,A1902,Paradas!$B$5:$B$4004,B1902))</f>
        <v/>
      </c>
      <c r="L1902" s="11">
        <f>IF(J1902="","",J1902-N(K1902))</f>
        <v/>
      </c>
      <c r="M1902" s="12">
        <f>IF(OR(A1902="",B1902=""),"",COUNTIFS(Paradas!$A$5:$A$4004,A1902,Paradas!$B$5:$B$4004,B1902))</f>
        <v/>
      </c>
      <c r="N1902" s="11">
        <f>IF(OR(H1902="",I1902=""),"",I1902-H1902)</f>
        <v/>
      </c>
      <c r="O1902" s="6" t="n"/>
    </row>
    <row r="1903">
      <c r="A1903" s="13" t="n"/>
      <c r="B1903" s="6" t="n"/>
      <c r="C1903" s="6" t="n"/>
      <c r="D1903" s="6" t="n"/>
      <c r="E1903" s="14" t="n"/>
      <c r="F1903" s="14" t="n"/>
      <c r="G1903" s="14" t="n"/>
      <c r="H1903" s="15" t="n"/>
      <c r="I1903" s="15" t="n"/>
      <c r="J1903" s="11">
        <f>IF(OR(E1903="",F1903=""),"",ROUND((MOD(F1903-E1903,1)-N(G1903))*24,2))</f>
        <v/>
      </c>
      <c r="K1903" s="11">
        <f>IF(OR(A1903="",B1903=""),"",SUMIFS(Paradas!$F$5:$F$4004,Paradas!$A$5:$A$4004,A1903,Paradas!$B$5:$B$4004,B1903))</f>
        <v/>
      </c>
      <c r="L1903" s="11">
        <f>IF(J1903="","",J1903-N(K1903))</f>
        <v/>
      </c>
      <c r="M1903" s="12">
        <f>IF(OR(A1903="",B1903=""),"",COUNTIFS(Paradas!$A$5:$A$4004,A1903,Paradas!$B$5:$B$4004,B1903))</f>
        <v/>
      </c>
      <c r="N1903" s="11">
        <f>IF(OR(H1903="",I1903=""),"",I1903-H1903)</f>
        <v/>
      </c>
      <c r="O1903" s="6" t="n"/>
    </row>
    <row r="1904">
      <c r="A1904" s="13" t="n"/>
      <c r="B1904" s="6" t="n"/>
      <c r="C1904" s="6" t="n"/>
      <c r="D1904" s="6" t="n"/>
      <c r="E1904" s="14" t="n"/>
      <c r="F1904" s="14" t="n"/>
      <c r="G1904" s="14" t="n"/>
      <c r="H1904" s="15" t="n"/>
      <c r="I1904" s="15" t="n"/>
      <c r="J1904" s="11">
        <f>IF(OR(E1904="",F1904=""),"",ROUND((MOD(F1904-E1904,1)-N(G1904))*24,2))</f>
        <v/>
      </c>
      <c r="K1904" s="11">
        <f>IF(OR(A1904="",B1904=""),"",SUMIFS(Paradas!$F$5:$F$4004,Paradas!$A$5:$A$4004,A1904,Paradas!$B$5:$B$4004,B1904))</f>
        <v/>
      </c>
      <c r="L1904" s="11">
        <f>IF(J1904="","",J1904-N(K1904))</f>
        <v/>
      </c>
      <c r="M1904" s="12">
        <f>IF(OR(A1904="",B1904=""),"",COUNTIFS(Paradas!$A$5:$A$4004,A1904,Paradas!$B$5:$B$4004,B1904))</f>
        <v/>
      </c>
      <c r="N1904" s="11">
        <f>IF(OR(H1904="",I1904=""),"",I1904-H1904)</f>
        <v/>
      </c>
      <c r="O1904" s="6" t="n"/>
    </row>
    <row r="1905">
      <c r="A1905" s="13" t="n"/>
      <c r="B1905" s="6" t="n"/>
      <c r="C1905" s="6" t="n"/>
      <c r="D1905" s="6" t="n"/>
      <c r="E1905" s="14" t="n"/>
      <c r="F1905" s="14" t="n"/>
      <c r="G1905" s="14" t="n"/>
      <c r="H1905" s="15" t="n"/>
      <c r="I1905" s="15" t="n"/>
      <c r="J1905" s="11">
        <f>IF(OR(E1905="",F1905=""),"",ROUND((MOD(F1905-E1905,1)-N(G1905))*24,2))</f>
        <v/>
      </c>
      <c r="K1905" s="11">
        <f>IF(OR(A1905="",B1905=""),"",SUMIFS(Paradas!$F$5:$F$4004,Paradas!$A$5:$A$4004,A1905,Paradas!$B$5:$B$4004,B1905))</f>
        <v/>
      </c>
      <c r="L1905" s="11">
        <f>IF(J1905="","",J1905-N(K1905))</f>
        <v/>
      </c>
      <c r="M1905" s="12">
        <f>IF(OR(A1905="",B1905=""),"",COUNTIFS(Paradas!$A$5:$A$4004,A1905,Paradas!$B$5:$B$4004,B1905))</f>
        <v/>
      </c>
      <c r="N1905" s="11">
        <f>IF(OR(H1905="",I1905=""),"",I1905-H1905)</f>
        <v/>
      </c>
      <c r="O1905" s="6" t="n"/>
    </row>
    <row r="1906">
      <c r="A1906" s="13" t="n"/>
      <c r="B1906" s="6" t="n"/>
      <c r="C1906" s="6" t="n"/>
      <c r="D1906" s="6" t="n"/>
      <c r="E1906" s="14" t="n"/>
      <c r="F1906" s="14" t="n"/>
      <c r="G1906" s="14" t="n"/>
      <c r="H1906" s="15" t="n"/>
      <c r="I1906" s="15" t="n"/>
      <c r="J1906" s="11">
        <f>IF(OR(E1906="",F1906=""),"",ROUND((MOD(F1906-E1906,1)-N(G1906))*24,2))</f>
        <v/>
      </c>
      <c r="K1906" s="11">
        <f>IF(OR(A1906="",B1906=""),"",SUMIFS(Paradas!$F$5:$F$4004,Paradas!$A$5:$A$4004,A1906,Paradas!$B$5:$B$4004,B1906))</f>
        <v/>
      </c>
      <c r="L1906" s="11">
        <f>IF(J1906="","",J1906-N(K1906))</f>
        <v/>
      </c>
      <c r="M1906" s="12">
        <f>IF(OR(A1906="",B1906=""),"",COUNTIFS(Paradas!$A$5:$A$4004,A1906,Paradas!$B$5:$B$4004,B1906))</f>
        <v/>
      </c>
      <c r="N1906" s="11">
        <f>IF(OR(H1906="",I1906=""),"",I1906-H1906)</f>
        <v/>
      </c>
      <c r="O1906" s="6" t="n"/>
    </row>
    <row r="1907">
      <c r="A1907" s="13" t="n"/>
      <c r="B1907" s="6" t="n"/>
      <c r="C1907" s="6" t="n"/>
      <c r="D1907" s="6" t="n"/>
      <c r="E1907" s="14" t="n"/>
      <c r="F1907" s="14" t="n"/>
      <c r="G1907" s="14" t="n"/>
      <c r="H1907" s="15" t="n"/>
      <c r="I1907" s="15" t="n"/>
      <c r="J1907" s="11">
        <f>IF(OR(E1907="",F1907=""),"",ROUND((MOD(F1907-E1907,1)-N(G1907))*24,2))</f>
        <v/>
      </c>
      <c r="K1907" s="11">
        <f>IF(OR(A1907="",B1907=""),"",SUMIFS(Paradas!$F$5:$F$4004,Paradas!$A$5:$A$4004,A1907,Paradas!$B$5:$B$4004,B1907))</f>
        <v/>
      </c>
      <c r="L1907" s="11">
        <f>IF(J1907="","",J1907-N(K1907))</f>
        <v/>
      </c>
      <c r="M1907" s="12">
        <f>IF(OR(A1907="",B1907=""),"",COUNTIFS(Paradas!$A$5:$A$4004,A1907,Paradas!$B$5:$B$4004,B1907))</f>
        <v/>
      </c>
      <c r="N1907" s="11">
        <f>IF(OR(H1907="",I1907=""),"",I1907-H1907)</f>
        <v/>
      </c>
      <c r="O1907" s="6" t="n"/>
    </row>
    <row r="1908">
      <c r="A1908" s="13" t="n"/>
      <c r="B1908" s="6" t="n"/>
      <c r="C1908" s="6" t="n"/>
      <c r="D1908" s="6" t="n"/>
      <c r="E1908" s="14" t="n"/>
      <c r="F1908" s="14" t="n"/>
      <c r="G1908" s="14" t="n"/>
      <c r="H1908" s="15" t="n"/>
      <c r="I1908" s="15" t="n"/>
      <c r="J1908" s="11">
        <f>IF(OR(E1908="",F1908=""),"",ROUND((MOD(F1908-E1908,1)-N(G1908))*24,2))</f>
        <v/>
      </c>
      <c r="K1908" s="11">
        <f>IF(OR(A1908="",B1908=""),"",SUMIFS(Paradas!$F$5:$F$4004,Paradas!$A$5:$A$4004,A1908,Paradas!$B$5:$B$4004,B1908))</f>
        <v/>
      </c>
      <c r="L1908" s="11">
        <f>IF(J1908="","",J1908-N(K1908))</f>
        <v/>
      </c>
      <c r="M1908" s="12">
        <f>IF(OR(A1908="",B1908=""),"",COUNTIFS(Paradas!$A$5:$A$4004,A1908,Paradas!$B$5:$B$4004,B1908))</f>
        <v/>
      </c>
      <c r="N1908" s="11">
        <f>IF(OR(H1908="",I1908=""),"",I1908-H1908)</f>
        <v/>
      </c>
      <c r="O1908" s="6" t="n"/>
    </row>
    <row r="1909">
      <c r="A1909" s="13" t="n"/>
      <c r="B1909" s="6" t="n"/>
      <c r="C1909" s="6" t="n"/>
      <c r="D1909" s="6" t="n"/>
      <c r="E1909" s="14" t="n"/>
      <c r="F1909" s="14" t="n"/>
      <c r="G1909" s="14" t="n"/>
      <c r="H1909" s="15" t="n"/>
      <c r="I1909" s="15" t="n"/>
      <c r="J1909" s="11">
        <f>IF(OR(E1909="",F1909=""),"",ROUND((MOD(F1909-E1909,1)-N(G1909))*24,2))</f>
        <v/>
      </c>
      <c r="K1909" s="11">
        <f>IF(OR(A1909="",B1909=""),"",SUMIFS(Paradas!$F$5:$F$4004,Paradas!$A$5:$A$4004,A1909,Paradas!$B$5:$B$4004,B1909))</f>
        <v/>
      </c>
      <c r="L1909" s="11">
        <f>IF(J1909="","",J1909-N(K1909))</f>
        <v/>
      </c>
      <c r="M1909" s="12">
        <f>IF(OR(A1909="",B1909=""),"",COUNTIFS(Paradas!$A$5:$A$4004,A1909,Paradas!$B$5:$B$4004,B1909))</f>
        <v/>
      </c>
      <c r="N1909" s="11">
        <f>IF(OR(H1909="",I1909=""),"",I1909-H1909)</f>
        <v/>
      </c>
      <c r="O1909" s="6" t="n"/>
    </row>
    <row r="1910">
      <c r="A1910" s="13" t="n"/>
      <c r="B1910" s="6" t="n"/>
      <c r="C1910" s="6" t="n"/>
      <c r="D1910" s="6" t="n"/>
      <c r="E1910" s="14" t="n"/>
      <c r="F1910" s="14" t="n"/>
      <c r="G1910" s="14" t="n"/>
      <c r="H1910" s="15" t="n"/>
      <c r="I1910" s="15" t="n"/>
      <c r="J1910" s="11">
        <f>IF(OR(E1910="",F1910=""),"",ROUND((MOD(F1910-E1910,1)-N(G1910))*24,2))</f>
        <v/>
      </c>
      <c r="K1910" s="11">
        <f>IF(OR(A1910="",B1910=""),"",SUMIFS(Paradas!$F$5:$F$4004,Paradas!$A$5:$A$4004,A1910,Paradas!$B$5:$B$4004,B1910))</f>
        <v/>
      </c>
      <c r="L1910" s="11">
        <f>IF(J1910="","",J1910-N(K1910))</f>
        <v/>
      </c>
      <c r="M1910" s="12">
        <f>IF(OR(A1910="",B1910=""),"",COUNTIFS(Paradas!$A$5:$A$4004,A1910,Paradas!$B$5:$B$4004,B1910))</f>
        <v/>
      </c>
      <c r="N1910" s="11">
        <f>IF(OR(H1910="",I1910=""),"",I1910-H1910)</f>
        <v/>
      </c>
      <c r="O1910" s="6" t="n"/>
    </row>
    <row r="1911">
      <c r="A1911" s="13" t="n"/>
      <c r="B1911" s="6" t="n"/>
      <c r="C1911" s="6" t="n"/>
      <c r="D1911" s="6" t="n"/>
      <c r="E1911" s="14" t="n"/>
      <c r="F1911" s="14" t="n"/>
      <c r="G1911" s="14" t="n"/>
      <c r="H1911" s="15" t="n"/>
      <c r="I1911" s="15" t="n"/>
      <c r="J1911" s="11">
        <f>IF(OR(E1911="",F1911=""),"",ROUND((MOD(F1911-E1911,1)-N(G1911))*24,2))</f>
        <v/>
      </c>
      <c r="K1911" s="11">
        <f>IF(OR(A1911="",B1911=""),"",SUMIFS(Paradas!$F$5:$F$4004,Paradas!$A$5:$A$4004,A1911,Paradas!$B$5:$B$4004,B1911))</f>
        <v/>
      </c>
      <c r="L1911" s="11">
        <f>IF(J1911="","",J1911-N(K1911))</f>
        <v/>
      </c>
      <c r="M1911" s="12">
        <f>IF(OR(A1911="",B1911=""),"",COUNTIFS(Paradas!$A$5:$A$4004,A1911,Paradas!$B$5:$B$4004,B1911))</f>
        <v/>
      </c>
      <c r="N1911" s="11">
        <f>IF(OR(H1911="",I1911=""),"",I1911-H1911)</f>
        <v/>
      </c>
      <c r="O1911" s="6" t="n"/>
    </row>
    <row r="1912">
      <c r="A1912" s="13" t="n"/>
      <c r="B1912" s="6" t="n"/>
      <c r="C1912" s="6" t="n"/>
      <c r="D1912" s="6" t="n"/>
      <c r="E1912" s="14" t="n"/>
      <c r="F1912" s="14" t="n"/>
      <c r="G1912" s="14" t="n"/>
      <c r="H1912" s="15" t="n"/>
      <c r="I1912" s="15" t="n"/>
      <c r="J1912" s="11">
        <f>IF(OR(E1912="",F1912=""),"",ROUND((MOD(F1912-E1912,1)-N(G1912))*24,2))</f>
        <v/>
      </c>
      <c r="K1912" s="11">
        <f>IF(OR(A1912="",B1912=""),"",SUMIFS(Paradas!$F$5:$F$4004,Paradas!$A$5:$A$4004,A1912,Paradas!$B$5:$B$4004,B1912))</f>
        <v/>
      </c>
      <c r="L1912" s="11">
        <f>IF(J1912="","",J1912-N(K1912))</f>
        <v/>
      </c>
      <c r="M1912" s="12">
        <f>IF(OR(A1912="",B1912=""),"",COUNTIFS(Paradas!$A$5:$A$4004,A1912,Paradas!$B$5:$B$4004,B1912))</f>
        <v/>
      </c>
      <c r="N1912" s="11">
        <f>IF(OR(H1912="",I1912=""),"",I1912-H1912)</f>
        <v/>
      </c>
      <c r="O1912" s="6" t="n"/>
    </row>
    <row r="1913">
      <c r="A1913" s="13" t="n"/>
      <c r="B1913" s="6" t="n"/>
      <c r="C1913" s="6" t="n"/>
      <c r="D1913" s="6" t="n"/>
      <c r="E1913" s="14" t="n"/>
      <c r="F1913" s="14" t="n"/>
      <c r="G1913" s="14" t="n"/>
      <c r="H1913" s="15" t="n"/>
      <c r="I1913" s="15" t="n"/>
      <c r="J1913" s="11">
        <f>IF(OR(E1913="",F1913=""),"",ROUND((MOD(F1913-E1913,1)-N(G1913))*24,2))</f>
        <v/>
      </c>
      <c r="K1913" s="11">
        <f>IF(OR(A1913="",B1913=""),"",SUMIFS(Paradas!$F$5:$F$4004,Paradas!$A$5:$A$4004,A1913,Paradas!$B$5:$B$4004,B1913))</f>
        <v/>
      </c>
      <c r="L1913" s="11">
        <f>IF(J1913="","",J1913-N(K1913))</f>
        <v/>
      </c>
      <c r="M1913" s="12">
        <f>IF(OR(A1913="",B1913=""),"",COUNTIFS(Paradas!$A$5:$A$4004,A1913,Paradas!$B$5:$B$4004,B1913))</f>
        <v/>
      </c>
      <c r="N1913" s="11">
        <f>IF(OR(H1913="",I1913=""),"",I1913-H1913)</f>
        <v/>
      </c>
      <c r="O1913" s="6" t="n"/>
    </row>
    <row r="1914">
      <c r="A1914" s="13" t="n"/>
      <c r="B1914" s="6" t="n"/>
      <c r="C1914" s="6" t="n"/>
      <c r="D1914" s="6" t="n"/>
      <c r="E1914" s="14" t="n"/>
      <c r="F1914" s="14" t="n"/>
      <c r="G1914" s="14" t="n"/>
      <c r="H1914" s="15" t="n"/>
      <c r="I1914" s="15" t="n"/>
      <c r="J1914" s="11">
        <f>IF(OR(E1914="",F1914=""),"",ROUND((MOD(F1914-E1914,1)-N(G1914))*24,2))</f>
        <v/>
      </c>
      <c r="K1914" s="11">
        <f>IF(OR(A1914="",B1914=""),"",SUMIFS(Paradas!$F$5:$F$4004,Paradas!$A$5:$A$4004,A1914,Paradas!$B$5:$B$4004,B1914))</f>
        <v/>
      </c>
      <c r="L1914" s="11">
        <f>IF(J1914="","",J1914-N(K1914))</f>
        <v/>
      </c>
      <c r="M1914" s="12">
        <f>IF(OR(A1914="",B1914=""),"",COUNTIFS(Paradas!$A$5:$A$4004,A1914,Paradas!$B$5:$B$4004,B1914))</f>
        <v/>
      </c>
      <c r="N1914" s="11">
        <f>IF(OR(H1914="",I1914=""),"",I1914-H1914)</f>
        <v/>
      </c>
      <c r="O1914" s="6" t="n"/>
    </row>
    <row r="1915">
      <c r="A1915" s="13" t="n"/>
      <c r="B1915" s="6" t="n"/>
      <c r="C1915" s="6" t="n"/>
      <c r="D1915" s="6" t="n"/>
      <c r="E1915" s="14" t="n"/>
      <c r="F1915" s="14" t="n"/>
      <c r="G1915" s="14" t="n"/>
      <c r="H1915" s="15" t="n"/>
      <c r="I1915" s="15" t="n"/>
      <c r="J1915" s="11">
        <f>IF(OR(E1915="",F1915=""),"",ROUND((MOD(F1915-E1915,1)-N(G1915))*24,2))</f>
        <v/>
      </c>
      <c r="K1915" s="11">
        <f>IF(OR(A1915="",B1915=""),"",SUMIFS(Paradas!$F$5:$F$4004,Paradas!$A$5:$A$4004,A1915,Paradas!$B$5:$B$4004,B1915))</f>
        <v/>
      </c>
      <c r="L1915" s="11">
        <f>IF(J1915="","",J1915-N(K1915))</f>
        <v/>
      </c>
      <c r="M1915" s="12">
        <f>IF(OR(A1915="",B1915=""),"",COUNTIFS(Paradas!$A$5:$A$4004,A1915,Paradas!$B$5:$B$4004,B1915))</f>
        <v/>
      </c>
      <c r="N1915" s="11">
        <f>IF(OR(H1915="",I1915=""),"",I1915-H1915)</f>
        <v/>
      </c>
      <c r="O1915" s="6" t="n"/>
    </row>
    <row r="1916">
      <c r="A1916" s="13" t="n"/>
      <c r="B1916" s="6" t="n"/>
      <c r="C1916" s="6" t="n"/>
      <c r="D1916" s="6" t="n"/>
      <c r="E1916" s="14" t="n"/>
      <c r="F1916" s="14" t="n"/>
      <c r="G1916" s="14" t="n"/>
      <c r="H1916" s="15" t="n"/>
      <c r="I1916" s="15" t="n"/>
      <c r="J1916" s="11">
        <f>IF(OR(E1916="",F1916=""),"",ROUND((MOD(F1916-E1916,1)-N(G1916))*24,2))</f>
        <v/>
      </c>
      <c r="K1916" s="11">
        <f>IF(OR(A1916="",B1916=""),"",SUMIFS(Paradas!$F$5:$F$4004,Paradas!$A$5:$A$4004,A1916,Paradas!$B$5:$B$4004,B1916))</f>
        <v/>
      </c>
      <c r="L1916" s="11">
        <f>IF(J1916="","",J1916-N(K1916))</f>
        <v/>
      </c>
      <c r="M1916" s="12">
        <f>IF(OR(A1916="",B1916=""),"",COUNTIFS(Paradas!$A$5:$A$4004,A1916,Paradas!$B$5:$B$4004,B1916))</f>
        <v/>
      </c>
      <c r="N1916" s="11">
        <f>IF(OR(H1916="",I1916=""),"",I1916-H1916)</f>
        <v/>
      </c>
      <c r="O1916" s="6" t="n"/>
    </row>
    <row r="1917">
      <c r="A1917" s="13" t="n"/>
      <c r="B1917" s="6" t="n"/>
      <c r="C1917" s="6" t="n"/>
      <c r="D1917" s="6" t="n"/>
      <c r="E1917" s="14" t="n"/>
      <c r="F1917" s="14" t="n"/>
      <c r="G1917" s="14" t="n"/>
      <c r="H1917" s="15" t="n"/>
      <c r="I1917" s="15" t="n"/>
      <c r="J1917" s="11">
        <f>IF(OR(E1917="",F1917=""),"",ROUND((MOD(F1917-E1917,1)-N(G1917))*24,2))</f>
        <v/>
      </c>
      <c r="K1917" s="11">
        <f>IF(OR(A1917="",B1917=""),"",SUMIFS(Paradas!$F$5:$F$4004,Paradas!$A$5:$A$4004,A1917,Paradas!$B$5:$B$4004,B1917))</f>
        <v/>
      </c>
      <c r="L1917" s="11">
        <f>IF(J1917="","",J1917-N(K1917))</f>
        <v/>
      </c>
      <c r="M1917" s="12">
        <f>IF(OR(A1917="",B1917=""),"",COUNTIFS(Paradas!$A$5:$A$4004,A1917,Paradas!$B$5:$B$4004,B1917))</f>
        <v/>
      </c>
      <c r="N1917" s="11">
        <f>IF(OR(H1917="",I1917=""),"",I1917-H1917)</f>
        <v/>
      </c>
      <c r="O1917" s="6" t="n"/>
    </row>
    <row r="1918">
      <c r="A1918" s="13" t="n"/>
      <c r="B1918" s="6" t="n"/>
      <c r="C1918" s="6" t="n"/>
      <c r="D1918" s="6" t="n"/>
      <c r="E1918" s="14" t="n"/>
      <c r="F1918" s="14" t="n"/>
      <c r="G1918" s="14" t="n"/>
      <c r="H1918" s="15" t="n"/>
      <c r="I1918" s="15" t="n"/>
      <c r="J1918" s="11">
        <f>IF(OR(E1918="",F1918=""),"",ROUND((MOD(F1918-E1918,1)-N(G1918))*24,2))</f>
        <v/>
      </c>
      <c r="K1918" s="11">
        <f>IF(OR(A1918="",B1918=""),"",SUMIFS(Paradas!$F$5:$F$4004,Paradas!$A$5:$A$4004,A1918,Paradas!$B$5:$B$4004,B1918))</f>
        <v/>
      </c>
      <c r="L1918" s="11">
        <f>IF(J1918="","",J1918-N(K1918))</f>
        <v/>
      </c>
      <c r="M1918" s="12">
        <f>IF(OR(A1918="",B1918=""),"",COUNTIFS(Paradas!$A$5:$A$4004,A1918,Paradas!$B$5:$B$4004,B1918))</f>
        <v/>
      </c>
      <c r="N1918" s="11">
        <f>IF(OR(H1918="",I1918=""),"",I1918-H1918)</f>
        <v/>
      </c>
      <c r="O1918" s="6" t="n"/>
    </row>
    <row r="1919">
      <c r="A1919" s="13" t="n"/>
      <c r="B1919" s="6" t="n"/>
      <c r="C1919" s="6" t="n"/>
      <c r="D1919" s="6" t="n"/>
      <c r="E1919" s="14" t="n"/>
      <c r="F1919" s="14" t="n"/>
      <c r="G1919" s="14" t="n"/>
      <c r="H1919" s="15" t="n"/>
      <c r="I1919" s="15" t="n"/>
      <c r="J1919" s="11">
        <f>IF(OR(E1919="",F1919=""),"",ROUND((MOD(F1919-E1919,1)-N(G1919))*24,2))</f>
        <v/>
      </c>
      <c r="K1919" s="11">
        <f>IF(OR(A1919="",B1919=""),"",SUMIFS(Paradas!$F$5:$F$4004,Paradas!$A$5:$A$4004,A1919,Paradas!$B$5:$B$4004,B1919))</f>
        <v/>
      </c>
      <c r="L1919" s="11">
        <f>IF(J1919="","",J1919-N(K1919))</f>
        <v/>
      </c>
      <c r="M1919" s="12">
        <f>IF(OR(A1919="",B1919=""),"",COUNTIFS(Paradas!$A$5:$A$4004,A1919,Paradas!$B$5:$B$4004,B1919))</f>
        <v/>
      </c>
      <c r="N1919" s="11">
        <f>IF(OR(H1919="",I1919=""),"",I1919-H1919)</f>
        <v/>
      </c>
      <c r="O1919" s="6" t="n"/>
    </row>
    <row r="1920">
      <c r="A1920" s="13" t="n"/>
      <c r="B1920" s="6" t="n"/>
      <c r="C1920" s="6" t="n"/>
      <c r="D1920" s="6" t="n"/>
      <c r="E1920" s="14" t="n"/>
      <c r="F1920" s="14" t="n"/>
      <c r="G1920" s="14" t="n"/>
      <c r="H1920" s="15" t="n"/>
      <c r="I1920" s="15" t="n"/>
      <c r="J1920" s="11">
        <f>IF(OR(E1920="",F1920=""),"",ROUND((MOD(F1920-E1920,1)-N(G1920))*24,2))</f>
        <v/>
      </c>
      <c r="K1920" s="11">
        <f>IF(OR(A1920="",B1920=""),"",SUMIFS(Paradas!$F$5:$F$4004,Paradas!$A$5:$A$4004,A1920,Paradas!$B$5:$B$4004,B1920))</f>
        <v/>
      </c>
      <c r="L1920" s="11">
        <f>IF(J1920="","",J1920-N(K1920))</f>
        <v/>
      </c>
      <c r="M1920" s="12">
        <f>IF(OR(A1920="",B1920=""),"",COUNTIFS(Paradas!$A$5:$A$4004,A1920,Paradas!$B$5:$B$4004,B1920))</f>
        <v/>
      </c>
      <c r="N1920" s="11">
        <f>IF(OR(H1920="",I1920=""),"",I1920-H1920)</f>
        <v/>
      </c>
      <c r="O1920" s="6" t="n"/>
    </row>
    <row r="1921">
      <c r="A1921" s="13" t="n"/>
      <c r="B1921" s="6" t="n"/>
      <c r="C1921" s="6" t="n"/>
      <c r="D1921" s="6" t="n"/>
      <c r="E1921" s="14" t="n"/>
      <c r="F1921" s="14" t="n"/>
      <c r="G1921" s="14" t="n"/>
      <c r="H1921" s="15" t="n"/>
      <c r="I1921" s="15" t="n"/>
      <c r="J1921" s="11">
        <f>IF(OR(E1921="",F1921=""),"",ROUND((MOD(F1921-E1921,1)-N(G1921))*24,2))</f>
        <v/>
      </c>
      <c r="K1921" s="11">
        <f>IF(OR(A1921="",B1921=""),"",SUMIFS(Paradas!$F$5:$F$4004,Paradas!$A$5:$A$4004,A1921,Paradas!$B$5:$B$4004,B1921))</f>
        <v/>
      </c>
      <c r="L1921" s="11">
        <f>IF(J1921="","",J1921-N(K1921))</f>
        <v/>
      </c>
      <c r="M1921" s="12">
        <f>IF(OR(A1921="",B1921=""),"",COUNTIFS(Paradas!$A$5:$A$4004,A1921,Paradas!$B$5:$B$4004,B1921))</f>
        <v/>
      </c>
      <c r="N1921" s="11">
        <f>IF(OR(H1921="",I1921=""),"",I1921-H1921)</f>
        <v/>
      </c>
      <c r="O1921" s="6" t="n"/>
    </row>
    <row r="1922">
      <c r="A1922" s="13" t="n"/>
      <c r="B1922" s="6" t="n"/>
      <c r="C1922" s="6" t="n"/>
      <c r="D1922" s="6" t="n"/>
      <c r="E1922" s="14" t="n"/>
      <c r="F1922" s="14" t="n"/>
      <c r="G1922" s="14" t="n"/>
      <c r="H1922" s="15" t="n"/>
      <c r="I1922" s="15" t="n"/>
      <c r="J1922" s="11">
        <f>IF(OR(E1922="",F1922=""),"",ROUND((MOD(F1922-E1922,1)-N(G1922))*24,2))</f>
        <v/>
      </c>
      <c r="K1922" s="11">
        <f>IF(OR(A1922="",B1922=""),"",SUMIFS(Paradas!$F$5:$F$4004,Paradas!$A$5:$A$4004,A1922,Paradas!$B$5:$B$4004,B1922))</f>
        <v/>
      </c>
      <c r="L1922" s="11">
        <f>IF(J1922="","",J1922-N(K1922))</f>
        <v/>
      </c>
      <c r="M1922" s="12">
        <f>IF(OR(A1922="",B1922=""),"",COUNTIFS(Paradas!$A$5:$A$4004,A1922,Paradas!$B$5:$B$4004,B1922))</f>
        <v/>
      </c>
      <c r="N1922" s="11">
        <f>IF(OR(H1922="",I1922=""),"",I1922-H1922)</f>
        <v/>
      </c>
      <c r="O1922" s="6" t="n"/>
    </row>
    <row r="1923">
      <c r="A1923" s="13" t="n"/>
      <c r="B1923" s="6" t="n"/>
      <c r="C1923" s="6" t="n"/>
      <c r="D1923" s="6" t="n"/>
      <c r="E1923" s="14" t="n"/>
      <c r="F1923" s="14" t="n"/>
      <c r="G1923" s="14" t="n"/>
      <c r="H1923" s="15" t="n"/>
      <c r="I1923" s="15" t="n"/>
      <c r="J1923" s="11">
        <f>IF(OR(E1923="",F1923=""),"",ROUND((MOD(F1923-E1923,1)-N(G1923))*24,2))</f>
        <v/>
      </c>
      <c r="K1923" s="11">
        <f>IF(OR(A1923="",B1923=""),"",SUMIFS(Paradas!$F$5:$F$4004,Paradas!$A$5:$A$4004,A1923,Paradas!$B$5:$B$4004,B1923))</f>
        <v/>
      </c>
      <c r="L1923" s="11">
        <f>IF(J1923="","",J1923-N(K1923))</f>
        <v/>
      </c>
      <c r="M1923" s="12">
        <f>IF(OR(A1923="",B1923=""),"",COUNTIFS(Paradas!$A$5:$A$4004,A1923,Paradas!$B$5:$B$4004,B1923))</f>
        <v/>
      </c>
      <c r="N1923" s="11">
        <f>IF(OR(H1923="",I1923=""),"",I1923-H1923)</f>
        <v/>
      </c>
      <c r="O1923" s="6" t="n"/>
    </row>
    <row r="1924">
      <c r="A1924" s="13" t="n"/>
      <c r="B1924" s="6" t="n"/>
      <c r="C1924" s="6" t="n"/>
      <c r="D1924" s="6" t="n"/>
      <c r="E1924" s="14" t="n"/>
      <c r="F1924" s="14" t="n"/>
      <c r="G1924" s="14" t="n"/>
      <c r="H1924" s="15" t="n"/>
      <c r="I1924" s="15" t="n"/>
      <c r="J1924" s="11">
        <f>IF(OR(E1924="",F1924=""),"",ROUND((MOD(F1924-E1924,1)-N(G1924))*24,2))</f>
        <v/>
      </c>
      <c r="K1924" s="11">
        <f>IF(OR(A1924="",B1924=""),"",SUMIFS(Paradas!$F$5:$F$4004,Paradas!$A$5:$A$4004,A1924,Paradas!$B$5:$B$4004,B1924))</f>
        <v/>
      </c>
      <c r="L1924" s="11">
        <f>IF(J1924="","",J1924-N(K1924))</f>
        <v/>
      </c>
      <c r="M1924" s="12">
        <f>IF(OR(A1924="",B1924=""),"",COUNTIFS(Paradas!$A$5:$A$4004,A1924,Paradas!$B$5:$B$4004,B1924))</f>
        <v/>
      </c>
      <c r="N1924" s="11">
        <f>IF(OR(H1924="",I1924=""),"",I1924-H1924)</f>
        <v/>
      </c>
      <c r="O1924" s="6" t="n"/>
    </row>
    <row r="1925">
      <c r="A1925" s="13" t="n"/>
      <c r="B1925" s="6" t="n"/>
      <c r="C1925" s="6" t="n"/>
      <c r="D1925" s="6" t="n"/>
      <c r="E1925" s="14" t="n"/>
      <c r="F1925" s="14" t="n"/>
      <c r="G1925" s="14" t="n"/>
      <c r="H1925" s="15" t="n"/>
      <c r="I1925" s="15" t="n"/>
      <c r="J1925" s="11">
        <f>IF(OR(E1925="",F1925=""),"",ROUND((MOD(F1925-E1925,1)-N(G1925))*24,2))</f>
        <v/>
      </c>
      <c r="K1925" s="11">
        <f>IF(OR(A1925="",B1925=""),"",SUMIFS(Paradas!$F$5:$F$4004,Paradas!$A$5:$A$4004,A1925,Paradas!$B$5:$B$4004,B1925))</f>
        <v/>
      </c>
      <c r="L1925" s="11">
        <f>IF(J1925="","",J1925-N(K1925))</f>
        <v/>
      </c>
      <c r="M1925" s="12">
        <f>IF(OR(A1925="",B1925=""),"",COUNTIFS(Paradas!$A$5:$A$4004,A1925,Paradas!$B$5:$B$4004,B1925))</f>
        <v/>
      </c>
      <c r="N1925" s="11">
        <f>IF(OR(H1925="",I1925=""),"",I1925-H1925)</f>
        <v/>
      </c>
      <c r="O1925" s="6" t="n"/>
    </row>
    <row r="1926">
      <c r="A1926" s="13" t="n"/>
      <c r="B1926" s="6" t="n"/>
      <c r="C1926" s="6" t="n"/>
      <c r="D1926" s="6" t="n"/>
      <c r="E1926" s="14" t="n"/>
      <c r="F1926" s="14" t="n"/>
      <c r="G1926" s="14" t="n"/>
      <c r="H1926" s="15" t="n"/>
      <c r="I1926" s="15" t="n"/>
      <c r="J1926" s="11">
        <f>IF(OR(E1926="",F1926=""),"",ROUND((MOD(F1926-E1926,1)-N(G1926))*24,2))</f>
        <v/>
      </c>
      <c r="K1926" s="11">
        <f>IF(OR(A1926="",B1926=""),"",SUMIFS(Paradas!$F$5:$F$4004,Paradas!$A$5:$A$4004,A1926,Paradas!$B$5:$B$4004,B1926))</f>
        <v/>
      </c>
      <c r="L1926" s="11">
        <f>IF(J1926="","",J1926-N(K1926))</f>
        <v/>
      </c>
      <c r="M1926" s="12">
        <f>IF(OR(A1926="",B1926=""),"",COUNTIFS(Paradas!$A$5:$A$4004,A1926,Paradas!$B$5:$B$4004,B1926))</f>
        <v/>
      </c>
      <c r="N1926" s="11">
        <f>IF(OR(H1926="",I1926=""),"",I1926-H1926)</f>
        <v/>
      </c>
      <c r="O1926" s="6" t="n"/>
    </row>
    <row r="1927">
      <c r="A1927" s="13" t="n"/>
      <c r="B1927" s="6" t="n"/>
      <c r="C1927" s="6" t="n"/>
      <c r="D1927" s="6" t="n"/>
      <c r="E1927" s="14" t="n"/>
      <c r="F1927" s="14" t="n"/>
      <c r="G1927" s="14" t="n"/>
      <c r="H1927" s="15" t="n"/>
      <c r="I1927" s="15" t="n"/>
      <c r="J1927" s="11">
        <f>IF(OR(E1927="",F1927=""),"",ROUND((MOD(F1927-E1927,1)-N(G1927))*24,2))</f>
        <v/>
      </c>
      <c r="K1927" s="11">
        <f>IF(OR(A1927="",B1927=""),"",SUMIFS(Paradas!$F$5:$F$4004,Paradas!$A$5:$A$4004,A1927,Paradas!$B$5:$B$4004,B1927))</f>
        <v/>
      </c>
      <c r="L1927" s="11">
        <f>IF(J1927="","",J1927-N(K1927))</f>
        <v/>
      </c>
      <c r="M1927" s="12">
        <f>IF(OR(A1927="",B1927=""),"",COUNTIFS(Paradas!$A$5:$A$4004,A1927,Paradas!$B$5:$B$4004,B1927))</f>
        <v/>
      </c>
      <c r="N1927" s="11">
        <f>IF(OR(H1927="",I1927=""),"",I1927-H1927)</f>
        <v/>
      </c>
      <c r="O1927" s="6" t="n"/>
    </row>
    <row r="1928">
      <c r="A1928" s="13" t="n"/>
      <c r="B1928" s="6" t="n"/>
      <c r="C1928" s="6" t="n"/>
      <c r="D1928" s="6" t="n"/>
      <c r="E1928" s="14" t="n"/>
      <c r="F1928" s="14" t="n"/>
      <c r="G1928" s="14" t="n"/>
      <c r="H1928" s="15" t="n"/>
      <c r="I1928" s="15" t="n"/>
      <c r="J1928" s="11">
        <f>IF(OR(E1928="",F1928=""),"",ROUND((MOD(F1928-E1928,1)-N(G1928))*24,2))</f>
        <v/>
      </c>
      <c r="K1928" s="11">
        <f>IF(OR(A1928="",B1928=""),"",SUMIFS(Paradas!$F$5:$F$4004,Paradas!$A$5:$A$4004,A1928,Paradas!$B$5:$B$4004,B1928))</f>
        <v/>
      </c>
      <c r="L1928" s="11">
        <f>IF(J1928="","",J1928-N(K1928))</f>
        <v/>
      </c>
      <c r="M1928" s="12">
        <f>IF(OR(A1928="",B1928=""),"",COUNTIFS(Paradas!$A$5:$A$4004,A1928,Paradas!$B$5:$B$4004,B1928))</f>
        <v/>
      </c>
      <c r="N1928" s="11">
        <f>IF(OR(H1928="",I1928=""),"",I1928-H1928)</f>
        <v/>
      </c>
      <c r="O1928" s="6" t="n"/>
    </row>
    <row r="1929">
      <c r="A1929" s="13" t="n"/>
      <c r="B1929" s="6" t="n"/>
      <c r="C1929" s="6" t="n"/>
      <c r="D1929" s="6" t="n"/>
      <c r="E1929" s="14" t="n"/>
      <c r="F1929" s="14" t="n"/>
      <c r="G1929" s="14" t="n"/>
      <c r="H1929" s="15" t="n"/>
      <c r="I1929" s="15" t="n"/>
      <c r="J1929" s="11">
        <f>IF(OR(E1929="",F1929=""),"",ROUND((MOD(F1929-E1929,1)-N(G1929))*24,2))</f>
        <v/>
      </c>
      <c r="K1929" s="11">
        <f>IF(OR(A1929="",B1929=""),"",SUMIFS(Paradas!$F$5:$F$4004,Paradas!$A$5:$A$4004,A1929,Paradas!$B$5:$B$4004,B1929))</f>
        <v/>
      </c>
      <c r="L1929" s="11">
        <f>IF(J1929="","",J1929-N(K1929))</f>
        <v/>
      </c>
      <c r="M1929" s="12">
        <f>IF(OR(A1929="",B1929=""),"",COUNTIFS(Paradas!$A$5:$A$4004,A1929,Paradas!$B$5:$B$4004,B1929))</f>
        <v/>
      </c>
      <c r="N1929" s="11">
        <f>IF(OR(H1929="",I1929=""),"",I1929-H1929)</f>
        <v/>
      </c>
      <c r="O1929" s="6" t="n"/>
    </row>
    <row r="1930">
      <c r="A1930" s="13" t="n"/>
      <c r="B1930" s="6" t="n"/>
      <c r="C1930" s="6" t="n"/>
      <c r="D1930" s="6" t="n"/>
      <c r="E1930" s="14" t="n"/>
      <c r="F1930" s="14" t="n"/>
      <c r="G1930" s="14" t="n"/>
      <c r="H1930" s="15" t="n"/>
      <c r="I1930" s="15" t="n"/>
      <c r="J1930" s="11">
        <f>IF(OR(E1930="",F1930=""),"",ROUND((MOD(F1930-E1930,1)-N(G1930))*24,2))</f>
        <v/>
      </c>
      <c r="K1930" s="11">
        <f>IF(OR(A1930="",B1930=""),"",SUMIFS(Paradas!$F$5:$F$4004,Paradas!$A$5:$A$4004,A1930,Paradas!$B$5:$B$4004,B1930))</f>
        <v/>
      </c>
      <c r="L1930" s="11">
        <f>IF(J1930="","",J1930-N(K1930))</f>
        <v/>
      </c>
      <c r="M1930" s="12">
        <f>IF(OR(A1930="",B1930=""),"",COUNTIFS(Paradas!$A$5:$A$4004,A1930,Paradas!$B$5:$B$4004,B1930))</f>
        <v/>
      </c>
      <c r="N1930" s="11">
        <f>IF(OR(H1930="",I1930=""),"",I1930-H1930)</f>
        <v/>
      </c>
      <c r="O1930" s="6" t="n"/>
    </row>
    <row r="1931">
      <c r="A1931" s="13" t="n"/>
      <c r="B1931" s="6" t="n"/>
      <c r="C1931" s="6" t="n"/>
      <c r="D1931" s="6" t="n"/>
      <c r="E1931" s="14" t="n"/>
      <c r="F1931" s="14" t="n"/>
      <c r="G1931" s="14" t="n"/>
      <c r="H1931" s="15" t="n"/>
      <c r="I1931" s="15" t="n"/>
      <c r="J1931" s="11">
        <f>IF(OR(E1931="",F1931=""),"",ROUND((MOD(F1931-E1931,1)-N(G1931))*24,2))</f>
        <v/>
      </c>
      <c r="K1931" s="11">
        <f>IF(OR(A1931="",B1931=""),"",SUMIFS(Paradas!$F$5:$F$4004,Paradas!$A$5:$A$4004,A1931,Paradas!$B$5:$B$4004,B1931))</f>
        <v/>
      </c>
      <c r="L1931" s="11">
        <f>IF(J1931="","",J1931-N(K1931))</f>
        <v/>
      </c>
      <c r="M1931" s="12">
        <f>IF(OR(A1931="",B1931=""),"",COUNTIFS(Paradas!$A$5:$A$4004,A1931,Paradas!$B$5:$B$4004,B1931))</f>
        <v/>
      </c>
      <c r="N1931" s="11">
        <f>IF(OR(H1931="",I1931=""),"",I1931-H1931)</f>
        <v/>
      </c>
      <c r="O1931" s="6" t="n"/>
    </row>
    <row r="1932">
      <c r="A1932" s="13" t="n"/>
      <c r="B1932" s="6" t="n"/>
      <c r="C1932" s="6" t="n"/>
      <c r="D1932" s="6" t="n"/>
      <c r="E1932" s="14" t="n"/>
      <c r="F1932" s="14" t="n"/>
      <c r="G1932" s="14" t="n"/>
      <c r="H1932" s="15" t="n"/>
      <c r="I1932" s="15" t="n"/>
      <c r="J1932" s="11">
        <f>IF(OR(E1932="",F1932=""),"",ROUND((MOD(F1932-E1932,1)-N(G1932))*24,2))</f>
        <v/>
      </c>
      <c r="K1932" s="11">
        <f>IF(OR(A1932="",B1932=""),"",SUMIFS(Paradas!$F$5:$F$4004,Paradas!$A$5:$A$4004,A1932,Paradas!$B$5:$B$4004,B1932))</f>
        <v/>
      </c>
      <c r="L1932" s="11">
        <f>IF(J1932="","",J1932-N(K1932))</f>
        <v/>
      </c>
      <c r="M1932" s="12">
        <f>IF(OR(A1932="",B1932=""),"",COUNTIFS(Paradas!$A$5:$A$4004,A1932,Paradas!$B$5:$B$4004,B1932))</f>
        <v/>
      </c>
      <c r="N1932" s="11">
        <f>IF(OR(H1932="",I1932=""),"",I1932-H1932)</f>
        <v/>
      </c>
      <c r="O1932" s="6" t="n"/>
    </row>
    <row r="1933">
      <c r="A1933" s="13" t="n"/>
      <c r="B1933" s="6" t="n"/>
      <c r="C1933" s="6" t="n"/>
      <c r="D1933" s="6" t="n"/>
      <c r="E1933" s="14" t="n"/>
      <c r="F1933" s="14" t="n"/>
      <c r="G1933" s="14" t="n"/>
      <c r="H1933" s="15" t="n"/>
      <c r="I1933" s="15" t="n"/>
      <c r="J1933" s="11">
        <f>IF(OR(E1933="",F1933=""),"",ROUND((MOD(F1933-E1933,1)-N(G1933))*24,2))</f>
        <v/>
      </c>
      <c r="K1933" s="11">
        <f>IF(OR(A1933="",B1933=""),"",SUMIFS(Paradas!$F$5:$F$4004,Paradas!$A$5:$A$4004,A1933,Paradas!$B$5:$B$4004,B1933))</f>
        <v/>
      </c>
      <c r="L1933" s="11">
        <f>IF(J1933="","",J1933-N(K1933))</f>
        <v/>
      </c>
      <c r="M1933" s="12">
        <f>IF(OR(A1933="",B1933=""),"",COUNTIFS(Paradas!$A$5:$A$4004,A1933,Paradas!$B$5:$B$4004,B1933))</f>
        <v/>
      </c>
      <c r="N1933" s="11">
        <f>IF(OR(H1933="",I1933=""),"",I1933-H1933)</f>
        <v/>
      </c>
      <c r="O1933" s="6" t="n"/>
    </row>
    <row r="1934">
      <c r="A1934" s="13" t="n"/>
      <c r="B1934" s="6" t="n"/>
      <c r="C1934" s="6" t="n"/>
      <c r="D1934" s="6" t="n"/>
      <c r="E1934" s="14" t="n"/>
      <c r="F1934" s="14" t="n"/>
      <c r="G1934" s="14" t="n"/>
      <c r="H1934" s="15" t="n"/>
      <c r="I1934" s="15" t="n"/>
      <c r="J1934" s="11">
        <f>IF(OR(E1934="",F1934=""),"",ROUND((MOD(F1934-E1934,1)-N(G1934))*24,2))</f>
        <v/>
      </c>
      <c r="K1934" s="11">
        <f>IF(OR(A1934="",B1934=""),"",SUMIFS(Paradas!$F$5:$F$4004,Paradas!$A$5:$A$4004,A1934,Paradas!$B$5:$B$4004,B1934))</f>
        <v/>
      </c>
      <c r="L1934" s="11">
        <f>IF(J1934="","",J1934-N(K1934))</f>
        <v/>
      </c>
      <c r="M1934" s="12">
        <f>IF(OR(A1934="",B1934=""),"",COUNTIFS(Paradas!$A$5:$A$4004,A1934,Paradas!$B$5:$B$4004,B1934))</f>
        <v/>
      </c>
      <c r="N1934" s="11">
        <f>IF(OR(H1934="",I1934=""),"",I1934-H1934)</f>
        <v/>
      </c>
      <c r="O1934" s="6" t="n"/>
    </row>
    <row r="1935">
      <c r="A1935" s="13" t="n"/>
      <c r="B1935" s="6" t="n"/>
      <c r="C1935" s="6" t="n"/>
      <c r="D1935" s="6" t="n"/>
      <c r="E1935" s="14" t="n"/>
      <c r="F1935" s="14" t="n"/>
      <c r="G1935" s="14" t="n"/>
      <c r="H1935" s="15" t="n"/>
      <c r="I1935" s="15" t="n"/>
      <c r="J1935" s="11">
        <f>IF(OR(E1935="",F1935=""),"",ROUND((MOD(F1935-E1935,1)-N(G1935))*24,2))</f>
        <v/>
      </c>
      <c r="K1935" s="11">
        <f>IF(OR(A1935="",B1935=""),"",SUMIFS(Paradas!$F$5:$F$4004,Paradas!$A$5:$A$4004,A1935,Paradas!$B$5:$B$4004,B1935))</f>
        <v/>
      </c>
      <c r="L1935" s="11">
        <f>IF(J1935="","",J1935-N(K1935))</f>
        <v/>
      </c>
      <c r="M1935" s="12">
        <f>IF(OR(A1935="",B1935=""),"",COUNTIFS(Paradas!$A$5:$A$4004,A1935,Paradas!$B$5:$B$4004,B1935))</f>
        <v/>
      </c>
      <c r="N1935" s="11">
        <f>IF(OR(H1935="",I1935=""),"",I1935-H1935)</f>
        <v/>
      </c>
      <c r="O1935" s="6" t="n"/>
    </row>
    <row r="1936">
      <c r="A1936" s="13" t="n"/>
      <c r="B1936" s="6" t="n"/>
      <c r="C1936" s="6" t="n"/>
      <c r="D1936" s="6" t="n"/>
      <c r="E1936" s="14" t="n"/>
      <c r="F1936" s="14" t="n"/>
      <c r="G1936" s="14" t="n"/>
      <c r="H1936" s="15" t="n"/>
      <c r="I1936" s="15" t="n"/>
      <c r="J1936" s="11">
        <f>IF(OR(E1936="",F1936=""),"",ROUND((MOD(F1936-E1936,1)-N(G1936))*24,2))</f>
        <v/>
      </c>
      <c r="K1936" s="11">
        <f>IF(OR(A1936="",B1936=""),"",SUMIFS(Paradas!$F$5:$F$4004,Paradas!$A$5:$A$4004,A1936,Paradas!$B$5:$B$4004,B1936))</f>
        <v/>
      </c>
      <c r="L1936" s="11">
        <f>IF(J1936="","",J1936-N(K1936))</f>
        <v/>
      </c>
      <c r="M1936" s="12">
        <f>IF(OR(A1936="",B1936=""),"",COUNTIFS(Paradas!$A$5:$A$4004,A1936,Paradas!$B$5:$B$4004,B1936))</f>
        <v/>
      </c>
      <c r="N1936" s="11">
        <f>IF(OR(H1936="",I1936=""),"",I1936-H1936)</f>
        <v/>
      </c>
      <c r="O1936" s="6" t="n"/>
    </row>
    <row r="1937">
      <c r="A1937" s="13" t="n"/>
      <c r="B1937" s="6" t="n"/>
      <c r="C1937" s="6" t="n"/>
      <c r="D1937" s="6" t="n"/>
      <c r="E1937" s="14" t="n"/>
      <c r="F1937" s="14" t="n"/>
      <c r="G1937" s="14" t="n"/>
      <c r="H1937" s="15" t="n"/>
      <c r="I1937" s="15" t="n"/>
      <c r="J1937" s="11">
        <f>IF(OR(E1937="",F1937=""),"",ROUND((MOD(F1937-E1937,1)-N(G1937))*24,2))</f>
        <v/>
      </c>
      <c r="K1937" s="11">
        <f>IF(OR(A1937="",B1937=""),"",SUMIFS(Paradas!$F$5:$F$4004,Paradas!$A$5:$A$4004,A1937,Paradas!$B$5:$B$4004,B1937))</f>
        <v/>
      </c>
      <c r="L1937" s="11">
        <f>IF(J1937="","",J1937-N(K1937))</f>
        <v/>
      </c>
      <c r="M1937" s="12">
        <f>IF(OR(A1937="",B1937=""),"",COUNTIFS(Paradas!$A$5:$A$4004,A1937,Paradas!$B$5:$B$4004,B1937))</f>
        <v/>
      </c>
      <c r="N1937" s="11">
        <f>IF(OR(H1937="",I1937=""),"",I1937-H1937)</f>
        <v/>
      </c>
      <c r="O1937" s="6" t="n"/>
    </row>
    <row r="1938">
      <c r="A1938" s="13" t="n"/>
      <c r="B1938" s="6" t="n"/>
      <c r="C1938" s="6" t="n"/>
      <c r="D1938" s="6" t="n"/>
      <c r="E1938" s="14" t="n"/>
      <c r="F1938" s="14" t="n"/>
      <c r="G1938" s="14" t="n"/>
      <c r="H1938" s="15" t="n"/>
      <c r="I1938" s="15" t="n"/>
      <c r="J1938" s="11">
        <f>IF(OR(E1938="",F1938=""),"",ROUND((MOD(F1938-E1938,1)-N(G1938))*24,2))</f>
        <v/>
      </c>
      <c r="K1938" s="11">
        <f>IF(OR(A1938="",B1938=""),"",SUMIFS(Paradas!$F$5:$F$4004,Paradas!$A$5:$A$4004,A1938,Paradas!$B$5:$B$4004,B1938))</f>
        <v/>
      </c>
      <c r="L1938" s="11">
        <f>IF(J1938="","",J1938-N(K1938))</f>
        <v/>
      </c>
      <c r="M1938" s="12">
        <f>IF(OR(A1938="",B1938=""),"",COUNTIFS(Paradas!$A$5:$A$4004,A1938,Paradas!$B$5:$B$4004,B1938))</f>
        <v/>
      </c>
      <c r="N1938" s="11">
        <f>IF(OR(H1938="",I1938=""),"",I1938-H1938)</f>
        <v/>
      </c>
      <c r="O1938" s="6" t="n"/>
    </row>
    <row r="1939">
      <c r="A1939" s="13" t="n"/>
      <c r="B1939" s="6" t="n"/>
      <c r="C1939" s="6" t="n"/>
      <c r="D1939" s="6" t="n"/>
      <c r="E1939" s="14" t="n"/>
      <c r="F1939" s="14" t="n"/>
      <c r="G1939" s="14" t="n"/>
      <c r="H1939" s="15" t="n"/>
      <c r="I1939" s="15" t="n"/>
      <c r="J1939" s="11">
        <f>IF(OR(E1939="",F1939=""),"",ROUND((MOD(F1939-E1939,1)-N(G1939))*24,2))</f>
        <v/>
      </c>
      <c r="K1939" s="11">
        <f>IF(OR(A1939="",B1939=""),"",SUMIFS(Paradas!$F$5:$F$4004,Paradas!$A$5:$A$4004,A1939,Paradas!$B$5:$B$4004,B1939))</f>
        <v/>
      </c>
      <c r="L1939" s="11">
        <f>IF(J1939="","",J1939-N(K1939))</f>
        <v/>
      </c>
      <c r="M1939" s="12">
        <f>IF(OR(A1939="",B1939=""),"",COUNTIFS(Paradas!$A$5:$A$4004,A1939,Paradas!$B$5:$B$4004,B1939))</f>
        <v/>
      </c>
      <c r="N1939" s="11">
        <f>IF(OR(H1939="",I1939=""),"",I1939-H1939)</f>
        <v/>
      </c>
      <c r="O1939" s="6" t="n"/>
    </row>
    <row r="1940">
      <c r="A1940" s="13" t="n"/>
      <c r="B1940" s="6" t="n"/>
      <c r="C1940" s="6" t="n"/>
      <c r="D1940" s="6" t="n"/>
      <c r="E1940" s="14" t="n"/>
      <c r="F1940" s="14" t="n"/>
      <c r="G1940" s="14" t="n"/>
      <c r="H1940" s="15" t="n"/>
      <c r="I1940" s="15" t="n"/>
      <c r="J1940" s="11">
        <f>IF(OR(E1940="",F1940=""),"",ROUND((MOD(F1940-E1940,1)-N(G1940))*24,2))</f>
        <v/>
      </c>
      <c r="K1940" s="11">
        <f>IF(OR(A1940="",B1940=""),"",SUMIFS(Paradas!$F$5:$F$4004,Paradas!$A$5:$A$4004,A1940,Paradas!$B$5:$B$4004,B1940))</f>
        <v/>
      </c>
      <c r="L1940" s="11">
        <f>IF(J1940="","",J1940-N(K1940))</f>
        <v/>
      </c>
      <c r="M1940" s="12">
        <f>IF(OR(A1940="",B1940=""),"",COUNTIFS(Paradas!$A$5:$A$4004,A1940,Paradas!$B$5:$B$4004,B1940))</f>
        <v/>
      </c>
      <c r="N1940" s="11">
        <f>IF(OR(H1940="",I1940=""),"",I1940-H1940)</f>
        <v/>
      </c>
      <c r="O1940" s="6" t="n"/>
    </row>
    <row r="1941">
      <c r="A1941" s="13" t="n"/>
      <c r="B1941" s="6" t="n"/>
      <c r="C1941" s="6" t="n"/>
      <c r="D1941" s="6" t="n"/>
      <c r="E1941" s="14" t="n"/>
      <c r="F1941" s="14" t="n"/>
      <c r="G1941" s="14" t="n"/>
      <c r="H1941" s="15" t="n"/>
      <c r="I1941" s="15" t="n"/>
      <c r="J1941" s="11">
        <f>IF(OR(E1941="",F1941=""),"",ROUND((MOD(F1941-E1941,1)-N(G1941))*24,2))</f>
        <v/>
      </c>
      <c r="K1941" s="11">
        <f>IF(OR(A1941="",B1941=""),"",SUMIFS(Paradas!$F$5:$F$4004,Paradas!$A$5:$A$4004,A1941,Paradas!$B$5:$B$4004,B1941))</f>
        <v/>
      </c>
      <c r="L1941" s="11">
        <f>IF(J1941="","",J1941-N(K1941))</f>
        <v/>
      </c>
      <c r="M1941" s="12">
        <f>IF(OR(A1941="",B1941=""),"",COUNTIFS(Paradas!$A$5:$A$4004,A1941,Paradas!$B$5:$B$4004,B1941))</f>
        <v/>
      </c>
      <c r="N1941" s="11">
        <f>IF(OR(H1941="",I1941=""),"",I1941-H1941)</f>
        <v/>
      </c>
      <c r="O1941" s="6" t="n"/>
    </row>
    <row r="1942">
      <c r="A1942" s="13" t="n"/>
      <c r="B1942" s="6" t="n"/>
      <c r="C1942" s="6" t="n"/>
      <c r="D1942" s="6" t="n"/>
      <c r="E1942" s="14" t="n"/>
      <c r="F1942" s="14" t="n"/>
      <c r="G1942" s="14" t="n"/>
      <c r="H1942" s="15" t="n"/>
      <c r="I1942" s="15" t="n"/>
      <c r="J1942" s="11">
        <f>IF(OR(E1942="",F1942=""),"",ROUND((MOD(F1942-E1942,1)-N(G1942))*24,2))</f>
        <v/>
      </c>
      <c r="K1942" s="11">
        <f>IF(OR(A1942="",B1942=""),"",SUMIFS(Paradas!$F$5:$F$4004,Paradas!$A$5:$A$4004,A1942,Paradas!$B$5:$B$4004,B1942))</f>
        <v/>
      </c>
      <c r="L1942" s="11">
        <f>IF(J1942="","",J1942-N(K1942))</f>
        <v/>
      </c>
      <c r="M1942" s="12">
        <f>IF(OR(A1942="",B1942=""),"",COUNTIFS(Paradas!$A$5:$A$4004,A1942,Paradas!$B$5:$B$4004,B1942))</f>
        <v/>
      </c>
      <c r="N1942" s="11">
        <f>IF(OR(H1942="",I1942=""),"",I1942-H1942)</f>
        <v/>
      </c>
      <c r="O1942" s="6" t="n"/>
    </row>
    <row r="1943">
      <c r="A1943" s="13" t="n"/>
      <c r="B1943" s="6" t="n"/>
      <c r="C1943" s="6" t="n"/>
      <c r="D1943" s="6" t="n"/>
      <c r="E1943" s="14" t="n"/>
      <c r="F1943" s="14" t="n"/>
      <c r="G1943" s="14" t="n"/>
      <c r="H1943" s="15" t="n"/>
      <c r="I1943" s="15" t="n"/>
      <c r="J1943" s="11">
        <f>IF(OR(E1943="",F1943=""),"",ROUND((MOD(F1943-E1943,1)-N(G1943))*24,2))</f>
        <v/>
      </c>
      <c r="K1943" s="11">
        <f>IF(OR(A1943="",B1943=""),"",SUMIFS(Paradas!$F$5:$F$4004,Paradas!$A$5:$A$4004,A1943,Paradas!$B$5:$B$4004,B1943))</f>
        <v/>
      </c>
      <c r="L1943" s="11">
        <f>IF(J1943="","",J1943-N(K1943))</f>
        <v/>
      </c>
      <c r="M1943" s="12">
        <f>IF(OR(A1943="",B1943=""),"",COUNTIFS(Paradas!$A$5:$A$4004,A1943,Paradas!$B$5:$B$4004,B1943))</f>
        <v/>
      </c>
      <c r="N1943" s="11">
        <f>IF(OR(H1943="",I1943=""),"",I1943-H1943)</f>
        <v/>
      </c>
      <c r="O1943" s="6" t="n"/>
    </row>
    <row r="1944">
      <c r="A1944" s="13" t="n"/>
      <c r="B1944" s="6" t="n"/>
      <c r="C1944" s="6" t="n"/>
      <c r="D1944" s="6" t="n"/>
      <c r="E1944" s="14" t="n"/>
      <c r="F1944" s="14" t="n"/>
      <c r="G1944" s="14" t="n"/>
      <c r="H1944" s="15" t="n"/>
      <c r="I1944" s="15" t="n"/>
      <c r="J1944" s="11">
        <f>IF(OR(E1944="",F1944=""),"",ROUND((MOD(F1944-E1944,1)-N(G1944))*24,2))</f>
        <v/>
      </c>
      <c r="K1944" s="11">
        <f>IF(OR(A1944="",B1944=""),"",SUMIFS(Paradas!$F$5:$F$4004,Paradas!$A$5:$A$4004,A1944,Paradas!$B$5:$B$4004,B1944))</f>
        <v/>
      </c>
      <c r="L1944" s="11">
        <f>IF(J1944="","",J1944-N(K1944))</f>
        <v/>
      </c>
      <c r="M1944" s="12">
        <f>IF(OR(A1944="",B1944=""),"",COUNTIFS(Paradas!$A$5:$A$4004,A1944,Paradas!$B$5:$B$4004,B1944))</f>
        <v/>
      </c>
      <c r="N1944" s="11">
        <f>IF(OR(H1944="",I1944=""),"",I1944-H1944)</f>
        <v/>
      </c>
      <c r="O1944" s="6" t="n"/>
    </row>
    <row r="1945">
      <c r="A1945" s="13" t="n"/>
      <c r="B1945" s="6" t="n"/>
      <c r="C1945" s="6" t="n"/>
      <c r="D1945" s="6" t="n"/>
      <c r="E1945" s="14" t="n"/>
      <c r="F1945" s="14" t="n"/>
      <c r="G1945" s="14" t="n"/>
      <c r="H1945" s="15" t="n"/>
      <c r="I1945" s="15" t="n"/>
      <c r="J1945" s="11">
        <f>IF(OR(E1945="",F1945=""),"",ROUND((MOD(F1945-E1945,1)-N(G1945))*24,2))</f>
        <v/>
      </c>
      <c r="K1945" s="11">
        <f>IF(OR(A1945="",B1945=""),"",SUMIFS(Paradas!$F$5:$F$4004,Paradas!$A$5:$A$4004,A1945,Paradas!$B$5:$B$4004,B1945))</f>
        <v/>
      </c>
      <c r="L1945" s="11">
        <f>IF(J1945="","",J1945-N(K1945))</f>
        <v/>
      </c>
      <c r="M1945" s="12">
        <f>IF(OR(A1945="",B1945=""),"",COUNTIFS(Paradas!$A$5:$A$4004,A1945,Paradas!$B$5:$B$4004,B1945))</f>
        <v/>
      </c>
      <c r="N1945" s="11">
        <f>IF(OR(H1945="",I1945=""),"",I1945-H1945)</f>
        <v/>
      </c>
      <c r="O1945" s="6" t="n"/>
    </row>
    <row r="1946">
      <c r="A1946" s="13" t="n"/>
      <c r="B1946" s="6" t="n"/>
      <c r="C1946" s="6" t="n"/>
      <c r="D1946" s="6" t="n"/>
      <c r="E1946" s="14" t="n"/>
      <c r="F1946" s="14" t="n"/>
      <c r="G1946" s="14" t="n"/>
      <c r="H1946" s="15" t="n"/>
      <c r="I1946" s="15" t="n"/>
      <c r="J1946" s="11">
        <f>IF(OR(E1946="",F1946=""),"",ROUND((MOD(F1946-E1946,1)-N(G1946))*24,2))</f>
        <v/>
      </c>
      <c r="K1946" s="11">
        <f>IF(OR(A1946="",B1946=""),"",SUMIFS(Paradas!$F$5:$F$4004,Paradas!$A$5:$A$4004,A1946,Paradas!$B$5:$B$4004,B1946))</f>
        <v/>
      </c>
      <c r="L1946" s="11">
        <f>IF(J1946="","",J1946-N(K1946))</f>
        <v/>
      </c>
      <c r="M1946" s="12">
        <f>IF(OR(A1946="",B1946=""),"",COUNTIFS(Paradas!$A$5:$A$4004,A1946,Paradas!$B$5:$B$4004,B1946))</f>
        <v/>
      </c>
      <c r="N1946" s="11">
        <f>IF(OR(H1946="",I1946=""),"",I1946-H1946)</f>
        <v/>
      </c>
      <c r="O1946" s="6" t="n"/>
    </row>
    <row r="1947">
      <c r="A1947" s="13" t="n"/>
      <c r="B1947" s="6" t="n"/>
      <c r="C1947" s="6" t="n"/>
      <c r="D1947" s="6" t="n"/>
      <c r="E1947" s="14" t="n"/>
      <c r="F1947" s="14" t="n"/>
      <c r="G1947" s="14" t="n"/>
      <c r="H1947" s="15" t="n"/>
      <c r="I1947" s="15" t="n"/>
      <c r="J1947" s="11">
        <f>IF(OR(E1947="",F1947=""),"",ROUND((MOD(F1947-E1947,1)-N(G1947))*24,2))</f>
        <v/>
      </c>
      <c r="K1947" s="11">
        <f>IF(OR(A1947="",B1947=""),"",SUMIFS(Paradas!$F$5:$F$4004,Paradas!$A$5:$A$4004,A1947,Paradas!$B$5:$B$4004,B1947))</f>
        <v/>
      </c>
      <c r="L1947" s="11">
        <f>IF(J1947="","",J1947-N(K1947))</f>
        <v/>
      </c>
      <c r="M1947" s="12">
        <f>IF(OR(A1947="",B1947=""),"",COUNTIFS(Paradas!$A$5:$A$4004,A1947,Paradas!$B$5:$B$4004,B1947))</f>
        <v/>
      </c>
      <c r="N1947" s="11">
        <f>IF(OR(H1947="",I1947=""),"",I1947-H1947)</f>
        <v/>
      </c>
      <c r="O1947" s="6" t="n"/>
    </row>
    <row r="1948">
      <c r="A1948" s="13" t="n"/>
      <c r="B1948" s="6" t="n"/>
      <c r="C1948" s="6" t="n"/>
      <c r="D1948" s="6" t="n"/>
      <c r="E1948" s="14" t="n"/>
      <c r="F1948" s="14" t="n"/>
      <c r="G1948" s="14" t="n"/>
      <c r="H1948" s="15" t="n"/>
      <c r="I1948" s="15" t="n"/>
      <c r="J1948" s="11">
        <f>IF(OR(E1948="",F1948=""),"",ROUND((MOD(F1948-E1948,1)-N(G1948))*24,2))</f>
        <v/>
      </c>
      <c r="K1948" s="11">
        <f>IF(OR(A1948="",B1948=""),"",SUMIFS(Paradas!$F$5:$F$4004,Paradas!$A$5:$A$4004,A1948,Paradas!$B$5:$B$4004,B1948))</f>
        <v/>
      </c>
      <c r="L1948" s="11">
        <f>IF(J1948="","",J1948-N(K1948))</f>
        <v/>
      </c>
      <c r="M1948" s="12">
        <f>IF(OR(A1948="",B1948=""),"",COUNTIFS(Paradas!$A$5:$A$4004,A1948,Paradas!$B$5:$B$4004,B1948))</f>
        <v/>
      </c>
      <c r="N1948" s="11">
        <f>IF(OR(H1948="",I1948=""),"",I1948-H1948)</f>
        <v/>
      </c>
      <c r="O1948" s="6" t="n"/>
    </row>
    <row r="1949">
      <c r="A1949" s="13" t="n"/>
      <c r="B1949" s="6" t="n"/>
      <c r="C1949" s="6" t="n"/>
      <c r="D1949" s="6" t="n"/>
      <c r="E1949" s="14" t="n"/>
      <c r="F1949" s="14" t="n"/>
      <c r="G1949" s="14" t="n"/>
      <c r="H1949" s="15" t="n"/>
      <c r="I1949" s="15" t="n"/>
      <c r="J1949" s="11">
        <f>IF(OR(E1949="",F1949=""),"",ROUND((MOD(F1949-E1949,1)-N(G1949))*24,2))</f>
        <v/>
      </c>
      <c r="K1949" s="11">
        <f>IF(OR(A1949="",B1949=""),"",SUMIFS(Paradas!$F$5:$F$4004,Paradas!$A$5:$A$4004,A1949,Paradas!$B$5:$B$4004,B1949))</f>
        <v/>
      </c>
      <c r="L1949" s="11">
        <f>IF(J1949="","",J1949-N(K1949))</f>
        <v/>
      </c>
      <c r="M1949" s="12">
        <f>IF(OR(A1949="",B1949=""),"",COUNTIFS(Paradas!$A$5:$A$4004,A1949,Paradas!$B$5:$B$4004,B1949))</f>
        <v/>
      </c>
      <c r="N1949" s="11">
        <f>IF(OR(H1949="",I1949=""),"",I1949-H1949)</f>
        <v/>
      </c>
      <c r="O1949" s="6" t="n"/>
    </row>
    <row r="1950">
      <c r="A1950" s="13" t="n"/>
      <c r="B1950" s="6" t="n"/>
      <c r="C1950" s="6" t="n"/>
      <c r="D1950" s="6" t="n"/>
      <c r="E1950" s="14" t="n"/>
      <c r="F1950" s="14" t="n"/>
      <c r="G1950" s="14" t="n"/>
      <c r="H1950" s="15" t="n"/>
      <c r="I1950" s="15" t="n"/>
      <c r="J1950" s="11">
        <f>IF(OR(E1950="",F1950=""),"",ROUND((MOD(F1950-E1950,1)-N(G1950))*24,2))</f>
        <v/>
      </c>
      <c r="K1950" s="11">
        <f>IF(OR(A1950="",B1950=""),"",SUMIFS(Paradas!$F$5:$F$4004,Paradas!$A$5:$A$4004,A1950,Paradas!$B$5:$B$4004,B1950))</f>
        <v/>
      </c>
      <c r="L1950" s="11">
        <f>IF(J1950="","",J1950-N(K1950))</f>
        <v/>
      </c>
      <c r="M1950" s="12">
        <f>IF(OR(A1950="",B1950=""),"",COUNTIFS(Paradas!$A$5:$A$4004,A1950,Paradas!$B$5:$B$4004,B1950))</f>
        <v/>
      </c>
      <c r="N1950" s="11">
        <f>IF(OR(H1950="",I1950=""),"",I1950-H1950)</f>
        <v/>
      </c>
      <c r="O1950" s="6" t="n"/>
    </row>
    <row r="1951">
      <c r="A1951" s="13" t="n"/>
      <c r="B1951" s="6" t="n"/>
      <c r="C1951" s="6" t="n"/>
      <c r="D1951" s="6" t="n"/>
      <c r="E1951" s="14" t="n"/>
      <c r="F1951" s="14" t="n"/>
      <c r="G1951" s="14" t="n"/>
      <c r="H1951" s="15" t="n"/>
      <c r="I1951" s="15" t="n"/>
      <c r="J1951" s="11">
        <f>IF(OR(E1951="",F1951=""),"",ROUND((MOD(F1951-E1951,1)-N(G1951))*24,2))</f>
        <v/>
      </c>
      <c r="K1951" s="11">
        <f>IF(OR(A1951="",B1951=""),"",SUMIFS(Paradas!$F$5:$F$4004,Paradas!$A$5:$A$4004,A1951,Paradas!$B$5:$B$4004,B1951))</f>
        <v/>
      </c>
      <c r="L1951" s="11">
        <f>IF(J1951="","",J1951-N(K1951))</f>
        <v/>
      </c>
      <c r="M1951" s="12">
        <f>IF(OR(A1951="",B1951=""),"",COUNTIFS(Paradas!$A$5:$A$4004,A1951,Paradas!$B$5:$B$4004,B1951))</f>
        <v/>
      </c>
      <c r="N1951" s="11">
        <f>IF(OR(H1951="",I1951=""),"",I1951-H1951)</f>
        <v/>
      </c>
      <c r="O1951" s="6" t="n"/>
    </row>
    <row r="1952">
      <c r="A1952" s="13" t="n"/>
      <c r="B1952" s="6" t="n"/>
      <c r="C1952" s="6" t="n"/>
      <c r="D1952" s="6" t="n"/>
      <c r="E1952" s="14" t="n"/>
      <c r="F1952" s="14" t="n"/>
      <c r="G1952" s="14" t="n"/>
      <c r="H1952" s="15" t="n"/>
      <c r="I1952" s="15" t="n"/>
      <c r="J1952" s="11">
        <f>IF(OR(E1952="",F1952=""),"",ROUND((MOD(F1952-E1952,1)-N(G1952))*24,2))</f>
        <v/>
      </c>
      <c r="K1952" s="11">
        <f>IF(OR(A1952="",B1952=""),"",SUMIFS(Paradas!$F$5:$F$4004,Paradas!$A$5:$A$4004,A1952,Paradas!$B$5:$B$4004,B1952))</f>
        <v/>
      </c>
      <c r="L1952" s="11">
        <f>IF(J1952="","",J1952-N(K1952))</f>
        <v/>
      </c>
      <c r="M1952" s="12">
        <f>IF(OR(A1952="",B1952=""),"",COUNTIFS(Paradas!$A$5:$A$4004,A1952,Paradas!$B$5:$B$4004,B1952))</f>
        <v/>
      </c>
      <c r="N1952" s="11">
        <f>IF(OR(H1952="",I1952=""),"",I1952-H1952)</f>
        <v/>
      </c>
      <c r="O1952" s="6" t="n"/>
    </row>
    <row r="1953">
      <c r="A1953" s="13" t="n"/>
      <c r="B1953" s="6" t="n"/>
      <c r="C1953" s="6" t="n"/>
      <c r="D1953" s="6" t="n"/>
      <c r="E1953" s="14" t="n"/>
      <c r="F1953" s="14" t="n"/>
      <c r="G1953" s="14" t="n"/>
      <c r="H1953" s="15" t="n"/>
      <c r="I1953" s="15" t="n"/>
      <c r="J1953" s="11">
        <f>IF(OR(E1953="",F1953=""),"",ROUND((MOD(F1953-E1953,1)-N(G1953))*24,2))</f>
        <v/>
      </c>
      <c r="K1953" s="11">
        <f>IF(OR(A1953="",B1953=""),"",SUMIFS(Paradas!$F$5:$F$4004,Paradas!$A$5:$A$4004,A1953,Paradas!$B$5:$B$4004,B1953))</f>
        <v/>
      </c>
      <c r="L1953" s="11">
        <f>IF(J1953="","",J1953-N(K1953))</f>
        <v/>
      </c>
      <c r="M1953" s="12">
        <f>IF(OR(A1953="",B1953=""),"",COUNTIFS(Paradas!$A$5:$A$4004,A1953,Paradas!$B$5:$B$4004,B1953))</f>
        <v/>
      </c>
      <c r="N1953" s="11">
        <f>IF(OR(H1953="",I1953=""),"",I1953-H1953)</f>
        <v/>
      </c>
      <c r="O1953" s="6" t="n"/>
    </row>
    <row r="1954">
      <c r="A1954" s="13" t="n"/>
      <c r="B1954" s="6" t="n"/>
      <c r="C1954" s="6" t="n"/>
      <c r="D1954" s="6" t="n"/>
      <c r="E1954" s="14" t="n"/>
      <c r="F1954" s="14" t="n"/>
      <c r="G1954" s="14" t="n"/>
      <c r="H1954" s="15" t="n"/>
      <c r="I1954" s="15" t="n"/>
      <c r="J1954" s="11">
        <f>IF(OR(E1954="",F1954=""),"",ROUND((MOD(F1954-E1954,1)-N(G1954))*24,2))</f>
        <v/>
      </c>
      <c r="K1954" s="11">
        <f>IF(OR(A1954="",B1954=""),"",SUMIFS(Paradas!$F$5:$F$4004,Paradas!$A$5:$A$4004,A1954,Paradas!$B$5:$B$4004,B1954))</f>
        <v/>
      </c>
      <c r="L1954" s="11">
        <f>IF(J1954="","",J1954-N(K1954))</f>
        <v/>
      </c>
      <c r="M1954" s="12">
        <f>IF(OR(A1954="",B1954=""),"",COUNTIFS(Paradas!$A$5:$A$4004,A1954,Paradas!$B$5:$B$4004,B1954))</f>
        <v/>
      </c>
      <c r="N1954" s="11">
        <f>IF(OR(H1954="",I1954=""),"",I1954-H1954)</f>
        <v/>
      </c>
      <c r="O1954" s="6" t="n"/>
    </row>
    <row r="1955">
      <c r="A1955" s="13" t="n"/>
      <c r="B1955" s="6" t="n"/>
      <c r="C1955" s="6" t="n"/>
      <c r="D1955" s="6" t="n"/>
      <c r="E1955" s="14" t="n"/>
      <c r="F1955" s="14" t="n"/>
      <c r="G1955" s="14" t="n"/>
      <c r="H1955" s="15" t="n"/>
      <c r="I1955" s="15" t="n"/>
      <c r="J1955" s="11">
        <f>IF(OR(E1955="",F1955=""),"",ROUND((MOD(F1955-E1955,1)-N(G1955))*24,2))</f>
        <v/>
      </c>
      <c r="K1955" s="11">
        <f>IF(OR(A1955="",B1955=""),"",SUMIFS(Paradas!$F$5:$F$4004,Paradas!$A$5:$A$4004,A1955,Paradas!$B$5:$B$4004,B1955))</f>
        <v/>
      </c>
      <c r="L1955" s="11">
        <f>IF(J1955="","",J1955-N(K1955))</f>
        <v/>
      </c>
      <c r="M1955" s="12">
        <f>IF(OR(A1955="",B1955=""),"",COUNTIFS(Paradas!$A$5:$A$4004,A1955,Paradas!$B$5:$B$4004,B1955))</f>
        <v/>
      </c>
      <c r="N1955" s="11">
        <f>IF(OR(H1955="",I1955=""),"",I1955-H1955)</f>
        <v/>
      </c>
      <c r="O1955" s="6" t="n"/>
    </row>
    <row r="1956">
      <c r="A1956" s="13" t="n"/>
      <c r="B1956" s="6" t="n"/>
      <c r="C1956" s="6" t="n"/>
      <c r="D1956" s="6" t="n"/>
      <c r="E1956" s="14" t="n"/>
      <c r="F1956" s="14" t="n"/>
      <c r="G1956" s="14" t="n"/>
      <c r="H1956" s="15" t="n"/>
      <c r="I1956" s="15" t="n"/>
      <c r="J1956" s="11">
        <f>IF(OR(E1956="",F1956=""),"",ROUND((MOD(F1956-E1956,1)-N(G1956))*24,2))</f>
        <v/>
      </c>
      <c r="K1956" s="11">
        <f>IF(OR(A1956="",B1956=""),"",SUMIFS(Paradas!$F$5:$F$4004,Paradas!$A$5:$A$4004,A1956,Paradas!$B$5:$B$4004,B1956))</f>
        <v/>
      </c>
      <c r="L1956" s="11">
        <f>IF(J1956="","",J1956-N(K1956))</f>
        <v/>
      </c>
      <c r="M1956" s="12">
        <f>IF(OR(A1956="",B1956=""),"",COUNTIFS(Paradas!$A$5:$A$4004,A1956,Paradas!$B$5:$B$4004,B1956))</f>
        <v/>
      </c>
      <c r="N1956" s="11">
        <f>IF(OR(H1956="",I1956=""),"",I1956-H1956)</f>
        <v/>
      </c>
      <c r="O1956" s="6" t="n"/>
    </row>
    <row r="1957">
      <c r="A1957" s="13" t="n"/>
      <c r="B1957" s="6" t="n"/>
      <c r="C1957" s="6" t="n"/>
      <c r="D1957" s="6" t="n"/>
      <c r="E1957" s="14" t="n"/>
      <c r="F1957" s="14" t="n"/>
      <c r="G1957" s="14" t="n"/>
      <c r="H1957" s="15" t="n"/>
      <c r="I1957" s="15" t="n"/>
      <c r="J1957" s="11">
        <f>IF(OR(E1957="",F1957=""),"",ROUND((MOD(F1957-E1957,1)-N(G1957))*24,2))</f>
        <v/>
      </c>
      <c r="K1957" s="11">
        <f>IF(OR(A1957="",B1957=""),"",SUMIFS(Paradas!$F$5:$F$4004,Paradas!$A$5:$A$4004,A1957,Paradas!$B$5:$B$4004,B1957))</f>
        <v/>
      </c>
      <c r="L1957" s="11">
        <f>IF(J1957="","",J1957-N(K1957))</f>
        <v/>
      </c>
      <c r="M1957" s="12">
        <f>IF(OR(A1957="",B1957=""),"",COUNTIFS(Paradas!$A$5:$A$4004,A1957,Paradas!$B$5:$B$4004,B1957))</f>
        <v/>
      </c>
      <c r="N1957" s="11">
        <f>IF(OR(H1957="",I1957=""),"",I1957-H1957)</f>
        <v/>
      </c>
      <c r="O1957" s="6" t="n"/>
    </row>
    <row r="1958">
      <c r="A1958" s="13" t="n"/>
      <c r="B1958" s="6" t="n"/>
      <c r="C1958" s="6" t="n"/>
      <c r="D1958" s="6" t="n"/>
      <c r="E1958" s="14" t="n"/>
      <c r="F1958" s="14" t="n"/>
      <c r="G1958" s="14" t="n"/>
      <c r="H1958" s="15" t="n"/>
      <c r="I1958" s="15" t="n"/>
      <c r="J1958" s="11">
        <f>IF(OR(E1958="",F1958=""),"",ROUND((MOD(F1958-E1958,1)-N(G1958))*24,2))</f>
        <v/>
      </c>
      <c r="K1958" s="11">
        <f>IF(OR(A1958="",B1958=""),"",SUMIFS(Paradas!$F$5:$F$4004,Paradas!$A$5:$A$4004,A1958,Paradas!$B$5:$B$4004,B1958))</f>
        <v/>
      </c>
      <c r="L1958" s="11">
        <f>IF(J1958="","",J1958-N(K1958))</f>
        <v/>
      </c>
      <c r="M1958" s="12">
        <f>IF(OR(A1958="",B1958=""),"",COUNTIFS(Paradas!$A$5:$A$4004,A1958,Paradas!$B$5:$B$4004,B1958))</f>
        <v/>
      </c>
      <c r="N1958" s="11">
        <f>IF(OR(H1958="",I1958=""),"",I1958-H1958)</f>
        <v/>
      </c>
      <c r="O1958" s="6" t="n"/>
    </row>
    <row r="1959">
      <c r="A1959" s="13" t="n"/>
      <c r="B1959" s="6" t="n"/>
      <c r="C1959" s="6" t="n"/>
      <c r="D1959" s="6" t="n"/>
      <c r="E1959" s="14" t="n"/>
      <c r="F1959" s="14" t="n"/>
      <c r="G1959" s="14" t="n"/>
      <c r="H1959" s="15" t="n"/>
      <c r="I1959" s="15" t="n"/>
      <c r="J1959" s="11">
        <f>IF(OR(E1959="",F1959=""),"",ROUND((MOD(F1959-E1959,1)-N(G1959))*24,2))</f>
        <v/>
      </c>
      <c r="K1959" s="11">
        <f>IF(OR(A1959="",B1959=""),"",SUMIFS(Paradas!$F$5:$F$4004,Paradas!$A$5:$A$4004,A1959,Paradas!$B$5:$B$4004,B1959))</f>
        <v/>
      </c>
      <c r="L1959" s="11">
        <f>IF(J1959="","",J1959-N(K1959))</f>
        <v/>
      </c>
      <c r="M1959" s="12">
        <f>IF(OR(A1959="",B1959=""),"",COUNTIFS(Paradas!$A$5:$A$4004,A1959,Paradas!$B$5:$B$4004,B1959))</f>
        <v/>
      </c>
      <c r="N1959" s="11">
        <f>IF(OR(H1959="",I1959=""),"",I1959-H1959)</f>
        <v/>
      </c>
      <c r="O1959" s="6" t="n"/>
    </row>
    <row r="1960">
      <c r="A1960" s="13" t="n"/>
      <c r="B1960" s="6" t="n"/>
      <c r="C1960" s="6" t="n"/>
      <c r="D1960" s="6" t="n"/>
      <c r="E1960" s="14" t="n"/>
      <c r="F1960" s="14" t="n"/>
      <c r="G1960" s="14" t="n"/>
      <c r="H1960" s="15" t="n"/>
      <c r="I1960" s="15" t="n"/>
      <c r="J1960" s="11">
        <f>IF(OR(E1960="",F1960=""),"",ROUND((MOD(F1960-E1960,1)-N(G1960))*24,2))</f>
        <v/>
      </c>
      <c r="K1960" s="11">
        <f>IF(OR(A1960="",B1960=""),"",SUMIFS(Paradas!$F$5:$F$4004,Paradas!$A$5:$A$4004,A1960,Paradas!$B$5:$B$4004,B1960))</f>
        <v/>
      </c>
      <c r="L1960" s="11">
        <f>IF(J1960="","",J1960-N(K1960))</f>
        <v/>
      </c>
      <c r="M1960" s="12">
        <f>IF(OR(A1960="",B1960=""),"",COUNTIFS(Paradas!$A$5:$A$4004,A1960,Paradas!$B$5:$B$4004,B1960))</f>
        <v/>
      </c>
      <c r="N1960" s="11">
        <f>IF(OR(H1960="",I1960=""),"",I1960-H1960)</f>
        <v/>
      </c>
      <c r="O1960" s="6" t="n"/>
    </row>
    <row r="1961">
      <c r="A1961" s="13" t="n"/>
      <c r="B1961" s="6" t="n"/>
      <c r="C1961" s="6" t="n"/>
      <c r="D1961" s="6" t="n"/>
      <c r="E1961" s="14" t="n"/>
      <c r="F1961" s="14" t="n"/>
      <c r="G1961" s="14" t="n"/>
      <c r="H1961" s="15" t="n"/>
      <c r="I1961" s="15" t="n"/>
      <c r="J1961" s="11">
        <f>IF(OR(E1961="",F1961=""),"",ROUND((MOD(F1961-E1961,1)-N(G1961))*24,2))</f>
        <v/>
      </c>
      <c r="K1961" s="11">
        <f>IF(OR(A1961="",B1961=""),"",SUMIFS(Paradas!$F$5:$F$4004,Paradas!$A$5:$A$4004,A1961,Paradas!$B$5:$B$4004,B1961))</f>
        <v/>
      </c>
      <c r="L1961" s="11">
        <f>IF(J1961="","",J1961-N(K1961))</f>
        <v/>
      </c>
      <c r="M1961" s="12">
        <f>IF(OR(A1961="",B1961=""),"",COUNTIFS(Paradas!$A$5:$A$4004,A1961,Paradas!$B$5:$B$4004,B1961))</f>
        <v/>
      </c>
      <c r="N1961" s="11">
        <f>IF(OR(H1961="",I1961=""),"",I1961-H1961)</f>
        <v/>
      </c>
      <c r="O1961" s="6" t="n"/>
    </row>
    <row r="1962">
      <c r="A1962" s="13" t="n"/>
      <c r="B1962" s="6" t="n"/>
      <c r="C1962" s="6" t="n"/>
      <c r="D1962" s="6" t="n"/>
      <c r="E1962" s="14" t="n"/>
      <c r="F1962" s="14" t="n"/>
      <c r="G1962" s="14" t="n"/>
      <c r="H1962" s="15" t="n"/>
      <c r="I1962" s="15" t="n"/>
      <c r="J1962" s="11">
        <f>IF(OR(E1962="",F1962=""),"",ROUND((MOD(F1962-E1962,1)-N(G1962))*24,2))</f>
        <v/>
      </c>
      <c r="K1962" s="11">
        <f>IF(OR(A1962="",B1962=""),"",SUMIFS(Paradas!$F$5:$F$4004,Paradas!$A$5:$A$4004,A1962,Paradas!$B$5:$B$4004,B1962))</f>
        <v/>
      </c>
      <c r="L1962" s="11">
        <f>IF(J1962="","",J1962-N(K1962))</f>
        <v/>
      </c>
      <c r="M1962" s="12">
        <f>IF(OR(A1962="",B1962=""),"",COUNTIFS(Paradas!$A$5:$A$4004,A1962,Paradas!$B$5:$B$4004,B1962))</f>
        <v/>
      </c>
      <c r="N1962" s="11">
        <f>IF(OR(H1962="",I1962=""),"",I1962-H1962)</f>
        <v/>
      </c>
      <c r="O1962" s="6" t="n"/>
    </row>
    <row r="1963">
      <c r="A1963" s="13" t="n"/>
      <c r="B1963" s="6" t="n"/>
      <c r="C1963" s="6" t="n"/>
      <c r="D1963" s="6" t="n"/>
      <c r="E1963" s="14" t="n"/>
      <c r="F1963" s="14" t="n"/>
      <c r="G1963" s="14" t="n"/>
      <c r="H1963" s="15" t="n"/>
      <c r="I1963" s="15" t="n"/>
      <c r="J1963" s="11">
        <f>IF(OR(E1963="",F1963=""),"",ROUND((MOD(F1963-E1963,1)-N(G1963))*24,2))</f>
        <v/>
      </c>
      <c r="K1963" s="11">
        <f>IF(OR(A1963="",B1963=""),"",SUMIFS(Paradas!$F$5:$F$4004,Paradas!$A$5:$A$4004,A1963,Paradas!$B$5:$B$4004,B1963))</f>
        <v/>
      </c>
      <c r="L1963" s="11">
        <f>IF(J1963="","",J1963-N(K1963))</f>
        <v/>
      </c>
      <c r="M1963" s="12">
        <f>IF(OR(A1963="",B1963=""),"",COUNTIFS(Paradas!$A$5:$A$4004,A1963,Paradas!$B$5:$B$4004,B1963))</f>
        <v/>
      </c>
      <c r="N1963" s="11">
        <f>IF(OR(H1963="",I1963=""),"",I1963-H1963)</f>
        <v/>
      </c>
      <c r="O1963" s="6" t="n"/>
    </row>
    <row r="1964">
      <c r="A1964" s="13" t="n"/>
      <c r="B1964" s="6" t="n"/>
      <c r="C1964" s="6" t="n"/>
      <c r="D1964" s="6" t="n"/>
      <c r="E1964" s="14" t="n"/>
      <c r="F1964" s="14" t="n"/>
      <c r="G1964" s="14" t="n"/>
      <c r="H1964" s="15" t="n"/>
      <c r="I1964" s="15" t="n"/>
      <c r="J1964" s="11">
        <f>IF(OR(E1964="",F1964=""),"",ROUND((MOD(F1964-E1964,1)-N(G1964))*24,2))</f>
        <v/>
      </c>
      <c r="K1964" s="11">
        <f>IF(OR(A1964="",B1964=""),"",SUMIFS(Paradas!$F$5:$F$4004,Paradas!$A$5:$A$4004,A1964,Paradas!$B$5:$B$4004,B1964))</f>
        <v/>
      </c>
      <c r="L1964" s="11">
        <f>IF(J1964="","",J1964-N(K1964))</f>
        <v/>
      </c>
      <c r="M1964" s="12">
        <f>IF(OR(A1964="",B1964=""),"",COUNTIFS(Paradas!$A$5:$A$4004,A1964,Paradas!$B$5:$B$4004,B1964))</f>
        <v/>
      </c>
      <c r="N1964" s="11">
        <f>IF(OR(H1964="",I1964=""),"",I1964-H1964)</f>
        <v/>
      </c>
      <c r="O1964" s="6" t="n"/>
    </row>
    <row r="1965">
      <c r="A1965" s="13" t="n"/>
      <c r="B1965" s="6" t="n"/>
      <c r="C1965" s="6" t="n"/>
      <c r="D1965" s="6" t="n"/>
      <c r="E1965" s="14" t="n"/>
      <c r="F1965" s="14" t="n"/>
      <c r="G1965" s="14" t="n"/>
      <c r="H1965" s="15" t="n"/>
      <c r="I1965" s="15" t="n"/>
      <c r="J1965" s="11">
        <f>IF(OR(E1965="",F1965=""),"",ROUND((MOD(F1965-E1965,1)-N(G1965))*24,2))</f>
        <v/>
      </c>
      <c r="K1965" s="11">
        <f>IF(OR(A1965="",B1965=""),"",SUMIFS(Paradas!$F$5:$F$4004,Paradas!$A$5:$A$4004,A1965,Paradas!$B$5:$B$4004,B1965))</f>
        <v/>
      </c>
      <c r="L1965" s="11">
        <f>IF(J1965="","",J1965-N(K1965))</f>
        <v/>
      </c>
      <c r="M1965" s="12">
        <f>IF(OR(A1965="",B1965=""),"",COUNTIFS(Paradas!$A$5:$A$4004,A1965,Paradas!$B$5:$B$4004,B1965))</f>
        <v/>
      </c>
      <c r="N1965" s="11">
        <f>IF(OR(H1965="",I1965=""),"",I1965-H1965)</f>
        <v/>
      </c>
      <c r="O1965" s="6" t="n"/>
    </row>
    <row r="1966">
      <c r="A1966" s="13" t="n"/>
      <c r="B1966" s="6" t="n"/>
      <c r="C1966" s="6" t="n"/>
      <c r="D1966" s="6" t="n"/>
      <c r="E1966" s="14" t="n"/>
      <c r="F1966" s="14" t="n"/>
      <c r="G1966" s="14" t="n"/>
      <c r="H1966" s="15" t="n"/>
      <c r="I1966" s="15" t="n"/>
      <c r="J1966" s="11">
        <f>IF(OR(E1966="",F1966=""),"",ROUND((MOD(F1966-E1966,1)-N(G1966))*24,2))</f>
        <v/>
      </c>
      <c r="K1966" s="11">
        <f>IF(OR(A1966="",B1966=""),"",SUMIFS(Paradas!$F$5:$F$4004,Paradas!$A$5:$A$4004,A1966,Paradas!$B$5:$B$4004,B1966))</f>
        <v/>
      </c>
      <c r="L1966" s="11">
        <f>IF(J1966="","",J1966-N(K1966))</f>
        <v/>
      </c>
      <c r="M1966" s="12">
        <f>IF(OR(A1966="",B1966=""),"",COUNTIFS(Paradas!$A$5:$A$4004,A1966,Paradas!$B$5:$B$4004,B1966))</f>
        <v/>
      </c>
      <c r="N1966" s="11">
        <f>IF(OR(H1966="",I1966=""),"",I1966-H1966)</f>
        <v/>
      </c>
      <c r="O1966" s="6" t="n"/>
    </row>
    <row r="1967">
      <c r="A1967" s="13" t="n"/>
      <c r="B1967" s="6" t="n"/>
      <c r="C1967" s="6" t="n"/>
      <c r="D1967" s="6" t="n"/>
      <c r="E1967" s="14" t="n"/>
      <c r="F1967" s="14" t="n"/>
      <c r="G1967" s="14" t="n"/>
      <c r="H1967" s="15" t="n"/>
      <c r="I1967" s="15" t="n"/>
      <c r="J1967" s="11">
        <f>IF(OR(E1967="",F1967=""),"",ROUND((MOD(F1967-E1967,1)-N(G1967))*24,2))</f>
        <v/>
      </c>
      <c r="K1967" s="11">
        <f>IF(OR(A1967="",B1967=""),"",SUMIFS(Paradas!$F$5:$F$4004,Paradas!$A$5:$A$4004,A1967,Paradas!$B$5:$B$4004,B1967))</f>
        <v/>
      </c>
      <c r="L1967" s="11">
        <f>IF(J1967="","",J1967-N(K1967))</f>
        <v/>
      </c>
      <c r="M1967" s="12">
        <f>IF(OR(A1967="",B1967=""),"",COUNTIFS(Paradas!$A$5:$A$4004,A1967,Paradas!$B$5:$B$4004,B1967))</f>
        <v/>
      </c>
      <c r="N1967" s="11">
        <f>IF(OR(H1967="",I1967=""),"",I1967-H1967)</f>
        <v/>
      </c>
      <c r="O1967" s="6" t="n"/>
    </row>
    <row r="1968">
      <c r="A1968" s="13" t="n"/>
      <c r="B1968" s="6" t="n"/>
      <c r="C1968" s="6" t="n"/>
      <c r="D1968" s="6" t="n"/>
      <c r="E1968" s="14" t="n"/>
      <c r="F1968" s="14" t="n"/>
      <c r="G1968" s="14" t="n"/>
      <c r="H1968" s="15" t="n"/>
      <c r="I1968" s="15" t="n"/>
      <c r="J1968" s="11">
        <f>IF(OR(E1968="",F1968=""),"",ROUND((MOD(F1968-E1968,1)-N(G1968))*24,2))</f>
        <v/>
      </c>
      <c r="K1968" s="11">
        <f>IF(OR(A1968="",B1968=""),"",SUMIFS(Paradas!$F$5:$F$4004,Paradas!$A$5:$A$4004,A1968,Paradas!$B$5:$B$4004,B1968))</f>
        <v/>
      </c>
      <c r="L1968" s="11">
        <f>IF(J1968="","",J1968-N(K1968))</f>
        <v/>
      </c>
      <c r="M1968" s="12">
        <f>IF(OR(A1968="",B1968=""),"",COUNTIFS(Paradas!$A$5:$A$4004,A1968,Paradas!$B$5:$B$4004,B1968))</f>
        <v/>
      </c>
      <c r="N1968" s="11">
        <f>IF(OR(H1968="",I1968=""),"",I1968-H1968)</f>
        <v/>
      </c>
      <c r="O1968" s="6" t="n"/>
    </row>
    <row r="1969">
      <c r="A1969" s="13" t="n"/>
      <c r="B1969" s="6" t="n"/>
      <c r="C1969" s="6" t="n"/>
      <c r="D1969" s="6" t="n"/>
      <c r="E1969" s="14" t="n"/>
      <c r="F1969" s="14" t="n"/>
      <c r="G1969" s="14" t="n"/>
      <c r="H1969" s="15" t="n"/>
      <c r="I1969" s="15" t="n"/>
      <c r="J1969" s="11">
        <f>IF(OR(E1969="",F1969=""),"",ROUND((MOD(F1969-E1969,1)-N(G1969))*24,2))</f>
        <v/>
      </c>
      <c r="K1969" s="11">
        <f>IF(OR(A1969="",B1969=""),"",SUMIFS(Paradas!$F$5:$F$4004,Paradas!$A$5:$A$4004,A1969,Paradas!$B$5:$B$4004,B1969))</f>
        <v/>
      </c>
      <c r="L1969" s="11">
        <f>IF(J1969="","",J1969-N(K1969))</f>
        <v/>
      </c>
      <c r="M1969" s="12">
        <f>IF(OR(A1969="",B1969=""),"",COUNTIFS(Paradas!$A$5:$A$4004,A1969,Paradas!$B$5:$B$4004,B1969))</f>
        <v/>
      </c>
      <c r="N1969" s="11">
        <f>IF(OR(H1969="",I1969=""),"",I1969-H1969)</f>
        <v/>
      </c>
      <c r="O1969" s="6" t="n"/>
    </row>
    <row r="1970">
      <c r="A1970" s="13" t="n"/>
      <c r="B1970" s="6" t="n"/>
      <c r="C1970" s="6" t="n"/>
      <c r="D1970" s="6" t="n"/>
      <c r="E1970" s="14" t="n"/>
      <c r="F1970" s="14" t="n"/>
      <c r="G1970" s="14" t="n"/>
      <c r="H1970" s="15" t="n"/>
      <c r="I1970" s="15" t="n"/>
      <c r="J1970" s="11">
        <f>IF(OR(E1970="",F1970=""),"",ROUND((MOD(F1970-E1970,1)-N(G1970))*24,2))</f>
        <v/>
      </c>
      <c r="K1970" s="11">
        <f>IF(OR(A1970="",B1970=""),"",SUMIFS(Paradas!$F$5:$F$4004,Paradas!$A$5:$A$4004,A1970,Paradas!$B$5:$B$4004,B1970))</f>
        <v/>
      </c>
      <c r="L1970" s="11">
        <f>IF(J1970="","",J1970-N(K1970))</f>
        <v/>
      </c>
      <c r="M1970" s="12">
        <f>IF(OR(A1970="",B1970=""),"",COUNTIFS(Paradas!$A$5:$A$4004,A1970,Paradas!$B$5:$B$4004,B1970))</f>
        <v/>
      </c>
      <c r="N1970" s="11">
        <f>IF(OR(H1970="",I1970=""),"",I1970-H1970)</f>
        <v/>
      </c>
      <c r="O1970" s="6" t="n"/>
    </row>
    <row r="1971">
      <c r="A1971" s="13" t="n"/>
      <c r="B1971" s="6" t="n"/>
      <c r="C1971" s="6" t="n"/>
      <c r="D1971" s="6" t="n"/>
      <c r="E1971" s="14" t="n"/>
      <c r="F1971" s="14" t="n"/>
      <c r="G1971" s="14" t="n"/>
      <c r="H1971" s="15" t="n"/>
      <c r="I1971" s="15" t="n"/>
      <c r="J1971" s="11">
        <f>IF(OR(E1971="",F1971=""),"",ROUND((MOD(F1971-E1971,1)-N(G1971))*24,2))</f>
        <v/>
      </c>
      <c r="K1971" s="11">
        <f>IF(OR(A1971="",B1971=""),"",SUMIFS(Paradas!$F$5:$F$4004,Paradas!$A$5:$A$4004,A1971,Paradas!$B$5:$B$4004,B1971))</f>
        <v/>
      </c>
      <c r="L1971" s="11">
        <f>IF(J1971="","",J1971-N(K1971))</f>
        <v/>
      </c>
      <c r="M1971" s="12">
        <f>IF(OR(A1971="",B1971=""),"",COUNTIFS(Paradas!$A$5:$A$4004,A1971,Paradas!$B$5:$B$4004,B1971))</f>
        <v/>
      </c>
      <c r="N1971" s="11">
        <f>IF(OR(H1971="",I1971=""),"",I1971-H1971)</f>
        <v/>
      </c>
      <c r="O1971" s="6" t="n"/>
    </row>
    <row r="1972">
      <c r="A1972" s="13" t="n"/>
      <c r="B1972" s="6" t="n"/>
      <c r="C1972" s="6" t="n"/>
      <c r="D1972" s="6" t="n"/>
      <c r="E1972" s="14" t="n"/>
      <c r="F1972" s="14" t="n"/>
      <c r="G1972" s="14" t="n"/>
      <c r="H1972" s="15" t="n"/>
      <c r="I1972" s="15" t="n"/>
      <c r="J1972" s="11">
        <f>IF(OR(E1972="",F1972=""),"",ROUND((MOD(F1972-E1972,1)-N(G1972))*24,2))</f>
        <v/>
      </c>
      <c r="K1972" s="11">
        <f>IF(OR(A1972="",B1972=""),"",SUMIFS(Paradas!$F$5:$F$4004,Paradas!$A$5:$A$4004,A1972,Paradas!$B$5:$B$4004,B1972))</f>
        <v/>
      </c>
      <c r="L1972" s="11">
        <f>IF(J1972="","",J1972-N(K1972))</f>
        <v/>
      </c>
      <c r="M1972" s="12">
        <f>IF(OR(A1972="",B1972=""),"",COUNTIFS(Paradas!$A$5:$A$4004,A1972,Paradas!$B$5:$B$4004,B1972))</f>
        <v/>
      </c>
      <c r="N1972" s="11">
        <f>IF(OR(H1972="",I1972=""),"",I1972-H1972)</f>
        <v/>
      </c>
      <c r="O1972" s="6" t="n"/>
    </row>
    <row r="1973">
      <c r="A1973" s="13" t="n"/>
      <c r="B1973" s="6" t="n"/>
      <c r="C1973" s="6" t="n"/>
      <c r="D1973" s="6" t="n"/>
      <c r="E1973" s="14" t="n"/>
      <c r="F1973" s="14" t="n"/>
      <c r="G1973" s="14" t="n"/>
      <c r="H1973" s="15" t="n"/>
      <c r="I1973" s="15" t="n"/>
      <c r="J1973" s="11">
        <f>IF(OR(E1973="",F1973=""),"",ROUND((MOD(F1973-E1973,1)-N(G1973))*24,2))</f>
        <v/>
      </c>
      <c r="K1973" s="11">
        <f>IF(OR(A1973="",B1973=""),"",SUMIFS(Paradas!$F$5:$F$4004,Paradas!$A$5:$A$4004,A1973,Paradas!$B$5:$B$4004,B1973))</f>
        <v/>
      </c>
      <c r="L1973" s="11">
        <f>IF(J1973="","",J1973-N(K1973))</f>
        <v/>
      </c>
      <c r="M1973" s="12">
        <f>IF(OR(A1973="",B1973=""),"",COUNTIFS(Paradas!$A$5:$A$4004,A1973,Paradas!$B$5:$B$4004,B1973))</f>
        <v/>
      </c>
      <c r="N1973" s="11">
        <f>IF(OR(H1973="",I1973=""),"",I1973-H1973)</f>
        <v/>
      </c>
      <c r="O1973" s="6" t="n"/>
    </row>
    <row r="1974">
      <c r="A1974" s="13" t="n"/>
      <c r="B1974" s="6" t="n"/>
      <c r="C1974" s="6" t="n"/>
      <c r="D1974" s="6" t="n"/>
      <c r="E1974" s="14" t="n"/>
      <c r="F1974" s="14" t="n"/>
      <c r="G1974" s="14" t="n"/>
      <c r="H1974" s="15" t="n"/>
      <c r="I1974" s="15" t="n"/>
      <c r="J1974" s="11">
        <f>IF(OR(E1974="",F1974=""),"",ROUND((MOD(F1974-E1974,1)-N(G1974))*24,2))</f>
        <v/>
      </c>
      <c r="K1974" s="11">
        <f>IF(OR(A1974="",B1974=""),"",SUMIFS(Paradas!$F$5:$F$4004,Paradas!$A$5:$A$4004,A1974,Paradas!$B$5:$B$4004,B1974))</f>
        <v/>
      </c>
      <c r="L1974" s="11">
        <f>IF(J1974="","",J1974-N(K1974))</f>
        <v/>
      </c>
      <c r="M1974" s="12">
        <f>IF(OR(A1974="",B1974=""),"",COUNTIFS(Paradas!$A$5:$A$4004,A1974,Paradas!$B$5:$B$4004,B1974))</f>
        <v/>
      </c>
      <c r="N1974" s="11">
        <f>IF(OR(H1974="",I1974=""),"",I1974-H1974)</f>
        <v/>
      </c>
      <c r="O1974" s="6" t="n"/>
    </row>
    <row r="1975">
      <c r="A1975" s="13" t="n"/>
      <c r="B1975" s="6" t="n"/>
      <c r="C1975" s="6" t="n"/>
      <c r="D1975" s="6" t="n"/>
      <c r="E1975" s="14" t="n"/>
      <c r="F1975" s="14" t="n"/>
      <c r="G1975" s="14" t="n"/>
      <c r="H1975" s="15" t="n"/>
      <c r="I1975" s="15" t="n"/>
      <c r="J1975" s="11">
        <f>IF(OR(E1975="",F1975=""),"",ROUND((MOD(F1975-E1975,1)-N(G1975))*24,2))</f>
        <v/>
      </c>
      <c r="K1975" s="11">
        <f>IF(OR(A1975="",B1975=""),"",SUMIFS(Paradas!$F$5:$F$4004,Paradas!$A$5:$A$4004,A1975,Paradas!$B$5:$B$4004,B1975))</f>
        <v/>
      </c>
      <c r="L1975" s="11">
        <f>IF(J1975="","",J1975-N(K1975))</f>
        <v/>
      </c>
      <c r="M1975" s="12">
        <f>IF(OR(A1975="",B1975=""),"",COUNTIFS(Paradas!$A$5:$A$4004,A1975,Paradas!$B$5:$B$4004,B1975))</f>
        <v/>
      </c>
      <c r="N1975" s="11">
        <f>IF(OR(H1975="",I1975=""),"",I1975-H1975)</f>
        <v/>
      </c>
      <c r="O1975" s="6" t="n"/>
    </row>
    <row r="1976">
      <c r="A1976" s="13" t="n"/>
      <c r="B1976" s="6" t="n"/>
      <c r="C1976" s="6" t="n"/>
      <c r="D1976" s="6" t="n"/>
      <c r="E1976" s="14" t="n"/>
      <c r="F1976" s="14" t="n"/>
      <c r="G1976" s="14" t="n"/>
      <c r="H1976" s="15" t="n"/>
      <c r="I1976" s="15" t="n"/>
      <c r="J1976" s="11">
        <f>IF(OR(E1976="",F1976=""),"",ROUND((MOD(F1976-E1976,1)-N(G1976))*24,2))</f>
        <v/>
      </c>
      <c r="K1976" s="11">
        <f>IF(OR(A1976="",B1976=""),"",SUMIFS(Paradas!$F$5:$F$4004,Paradas!$A$5:$A$4004,A1976,Paradas!$B$5:$B$4004,B1976))</f>
        <v/>
      </c>
      <c r="L1976" s="11">
        <f>IF(J1976="","",J1976-N(K1976))</f>
        <v/>
      </c>
      <c r="M1976" s="12">
        <f>IF(OR(A1976="",B1976=""),"",COUNTIFS(Paradas!$A$5:$A$4004,A1976,Paradas!$B$5:$B$4004,B1976))</f>
        <v/>
      </c>
      <c r="N1976" s="11">
        <f>IF(OR(H1976="",I1976=""),"",I1976-H1976)</f>
        <v/>
      </c>
      <c r="O1976" s="6" t="n"/>
    </row>
    <row r="1977">
      <c r="A1977" s="13" t="n"/>
      <c r="B1977" s="6" t="n"/>
      <c r="C1977" s="6" t="n"/>
      <c r="D1977" s="6" t="n"/>
      <c r="E1977" s="14" t="n"/>
      <c r="F1977" s="14" t="n"/>
      <c r="G1977" s="14" t="n"/>
      <c r="H1977" s="15" t="n"/>
      <c r="I1977" s="15" t="n"/>
      <c r="J1977" s="11">
        <f>IF(OR(E1977="",F1977=""),"",ROUND((MOD(F1977-E1977,1)-N(G1977))*24,2))</f>
        <v/>
      </c>
      <c r="K1977" s="11">
        <f>IF(OR(A1977="",B1977=""),"",SUMIFS(Paradas!$F$5:$F$4004,Paradas!$A$5:$A$4004,A1977,Paradas!$B$5:$B$4004,B1977))</f>
        <v/>
      </c>
      <c r="L1977" s="11">
        <f>IF(J1977="","",J1977-N(K1977))</f>
        <v/>
      </c>
      <c r="M1977" s="12">
        <f>IF(OR(A1977="",B1977=""),"",COUNTIFS(Paradas!$A$5:$A$4004,A1977,Paradas!$B$5:$B$4004,B1977))</f>
        <v/>
      </c>
      <c r="N1977" s="11">
        <f>IF(OR(H1977="",I1977=""),"",I1977-H1977)</f>
        <v/>
      </c>
      <c r="O1977" s="6" t="n"/>
    </row>
    <row r="1978">
      <c r="A1978" s="13" t="n"/>
      <c r="B1978" s="6" t="n"/>
      <c r="C1978" s="6" t="n"/>
      <c r="D1978" s="6" t="n"/>
      <c r="E1978" s="14" t="n"/>
      <c r="F1978" s="14" t="n"/>
      <c r="G1978" s="14" t="n"/>
      <c r="H1978" s="15" t="n"/>
      <c r="I1978" s="15" t="n"/>
      <c r="J1978" s="11">
        <f>IF(OR(E1978="",F1978=""),"",ROUND((MOD(F1978-E1978,1)-N(G1978))*24,2))</f>
        <v/>
      </c>
      <c r="K1978" s="11">
        <f>IF(OR(A1978="",B1978=""),"",SUMIFS(Paradas!$F$5:$F$4004,Paradas!$A$5:$A$4004,A1978,Paradas!$B$5:$B$4004,B1978))</f>
        <v/>
      </c>
      <c r="L1978" s="11">
        <f>IF(J1978="","",J1978-N(K1978))</f>
        <v/>
      </c>
      <c r="M1978" s="12">
        <f>IF(OR(A1978="",B1978=""),"",COUNTIFS(Paradas!$A$5:$A$4004,A1978,Paradas!$B$5:$B$4004,B1978))</f>
        <v/>
      </c>
      <c r="N1978" s="11">
        <f>IF(OR(H1978="",I1978=""),"",I1978-H1978)</f>
        <v/>
      </c>
      <c r="O1978" s="6" t="n"/>
    </row>
    <row r="1979">
      <c r="A1979" s="13" t="n"/>
      <c r="B1979" s="6" t="n"/>
      <c r="C1979" s="6" t="n"/>
      <c r="D1979" s="6" t="n"/>
      <c r="E1979" s="14" t="n"/>
      <c r="F1979" s="14" t="n"/>
      <c r="G1979" s="14" t="n"/>
      <c r="H1979" s="15" t="n"/>
      <c r="I1979" s="15" t="n"/>
      <c r="J1979" s="11">
        <f>IF(OR(E1979="",F1979=""),"",ROUND((MOD(F1979-E1979,1)-N(G1979))*24,2))</f>
        <v/>
      </c>
      <c r="K1979" s="11">
        <f>IF(OR(A1979="",B1979=""),"",SUMIFS(Paradas!$F$5:$F$4004,Paradas!$A$5:$A$4004,A1979,Paradas!$B$5:$B$4004,B1979))</f>
        <v/>
      </c>
      <c r="L1979" s="11">
        <f>IF(J1979="","",J1979-N(K1979))</f>
        <v/>
      </c>
      <c r="M1979" s="12">
        <f>IF(OR(A1979="",B1979=""),"",COUNTIFS(Paradas!$A$5:$A$4004,A1979,Paradas!$B$5:$B$4004,B1979))</f>
        <v/>
      </c>
      <c r="N1979" s="11">
        <f>IF(OR(H1979="",I1979=""),"",I1979-H1979)</f>
        <v/>
      </c>
      <c r="O1979" s="6" t="n"/>
    </row>
    <row r="1980">
      <c r="A1980" s="13" t="n"/>
      <c r="B1980" s="6" t="n"/>
      <c r="C1980" s="6" t="n"/>
      <c r="D1980" s="6" t="n"/>
      <c r="E1980" s="14" t="n"/>
      <c r="F1980" s="14" t="n"/>
      <c r="G1980" s="14" t="n"/>
      <c r="H1980" s="15" t="n"/>
      <c r="I1980" s="15" t="n"/>
      <c r="J1980" s="11">
        <f>IF(OR(E1980="",F1980=""),"",ROUND((MOD(F1980-E1980,1)-N(G1980))*24,2))</f>
        <v/>
      </c>
      <c r="K1980" s="11">
        <f>IF(OR(A1980="",B1980=""),"",SUMIFS(Paradas!$F$5:$F$4004,Paradas!$A$5:$A$4004,A1980,Paradas!$B$5:$B$4004,B1980))</f>
        <v/>
      </c>
      <c r="L1980" s="11">
        <f>IF(J1980="","",J1980-N(K1980))</f>
        <v/>
      </c>
      <c r="M1980" s="12">
        <f>IF(OR(A1980="",B1980=""),"",COUNTIFS(Paradas!$A$5:$A$4004,A1980,Paradas!$B$5:$B$4004,B1980))</f>
        <v/>
      </c>
      <c r="N1980" s="11">
        <f>IF(OR(H1980="",I1980=""),"",I1980-H1980)</f>
        <v/>
      </c>
      <c r="O1980" s="6" t="n"/>
    </row>
    <row r="1981">
      <c r="A1981" s="13" t="n"/>
      <c r="B1981" s="6" t="n"/>
      <c r="C1981" s="6" t="n"/>
      <c r="D1981" s="6" t="n"/>
      <c r="E1981" s="14" t="n"/>
      <c r="F1981" s="14" t="n"/>
      <c r="G1981" s="14" t="n"/>
      <c r="H1981" s="15" t="n"/>
      <c r="I1981" s="15" t="n"/>
      <c r="J1981" s="11">
        <f>IF(OR(E1981="",F1981=""),"",ROUND((MOD(F1981-E1981,1)-N(G1981))*24,2))</f>
        <v/>
      </c>
      <c r="K1981" s="11">
        <f>IF(OR(A1981="",B1981=""),"",SUMIFS(Paradas!$F$5:$F$4004,Paradas!$A$5:$A$4004,A1981,Paradas!$B$5:$B$4004,B1981))</f>
        <v/>
      </c>
      <c r="L1981" s="11">
        <f>IF(J1981="","",J1981-N(K1981))</f>
        <v/>
      </c>
      <c r="M1981" s="12">
        <f>IF(OR(A1981="",B1981=""),"",COUNTIFS(Paradas!$A$5:$A$4004,A1981,Paradas!$B$5:$B$4004,B1981))</f>
        <v/>
      </c>
      <c r="N1981" s="11">
        <f>IF(OR(H1981="",I1981=""),"",I1981-H1981)</f>
        <v/>
      </c>
      <c r="O1981" s="6" t="n"/>
    </row>
    <row r="1982">
      <c r="A1982" s="13" t="n"/>
      <c r="B1982" s="6" t="n"/>
      <c r="C1982" s="6" t="n"/>
      <c r="D1982" s="6" t="n"/>
      <c r="E1982" s="14" t="n"/>
      <c r="F1982" s="14" t="n"/>
      <c r="G1982" s="14" t="n"/>
      <c r="H1982" s="15" t="n"/>
      <c r="I1982" s="15" t="n"/>
      <c r="J1982" s="11">
        <f>IF(OR(E1982="",F1982=""),"",ROUND((MOD(F1982-E1982,1)-N(G1982))*24,2))</f>
        <v/>
      </c>
      <c r="K1982" s="11">
        <f>IF(OR(A1982="",B1982=""),"",SUMIFS(Paradas!$F$5:$F$4004,Paradas!$A$5:$A$4004,A1982,Paradas!$B$5:$B$4004,B1982))</f>
        <v/>
      </c>
      <c r="L1982" s="11">
        <f>IF(J1982="","",J1982-N(K1982))</f>
        <v/>
      </c>
      <c r="M1982" s="12">
        <f>IF(OR(A1982="",B1982=""),"",COUNTIFS(Paradas!$A$5:$A$4004,A1982,Paradas!$B$5:$B$4004,B1982))</f>
        <v/>
      </c>
      <c r="N1982" s="11">
        <f>IF(OR(H1982="",I1982=""),"",I1982-H1982)</f>
        <v/>
      </c>
      <c r="O1982" s="6" t="n"/>
    </row>
    <row r="1983">
      <c r="A1983" s="13" t="n"/>
      <c r="B1983" s="6" t="n"/>
      <c r="C1983" s="6" t="n"/>
      <c r="D1983" s="6" t="n"/>
      <c r="E1983" s="14" t="n"/>
      <c r="F1983" s="14" t="n"/>
      <c r="G1983" s="14" t="n"/>
      <c r="H1983" s="15" t="n"/>
      <c r="I1983" s="15" t="n"/>
      <c r="J1983" s="11">
        <f>IF(OR(E1983="",F1983=""),"",ROUND((MOD(F1983-E1983,1)-N(G1983))*24,2))</f>
        <v/>
      </c>
      <c r="K1983" s="11">
        <f>IF(OR(A1983="",B1983=""),"",SUMIFS(Paradas!$F$5:$F$4004,Paradas!$A$5:$A$4004,A1983,Paradas!$B$5:$B$4004,B1983))</f>
        <v/>
      </c>
      <c r="L1983" s="11">
        <f>IF(J1983="","",J1983-N(K1983))</f>
        <v/>
      </c>
      <c r="M1983" s="12">
        <f>IF(OR(A1983="",B1983=""),"",COUNTIFS(Paradas!$A$5:$A$4004,A1983,Paradas!$B$5:$B$4004,B1983))</f>
        <v/>
      </c>
      <c r="N1983" s="11">
        <f>IF(OR(H1983="",I1983=""),"",I1983-H1983)</f>
        <v/>
      </c>
      <c r="O1983" s="6" t="n"/>
    </row>
    <row r="1984">
      <c r="A1984" s="13" t="n"/>
      <c r="B1984" s="6" t="n"/>
      <c r="C1984" s="6" t="n"/>
      <c r="D1984" s="6" t="n"/>
      <c r="E1984" s="14" t="n"/>
      <c r="F1984" s="14" t="n"/>
      <c r="G1984" s="14" t="n"/>
      <c r="H1984" s="15" t="n"/>
      <c r="I1984" s="15" t="n"/>
      <c r="J1984" s="11">
        <f>IF(OR(E1984="",F1984=""),"",ROUND((MOD(F1984-E1984,1)-N(G1984))*24,2))</f>
        <v/>
      </c>
      <c r="K1984" s="11">
        <f>IF(OR(A1984="",B1984=""),"",SUMIFS(Paradas!$F$5:$F$4004,Paradas!$A$5:$A$4004,A1984,Paradas!$B$5:$B$4004,B1984))</f>
        <v/>
      </c>
      <c r="L1984" s="11">
        <f>IF(J1984="","",J1984-N(K1984))</f>
        <v/>
      </c>
      <c r="M1984" s="12">
        <f>IF(OR(A1984="",B1984=""),"",COUNTIFS(Paradas!$A$5:$A$4004,A1984,Paradas!$B$5:$B$4004,B1984))</f>
        <v/>
      </c>
      <c r="N1984" s="11">
        <f>IF(OR(H1984="",I1984=""),"",I1984-H1984)</f>
        <v/>
      </c>
      <c r="O1984" s="6" t="n"/>
    </row>
    <row r="1985">
      <c r="A1985" s="13" t="n"/>
      <c r="B1985" s="6" t="n"/>
      <c r="C1985" s="6" t="n"/>
      <c r="D1985" s="6" t="n"/>
      <c r="E1985" s="14" t="n"/>
      <c r="F1985" s="14" t="n"/>
      <c r="G1985" s="14" t="n"/>
      <c r="H1985" s="15" t="n"/>
      <c r="I1985" s="15" t="n"/>
      <c r="J1985" s="11">
        <f>IF(OR(E1985="",F1985=""),"",ROUND((MOD(F1985-E1985,1)-N(G1985))*24,2))</f>
        <v/>
      </c>
      <c r="K1985" s="11">
        <f>IF(OR(A1985="",B1985=""),"",SUMIFS(Paradas!$F$5:$F$4004,Paradas!$A$5:$A$4004,A1985,Paradas!$B$5:$B$4004,B1985))</f>
        <v/>
      </c>
      <c r="L1985" s="11">
        <f>IF(J1985="","",J1985-N(K1985))</f>
        <v/>
      </c>
      <c r="M1985" s="12">
        <f>IF(OR(A1985="",B1985=""),"",COUNTIFS(Paradas!$A$5:$A$4004,A1985,Paradas!$B$5:$B$4004,B1985))</f>
        <v/>
      </c>
      <c r="N1985" s="11">
        <f>IF(OR(H1985="",I1985=""),"",I1985-H1985)</f>
        <v/>
      </c>
      <c r="O1985" s="6" t="n"/>
    </row>
    <row r="1986">
      <c r="A1986" s="13" t="n"/>
      <c r="B1986" s="6" t="n"/>
      <c r="C1986" s="6" t="n"/>
      <c r="D1986" s="6" t="n"/>
      <c r="E1986" s="14" t="n"/>
      <c r="F1986" s="14" t="n"/>
      <c r="G1986" s="14" t="n"/>
      <c r="H1986" s="15" t="n"/>
      <c r="I1986" s="15" t="n"/>
      <c r="J1986" s="11">
        <f>IF(OR(E1986="",F1986=""),"",ROUND((MOD(F1986-E1986,1)-N(G1986))*24,2))</f>
        <v/>
      </c>
      <c r="K1986" s="11">
        <f>IF(OR(A1986="",B1986=""),"",SUMIFS(Paradas!$F$5:$F$4004,Paradas!$A$5:$A$4004,A1986,Paradas!$B$5:$B$4004,B1986))</f>
        <v/>
      </c>
      <c r="L1986" s="11">
        <f>IF(J1986="","",J1986-N(K1986))</f>
        <v/>
      </c>
      <c r="M1986" s="12">
        <f>IF(OR(A1986="",B1986=""),"",COUNTIFS(Paradas!$A$5:$A$4004,A1986,Paradas!$B$5:$B$4004,B1986))</f>
        <v/>
      </c>
      <c r="N1986" s="11">
        <f>IF(OR(H1986="",I1986=""),"",I1986-H1986)</f>
        <v/>
      </c>
      <c r="O1986" s="6" t="n"/>
    </row>
    <row r="1987">
      <c r="A1987" s="13" t="n"/>
      <c r="B1987" s="6" t="n"/>
      <c r="C1987" s="6" t="n"/>
      <c r="D1987" s="6" t="n"/>
      <c r="E1987" s="14" t="n"/>
      <c r="F1987" s="14" t="n"/>
      <c r="G1987" s="14" t="n"/>
      <c r="H1987" s="15" t="n"/>
      <c r="I1987" s="15" t="n"/>
      <c r="J1987" s="11">
        <f>IF(OR(E1987="",F1987=""),"",ROUND((MOD(F1987-E1987,1)-N(G1987))*24,2))</f>
        <v/>
      </c>
      <c r="K1987" s="11">
        <f>IF(OR(A1987="",B1987=""),"",SUMIFS(Paradas!$F$5:$F$4004,Paradas!$A$5:$A$4004,A1987,Paradas!$B$5:$B$4004,B1987))</f>
        <v/>
      </c>
      <c r="L1987" s="11">
        <f>IF(J1987="","",J1987-N(K1987))</f>
        <v/>
      </c>
      <c r="M1987" s="12">
        <f>IF(OR(A1987="",B1987=""),"",COUNTIFS(Paradas!$A$5:$A$4004,A1987,Paradas!$B$5:$B$4004,B1987))</f>
        <v/>
      </c>
      <c r="N1987" s="11">
        <f>IF(OR(H1987="",I1987=""),"",I1987-H1987)</f>
        <v/>
      </c>
      <c r="O1987" s="6" t="n"/>
    </row>
    <row r="1988">
      <c r="A1988" s="13" t="n"/>
      <c r="B1988" s="6" t="n"/>
      <c r="C1988" s="6" t="n"/>
      <c r="D1988" s="6" t="n"/>
      <c r="E1988" s="14" t="n"/>
      <c r="F1988" s="14" t="n"/>
      <c r="G1988" s="14" t="n"/>
      <c r="H1988" s="15" t="n"/>
      <c r="I1988" s="15" t="n"/>
      <c r="J1988" s="11">
        <f>IF(OR(E1988="",F1988=""),"",ROUND((MOD(F1988-E1988,1)-N(G1988))*24,2))</f>
        <v/>
      </c>
      <c r="K1988" s="11">
        <f>IF(OR(A1988="",B1988=""),"",SUMIFS(Paradas!$F$5:$F$4004,Paradas!$A$5:$A$4004,A1988,Paradas!$B$5:$B$4004,B1988))</f>
        <v/>
      </c>
      <c r="L1988" s="11">
        <f>IF(J1988="","",J1988-N(K1988))</f>
        <v/>
      </c>
      <c r="M1988" s="12">
        <f>IF(OR(A1988="",B1988=""),"",COUNTIFS(Paradas!$A$5:$A$4004,A1988,Paradas!$B$5:$B$4004,B1988))</f>
        <v/>
      </c>
      <c r="N1988" s="11">
        <f>IF(OR(H1988="",I1988=""),"",I1988-H1988)</f>
        <v/>
      </c>
      <c r="O1988" s="6" t="n"/>
    </row>
    <row r="1989">
      <c r="A1989" s="13" t="n"/>
      <c r="B1989" s="6" t="n"/>
      <c r="C1989" s="6" t="n"/>
      <c r="D1989" s="6" t="n"/>
      <c r="E1989" s="14" t="n"/>
      <c r="F1989" s="14" t="n"/>
      <c r="G1989" s="14" t="n"/>
      <c r="H1989" s="15" t="n"/>
      <c r="I1989" s="15" t="n"/>
      <c r="J1989" s="11">
        <f>IF(OR(E1989="",F1989=""),"",ROUND((MOD(F1989-E1989,1)-N(G1989))*24,2))</f>
        <v/>
      </c>
      <c r="K1989" s="11">
        <f>IF(OR(A1989="",B1989=""),"",SUMIFS(Paradas!$F$5:$F$4004,Paradas!$A$5:$A$4004,A1989,Paradas!$B$5:$B$4004,B1989))</f>
        <v/>
      </c>
      <c r="L1989" s="11">
        <f>IF(J1989="","",J1989-N(K1989))</f>
        <v/>
      </c>
      <c r="M1989" s="12">
        <f>IF(OR(A1989="",B1989=""),"",COUNTIFS(Paradas!$A$5:$A$4004,A1989,Paradas!$B$5:$B$4004,B1989))</f>
        <v/>
      </c>
      <c r="N1989" s="11">
        <f>IF(OR(H1989="",I1989=""),"",I1989-H1989)</f>
        <v/>
      </c>
      <c r="O1989" s="6" t="n"/>
    </row>
    <row r="1990">
      <c r="A1990" s="13" t="n"/>
      <c r="B1990" s="6" t="n"/>
      <c r="C1990" s="6" t="n"/>
      <c r="D1990" s="6" t="n"/>
      <c r="E1990" s="14" t="n"/>
      <c r="F1990" s="14" t="n"/>
      <c r="G1990" s="14" t="n"/>
      <c r="H1990" s="15" t="n"/>
      <c r="I1990" s="15" t="n"/>
      <c r="J1990" s="11">
        <f>IF(OR(E1990="",F1990=""),"",ROUND((MOD(F1990-E1990,1)-N(G1990))*24,2))</f>
        <v/>
      </c>
      <c r="K1990" s="11">
        <f>IF(OR(A1990="",B1990=""),"",SUMIFS(Paradas!$F$5:$F$4004,Paradas!$A$5:$A$4004,A1990,Paradas!$B$5:$B$4004,B1990))</f>
        <v/>
      </c>
      <c r="L1990" s="11">
        <f>IF(J1990="","",J1990-N(K1990))</f>
        <v/>
      </c>
      <c r="M1990" s="12">
        <f>IF(OR(A1990="",B1990=""),"",COUNTIFS(Paradas!$A$5:$A$4004,A1990,Paradas!$B$5:$B$4004,B1990))</f>
        <v/>
      </c>
      <c r="N1990" s="11">
        <f>IF(OR(H1990="",I1990=""),"",I1990-H1990)</f>
        <v/>
      </c>
      <c r="O1990" s="6" t="n"/>
    </row>
    <row r="1991">
      <c r="A1991" s="13" t="n"/>
      <c r="B1991" s="6" t="n"/>
      <c r="C1991" s="6" t="n"/>
      <c r="D1991" s="6" t="n"/>
      <c r="E1991" s="14" t="n"/>
      <c r="F1991" s="14" t="n"/>
      <c r="G1991" s="14" t="n"/>
      <c r="H1991" s="15" t="n"/>
      <c r="I1991" s="15" t="n"/>
      <c r="J1991" s="11">
        <f>IF(OR(E1991="",F1991=""),"",ROUND((MOD(F1991-E1991,1)-N(G1991))*24,2))</f>
        <v/>
      </c>
      <c r="K1991" s="11">
        <f>IF(OR(A1991="",B1991=""),"",SUMIFS(Paradas!$F$5:$F$4004,Paradas!$A$5:$A$4004,A1991,Paradas!$B$5:$B$4004,B1991))</f>
        <v/>
      </c>
      <c r="L1991" s="11">
        <f>IF(J1991="","",J1991-N(K1991))</f>
        <v/>
      </c>
      <c r="M1991" s="12">
        <f>IF(OR(A1991="",B1991=""),"",COUNTIFS(Paradas!$A$5:$A$4004,A1991,Paradas!$B$5:$B$4004,B1991))</f>
        <v/>
      </c>
      <c r="N1991" s="11">
        <f>IF(OR(H1991="",I1991=""),"",I1991-H1991)</f>
        <v/>
      </c>
      <c r="O1991" s="6" t="n"/>
    </row>
    <row r="1992">
      <c r="A1992" s="13" t="n"/>
      <c r="B1992" s="6" t="n"/>
      <c r="C1992" s="6" t="n"/>
      <c r="D1992" s="6" t="n"/>
      <c r="E1992" s="14" t="n"/>
      <c r="F1992" s="14" t="n"/>
      <c r="G1992" s="14" t="n"/>
      <c r="H1992" s="15" t="n"/>
      <c r="I1992" s="15" t="n"/>
      <c r="J1992" s="11">
        <f>IF(OR(E1992="",F1992=""),"",ROUND((MOD(F1992-E1992,1)-N(G1992))*24,2))</f>
        <v/>
      </c>
      <c r="K1992" s="11">
        <f>IF(OR(A1992="",B1992=""),"",SUMIFS(Paradas!$F$5:$F$4004,Paradas!$A$5:$A$4004,A1992,Paradas!$B$5:$B$4004,B1992))</f>
        <v/>
      </c>
      <c r="L1992" s="11">
        <f>IF(J1992="","",J1992-N(K1992))</f>
        <v/>
      </c>
      <c r="M1992" s="12">
        <f>IF(OR(A1992="",B1992=""),"",COUNTIFS(Paradas!$A$5:$A$4004,A1992,Paradas!$B$5:$B$4004,B1992))</f>
        <v/>
      </c>
      <c r="N1992" s="11">
        <f>IF(OR(H1992="",I1992=""),"",I1992-H1992)</f>
        <v/>
      </c>
      <c r="O1992" s="6" t="n"/>
    </row>
    <row r="1993">
      <c r="A1993" s="13" t="n"/>
      <c r="B1993" s="6" t="n"/>
      <c r="C1993" s="6" t="n"/>
      <c r="D1993" s="6" t="n"/>
      <c r="E1993" s="14" t="n"/>
      <c r="F1993" s="14" t="n"/>
      <c r="G1993" s="14" t="n"/>
      <c r="H1993" s="15" t="n"/>
      <c r="I1993" s="15" t="n"/>
      <c r="J1993" s="11">
        <f>IF(OR(E1993="",F1993=""),"",ROUND((MOD(F1993-E1993,1)-N(G1993))*24,2))</f>
        <v/>
      </c>
      <c r="K1993" s="11">
        <f>IF(OR(A1993="",B1993=""),"",SUMIFS(Paradas!$F$5:$F$4004,Paradas!$A$5:$A$4004,A1993,Paradas!$B$5:$B$4004,B1993))</f>
        <v/>
      </c>
      <c r="L1993" s="11">
        <f>IF(J1993="","",J1993-N(K1993))</f>
        <v/>
      </c>
      <c r="M1993" s="12">
        <f>IF(OR(A1993="",B1993=""),"",COUNTIFS(Paradas!$A$5:$A$4004,A1993,Paradas!$B$5:$B$4004,B1993))</f>
        <v/>
      </c>
      <c r="N1993" s="11">
        <f>IF(OR(H1993="",I1993=""),"",I1993-H1993)</f>
        <v/>
      </c>
      <c r="O1993" s="6" t="n"/>
    </row>
    <row r="1994">
      <c r="A1994" s="13" t="n"/>
      <c r="B1994" s="6" t="n"/>
      <c r="C1994" s="6" t="n"/>
      <c r="D1994" s="6" t="n"/>
      <c r="E1994" s="14" t="n"/>
      <c r="F1994" s="14" t="n"/>
      <c r="G1994" s="14" t="n"/>
      <c r="H1994" s="15" t="n"/>
      <c r="I1994" s="15" t="n"/>
      <c r="J1994" s="11">
        <f>IF(OR(E1994="",F1994=""),"",ROUND((MOD(F1994-E1994,1)-N(G1994))*24,2))</f>
        <v/>
      </c>
      <c r="K1994" s="11">
        <f>IF(OR(A1994="",B1994=""),"",SUMIFS(Paradas!$F$5:$F$4004,Paradas!$A$5:$A$4004,A1994,Paradas!$B$5:$B$4004,B1994))</f>
        <v/>
      </c>
      <c r="L1994" s="11">
        <f>IF(J1994="","",J1994-N(K1994))</f>
        <v/>
      </c>
      <c r="M1994" s="12">
        <f>IF(OR(A1994="",B1994=""),"",COUNTIFS(Paradas!$A$5:$A$4004,A1994,Paradas!$B$5:$B$4004,B1994))</f>
        <v/>
      </c>
      <c r="N1994" s="11">
        <f>IF(OR(H1994="",I1994=""),"",I1994-H1994)</f>
        <v/>
      </c>
      <c r="O1994" s="6" t="n"/>
    </row>
    <row r="1995">
      <c r="A1995" s="13" t="n"/>
      <c r="B1995" s="6" t="n"/>
      <c r="C1995" s="6" t="n"/>
      <c r="D1995" s="6" t="n"/>
      <c r="E1995" s="14" t="n"/>
      <c r="F1995" s="14" t="n"/>
      <c r="G1995" s="14" t="n"/>
      <c r="H1995" s="15" t="n"/>
      <c r="I1995" s="15" t="n"/>
      <c r="J1995" s="11">
        <f>IF(OR(E1995="",F1995=""),"",ROUND((MOD(F1995-E1995,1)-N(G1995))*24,2))</f>
        <v/>
      </c>
      <c r="K1995" s="11">
        <f>IF(OR(A1995="",B1995=""),"",SUMIFS(Paradas!$F$5:$F$4004,Paradas!$A$5:$A$4004,A1995,Paradas!$B$5:$B$4004,B1995))</f>
        <v/>
      </c>
      <c r="L1995" s="11">
        <f>IF(J1995="","",J1995-N(K1995))</f>
        <v/>
      </c>
      <c r="M1995" s="12">
        <f>IF(OR(A1995="",B1995=""),"",COUNTIFS(Paradas!$A$5:$A$4004,A1995,Paradas!$B$5:$B$4004,B1995))</f>
        <v/>
      </c>
      <c r="N1995" s="11">
        <f>IF(OR(H1995="",I1995=""),"",I1995-H1995)</f>
        <v/>
      </c>
      <c r="O1995" s="6" t="n"/>
    </row>
    <row r="1996">
      <c r="A1996" s="13" t="n"/>
      <c r="B1996" s="6" t="n"/>
      <c r="C1996" s="6" t="n"/>
      <c r="D1996" s="6" t="n"/>
      <c r="E1996" s="14" t="n"/>
      <c r="F1996" s="14" t="n"/>
      <c r="G1996" s="14" t="n"/>
      <c r="H1996" s="15" t="n"/>
      <c r="I1996" s="15" t="n"/>
      <c r="J1996" s="11">
        <f>IF(OR(E1996="",F1996=""),"",ROUND((MOD(F1996-E1996,1)-N(G1996))*24,2))</f>
        <v/>
      </c>
      <c r="K1996" s="11">
        <f>IF(OR(A1996="",B1996=""),"",SUMIFS(Paradas!$F$5:$F$4004,Paradas!$A$5:$A$4004,A1996,Paradas!$B$5:$B$4004,B1996))</f>
        <v/>
      </c>
      <c r="L1996" s="11">
        <f>IF(J1996="","",J1996-N(K1996))</f>
        <v/>
      </c>
      <c r="M1996" s="12">
        <f>IF(OR(A1996="",B1996=""),"",COUNTIFS(Paradas!$A$5:$A$4004,A1996,Paradas!$B$5:$B$4004,B1996))</f>
        <v/>
      </c>
      <c r="N1996" s="11">
        <f>IF(OR(H1996="",I1996=""),"",I1996-H1996)</f>
        <v/>
      </c>
      <c r="O1996" s="6" t="n"/>
    </row>
    <row r="1997">
      <c r="A1997" s="13" t="n"/>
      <c r="B1997" s="6" t="n"/>
      <c r="C1997" s="6" t="n"/>
      <c r="D1997" s="6" t="n"/>
      <c r="E1997" s="14" t="n"/>
      <c r="F1997" s="14" t="n"/>
      <c r="G1997" s="14" t="n"/>
      <c r="H1997" s="15" t="n"/>
      <c r="I1997" s="15" t="n"/>
      <c r="J1997" s="11">
        <f>IF(OR(E1997="",F1997=""),"",ROUND((MOD(F1997-E1997,1)-N(G1997))*24,2))</f>
        <v/>
      </c>
      <c r="K1997" s="11">
        <f>IF(OR(A1997="",B1997=""),"",SUMIFS(Paradas!$F$5:$F$4004,Paradas!$A$5:$A$4004,A1997,Paradas!$B$5:$B$4004,B1997))</f>
        <v/>
      </c>
      <c r="L1997" s="11">
        <f>IF(J1997="","",J1997-N(K1997))</f>
        <v/>
      </c>
      <c r="M1997" s="12">
        <f>IF(OR(A1997="",B1997=""),"",COUNTIFS(Paradas!$A$5:$A$4004,A1997,Paradas!$B$5:$B$4004,B1997))</f>
        <v/>
      </c>
      <c r="N1997" s="11">
        <f>IF(OR(H1997="",I1997=""),"",I1997-H1997)</f>
        <v/>
      </c>
      <c r="O1997" s="6" t="n"/>
    </row>
    <row r="1998">
      <c r="A1998" s="13" t="n"/>
      <c r="B1998" s="6" t="n"/>
      <c r="C1998" s="6" t="n"/>
      <c r="D1998" s="6" t="n"/>
      <c r="E1998" s="14" t="n"/>
      <c r="F1998" s="14" t="n"/>
      <c r="G1998" s="14" t="n"/>
      <c r="H1998" s="15" t="n"/>
      <c r="I1998" s="15" t="n"/>
      <c r="J1998" s="11">
        <f>IF(OR(E1998="",F1998=""),"",ROUND((MOD(F1998-E1998,1)-N(G1998))*24,2))</f>
        <v/>
      </c>
      <c r="K1998" s="11">
        <f>IF(OR(A1998="",B1998=""),"",SUMIFS(Paradas!$F$5:$F$4004,Paradas!$A$5:$A$4004,A1998,Paradas!$B$5:$B$4004,B1998))</f>
        <v/>
      </c>
      <c r="L1998" s="11">
        <f>IF(J1998="","",J1998-N(K1998))</f>
        <v/>
      </c>
      <c r="M1998" s="12">
        <f>IF(OR(A1998="",B1998=""),"",COUNTIFS(Paradas!$A$5:$A$4004,A1998,Paradas!$B$5:$B$4004,B1998))</f>
        <v/>
      </c>
      <c r="N1998" s="11">
        <f>IF(OR(H1998="",I1998=""),"",I1998-H1998)</f>
        <v/>
      </c>
      <c r="O1998" s="6" t="n"/>
    </row>
    <row r="1999">
      <c r="A1999" s="13" t="n"/>
      <c r="B1999" s="6" t="n"/>
      <c r="C1999" s="6" t="n"/>
      <c r="D1999" s="6" t="n"/>
      <c r="E1999" s="14" t="n"/>
      <c r="F1999" s="14" t="n"/>
      <c r="G1999" s="14" t="n"/>
      <c r="H1999" s="15" t="n"/>
      <c r="I1999" s="15" t="n"/>
      <c r="J1999" s="11">
        <f>IF(OR(E1999="",F1999=""),"",ROUND((MOD(F1999-E1999,1)-N(G1999))*24,2))</f>
        <v/>
      </c>
      <c r="K1999" s="11">
        <f>IF(OR(A1999="",B1999=""),"",SUMIFS(Paradas!$F$5:$F$4004,Paradas!$A$5:$A$4004,A1999,Paradas!$B$5:$B$4004,B1999))</f>
        <v/>
      </c>
      <c r="L1999" s="11">
        <f>IF(J1999="","",J1999-N(K1999))</f>
        <v/>
      </c>
      <c r="M1999" s="12">
        <f>IF(OR(A1999="",B1999=""),"",COUNTIFS(Paradas!$A$5:$A$4004,A1999,Paradas!$B$5:$B$4004,B1999))</f>
        <v/>
      </c>
      <c r="N1999" s="11">
        <f>IF(OR(H1999="",I1999=""),"",I1999-H1999)</f>
        <v/>
      </c>
      <c r="O1999" s="6" t="n"/>
    </row>
    <row r="2000">
      <c r="A2000" s="13" t="n"/>
      <c r="B2000" s="6" t="n"/>
      <c r="C2000" s="6" t="n"/>
      <c r="D2000" s="6" t="n"/>
      <c r="E2000" s="14" t="n"/>
      <c r="F2000" s="14" t="n"/>
      <c r="G2000" s="14" t="n"/>
      <c r="H2000" s="15" t="n"/>
      <c r="I2000" s="15" t="n"/>
      <c r="J2000" s="11">
        <f>IF(OR(E2000="",F2000=""),"",ROUND((MOD(F2000-E2000,1)-N(G2000))*24,2))</f>
        <v/>
      </c>
      <c r="K2000" s="11">
        <f>IF(OR(A2000="",B2000=""),"",SUMIFS(Paradas!$F$5:$F$4004,Paradas!$A$5:$A$4004,A2000,Paradas!$B$5:$B$4004,B2000))</f>
        <v/>
      </c>
      <c r="L2000" s="11">
        <f>IF(J2000="","",J2000-N(K2000))</f>
        <v/>
      </c>
      <c r="M2000" s="12">
        <f>IF(OR(A2000="",B2000=""),"",COUNTIFS(Paradas!$A$5:$A$4004,A2000,Paradas!$B$5:$B$4004,B2000))</f>
        <v/>
      </c>
      <c r="N2000" s="11">
        <f>IF(OR(H2000="",I2000=""),"",I2000-H2000)</f>
        <v/>
      </c>
      <c r="O2000" s="6" t="n"/>
    </row>
    <row r="2001">
      <c r="A2001" s="13" t="n"/>
      <c r="B2001" s="6" t="n"/>
      <c r="C2001" s="6" t="n"/>
      <c r="D2001" s="6" t="n"/>
      <c r="E2001" s="14" t="n"/>
      <c r="F2001" s="14" t="n"/>
      <c r="G2001" s="14" t="n"/>
      <c r="H2001" s="15" t="n"/>
      <c r="I2001" s="15" t="n"/>
      <c r="J2001" s="11">
        <f>IF(OR(E2001="",F2001=""),"",ROUND((MOD(F2001-E2001,1)-N(G2001))*24,2))</f>
        <v/>
      </c>
      <c r="K2001" s="11">
        <f>IF(OR(A2001="",B2001=""),"",SUMIFS(Paradas!$F$5:$F$4004,Paradas!$A$5:$A$4004,A2001,Paradas!$B$5:$B$4004,B2001))</f>
        <v/>
      </c>
      <c r="L2001" s="11">
        <f>IF(J2001="","",J2001-N(K2001))</f>
        <v/>
      </c>
      <c r="M2001" s="12">
        <f>IF(OR(A2001="",B2001=""),"",COUNTIFS(Paradas!$A$5:$A$4004,A2001,Paradas!$B$5:$B$4004,B2001))</f>
        <v/>
      </c>
      <c r="N2001" s="11">
        <f>IF(OR(H2001="",I2001=""),"",I2001-H2001)</f>
        <v/>
      </c>
      <c r="O2001" s="6" t="n"/>
    </row>
    <row r="2002">
      <c r="A2002" s="13" t="n"/>
      <c r="B2002" s="6" t="n"/>
      <c r="C2002" s="6" t="n"/>
      <c r="D2002" s="6" t="n"/>
      <c r="E2002" s="14" t="n"/>
      <c r="F2002" s="14" t="n"/>
      <c r="G2002" s="14" t="n"/>
      <c r="H2002" s="15" t="n"/>
      <c r="I2002" s="15" t="n"/>
      <c r="J2002" s="11">
        <f>IF(OR(E2002="",F2002=""),"",ROUND((MOD(F2002-E2002,1)-N(G2002))*24,2))</f>
        <v/>
      </c>
      <c r="K2002" s="11">
        <f>IF(OR(A2002="",B2002=""),"",SUMIFS(Paradas!$F$5:$F$4004,Paradas!$A$5:$A$4004,A2002,Paradas!$B$5:$B$4004,B2002))</f>
        <v/>
      </c>
      <c r="L2002" s="11">
        <f>IF(J2002="","",J2002-N(K2002))</f>
        <v/>
      </c>
      <c r="M2002" s="12">
        <f>IF(OR(A2002="",B2002=""),"",COUNTIFS(Paradas!$A$5:$A$4004,A2002,Paradas!$B$5:$B$4004,B2002))</f>
        <v/>
      </c>
      <c r="N2002" s="11">
        <f>IF(OR(H2002="",I2002=""),"",I2002-H2002)</f>
        <v/>
      </c>
      <c r="O2002" s="6" t="n"/>
    </row>
    <row r="2003">
      <c r="A2003" s="13" t="n"/>
      <c r="B2003" s="6" t="n"/>
      <c r="C2003" s="6" t="n"/>
      <c r="D2003" s="6" t="n"/>
      <c r="E2003" s="14" t="n"/>
      <c r="F2003" s="14" t="n"/>
      <c r="G2003" s="14" t="n"/>
      <c r="H2003" s="15" t="n"/>
      <c r="I2003" s="15" t="n"/>
      <c r="J2003" s="11">
        <f>IF(OR(E2003="",F2003=""),"",ROUND((MOD(F2003-E2003,1)-N(G2003))*24,2))</f>
        <v/>
      </c>
      <c r="K2003" s="11">
        <f>IF(OR(A2003="",B2003=""),"",SUMIFS(Paradas!$F$5:$F$4004,Paradas!$A$5:$A$4004,A2003,Paradas!$B$5:$B$4004,B2003))</f>
        <v/>
      </c>
      <c r="L2003" s="11">
        <f>IF(J2003="","",J2003-N(K2003))</f>
        <v/>
      </c>
      <c r="M2003" s="12">
        <f>IF(OR(A2003="",B2003=""),"",COUNTIFS(Paradas!$A$5:$A$4004,A2003,Paradas!$B$5:$B$4004,B2003))</f>
        <v/>
      </c>
      <c r="N2003" s="11">
        <f>IF(OR(H2003="",I2003=""),"",I2003-H2003)</f>
        <v/>
      </c>
      <c r="O2003" s="6" t="n"/>
    </row>
    <row r="2004">
      <c r="A2004" s="13" t="n"/>
      <c r="B2004" s="6" t="n"/>
      <c r="C2004" s="6" t="n"/>
      <c r="D2004" s="6" t="n"/>
      <c r="E2004" s="14" t="n"/>
      <c r="F2004" s="14" t="n"/>
      <c r="G2004" s="14" t="n"/>
      <c r="H2004" s="15" t="n"/>
      <c r="I2004" s="15" t="n"/>
      <c r="J2004" s="11">
        <f>IF(OR(E2004="",F2004=""),"",ROUND((MOD(F2004-E2004,1)-N(G2004))*24,2))</f>
        <v/>
      </c>
      <c r="K2004" s="11">
        <f>IF(OR(A2004="",B2004=""),"",SUMIFS(Paradas!$F$5:$F$4004,Paradas!$A$5:$A$4004,A2004,Paradas!$B$5:$B$4004,B2004))</f>
        <v/>
      </c>
      <c r="L2004" s="11">
        <f>IF(J2004="","",J2004-N(K2004))</f>
        <v/>
      </c>
      <c r="M2004" s="12">
        <f>IF(OR(A2004="",B2004=""),"",COUNTIFS(Paradas!$A$5:$A$4004,A2004,Paradas!$B$5:$B$4004,B2004))</f>
        <v/>
      </c>
      <c r="N2004" s="11">
        <f>IF(OR(H2004="",I2004=""),"",I2004-H2004)</f>
        <v/>
      </c>
      <c r="O2004" s="6" t="n"/>
    </row>
  </sheetData>
  <autoFilter ref="A4:O2004"/>
  <mergeCells count="1">
    <mergeCell ref="C1:H3"/>
  </mergeCells>
  <conditionalFormatting sqref="L5:L2004">
    <cfRule type="expression" priority="1" dxfId="0">
      <formula>AND(ISNUMBER(L5),L5&lt;0)</formula>
    </cfRule>
  </conditionalFormatting>
  <dataValidations count="1">
    <dataValidation sqref="B5:B2004" showDropDown="0" showInputMessage="0" showErrorMessage="0" allowBlank="1" type="list">
      <formula1>ListaEquipamentos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04"/>
  <sheetViews>
    <sheetView tabSelected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4" sqref="A4:H4"/>
    </sheetView>
  </sheetViews>
  <sheetFormatPr baseColWidth="8" defaultRowHeight="14.4"/>
  <cols>
    <col width="12" customWidth="1" min="1" max="1"/>
    <col width="18" customWidth="1" min="2" max="2"/>
    <col width="12" customWidth="1" min="3" max="4"/>
    <col width="28" customWidth="1" min="5" max="5"/>
    <col width="11" customWidth="1" min="6" max="6"/>
    <col width="38" customWidth="1" min="7" max="7"/>
    <col width="20" customWidth="1" min="8" max="8"/>
  </cols>
  <sheetData>
    <row r="1" ht="17.4" customHeight="1">
      <c r="A1" s="34" t="n"/>
      <c r="C1" s="32" t="inlineStr">
        <is>
          <t>REGISTRO DE PARADAS DOS EQUIPAMENTOS</t>
        </is>
      </c>
    </row>
    <row r="2" ht="14.4" customHeight="1"/>
    <row r="3" ht="23.4" customHeight="1">
      <c r="A3" s="37" t="n"/>
      <c r="B3" s="37" t="n"/>
      <c r="C3" s="31" t="inlineStr">
        <is>
          <t>FS QUERÊNCIA - MT</t>
        </is>
      </c>
      <c r="D3" s="37" t="n"/>
      <c r="E3" s="37" t="n"/>
      <c r="F3" s="37" t="n"/>
      <c r="G3" s="37" t="n"/>
      <c r="H3" s="37" t="n"/>
    </row>
    <row r="4" ht="31.95" customHeight="1">
      <c r="A4" s="3" t="inlineStr">
        <is>
          <t>Data</t>
        </is>
      </c>
      <c r="B4" s="3" t="inlineStr">
        <is>
          <t>Equipamento</t>
        </is>
      </c>
      <c r="C4" s="3" t="inlineStr">
        <is>
          <t>Início da parada</t>
        </is>
      </c>
      <c r="D4" s="3" t="inlineStr">
        <is>
          <t>Fim da parada</t>
        </is>
      </c>
      <c r="E4" s="3" t="inlineStr">
        <is>
          <t>Motivo</t>
        </is>
      </c>
      <c r="F4" s="3" t="inlineStr">
        <is>
          <t>Duração (h)</t>
        </is>
      </c>
      <c r="G4" s="3" t="inlineStr">
        <is>
          <t>Descrição / detalhe</t>
        </is>
      </c>
      <c r="H4" s="3" t="inlineStr">
        <is>
          <t>Lançamento diário encontrado?</t>
        </is>
      </c>
    </row>
    <row r="5">
      <c r="A5" s="8" t="n">
        <v>46266</v>
      </c>
      <c r="B5" s="5" t="inlineStr">
        <is>
          <t>Guindaste 30 t</t>
        </is>
      </c>
      <c r="C5" s="9" t="n">
        <v>0.375</v>
      </c>
      <c r="D5" s="9" t="n">
        <v>0.4375</v>
      </c>
      <c r="E5" s="5" t="inlineStr">
        <is>
          <t>Manutenção</t>
        </is>
      </c>
      <c r="F5" s="11">
        <f>IF(OR(C5="",D5=""),"",ROUND(MOD(D5-C5,1)*24,2))</f>
        <v/>
      </c>
      <c r="G5" s="5" t="inlineStr">
        <is>
          <t>Troca de mangueira hidráulica (EXEMPLO)</t>
        </is>
      </c>
      <c r="H5" s="16">
        <f>IF(OR(A5="",B5=""),"",IF(COUNTIFS('Lançamentos Diários'!$A$5:$A$2004,A5,'Lançamentos Diários'!$B$5:$B$2004,B5)&gt;0,"OK","FALTA LANÇAMENTO"))</f>
        <v/>
      </c>
    </row>
    <row r="6">
      <c r="A6" s="8" t="n">
        <v>46266</v>
      </c>
      <c r="B6" s="5" t="inlineStr">
        <is>
          <t>Guindaste 30 t</t>
        </is>
      </c>
      <c r="C6" s="9" t="n">
        <v>0.5833333333333334</v>
      </c>
      <c r="D6" s="9" t="n">
        <v>0.625</v>
      </c>
      <c r="E6" s="5" t="inlineStr">
        <is>
          <t>Vazamento de óleo</t>
        </is>
      </c>
      <c r="F6" s="11">
        <f>IF(OR(C6="",D6=""),"",ROUND(MOD(D6-C6,1)*24,2))</f>
        <v/>
      </c>
      <c r="G6" s="5" t="inlineStr">
        <is>
          <t>Vazamento no cilindro da lança (EXEMPLO)</t>
        </is>
      </c>
      <c r="H6" s="16">
        <f>IF(OR(A6="",B6=""),"",IF(COUNTIFS('Lançamentos Diários'!$A$5:$A$2004,A6,'Lançamentos Diários'!$B$5:$B$2004,B6)&gt;0,"OK","FALTA LANÇAMENTO"))</f>
        <v/>
      </c>
    </row>
    <row r="7">
      <c r="A7" s="13" t="n"/>
      <c r="B7" s="6" t="n"/>
      <c r="C7" s="14" t="n"/>
      <c r="D7" s="14" t="n"/>
      <c r="E7" s="6" t="n"/>
      <c r="F7" s="11">
        <f>IF(OR(C7="",D7=""),"",ROUND(MOD(D7-C7,1)*24,2))</f>
        <v/>
      </c>
      <c r="G7" s="6" t="n"/>
      <c r="H7" s="16">
        <f>IF(OR(A7="",B7=""),"",IF(COUNTIFS('Lançamentos Diários'!$A$5:$A$2004,A7,'Lançamentos Diários'!$B$5:$B$2004,B7)&gt;0,"OK","FALTA LANÇAMENTO"))</f>
        <v/>
      </c>
    </row>
    <row r="8">
      <c r="A8" s="13" t="n"/>
      <c r="B8" s="6" t="n"/>
      <c r="C8" s="14" t="n"/>
      <c r="D8" s="14" t="n"/>
      <c r="E8" s="6" t="n"/>
      <c r="F8" s="11">
        <f>IF(OR(C8="",D8=""),"",ROUND(MOD(D8-C8,1)*24,2))</f>
        <v/>
      </c>
      <c r="G8" s="6" t="n"/>
      <c r="H8" s="16">
        <f>IF(OR(A8="",B8=""),"",IF(COUNTIFS('Lançamentos Diários'!$A$5:$A$2004,A8,'Lançamentos Diários'!$B$5:$B$2004,B8)&gt;0,"OK","FALTA LANÇAMENTO"))</f>
        <v/>
      </c>
    </row>
    <row r="9">
      <c r="A9" s="13" t="n"/>
      <c r="B9" s="6" t="n"/>
      <c r="C9" s="14" t="n"/>
      <c r="D9" s="14" t="n"/>
      <c r="E9" s="6" t="n"/>
      <c r="F9" s="11">
        <f>IF(OR(C9="",D9=""),"",ROUND(MOD(D9-C9,1)*24,2))</f>
        <v/>
      </c>
      <c r="G9" s="6" t="n"/>
      <c r="H9" s="16">
        <f>IF(OR(A9="",B9=""),"",IF(COUNTIFS('Lançamentos Diários'!$A$5:$A$2004,A9,'Lançamentos Diários'!$B$5:$B$2004,B9)&gt;0,"OK","FALTA LANÇAMENTO"))</f>
        <v/>
      </c>
    </row>
    <row r="10">
      <c r="A10" s="13" t="n"/>
      <c r="B10" s="6" t="n"/>
      <c r="C10" s="14" t="n"/>
      <c r="D10" s="14" t="n"/>
      <c r="E10" s="6" t="n"/>
      <c r="F10" s="11">
        <f>IF(OR(C10="",D10=""),"",ROUND(MOD(D10-C10,1)*24,2))</f>
        <v/>
      </c>
      <c r="G10" s="6" t="n"/>
      <c r="H10" s="16">
        <f>IF(OR(A10="",B10=""),"",IF(COUNTIFS('Lançamentos Diários'!$A$5:$A$2004,A10,'Lançamentos Diários'!$B$5:$B$2004,B10)&gt;0,"OK","FALTA LANÇAMENTO"))</f>
        <v/>
      </c>
    </row>
    <row r="11">
      <c r="A11" s="13" t="n"/>
      <c r="B11" s="6" t="n"/>
      <c r="C11" s="14" t="n"/>
      <c r="D11" s="14" t="n"/>
      <c r="E11" s="6" t="n"/>
      <c r="F11" s="11">
        <f>IF(OR(C11="",D11=""),"",ROUND(MOD(D11-C11,1)*24,2))</f>
        <v/>
      </c>
      <c r="G11" s="6" t="n"/>
      <c r="H11" s="16">
        <f>IF(OR(A11="",B11=""),"",IF(COUNTIFS('Lançamentos Diários'!$A$5:$A$2004,A11,'Lançamentos Diários'!$B$5:$B$2004,B11)&gt;0,"OK","FALTA LANÇAMENTO"))</f>
        <v/>
      </c>
    </row>
    <row r="12">
      <c r="A12" s="13" t="n"/>
      <c r="B12" s="6" t="n"/>
      <c r="C12" s="14" t="n"/>
      <c r="D12" s="14" t="n"/>
      <c r="E12" s="6" t="n"/>
      <c r="F12" s="11">
        <f>IF(OR(C12="",D12=""),"",ROUND(MOD(D12-C12,1)*24,2))</f>
        <v/>
      </c>
      <c r="G12" s="6" t="n"/>
      <c r="H12" s="16">
        <f>IF(OR(A12="",B12=""),"",IF(COUNTIFS('Lançamentos Diários'!$A$5:$A$2004,A12,'Lançamentos Diários'!$B$5:$B$2004,B12)&gt;0,"OK","FALTA LANÇAMENTO"))</f>
        <v/>
      </c>
    </row>
    <row r="13">
      <c r="A13" s="13" t="n"/>
      <c r="B13" s="6" t="n"/>
      <c r="C13" s="14" t="n"/>
      <c r="D13" s="14" t="n"/>
      <c r="E13" s="6" t="n"/>
      <c r="F13" s="11">
        <f>IF(OR(C13="",D13=""),"",ROUND(MOD(D13-C13,1)*24,2))</f>
        <v/>
      </c>
      <c r="G13" s="6" t="n"/>
      <c r="H13" s="16">
        <f>IF(OR(A13="",B13=""),"",IF(COUNTIFS('Lançamentos Diários'!$A$5:$A$2004,A13,'Lançamentos Diários'!$B$5:$B$2004,B13)&gt;0,"OK","FALTA LANÇAMENTO"))</f>
        <v/>
      </c>
    </row>
    <row r="14">
      <c r="A14" s="13" t="n"/>
      <c r="B14" s="6" t="n"/>
      <c r="C14" s="14" t="n"/>
      <c r="D14" s="14" t="n"/>
      <c r="E14" s="6" t="n"/>
      <c r="F14" s="11">
        <f>IF(OR(C14="",D14=""),"",ROUND(MOD(D14-C14,1)*24,2))</f>
        <v/>
      </c>
      <c r="G14" s="6" t="n"/>
      <c r="H14" s="16">
        <f>IF(OR(A14="",B14=""),"",IF(COUNTIFS('Lançamentos Diários'!$A$5:$A$2004,A14,'Lançamentos Diários'!$B$5:$B$2004,B14)&gt;0,"OK","FALTA LANÇAMENTO"))</f>
        <v/>
      </c>
    </row>
    <row r="15">
      <c r="A15" s="13" t="n"/>
      <c r="B15" s="6" t="n"/>
      <c r="C15" s="14" t="n"/>
      <c r="D15" s="14" t="n"/>
      <c r="E15" s="6" t="n"/>
      <c r="F15" s="11">
        <f>IF(OR(C15="",D15=""),"",ROUND(MOD(D15-C15,1)*24,2))</f>
        <v/>
      </c>
      <c r="G15" s="6" t="n"/>
      <c r="H15" s="16">
        <f>IF(OR(A15="",B15=""),"",IF(COUNTIFS('Lançamentos Diários'!$A$5:$A$2004,A15,'Lançamentos Diários'!$B$5:$B$2004,B15)&gt;0,"OK","FALTA LANÇAMENTO"))</f>
        <v/>
      </c>
    </row>
    <row r="16">
      <c r="A16" s="13" t="n"/>
      <c r="B16" s="6" t="n"/>
      <c r="C16" s="14" t="n"/>
      <c r="D16" s="14" t="n"/>
      <c r="E16" s="6" t="n"/>
      <c r="F16" s="11">
        <f>IF(OR(C16="",D16=""),"",ROUND(MOD(D16-C16,1)*24,2))</f>
        <v/>
      </c>
      <c r="G16" s="6" t="n"/>
      <c r="H16" s="16">
        <f>IF(OR(A16="",B16=""),"",IF(COUNTIFS('Lançamentos Diários'!$A$5:$A$2004,A16,'Lançamentos Diários'!$B$5:$B$2004,B16)&gt;0,"OK","FALTA LANÇAMENTO"))</f>
        <v/>
      </c>
    </row>
    <row r="17">
      <c r="A17" s="13" t="n"/>
      <c r="B17" s="6" t="n"/>
      <c r="C17" s="14" t="n"/>
      <c r="D17" s="14" t="n"/>
      <c r="E17" s="6" t="n"/>
      <c r="F17" s="11">
        <f>IF(OR(C17="",D17=""),"",ROUND(MOD(D17-C17,1)*24,2))</f>
        <v/>
      </c>
      <c r="G17" s="6" t="n"/>
      <c r="H17" s="16">
        <f>IF(OR(A17="",B17=""),"",IF(COUNTIFS('Lançamentos Diários'!$A$5:$A$2004,A17,'Lançamentos Diários'!$B$5:$B$2004,B17)&gt;0,"OK","FALTA LANÇAMENTO"))</f>
        <v/>
      </c>
    </row>
    <row r="18">
      <c r="A18" s="13" t="n"/>
      <c r="B18" s="6" t="n"/>
      <c r="C18" s="14" t="n"/>
      <c r="D18" s="14" t="n"/>
      <c r="E18" s="6" t="n"/>
      <c r="F18" s="11">
        <f>IF(OR(C18="",D18=""),"",ROUND(MOD(D18-C18,1)*24,2))</f>
        <v/>
      </c>
      <c r="G18" s="6" t="n"/>
      <c r="H18" s="16">
        <f>IF(OR(A18="",B18=""),"",IF(COUNTIFS('Lançamentos Diários'!$A$5:$A$2004,A18,'Lançamentos Diários'!$B$5:$B$2004,B18)&gt;0,"OK","FALTA LANÇAMENTO"))</f>
        <v/>
      </c>
    </row>
    <row r="19">
      <c r="A19" s="13" t="n"/>
      <c r="B19" s="6" t="n"/>
      <c r="C19" s="14" t="n"/>
      <c r="D19" s="14" t="n"/>
      <c r="E19" s="6" t="n"/>
      <c r="F19" s="11">
        <f>IF(OR(C19="",D19=""),"",ROUND(MOD(D19-C19,1)*24,2))</f>
        <v/>
      </c>
      <c r="G19" s="6" t="n"/>
      <c r="H19" s="16">
        <f>IF(OR(A19="",B19=""),"",IF(COUNTIFS('Lançamentos Diários'!$A$5:$A$2004,A19,'Lançamentos Diários'!$B$5:$B$2004,B19)&gt;0,"OK","FALTA LANÇAMENTO"))</f>
        <v/>
      </c>
    </row>
    <row r="20">
      <c r="A20" s="13" t="n"/>
      <c r="B20" s="6" t="n"/>
      <c r="C20" s="14" t="n"/>
      <c r="D20" s="14" t="n"/>
      <c r="E20" s="6" t="n"/>
      <c r="F20" s="11">
        <f>IF(OR(C20="",D20=""),"",ROUND(MOD(D20-C20,1)*24,2))</f>
        <v/>
      </c>
      <c r="G20" s="6" t="n"/>
      <c r="H20" s="16">
        <f>IF(OR(A20="",B20=""),"",IF(COUNTIFS('Lançamentos Diários'!$A$5:$A$2004,A20,'Lançamentos Diários'!$B$5:$B$2004,B20)&gt;0,"OK","FALTA LANÇAMENTO"))</f>
        <v/>
      </c>
    </row>
    <row r="21">
      <c r="A21" s="13" t="n"/>
      <c r="B21" s="6" t="n"/>
      <c r="C21" s="14" t="n"/>
      <c r="D21" s="14" t="n"/>
      <c r="E21" s="6" t="n"/>
      <c r="F21" s="11">
        <f>IF(OR(C21="",D21=""),"",ROUND(MOD(D21-C21,1)*24,2))</f>
        <v/>
      </c>
      <c r="G21" s="6" t="n"/>
      <c r="H21" s="16">
        <f>IF(OR(A21="",B21=""),"",IF(COUNTIFS('Lançamentos Diários'!$A$5:$A$2004,A21,'Lançamentos Diários'!$B$5:$B$2004,B21)&gt;0,"OK","FALTA LANÇAMENTO"))</f>
        <v/>
      </c>
    </row>
    <row r="22">
      <c r="A22" s="13" t="n"/>
      <c r="B22" s="6" t="n"/>
      <c r="C22" s="14" t="n"/>
      <c r="D22" s="14" t="n"/>
      <c r="E22" s="6" t="n"/>
      <c r="F22" s="11">
        <f>IF(OR(C22="",D22=""),"",ROUND(MOD(D22-C22,1)*24,2))</f>
        <v/>
      </c>
      <c r="G22" s="6" t="n"/>
      <c r="H22" s="16">
        <f>IF(OR(A22="",B22=""),"",IF(COUNTIFS('Lançamentos Diários'!$A$5:$A$2004,A22,'Lançamentos Diários'!$B$5:$B$2004,B22)&gt;0,"OK","FALTA LANÇAMENTO"))</f>
        <v/>
      </c>
    </row>
    <row r="23">
      <c r="A23" s="13" t="n"/>
      <c r="B23" s="6" t="n"/>
      <c r="C23" s="14" t="n"/>
      <c r="D23" s="14" t="n"/>
      <c r="E23" s="6" t="n"/>
      <c r="F23" s="11">
        <f>IF(OR(C23="",D23=""),"",ROUND(MOD(D23-C23,1)*24,2))</f>
        <v/>
      </c>
      <c r="G23" s="6" t="n"/>
      <c r="H23" s="16">
        <f>IF(OR(A23="",B23=""),"",IF(COUNTIFS('Lançamentos Diários'!$A$5:$A$2004,A23,'Lançamentos Diários'!$B$5:$B$2004,B23)&gt;0,"OK","FALTA LANÇAMENTO"))</f>
        <v/>
      </c>
    </row>
    <row r="24">
      <c r="A24" s="13" t="n"/>
      <c r="B24" s="6" t="n"/>
      <c r="C24" s="14" t="n"/>
      <c r="D24" s="14" t="n"/>
      <c r="E24" s="6" t="n"/>
      <c r="F24" s="11">
        <f>IF(OR(C24="",D24=""),"",ROUND(MOD(D24-C24,1)*24,2))</f>
        <v/>
      </c>
      <c r="G24" s="6" t="n"/>
      <c r="H24" s="16">
        <f>IF(OR(A24="",B24=""),"",IF(COUNTIFS('Lançamentos Diários'!$A$5:$A$2004,A24,'Lançamentos Diários'!$B$5:$B$2004,B24)&gt;0,"OK","FALTA LANÇAMENTO"))</f>
        <v/>
      </c>
    </row>
    <row r="25">
      <c r="A25" s="13" t="n"/>
      <c r="B25" s="6" t="n"/>
      <c r="C25" s="14" t="n"/>
      <c r="D25" s="14" t="n"/>
      <c r="E25" s="6" t="n"/>
      <c r="F25" s="11">
        <f>IF(OR(C25="",D25=""),"",ROUND(MOD(D25-C25,1)*24,2))</f>
        <v/>
      </c>
      <c r="G25" s="6" t="n"/>
      <c r="H25" s="16">
        <f>IF(OR(A25="",B25=""),"",IF(COUNTIFS('Lançamentos Diários'!$A$5:$A$2004,A25,'Lançamentos Diários'!$B$5:$B$2004,B25)&gt;0,"OK","FALTA LANÇAMENTO"))</f>
        <v/>
      </c>
    </row>
    <row r="26">
      <c r="A26" s="13" t="n"/>
      <c r="B26" s="6" t="n"/>
      <c r="C26" s="14" t="n"/>
      <c r="D26" s="14" t="n"/>
      <c r="E26" s="6" t="n"/>
      <c r="F26" s="11">
        <f>IF(OR(C26="",D26=""),"",ROUND(MOD(D26-C26,1)*24,2))</f>
        <v/>
      </c>
      <c r="G26" s="6" t="n"/>
      <c r="H26" s="16">
        <f>IF(OR(A26="",B26=""),"",IF(COUNTIFS('Lançamentos Diários'!$A$5:$A$2004,A26,'Lançamentos Diários'!$B$5:$B$2004,B26)&gt;0,"OK","FALTA LANÇAMENTO"))</f>
        <v/>
      </c>
    </row>
    <row r="27">
      <c r="A27" s="13" t="n"/>
      <c r="B27" s="6" t="n"/>
      <c r="C27" s="14" t="n"/>
      <c r="D27" s="14" t="n"/>
      <c r="E27" s="6" t="n"/>
      <c r="F27" s="11">
        <f>IF(OR(C27="",D27=""),"",ROUND(MOD(D27-C27,1)*24,2))</f>
        <v/>
      </c>
      <c r="G27" s="6" t="n"/>
      <c r="H27" s="16">
        <f>IF(OR(A27="",B27=""),"",IF(COUNTIFS('Lançamentos Diários'!$A$5:$A$2004,A27,'Lançamentos Diários'!$B$5:$B$2004,B27)&gt;0,"OK","FALTA LANÇAMENTO"))</f>
        <v/>
      </c>
    </row>
    <row r="28">
      <c r="A28" s="13" t="n"/>
      <c r="B28" s="6" t="n"/>
      <c r="C28" s="14" t="n"/>
      <c r="D28" s="14" t="n"/>
      <c r="E28" s="6" t="n"/>
      <c r="F28" s="11">
        <f>IF(OR(C28="",D28=""),"",ROUND(MOD(D28-C28,1)*24,2))</f>
        <v/>
      </c>
      <c r="G28" s="6" t="n"/>
      <c r="H28" s="16">
        <f>IF(OR(A28="",B28=""),"",IF(COUNTIFS('Lançamentos Diários'!$A$5:$A$2004,A28,'Lançamentos Diários'!$B$5:$B$2004,B28)&gt;0,"OK","FALTA LANÇAMENTO"))</f>
        <v/>
      </c>
    </row>
    <row r="29">
      <c r="A29" s="13" t="n"/>
      <c r="B29" s="6" t="n"/>
      <c r="C29" s="14" t="n"/>
      <c r="D29" s="14" t="n"/>
      <c r="E29" s="6" t="n"/>
      <c r="F29" s="11">
        <f>IF(OR(C29="",D29=""),"",ROUND(MOD(D29-C29,1)*24,2))</f>
        <v/>
      </c>
      <c r="G29" s="6" t="n"/>
      <c r="H29" s="16">
        <f>IF(OR(A29="",B29=""),"",IF(COUNTIFS('Lançamentos Diários'!$A$5:$A$2004,A29,'Lançamentos Diários'!$B$5:$B$2004,B29)&gt;0,"OK","FALTA LANÇAMENTO"))</f>
        <v/>
      </c>
    </row>
    <row r="30">
      <c r="A30" s="13" t="n"/>
      <c r="B30" s="6" t="n"/>
      <c r="C30" s="14" t="n"/>
      <c r="D30" s="14" t="n"/>
      <c r="E30" s="6" t="n"/>
      <c r="F30" s="11">
        <f>IF(OR(C30="",D30=""),"",ROUND(MOD(D30-C30,1)*24,2))</f>
        <v/>
      </c>
      <c r="G30" s="6" t="n"/>
      <c r="H30" s="16">
        <f>IF(OR(A30="",B30=""),"",IF(COUNTIFS('Lançamentos Diários'!$A$5:$A$2004,A30,'Lançamentos Diários'!$B$5:$B$2004,B30)&gt;0,"OK","FALTA LANÇAMENTO"))</f>
        <v/>
      </c>
    </row>
    <row r="31">
      <c r="A31" s="13" t="n"/>
      <c r="B31" s="6" t="n"/>
      <c r="C31" s="14" t="n"/>
      <c r="D31" s="14" t="n"/>
      <c r="E31" s="6" t="n"/>
      <c r="F31" s="11">
        <f>IF(OR(C31="",D31=""),"",ROUND(MOD(D31-C31,1)*24,2))</f>
        <v/>
      </c>
      <c r="G31" s="6" t="n"/>
      <c r="H31" s="16">
        <f>IF(OR(A31="",B31=""),"",IF(COUNTIFS('Lançamentos Diários'!$A$5:$A$2004,A31,'Lançamentos Diários'!$B$5:$B$2004,B31)&gt;0,"OK","FALTA LANÇAMENTO"))</f>
        <v/>
      </c>
    </row>
    <row r="32">
      <c r="A32" s="13" t="n"/>
      <c r="B32" s="6" t="n"/>
      <c r="C32" s="14" t="n"/>
      <c r="D32" s="14" t="n"/>
      <c r="E32" s="6" t="n"/>
      <c r="F32" s="11">
        <f>IF(OR(C32="",D32=""),"",ROUND(MOD(D32-C32,1)*24,2))</f>
        <v/>
      </c>
      <c r="G32" s="6" t="n"/>
      <c r="H32" s="16">
        <f>IF(OR(A32="",B32=""),"",IF(COUNTIFS('Lançamentos Diários'!$A$5:$A$2004,A32,'Lançamentos Diários'!$B$5:$B$2004,B32)&gt;0,"OK","FALTA LANÇAMENTO"))</f>
        <v/>
      </c>
    </row>
    <row r="33">
      <c r="A33" s="13" t="n"/>
      <c r="B33" s="6" t="n"/>
      <c r="C33" s="14" t="n"/>
      <c r="D33" s="14" t="n"/>
      <c r="E33" s="6" t="n"/>
      <c r="F33" s="11">
        <f>IF(OR(C33="",D33=""),"",ROUND(MOD(D33-C33,1)*24,2))</f>
        <v/>
      </c>
      <c r="G33" s="6" t="n"/>
      <c r="H33" s="16">
        <f>IF(OR(A33="",B33=""),"",IF(COUNTIFS('Lançamentos Diários'!$A$5:$A$2004,A33,'Lançamentos Diários'!$B$5:$B$2004,B33)&gt;0,"OK","FALTA LANÇAMENTO"))</f>
        <v/>
      </c>
    </row>
    <row r="34">
      <c r="A34" s="13" t="n"/>
      <c r="B34" s="6" t="n"/>
      <c r="C34" s="14" t="n"/>
      <c r="D34" s="14" t="n"/>
      <c r="E34" s="6" t="n"/>
      <c r="F34" s="11">
        <f>IF(OR(C34="",D34=""),"",ROUND(MOD(D34-C34,1)*24,2))</f>
        <v/>
      </c>
      <c r="G34" s="6" t="n"/>
      <c r="H34" s="16">
        <f>IF(OR(A34="",B34=""),"",IF(COUNTIFS('Lançamentos Diários'!$A$5:$A$2004,A34,'Lançamentos Diários'!$B$5:$B$2004,B34)&gt;0,"OK","FALTA LANÇAMENTO"))</f>
        <v/>
      </c>
    </row>
    <row r="35">
      <c r="A35" s="13" t="n"/>
      <c r="B35" s="6" t="n"/>
      <c r="C35" s="14" t="n"/>
      <c r="D35" s="14" t="n"/>
      <c r="E35" s="6" t="n"/>
      <c r="F35" s="11">
        <f>IF(OR(C35="",D35=""),"",ROUND(MOD(D35-C35,1)*24,2))</f>
        <v/>
      </c>
      <c r="G35" s="6" t="n"/>
      <c r="H35" s="16">
        <f>IF(OR(A35="",B35=""),"",IF(COUNTIFS('Lançamentos Diários'!$A$5:$A$2004,A35,'Lançamentos Diários'!$B$5:$B$2004,B35)&gt;0,"OK","FALTA LANÇAMENTO"))</f>
        <v/>
      </c>
    </row>
    <row r="36">
      <c r="A36" s="13" t="n"/>
      <c r="B36" s="6" t="n"/>
      <c r="C36" s="14" t="n"/>
      <c r="D36" s="14" t="n"/>
      <c r="E36" s="6" t="n"/>
      <c r="F36" s="11">
        <f>IF(OR(C36="",D36=""),"",ROUND(MOD(D36-C36,1)*24,2))</f>
        <v/>
      </c>
      <c r="G36" s="6" t="n"/>
      <c r="H36" s="16">
        <f>IF(OR(A36="",B36=""),"",IF(COUNTIFS('Lançamentos Diários'!$A$5:$A$2004,A36,'Lançamentos Diários'!$B$5:$B$2004,B36)&gt;0,"OK","FALTA LANÇAMENTO"))</f>
        <v/>
      </c>
    </row>
    <row r="37">
      <c r="A37" s="13" t="n"/>
      <c r="B37" s="6" t="n"/>
      <c r="C37" s="14" t="n"/>
      <c r="D37" s="14" t="n"/>
      <c r="E37" s="6" t="n"/>
      <c r="F37" s="11">
        <f>IF(OR(C37="",D37=""),"",ROUND(MOD(D37-C37,1)*24,2))</f>
        <v/>
      </c>
      <c r="G37" s="6" t="n"/>
      <c r="H37" s="16">
        <f>IF(OR(A37="",B37=""),"",IF(COUNTIFS('Lançamentos Diários'!$A$5:$A$2004,A37,'Lançamentos Diários'!$B$5:$B$2004,B37)&gt;0,"OK","FALTA LANÇAMENTO"))</f>
        <v/>
      </c>
    </row>
    <row r="38">
      <c r="A38" s="13" t="n"/>
      <c r="B38" s="6" t="n"/>
      <c r="C38" s="14" t="n"/>
      <c r="D38" s="14" t="n"/>
      <c r="E38" s="6" t="n"/>
      <c r="F38" s="11">
        <f>IF(OR(C38="",D38=""),"",ROUND(MOD(D38-C38,1)*24,2))</f>
        <v/>
      </c>
      <c r="G38" s="6" t="n"/>
      <c r="H38" s="16">
        <f>IF(OR(A38="",B38=""),"",IF(COUNTIFS('Lançamentos Diários'!$A$5:$A$2004,A38,'Lançamentos Diários'!$B$5:$B$2004,B38)&gt;0,"OK","FALTA LANÇAMENTO"))</f>
        <v/>
      </c>
    </row>
    <row r="39">
      <c r="A39" s="13" t="n"/>
      <c r="B39" s="6" t="n"/>
      <c r="C39" s="14" t="n"/>
      <c r="D39" s="14" t="n"/>
      <c r="E39" s="6" t="n"/>
      <c r="F39" s="11">
        <f>IF(OR(C39="",D39=""),"",ROUND(MOD(D39-C39,1)*24,2))</f>
        <v/>
      </c>
      <c r="G39" s="6" t="n"/>
      <c r="H39" s="16">
        <f>IF(OR(A39="",B39=""),"",IF(COUNTIFS('Lançamentos Diários'!$A$5:$A$2004,A39,'Lançamentos Diários'!$B$5:$B$2004,B39)&gt;0,"OK","FALTA LANÇAMENTO"))</f>
        <v/>
      </c>
    </row>
    <row r="40">
      <c r="A40" s="13" t="n"/>
      <c r="B40" s="6" t="n"/>
      <c r="C40" s="14" t="n"/>
      <c r="D40" s="14" t="n"/>
      <c r="E40" s="6" t="n"/>
      <c r="F40" s="11">
        <f>IF(OR(C40="",D40=""),"",ROUND(MOD(D40-C40,1)*24,2))</f>
        <v/>
      </c>
      <c r="G40" s="6" t="n"/>
      <c r="H40" s="16">
        <f>IF(OR(A40="",B40=""),"",IF(COUNTIFS('Lançamentos Diários'!$A$5:$A$2004,A40,'Lançamentos Diários'!$B$5:$B$2004,B40)&gt;0,"OK","FALTA LANÇAMENTO"))</f>
        <v/>
      </c>
    </row>
    <row r="41">
      <c r="A41" s="13" t="n"/>
      <c r="B41" s="6" t="n"/>
      <c r="C41" s="14" t="n"/>
      <c r="D41" s="14" t="n"/>
      <c r="E41" s="6" t="n"/>
      <c r="F41" s="11">
        <f>IF(OR(C41="",D41=""),"",ROUND(MOD(D41-C41,1)*24,2))</f>
        <v/>
      </c>
      <c r="G41" s="6" t="n"/>
      <c r="H41" s="16">
        <f>IF(OR(A41="",B41=""),"",IF(COUNTIFS('Lançamentos Diários'!$A$5:$A$2004,A41,'Lançamentos Diários'!$B$5:$B$2004,B41)&gt;0,"OK","FALTA LANÇAMENTO"))</f>
        <v/>
      </c>
    </row>
    <row r="42">
      <c r="A42" s="13" t="n"/>
      <c r="B42" s="6" t="n"/>
      <c r="C42" s="14" t="n"/>
      <c r="D42" s="14" t="n"/>
      <c r="E42" s="6" t="n"/>
      <c r="F42" s="11">
        <f>IF(OR(C42="",D42=""),"",ROUND(MOD(D42-C42,1)*24,2))</f>
        <v/>
      </c>
      <c r="G42" s="6" t="n"/>
      <c r="H42" s="16">
        <f>IF(OR(A42="",B42=""),"",IF(COUNTIFS('Lançamentos Diários'!$A$5:$A$2004,A42,'Lançamentos Diários'!$B$5:$B$2004,B42)&gt;0,"OK","FALTA LANÇAMENTO"))</f>
        <v/>
      </c>
    </row>
    <row r="43">
      <c r="A43" s="13" t="n"/>
      <c r="B43" s="6" t="n"/>
      <c r="C43" s="14" t="n"/>
      <c r="D43" s="14" t="n"/>
      <c r="E43" s="6" t="n"/>
      <c r="F43" s="11">
        <f>IF(OR(C43="",D43=""),"",ROUND(MOD(D43-C43,1)*24,2))</f>
        <v/>
      </c>
      <c r="G43" s="6" t="n"/>
      <c r="H43" s="16">
        <f>IF(OR(A43="",B43=""),"",IF(COUNTIFS('Lançamentos Diários'!$A$5:$A$2004,A43,'Lançamentos Diários'!$B$5:$B$2004,B43)&gt;0,"OK","FALTA LANÇAMENTO"))</f>
        <v/>
      </c>
    </row>
    <row r="44">
      <c r="A44" s="13" t="n"/>
      <c r="B44" s="6" t="n"/>
      <c r="C44" s="14" t="n"/>
      <c r="D44" s="14" t="n"/>
      <c r="E44" s="6" t="n"/>
      <c r="F44" s="11">
        <f>IF(OR(C44="",D44=""),"",ROUND(MOD(D44-C44,1)*24,2))</f>
        <v/>
      </c>
      <c r="G44" s="6" t="n"/>
      <c r="H44" s="16">
        <f>IF(OR(A44="",B44=""),"",IF(COUNTIFS('Lançamentos Diários'!$A$5:$A$2004,A44,'Lançamentos Diários'!$B$5:$B$2004,B44)&gt;0,"OK","FALTA LANÇAMENTO"))</f>
        <v/>
      </c>
    </row>
    <row r="45">
      <c r="A45" s="13" t="n"/>
      <c r="B45" s="6" t="n"/>
      <c r="C45" s="14" t="n"/>
      <c r="D45" s="14" t="n"/>
      <c r="E45" s="6" t="n"/>
      <c r="F45" s="11">
        <f>IF(OR(C45="",D45=""),"",ROUND(MOD(D45-C45,1)*24,2))</f>
        <v/>
      </c>
      <c r="G45" s="6" t="n"/>
      <c r="H45" s="16">
        <f>IF(OR(A45="",B45=""),"",IF(COUNTIFS('Lançamentos Diários'!$A$5:$A$2004,A45,'Lançamentos Diários'!$B$5:$B$2004,B45)&gt;0,"OK","FALTA LANÇAMENTO"))</f>
        <v/>
      </c>
    </row>
    <row r="46">
      <c r="A46" s="13" t="n"/>
      <c r="B46" s="6" t="n"/>
      <c r="C46" s="14" t="n"/>
      <c r="D46" s="14" t="n"/>
      <c r="E46" s="6" t="n"/>
      <c r="F46" s="11">
        <f>IF(OR(C46="",D46=""),"",ROUND(MOD(D46-C46,1)*24,2))</f>
        <v/>
      </c>
      <c r="G46" s="6" t="n"/>
      <c r="H46" s="16">
        <f>IF(OR(A46="",B46=""),"",IF(COUNTIFS('Lançamentos Diários'!$A$5:$A$2004,A46,'Lançamentos Diários'!$B$5:$B$2004,B46)&gt;0,"OK","FALTA LANÇAMENTO"))</f>
        <v/>
      </c>
    </row>
    <row r="47">
      <c r="A47" s="13" t="n"/>
      <c r="B47" s="6" t="n"/>
      <c r="C47" s="14" t="n"/>
      <c r="D47" s="14" t="n"/>
      <c r="E47" s="6" t="n"/>
      <c r="F47" s="11">
        <f>IF(OR(C47="",D47=""),"",ROUND(MOD(D47-C47,1)*24,2))</f>
        <v/>
      </c>
      <c r="G47" s="6" t="n"/>
      <c r="H47" s="16">
        <f>IF(OR(A47="",B47=""),"",IF(COUNTIFS('Lançamentos Diários'!$A$5:$A$2004,A47,'Lançamentos Diários'!$B$5:$B$2004,B47)&gt;0,"OK","FALTA LANÇAMENTO"))</f>
        <v/>
      </c>
    </row>
    <row r="48">
      <c r="A48" s="13" t="n"/>
      <c r="B48" s="6" t="n"/>
      <c r="C48" s="14" t="n"/>
      <c r="D48" s="14" t="n"/>
      <c r="E48" s="6" t="n"/>
      <c r="F48" s="11">
        <f>IF(OR(C48="",D48=""),"",ROUND(MOD(D48-C48,1)*24,2))</f>
        <v/>
      </c>
      <c r="G48" s="6" t="n"/>
      <c r="H48" s="16">
        <f>IF(OR(A48="",B48=""),"",IF(COUNTIFS('Lançamentos Diários'!$A$5:$A$2004,A48,'Lançamentos Diários'!$B$5:$B$2004,B48)&gt;0,"OK","FALTA LANÇAMENTO"))</f>
        <v/>
      </c>
    </row>
    <row r="49">
      <c r="A49" s="13" t="n"/>
      <c r="B49" s="6" t="n"/>
      <c r="C49" s="14" t="n"/>
      <c r="D49" s="14" t="n"/>
      <c r="E49" s="6" t="n"/>
      <c r="F49" s="11">
        <f>IF(OR(C49="",D49=""),"",ROUND(MOD(D49-C49,1)*24,2))</f>
        <v/>
      </c>
      <c r="G49" s="6" t="n"/>
      <c r="H49" s="16">
        <f>IF(OR(A49="",B49=""),"",IF(COUNTIFS('Lançamentos Diários'!$A$5:$A$2004,A49,'Lançamentos Diários'!$B$5:$B$2004,B49)&gt;0,"OK","FALTA LANÇAMENTO"))</f>
        <v/>
      </c>
    </row>
    <row r="50">
      <c r="A50" s="13" t="n"/>
      <c r="B50" s="6" t="n"/>
      <c r="C50" s="14" t="n"/>
      <c r="D50" s="14" t="n"/>
      <c r="E50" s="6" t="n"/>
      <c r="F50" s="11">
        <f>IF(OR(C50="",D50=""),"",ROUND(MOD(D50-C50,1)*24,2))</f>
        <v/>
      </c>
      <c r="G50" s="6" t="n"/>
      <c r="H50" s="16">
        <f>IF(OR(A50="",B50=""),"",IF(COUNTIFS('Lançamentos Diários'!$A$5:$A$2004,A50,'Lançamentos Diários'!$B$5:$B$2004,B50)&gt;0,"OK","FALTA LANÇAMENTO"))</f>
        <v/>
      </c>
    </row>
    <row r="51">
      <c r="A51" s="13" t="n"/>
      <c r="B51" s="6" t="n"/>
      <c r="C51" s="14" t="n"/>
      <c r="D51" s="14" t="n"/>
      <c r="E51" s="6" t="n"/>
      <c r="F51" s="11">
        <f>IF(OR(C51="",D51=""),"",ROUND(MOD(D51-C51,1)*24,2))</f>
        <v/>
      </c>
      <c r="G51" s="6" t="n"/>
      <c r="H51" s="16">
        <f>IF(OR(A51="",B51=""),"",IF(COUNTIFS('Lançamentos Diários'!$A$5:$A$2004,A51,'Lançamentos Diários'!$B$5:$B$2004,B51)&gt;0,"OK","FALTA LANÇAMENTO"))</f>
        <v/>
      </c>
    </row>
    <row r="52">
      <c r="A52" s="13" t="n"/>
      <c r="B52" s="6" t="n"/>
      <c r="C52" s="14" t="n"/>
      <c r="D52" s="14" t="n"/>
      <c r="E52" s="6" t="n"/>
      <c r="F52" s="11">
        <f>IF(OR(C52="",D52=""),"",ROUND(MOD(D52-C52,1)*24,2))</f>
        <v/>
      </c>
      <c r="G52" s="6" t="n"/>
      <c r="H52" s="16">
        <f>IF(OR(A52="",B52=""),"",IF(COUNTIFS('Lançamentos Diários'!$A$5:$A$2004,A52,'Lançamentos Diários'!$B$5:$B$2004,B52)&gt;0,"OK","FALTA LANÇAMENTO"))</f>
        <v/>
      </c>
    </row>
    <row r="53">
      <c r="A53" s="13" t="n"/>
      <c r="B53" s="6" t="n"/>
      <c r="C53" s="14" t="n"/>
      <c r="D53" s="14" t="n"/>
      <c r="E53" s="6" t="n"/>
      <c r="F53" s="11">
        <f>IF(OR(C53="",D53=""),"",ROUND(MOD(D53-C53,1)*24,2))</f>
        <v/>
      </c>
      <c r="G53" s="6" t="n"/>
      <c r="H53" s="16">
        <f>IF(OR(A53="",B53=""),"",IF(COUNTIFS('Lançamentos Diários'!$A$5:$A$2004,A53,'Lançamentos Diários'!$B$5:$B$2004,B53)&gt;0,"OK","FALTA LANÇAMENTO"))</f>
        <v/>
      </c>
    </row>
    <row r="54">
      <c r="A54" s="13" t="n"/>
      <c r="B54" s="6" t="n"/>
      <c r="C54" s="14" t="n"/>
      <c r="D54" s="14" t="n"/>
      <c r="E54" s="6" t="n"/>
      <c r="F54" s="11">
        <f>IF(OR(C54="",D54=""),"",ROUND(MOD(D54-C54,1)*24,2))</f>
        <v/>
      </c>
      <c r="G54" s="6" t="n"/>
      <c r="H54" s="16">
        <f>IF(OR(A54="",B54=""),"",IF(COUNTIFS('Lançamentos Diários'!$A$5:$A$2004,A54,'Lançamentos Diários'!$B$5:$B$2004,B54)&gt;0,"OK","FALTA LANÇAMENTO"))</f>
        <v/>
      </c>
    </row>
    <row r="55">
      <c r="A55" s="13" t="n"/>
      <c r="B55" s="6" t="n"/>
      <c r="C55" s="14" t="n"/>
      <c r="D55" s="14" t="n"/>
      <c r="E55" s="6" t="n"/>
      <c r="F55" s="11">
        <f>IF(OR(C55="",D55=""),"",ROUND(MOD(D55-C55,1)*24,2))</f>
        <v/>
      </c>
      <c r="G55" s="6" t="n"/>
      <c r="H55" s="16">
        <f>IF(OR(A55="",B55=""),"",IF(COUNTIFS('Lançamentos Diários'!$A$5:$A$2004,A55,'Lançamentos Diários'!$B$5:$B$2004,B55)&gt;0,"OK","FALTA LANÇAMENTO"))</f>
        <v/>
      </c>
    </row>
    <row r="56">
      <c r="A56" s="13" t="n"/>
      <c r="B56" s="6" t="n"/>
      <c r="C56" s="14" t="n"/>
      <c r="D56" s="14" t="n"/>
      <c r="E56" s="6" t="n"/>
      <c r="F56" s="11">
        <f>IF(OR(C56="",D56=""),"",ROUND(MOD(D56-C56,1)*24,2))</f>
        <v/>
      </c>
      <c r="G56" s="6" t="n"/>
      <c r="H56" s="16">
        <f>IF(OR(A56="",B56=""),"",IF(COUNTIFS('Lançamentos Diários'!$A$5:$A$2004,A56,'Lançamentos Diários'!$B$5:$B$2004,B56)&gt;0,"OK","FALTA LANÇAMENTO"))</f>
        <v/>
      </c>
    </row>
    <row r="57">
      <c r="A57" s="13" t="n"/>
      <c r="B57" s="6" t="n"/>
      <c r="C57" s="14" t="n"/>
      <c r="D57" s="14" t="n"/>
      <c r="E57" s="6" t="n"/>
      <c r="F57" s="11">
        <f>IF(OR(C57="",D57=""),"",ROUND(MOD(D57-C57,1)*24,2))</f>
        <v/>
      </c>
      <c r="G57" s="6" t="n"/>
      <c r="H57" s="16">
        <f>IF(OR(A57="",B57=""),"",IF(COUNTIFS('Lançamentos Diários'!$A$5:$A$2004,A57,'Lançamentos Diários'!$B$5:$B$2004,B57)&gt;0,"OK","FALTA LANÇAMENTO"))</f>
        <v/>
      </c>
    </row>
    <row r="58">
      <c r="A58" s="13" t="n"/>
      <c r="B58" s="6" t="n"/>
      <c r="C58" s="14" t="n"/>
      <c r="D58" s="14" t="n"/>
      <c r="E58" s="6" t="n"/>
      <c r="F58" s="11">
        <f>IF(OR(C58="",D58=""),"",ROUND(MOD(D58-C58,1)*24,2))</f>
        <v/>
      </c>
      <c r="G58" s="6" t="n"/>
      <c r="H58" s="16">
        <f>IF(OR(A58="",B58=""),"",IF(COUNTIFS('Lançamentos Diários'!$A$5:$A$2004,A58,'Lançamentos Diários'!$B$5:$B$2004,B58)&gt;0,"OK","FALTA LANÇAMENTO"))</f>
        <v/>
      </c>
    </row>
    <row r="59">
      <c r="A59" s="13" t="n"/>
      <c r="B59" s="6" t="n"/>
      <c r="C59" s="14" t="n"/>
      <c r="D59" s="14" t="n"/>
      <c r="E59" s="6" t="n"/>
      <c r="F59" s="11">
        <f>IF(OR(C59="",D59=""),"",ROUND(MOD(D59-C59,1)*24,2))</f>
        <v/>
      </c>
      <c r="G59" s="6" t="n"/>
      <c r="H59" s="16">
        <f>IF(OR(A59="",B59=""),"",IF(COUNTIFS('Lançamentos Diários'!$A$5:$A$2004,A59,'Lançamentos Diários'!$B$5:$B$2004,B59)&gt;0,"OK","FALTA LANÇAMENTO"))</f>
        <v/>
      </c>
    </row>
    <row r="60">
      <c r="A60" s="13" t="n"/>
      <c r="B60" s="6" t="n"/>
      <c r="C60" s="14" t="n"/>
      <c r="D60" s="14" t="n"/>
      <c r="E60" s="6" t="n"/>
      <c r="F60" s="11">
        <f>IF(OR(C60="",D60=""),"",ROUND(MOD(D60-C60,1)*24,2))</f>
        <v/>
      </c>
      <c r="G60" s="6" t="n"/>
      <c r="H60" s="16">
        <f>IF(OR(A60="",B60=""),"",IF(COUNTIFS('Lançamentos Diários'!$A$5:$A$2004,A60,'Lançamentos Diários'!$B$5:$B$2004,B60)&gt;0,"OK","FALTA LANÇAMENTO"))</f>
        <v/>
      </c>
    </row>
    <row r="61">
      <c r="A61" s="13" t="n"/>
      <c r="B61" s="6" t="n"/>
      <c r="C61" s="14" t="n"/>
      <c r="D61" s="14" t="n"/>
      <c r="E61" s="6" t="n"/>
      <c r="F61" s="11">
        <f>IF(OR(C61="",D61=""),"",ROUND(MOD(D61-C61,1)*24,2))</f>
        <v/>
      </c>
      <c r="G61" s="6" t="n"/>
      <c r="H61" s="16">
        <f>IF(OR(A61="",B61=""),"",IF(COUNTIFS('Lançamentos Diários'!$A$5:$A$2004,A61,'Lançamentos Diários'!$B$5:$B$2004,B61)&gt;0,"OK","FALTA LANÇAMENTO"))</f>
        <v/>
      </c>
    </row>
    <row r="62">
      <c r="A62" s="13" t="n"/>
      <c r="B62" s="6" t="n"/>
      <c r="C62" s="14" t="n"/>
      <c r="D62" s="14" t="n"/>
      <c r="E62" s="6" t="n"/>
      <c r="F62" s="11">
        <f>IF(OR(C62="",D62=""),"",ROUND(MOD(D62-C62,1)*24,2))</f>
        <v/>
      </c>
      <c r="G62" s="6" t="n"/>
      <c r="H62" s="16">
        <f>IF(OR(A62="",B62=""),"",IF(COUNTIFS('Lançamentos Diários'!$A$5:$A$2004,A62,'Lançamentos Diários'!$B$5:$B$2004,B62)&gt;0,"OK","FALTA LANÇAMENTO"))</f>
        <v/>
      </c>
    </row>
    <row r="63">
      <c r="A63" s="13" t="n"/>
      <c r="B63" s="6" t="n"/>
      <c r="C63" s="14" t="n"/>
      <c r="D63" s="14" t="n"/>
      <c r="E63" s="6" t="n"/>
      <c r="F63" s="11">
        <f>IF(OR(C63="",D63=""),"",ROUND(MOD(D63-C63,1)*24,2))</f>
        <v/>
      </c>
      <c r="G63" s="6" t="n"/>
      <c r="H63" s="16">
        <f>IF(OR(A63="",B63=""),"",IF(COUNTIFS('Lançamentos Diários'!$A$5:$A$2004,A63,'Lançamentos Diários'!$B$5:$B$2004,B63)&gt;0,"OK","FALTA LANÇAMENTO"))</f>
        <v/>
      </c>
    </row>
    <row r="64">
      <c r="A64" s="13" t="n"/>
      <c r="B64" s="6" t="n"/>
      <c r="C64" s="14" t="n"/>
      <c r="D64" s="14" t="n"/>
      <c r="E64" s="6" t="n"/>
      <c r="F64" s="11">
        <f>IF(OR(C64="",D64=""),"",ROUND(MOD(D64-C64,1)*24,2))</f>
        <v/>
      </c>
      <c r="G64" s="6" t="n"/>
      <c r="H64" s="16">
        <f>IF(OR(A64="",B64=""),"",IF(COUNTIFS('Lançamentos Diários'!$A$5:$A$2004,A64,'Lançamentos Diários'!$B$5:$B$2004,B64)&gt;0,"OK","FALTA LANÇAMENTO"))</f>
        <v/>
      </c>
    </row>
    <row r="65">
      <c r="A65" s="13" t="n"/>
      <c r="B65" s="6" t="n"/>
      <c r="C65" s="14" t="n"/>
      <c r="D65" s="14" t="n"/>
      <c r="E65" s="6" t="n"/>
      <c r="F65" s="11">
        <f>IF(OR(C65="",D65=""),"",ROUND(MOD(D65-C65,1)*24,2))</f>
        <v/>
      </c>
      <c r="G65" s="6" t="n"/>
      <c r="H65" s="16">
        <f>IF(OR(A65="",B65=""),"",IF(COUNTIFS('Lançamentos Diários'!$A$5:$A$2004,A65,'Lançamentos Diários'!$B$5:$B$2004,B65)&gt;0,"OK","FALTA LANÇAMENTO"))</f>
        <v/>
      </c>
    </row>
    <row r="66">
      <c r="A66" s="13" t="n"/>
      <c r="B66" s="6" t="n"/>
      <c r="C66" s="14" t="n"/>
      <c r="D66" s="14" t="n"/>
      <c r="E66" s="6" t="n"/>
      <c r="F66" s="11">
        <f>IF(OR(C66="",D66=""),"",ROUND(MOD(D66-C66,1)*24,2))</f>
        <v/>
      </c>
      <c r="G66" s="6" t="n"/>
      <c r="H66" s="16">
        <f>IF(OR(A66="",B66=""),"",IF(COUNTIFS('Lançamentos Diários'!$A$5:$A$2004,A66,'Lançamentos Diários'!$B$5:$B$2004,B66)&gt;0,"OK","FALTA LANÇAMENTO"))</f>
        <v/>
      </c>
    </row>
    <row r="67">
      <c r="A67" s="13" t="n"/>
      <c r="B67" s="6" t="n"/>
      <c r="C67" s="14" t="n"/>
      <c r="D67" s="14" t="n"/>
      <c r="E67" s="6" t="n"/>
      <c r="F67" s="11">
        <f>IF(OR(C67="",D67=""),"",ROUND(MOD(D67-C67,1)*24,2))</f>
        <v/>
      </c>
      <c r="G67" s="6" t="n"/>
      <c r="H67" s="16">
        <f>IF(OR(A67="",B67=""),"",IF(COUNTIFS('Lançamentos Diários'!$A$5:$A$2004,A67,'Lançamentos Diários'!$B$5:$B$2004,B67)&gt;0,"OK","FALTA LANÇAMENTO"))</f>
        <v/>
      </c>
    </row>
    <row r="68">
      <c r="A68" s="13" t="n"/>
      <c r="B68" s="6" t="n"/>
      <c r="C68" s="14" t="n"/>
      <c r="D68" s="14" t="n"/>
      <c r="E68" s="6" t="n"/>
      <c r="F68" s="11">
        <f>IF(OR(C68="",D68=""),"",ROUND(MOD(D68-C68,1)*24,2))</f>
        <v/>
      </c>
      <c r="G68" s="6" t="n"/>
      <c r="H68" s="16">
        <f>IF(OR(A68="",B68=""),"",IF(COUNTIFS('Lançamentos Diários'!$A$5:$A$2004,A68,'Lançamentos Diários'!$B$5:$B$2004,B68)&gt;0,"OK","FALTA LANÇAMENTO"))</f>
        <v/>
      </c>
    </row>
    <row r="69">
      <c r="A69" s="13" t="n"/>
      <c r="B69" s="6" t="n"/>
      <c r="C69" s="14" t="n"/>
      <c r="D69" s="14" t="n"/>
      <c r="E69" s="6" t="n"/>
      <c r="F69" s="11">
        <f>IF(OR(C69="",D69=""),"",ROUND(MOD(D69-C69,1)*24,2))</f>
        <v/>
      </c>
      <c r="G69" s="6" t="n"/>
      <c r="H69" s="16">
        <f>IF(OR(A69="",B69=""),"",IF(COUNTIFS('Lançamentos Diários'!$A$5:$A$2004,A69,'Lançamentos Diários'!$B$5:$B$2004,B69)&gt;0,"OK","FALTA LANÇAMENTO"))</f>
        <v/>
      </c>
    </row>
    <row r="70">
      <c r="A70" s="13" t="n"/>
      <c r="B70" s="6" t="n"/>
      <c r="C70" s="14" t="n"/>
      <c r="D70" s="14" t="n"/>
      <c r="E70" s="6" t="n"/>
      <c r="F70" s="11">
        <f>IF(OR(C70="",D70=""),"",ROUND(MOD(D70-C70,1)*24,2))</f>
        <v/>
      </c>
      <c r="G70" s="6" t="n"/>
      <c r="H70" s="16">
        <f>IF(OR(A70="",B70=""),"",IF(COUNTIFS('Lançamentos Diários'!$A$5:$A$2004,A70,'Lançamentos Diários'!$B$5:$B$2004,B70)&gt;0,"OK","FALTA LANÇAMENTO"))</f>
        <v/>
      </c>
    </row>
    <row r="71">
      <c r="A71" s="13" t="n"/>
      <c r="B71" s="6" t="n"/>
      <c r="C71" s="14" t="n"/>
      <c r="D71" s="14" t="n"/>
      <c r="E71" s="6" t="n"/>
      <c r="F71" s="11">
        <f>IF(OR(C71="",D71=""),"",ROUND(MOD(D71-C71,1)*24,2))</f>
        <v/>
      </c>
      <c r="G71" s="6" t="n"/>
      <c r="H71" s="16">
        <f>IF(OR(A71="",B71=""),"",IF(COUNTIFS('Lançamentos Diários'!$A$5:$A$2004,A71,'Lançamentos Diários'!$B$5:$B$2004,B71)&gt;0,"OK","FALTA LANÇAMENTO"))</f>
        <v/>
      </c>
    </row>
    <row r="72">
      <c r="A72" s="13" t="n"/>
      <c r="B72" s="6" t="n"/>
      <c r="C72" s="14" t="n"/>
      <c r="D72" s="14" t="n"/>
      <c r="E72" s="6" t="n"/>
      <c r="F72" s="11">
        <f>IF(OR(C72="",D72=""),"",ROUND(MOD(D72-C72,1)*24,2))</f>
        <v/>
      </c>
      <c r="G72" s="6" t="n"/>
      <c r="H72" s="16">
        <f>IF(OR(A72="",B72=""),"",IF(COUNTIFS('Lançamentos Diários'!$A$5:$A$2004,A72,'Lançamentos Diários'!$B$5:$B$2004,B72)&gt;0,"OK","FALTA LANÇAMENTO"))</f>
        <v/>
      </c>
    </row>
    <row r="73">
      <c r="A73" s="13" t="n"/>
      <c r="B73" s="6" t="n"/>
      <c r="C73" s="14" t="n"/>
      <c r="D73" s="14" t="n"/>
      <c r="E73" s="6" t="n"/>
      <c r="F73" s="11">
        <f>IF(OR(C73="",D73=""),"",ROUND(MOD(D73-C73,1)*24,2))</f>
        <v/>
      </c>
      <c r="G73" s="6" t="n"/>
      <c r="H73" s="16">
        <f>IF(OR(A73="",B73=""),"",IF(COUNTIFS('Lançamentos Diários'!$A$5:$A$2004,A73,'Lançamentos Diários'!$B$5:$B$2004,B73)&gt;0,"OK","FALTA LANÇAMENTO"))</f>
        <v/>
      </c>
    </row>
    <row r="74">
      <c r="A74" s="13" t="n"/>
      <c r="B74" s="6" t="n"/>
      <c r="C74" s="14" t="n"/>
      <c r="D74" s="14" t="n"/>
      <c r="E74" s="6" t="n"/>
      <c r="F74" s="11">
        <f>IF(OR(C74="",D74=""),"",ROUND(MOD(D74-C74,1)*24,2))</f>
        <v/>
      </c>
      <c r="G74" s="6" t="n"/>
      <c r="H74" s="16">
        <f>IF(OR(A74="",B74=""),"",IF(COUNTIFS('Lançamentos Diários'!$A$5:$A$2004,A74,'Lançamentos Diários'!$B$5:$B$2004,B74)&gt;0,"OK","FALTA LANÇAMENTO"))</f>
        <v/>
      </c>
    </row>
    <row r="75">
      <c r="A75" s="13" t="n"/>
      <c r="B75" s="6" t="n"/>
      <c r="C75" s="14" t="n"/>
      <c r="D75" s="14" t="n"/>
      <c r="E75" s="6" t="n"/>
      <c r="F75" s="11">
        <f>IF(OR(C75="",D75=""),"",ROUND(MOD(D75-C75,1)*24,2))</f>
        <v/>
      </c>
      <c r="G75" s="6" t="n"/>
      <c r="H75" s="16">
        <f>IF(OR(A75="",B75=""),"",IF(COUNTIFS('Lançamentos Diários'!$A$5:$A$2004,A75,'Lançamentos Diários'!$B$5:$B$2004,B75)&gt;0,"OK","FALTA LANÇAMENTO"))</f>
        <v/>
      </c>
    </row>
    <row r="76">
      <c r="A76" s="13" t="n"/>
      <c r="B76" s="6" t="n"/>
      <c r="C76" s="14" t="n"/>
      <c r="D76" s="14" t="n"/>
      <c r="E76" s="6" t="n"/>
      <c r="F76" s="11">
        <f>IF(OR(C76="",D76=""),"",ROUND(MOD(D76-C76,1)*24,2))</f>
        <v/>
      </c>
      <c r="G76" s="6" t="n"/>
      <c r="H76" s="16">
        <f>IF(OR(A76="",B76=""),"",IF(COUNTIFS('Lançamentos Diários'!$A$5:$A$2004,A76,'Lançamentos Diários'!$B$5:$B$2004,B76)&gt;0,"OK","FALTA LANÇAMENTO"))</f>
        <v/>
      </c>
    </row>
    <row r="77">
      <c r="A77" s="13" t="n"/>
      <c r="B77" s="6" t="n"/>
      <c r="C77" s="14" t="n"/>
      <c r="D77" s="14" t="n"/>
      <c r="E77" s="6" t="n"/>
      <c r="F77" s="11">
        <f>IF(OR(C77="",D77=""),"",ROUND(MOD(D77-C77,1)*24,2))</f>
        <v/>
      </c>
      <c r="G77" s="6" t="n"/>
      <c r="H77" s="16">
        <f>IF(OR(A77="",B77=""),"",IF(COUNTIFS('Lançamentos Diários'!$A$5:$A$2004,A77,'Lançamentos Diários'!$B$5:$B$2004,B77)&gt;0,"OK","FALTA LANÇAMENTO"))</f>
        <v/>
      </c>
    </row>
    <row r="78">
      <c r="A78" s="13" t="n"/>
      <c r="B78" s="6" t="n"/>
      <c r="C78" s="14" t="n"/>
      <c r="D78" s="14" t="n"/>
      <c r="E78" s="6" t="n"/>
      <c r="F78" s="11">
        <f>IF(OR(C78="",D78=""),"",ROUND(MOD(D78-C78,1)*24,2))</f>
        <v/>
      </c>
      <c r="G78" s="6" t="n"/>
      <c r="H78" s="16">
        <f>IF(OR(A78="",B78=""),"",IF(COUNTIFS('Lançamentos Diários'!$A$5:$A$2004,A78,'Lançamentos Diários'!$B$5:$B$2004,B78)&gt;0,"OK","FALTA LANÇAMENTO"))</f>
        <v/>
      </c>
    </row>
    <row r="79">
      <c r="A79" s="13" t="n"/>
      <c r="B79" s="6" t="n"/>
      <c r="C79" s="14" t="n"/>
      <c r="D79" s="14" t="n"/>
      <c r="E79" s="6" t="n"/>
      <c r="F79" s="11">
        <f>IF(OR(C79="",D79=""),"",ROUND(MOD(D79-C79,1)*24,2))</f>
        <v/>
      </c>
      <c r="G79" s="6" t="n"/>
      <c r="H79" s="16">
        <f>IF(OR(A79="",B79=""),"",IF(COUNTIFS('Lançamentos Diários'!$A$5:$A$2004,A79,'Lançamentos Diários'!$B$5:$B$2004,B79)&gt;0,"OK","FALTA LANÇAMENTO"))</f>
        <v/>
      </c>
    </row>
    <row r="80">
      <c r="A80" s="13" t="n"/>
      <c r="B80" s="6" t="n"/>
      <c r="C80" s="14" t="n"/>
      <c r="D80" s="14" t="n"/>
      <c r="E80" s="6" t="n"/>
      <c r="F80" s="11">
        <f>IF(OR(C80="",D80=""),"",ROUND(MOD(D80-C80,1)*24,2))</f>
        <v/>
      </c>
      <c r="G80" s="6" t="n"/>
      <c r="H80" s="16">
        <f>IF(OR(A80="",B80=""),"",IF(COUNTIFS('Lançamentos Diários'!$A$5:$A$2004,A80,'Lançamentos Diários'!$B$5:$B$2004,B80)&gt;0,"OK","FALTA LANÇAMENTO"))</f>
        <v/>
      </c>
    </row>
    <row r="81">
      <c r="A81" s="13" t="n"/>
      <c r="B81" s="6" t="n"/>
      <c r="C81" s="14" t="n"/>
      <c r="D81" s="14" t="n"/>
      <c r="E81" s="6" t="n"/>
      <c r="F81" s="11">
        <f>IF(OR(C81="",D81=""),"",ROUND(MOD(D81-C81,1)*24,2))</f>
        <v/>
      </c>
      <c r="G81" s="6" t="n"/>
      <c r="H81" s="16">
        <f>IF(OR(A81="",B81=""),"",IF(COUNTIFS('Lançamentos Diários'!$A$5:$A$2004,A81,'Lançamentos Diários'!$B$5:$B$2004,B81)&gt;0,"OK","FALTA LANÇAMENTO"))</f>
        <v/>
      </c>
    </row>
    <row r="82">
      <c r="A82" s="13" t="n"/>
      <c r="B82" s="6" t="n"/>
      <c r="C82" s="14" t="n"/>
      <c r="D82" s="14" t="n"/>
      <c r="E82" s="6" t="n"/>
      <c r="F82" s="11">
        <f>IF(OR(C82="",D82=""),"",ROUND(MOD(D82-C82,1)*24,2))</f>
        <v/>
      </c>
      <c r="G82" s="6" t="n"/>
      <c r="H82" s="16">
        <f>IF(OR(A82="",B82=""),"",IF(COUNTIFS('Lançamentos Diários'!$A$5:$A$2004,A82,'Lançamentos Diários'!$B$5:$B$2004,B82)&gt;0,"OK","FALTA LANÇAMENTO"))</f>
        <v/>
      </c>
    </row>
    <row r="83">
      <c r="A83" s="13" t="n"/>
      <c r="B83" s="6" t="n"/>
      <c r="C83" s="14" t="n"/>
      <c r="D83" s="14" t="n"/>
      <c r="E83" s="6" t="n"/>
      <c r="F83" s="11">
        <f>IF(OR(C83="",D83=""),"",ROUND(MOD(D83-C83,1)*24,2))</f>
        <v/>
      </c>
      <c r="G83" s="6" t="n"/>
      <c r="H83" s="16">
        <f>IF(OR(A83="",B83=""),"",IF(COUNTIFS('Lançamentos Diários'!$A$5:$A$2004,A83,'Lançamentos Diários'!$B$5:$B$2004,B83)&gt;0,"OK","FALTA LANÇAMENTO"))</f>
        <v/>
      </c>
    </row>
    <row r="84">
      <c r="A84" s="13" t="n"/>
      <c r="B84" s="6" t="n"/>
      <c r="C84" s="14" t="n"/>
      <c r="D84" s="14" t="n"/>
      <c r="E84" s="6" t="n"/>
      <c r="F84" s="11">
        <f>IF(OR(C84="",D84=""),"",ROUND(MOD(D84-C84,1)*24,2))</f>
        <v/>
      </c>
      <c r="G84" s="6" t="n"/>
      <c r="H84" s="16">
        <f>IF(OR(A84="",B84=""),"",IF(COUNTIFS('Lançamentos Diários'!$A$5:$A$2004,A84,'Lançamentos Diários'!$B$5:$B$2004,B84)&gt;0,"OK","FALTA LANÇAMENTO"))</f>
        <v/>
      </c>
    </row>
    <row r="85">
      <c r="A85" s="13" t="n"/>
      <c r="B85" s="6" t="n"/>
      <c r="C85" s="14" t="n"/>
      <c r="D85" s="14" t="n"/>
      <c r="E85" s="6" t="n"/>
      <c r="F85" s="11">
        <f>IF(OR(C85="",D85=""),"",ROUND(MOD(D85-C85,1)*24,2))</f>
        <v/>
      </c>
      <c r="G85" s="6" t="n"/>
      <c r="H85" s="16">
        <f>IF(OR(A85="",B85=""),"",IF(COUNTIFS('Lançamentos Diários'!$A$5:$A$2004,A85,'Lançamentos Diários'!$B$5:$B$2004,B85)&gt;0,"OK","FALTA LANÇAMENTO"))</f>
        <v/>
      </c>
    </row>
    <row r="86">
      <c r="A86" s="13" t="n"/>
      <c r="B86" s="6" t="n"/>
      <c r="C86" s="14" t="n"/>
      <c r="D86" s="14" t="n"/>
      <c r="E86" s="6" t="n"/>
      <c r="F86" s="11">
        <f>IF(OR(C86="",D86=""),"",ROUND(MOD(D86-C86,1)*24,2))</f>
        <v/>
      </c>
      <c r="G86" s="6" t="n"/>
      <c r="H86" s="16">
        <f>IF(OR(A86="",B86=""),"",IF(COUNTIFS('Lançamentos Diários'!$A$5:$A$2004,A86,'Lançamentos Diários'!$B$5:$B$2004,B86)&gt;0,"OK","FALTA LANÇAMENTO"))</f>
        <v/>
      </c>
    </row>
    <row r="87">
      <c r="A87" s="13" t="n"/>
      <c r="B87" s="6" t="n"/>
      <c r="C87" s="14" t="n"/>
      <c r="D87" s="14" t="n"/>
      <c r="E87" s="6" t="n"/>
      <c r="F87" s="11">
        <f>IF(OR(C87="",D87=""),"",ROUND(MOD(D87-C87,1)*24,2))</f>
        <v/>
      </c>
      <c r="G87" s="6" t="n"/>
      <c r="H87" s="16">
        <f>IF(OR(A87="",B87=""),"",IF(COUNTIFS('Lançamentos Diários'!$A$5:$A$2004,A87,'Lançamentos Diários'!$B$5:$B$2004,B87)&gt;0,"OK","FALTA LANÇAMENTO"))</f>
        <v/>
      </c>
    </row>
    <row r="88">
      <c r="A88" s="13" t="n"/>
      <c r="B88" s="6" t="n"/>
      <c r="C88" s="14" t="n"/>
      <c r="D88" s="14" t="n"/>
      <c r="E88" s="6" t="n"/>
      <c r="F88" s="11">
        <f>IF(OR(C88="",D88=""),"",ROUND(MOD(D88-C88,1)*24,2))</f>
        <v/>
      </c>
      <c r="G88" s="6" t="n"/>
      <c r="H88" s="16">
        <f>IF(OR(A88="",B88=""),"",IF(COUNTIFS('Lançamentos Diários'!$A$5:$A$2004,A88,'Lançamentos Diários'!$B$5:$B$2004,B88)&gt;0,"OK","FALTA LANÇAMENTO"))</f>
        <v/>
      </c>
    </row>
    <row r="89">
      <c r="A89" s="13" t="n"/>
      <c r="B89" s="6" t="n"/>
      <c r="C89" s="14" t="n"/>
      <c r="D89" s="14" t="n"/>
      <c r="E89" s="6" t="n"/>
      <c r="F89" s="11">
        <f>IF(OR(C89="",D89=""),"",ROUND(MOD(D89-C89,1)*24,2))</f>
        <v/>
      </c>
      <c r="G89" s="6" t="n"/>
      <c r="H89" s="16">
        <f>IF(OR(A89="",B89=""),"",IF(COUNTIFS('Lançamentos Diários'!$A$5:$A$2004,A89,'Lançamentos Diários'!$B$5:$B$2004,B89)&gt;0,"OK","FALTA LANÇAMENTO"))</f>
        <v/>
      </c>
    </row>
    <row r="90">
      <c r="A90" s="13" t="n"/>
      <c r="B90" s="6" t="n"/>
      <c r="C90" s="14" t="n"/>
      <c r="D90" s="14" t="n"/>
      <c r="E90" s="6" t="n"/>
      <c r="F90" s="11">
        <f>IF(OR(C90="",D90=""),"",ROUND(MOD(D90-C90,1)*24,2))</f>
        <v/>
      </c>
      <c r="G90" s="6" t="n"/>
      <c r="H90" s="16">
        <f>IF(OR(A90="",B90=""),"",IF(COUNTIFS('Lançamentos Diários'!$A$5:$A$2004,A90,'Lançamentos Diários'!$B$5:$B$2004,B90)&gt;0,"OK","FALTA LANÇAMENTO"))</f>
        <v/>
      </c>
    </row>
    <row r="91">
      <c r="A91" s="13" t="n"/>
      <c r="B91" s="6" t="n"/>
      <c r="C91" s="14" t="n"/>
      <c r="D91" s="14" t="n"/>
      <c r="E91" s="6" t="n"/>
      <c r="F91" s="11">
        <f>IF(OR(C91="",D91=""),"",ROUND(MOD(D91-C91,1)*24,2))</f>
        <v/>
      </c>
      <c r="G91" s="6" t="n"/>
      <c r="H91" s="16">
        <f>IF(OR(A91="",B91=""),"",IF(COUNTIFS('Lançamentos Diários'!$A$5:$A$2004,A91,'Lançamentos Diários'!$B$5:$B$2004,B91)&gt;0,"OK","FALTA LANÇAMENTO"))</f>
        <v/>
      </c>
    </row>
    <row r="92">
      <c r="A92" s="13" t="n"/>
      <c r="B92" s="6" t="n"/>
      <c r="C92" s="14" t="n"/>
      <c r="D92" s="14" t="n"/>
      <c r="E92" s="6" t="n"/>
      <c r="F92" s="11">
        <f>IF(OR(C92="",D92=""),"",ROUND(MOD(D92-C92,1)*24,2))</f>
        <v/>
      </c>
      <c r="G92" s="6" t="n"/>
      <c r="H92" s="16">
        <f>IF(OR(A92="",B92=""),"",IF(COUNTIFS('Lançamentos Diários'!$A$5:$A$2004,A92,'Lançamentos Diários'!$B$5:$B$2004,B92)&gt;0,"OK","FALTA LANÇAMENTO"))</f>
        <v/>
      </c>
    </row>
    <row r="93">
      <c r="A93" s="13" t="n"/>
      <c r="B93" s="6" t="n"/>
      <c r="C93" s="14" t="n"/>
      <c r="D93" s="14" t="n"/>
      <c r="E93" s="6" t="n"/>
      <c r="F93" s="11">
        <f>IF(OR(C93="",D93=""),"",ROUND(MOD(D93-C93,1)*24,2))</f>
        <v/>
      </c>
      <c r="G93" s="6" t="n"/>
      <c r="H93" s="16">
        <f>IF(OR(A93="",B93=""),"",IF(COUNTIFS('Lançamentos Diários'!$A$5:$A$2004,A93,'Lançamentos Diários'!$B$5:$B$2004,B93)&gt;0,"OK","FALTA LANÇAMENTO"))</f>
        <v/>
      </c>
    </row>
    <row r="94">
      <c r="A94" s="13" t="n"/>
      <c r="B94" s="6" t="n"/>
      <c r="C94" s="14" t="n"/>
      <c r="D94" s="14" t="n"/>
      <c r="E94" s="6" t="n"/>
      <c r="F94" s="11">
        <f>IF(OR(C94="",D94=""),"",ROUND(MOD(D94-C94,1)*24,2))</f>
        <v/>
      </c>
      <c r="G94" s="6" t="n"/>
      <c r="H94" s="16">
        <f>IF(OR(A94="",B94=""),"",IF(COUNTIFS('Lançamentos Diários'!$A$5:$A$2004,A94,'Lançamentos Diários'!$B$5:$B$2004,B94)&gt;0,"OK","FALTA LANÇAMENTO"))</f>
        <v/>
      </c>
    </row>
    <row r="95">
      <c r="A95" s="13" t="n"/>
      <c r="B95" s="6" t="n"/>
      <c r="C95" s="14" t="n"/>
      <c r="D95" s="14" t="n"/>
      <c r="E95" s="6" t="n"/>
      <c r="F95" s="11">
        <f>IF(OR(C95="",D95=""),"",ROUND(MOD(D95-C95,1)*24,2))</f>
        <v/>
      </c>
      <c r="G95" s="6" t="n"/>
      <c r="H95" s="16">
        <f>IF(OR(A95="",B95=""),"",IF(COUNTIFS('Lançamentos Diários'!$A$5:$A$2004,A95,'Lançamentos Diários'!$B$5:$B$2004,B95)&gt;0,"OK","FALTA LANÇAMENTO"))</f>
        <v/>
      </c>
    </row>
    <row r="96">
      <c r="A96" s="13" t="n"/>
      <c r="B96" s="6" t="n"/>
      <c r="C96" s="14" t="n"/>
      <c r="D96" s="14" t="n"/>
      <c r="E96" s="6" t="n"/>
      <c r="F96" s="11">
        <f>IF(OR(C96="",D96=""),"",ROUND(MOD(D96-C96,1)*24,2))</f>
        <v/>
      </c>
      <c r="G96" s="6" t="n"/>
      <c r="H96" s="16">
        <f>IF(OR(A96="",B96=""),"",IF(COUNTIFS('Lançamentos Diários'!$A$5:$A$2004,A96,'Lançamentos Diários'!$B$5:$B$2004,B96)&gt;0,"OK","FALTA LANÇAMENTO"))</f>
        <v/>
      </c>
    </row>
    <row r="97">
      <c r="A97" s="13" t="n"/>
      <c r="B97" s="6" t="n"/>
      <c r="C97" s="14" t="n"/>
      <c r="D97" s="14" t="n"/>
      <c r="E97" s="6" t="n"/>
      <c r="F97" s="11">
        <f>IF(OR(C97="",D97=""),"",ROUND(MOD(D97-C97,1)*24,2))</f>
        <v/>
      </c>
      <c r="G97" s="6" t="n"/>
      <c r="H97" s="16">
        <f>IF(OR(A97="",B97=""),"",IF(COUNTIFS('Lançamentos Diários'!$A$5:$A$2004,A97,'Lançamentos Diários'!$B$5:$B$2004,B97)&gt;0,"OK","FALTA LANÇAMENTO"))</f>
        <v/>
      </c>
    </row>
    <row r="98">
      <c r="A98" s="13" t="n"/>
      <c r="B98" s="6" t="n"/>
      <c r="C98" s="14" t="n"/>
      <c r="D98" s="14" t="n"/>
      <c r="E98" s="6" t="n"/>
      <c r="F98" s="11">
        <f>IF(OR(C98="",D98=""),"",ROUND(MOD(D98-C98,1)*24,2))</f>
        <v/>
      </c>
      <c r="G98" s="6" t="n"/>
      <c r="H98" s="16">
        <f>IF(OR(A98="",B98=""),"",IF(COUNTIFS('Lançamentos Diários'!$A$5:$A$2004,A98,'Lançamentos Diários'!$B$5:$B$2004,B98)&gt;0,"OK","FALTA LANÇAMENTO"))</f>
        <v/>
      </c>
    </row>
    <row r="99">
      <c r="A99" s="13" t="n"/>
      <c r="B99" s="6" t="n"/>
      <c r="C99" s="14" t="n"/>
      <c r="D99" s="14" t="n"/>
      <c r="E99" s="6" t="n"/>
      <c r="F99" s="11">
        <f>IF(OR(C99="",D99=""),"",ROUND(MOD(D99-C99,1)*24,2))</f>
        <v/>
      </c>
      <c r="G99" s="6" t="n"/>
      <c r="H99" s="16">
        <f>IF(OR(A99="",B99=""),"",IF(COUNTIFS('Lançamentos Diários'!$A$5:$A$2004,A99,'Lançamentos Diários'!$B$5:$B$2004,B99)&gt;0,"OK","FALTA LANÇAMENTO"))</f>
        <v/>
      </c>
    </row>
    <row r="100">
      <c r="A100" s="13" t="n"/>
      <c r="B100" s="6" t="n"/>
      <c r="C100" s="14" t="n"/>
      <c r="D100" s="14" t="n"/>
      <c r="E100" s="6" t="n"/>
      <c r="F100" s="11">
        <f>IF(OR(C100="",D100=""),"",ROUND(MOD(D100-C100,1)*24,2))</f>
        <v/>
      </c>
      <c r="G100" s="6" t="n"/>
      <c r="H100" s="16">
        <f>IF(OR(A100="",B100=""),"",IF(COUNTIFS('Lançamentos Diários'!$A$5:$A$2004,A100,'Lançamentos Diários'!$B$5:$B$2004,B100)&gt;0,"OK","FALTA LANÇAMENTO"))</f>
        <v/>
      </c>
    </row>
    <row r="101">
      <c r="A101" s="13" t="n"/>
      <c r="B101" s="6" t="n"/>
      <c r="C101" s="14" t="n"/>
      <c r="D101" s="14" t="n"/>
      <c r="E101" s="6" t="n"/>
      <c r="F101" s="11">
        <f>IF(OR(C101="",D101=""),"",ROUND(MOD(D101-C101,1)*24,2))</f>
        <v/>
      </c>
      <c r="G101" s="6" t="n"/>
      <c r="H101" s="16">
        <f>IF(OR(A101="",B101=""),"",IF(COUNTIFS('Lançamentos Diários'!$A$5:$A$2004,A101,'Lançamentos Diários'!$B$5:$B$2004,B101)&gt;0,"OK","FALTA LANÇAMENTO"))</f>
        <v/>
      </c>
    </row>
    <row r="102">
      <c r="A102" s="13" t="n"/>
      <c r="B102" s="6" t="n"/>
      <c r="C102" s="14" t="n"/>
      <c r="D102" s="14" t="n"/>
      <c r="E102" s="6" t="n"/>
      <c r="F102" s="11">
        <f>IF(OR(C102="",D102=""),"",ROUND(MOD(D102-C102,1)*24,2))</f>
        <v/>
      </c>
      <c r="G102" s="6" t="n"/>
      <c r="H102" s="16">
        <f>IF(OR(A102="",B102=""),"",IF(COUNTIFS('Lançamentos Diários'!$A$5:$A$2004,A102,'Lançamentos Diários'!$B$5:$B$2004,B102)&gt;0,"OK","FALTA LANÇAMENTO"))</f>
        <v/>
      </c>
    </row>
    <row r="103">
      <c r="A103" s="13" t="n"/>
      <c r="B103" s="6" t="n"/>
      <c r="C103" s="14" t="n"/>
      <c r="D103" s="14" t="n"/>
      <c r="E103" s="6" t="n"/>
      <c r="F103" s="11">
        <f>IF(OR(C103="",D103=""),"",ROUND(MOD(D103-C103,1)*24,2))</f>
        <v/>
      </c>
      <c r="G103" s="6" t="n"/>
      <c r="H103" s="16">
        <f>IF(OR(A103="",B103=""),"",IF(COUNTIFS('Lançamentos Diários'!$A$5:$A$2004,A103,'Lançamentos Diários'!$B$5:$B$2004,B103)&gt;0,"OK","FALTA LANÇAMENTO"))</f>
        <v/>
      </c>
    </row>
    <row r="104">
      <c r="A104" s="13" t="n"/>
      <c r="B104" s="6" t="n"/>
      <c r="C104" s="14" t="n"/>
      <c r="D104" s="14" t="n"/>
      <c r="E104" s="6" t="n"/>
      <c r="F104" s="11">
        <f>IF(OR(C104="",D104=""),"",ROUND(MOD(D104-C104,1)*24,2))</f>
        <v/>
      </c>
      <c r="G104" s="6" t="n"/>
      <c r="H104" s="16">
        <f>IF(OR(A104="",B104=""),"",IF(COUNTIFS('Lançamentos Diários'!$A$5:$A$2004,A104,'Lançamentos Diários'!$B$5:$B$2004,B104)&gt;0,"OK","FALTA LANÇAMENTO"))</f>
        <v/>
      </c>
    </row>
    <row r="105">
      <c r="A105" s="13" t="n"/>
      <c r="B105" s="6" t="n"/>
      <c r="C105" s="14" t="n"/>
      <c r="D105" s="14" t="n"/>
      <c r="E105" s="6" t="n"/>
      <c r="F105" s="11">
        <f>IF(OR(C105="",D105=""),"",ROUND(MOD(D105-C105,1)*24,2))</f>
        <v/>
      </c>
      <c r="G105" s="6" t="n"/>
      <c r="H105" s="16">
        <f>IF(OR(A105="",B105=""),"",IF(COUNTIFS('Lançamentos Diários'!$A$5:$A$2004,A105,'Lançamentos Diários'!$B$5:$B$2004,B105)&gt;0,"OK","FALTA LANÇAMENTO"))</f>
        <v/>
      </c>
    </row>
    <row r="106">
      <c r="A106" s="13" t="n"/>
      <c r="B106" s="6" t="n"/>
      <c r="C106" s="14" t="n"/>
      <c r="D106" s="14" t="n"/>
      <c r="E106" s="6" t="n"/>
      <c r="F106" s="11">
        <f>IF(OR(C106="",D106=""),"",ROUND(MOD(D106-C106,1)*24,2))</f>
        <v/>
      </c>
      <c r="G106" s="6" t="n"/>
      <c r="H106" s="16">
        <f>IF(OR(A106="",B106=""),"",IF(COUNTIFS('Lançamentos Diários'!$A$5:$A$2004,A106,'Lançamentos Diários'!$B$5:$B$2004,B106)&gt;0,"OK","FALTA LANÇAMENTO"))</f>
        <v/>
      </c>
    </row>
    <row r="107">
      <c r="A107" s="13" t="n"/>
      <c r="B107" s="6" t="n"/>
      <c r="C107" s="14" t="n"/>
      <c r="D107" s="14" t="n"/>
      <c r="E107" s="6" t="n"/>
      <c r="F107" s="11">
        <f>IF(OR(C107="",D107=""),"",ROUND(MOD(D107-C107,1)*24,2))</f>
        <v/>
      </c>
      <c r="G107" s="6" t="n"/>
      <c r="H107" s="16">
        <f>IF(OR(A107="",B107=""),"",IF(COUNTIFS('Lançamentos Diários'!$A$5:$A$2004,A107,'Lançamentos Diários'!$B$5:$B$2004,B107)&gt;0,"OK","FALTA LANÇAMENTO"))</f>
        <v/>
      </c>
    </row>
    <row r="108">
      <c r="A108" s="13" t="n"/>
      <c r="B108" s="6" t="n"/>
      <c r="C108" s="14" t="n"/>
      <c r="D108" s="14" t="n"/>
      <c r="E108" s="6" t="n"/>
      <c r="F108" s="11">
        <f>IF(OR(C108="",D108=""),"",ROUND(MOD(D108-C108,1)*24,2))</f>
        <v/>
      </c>
      <c r="G108" s="6" t="n"/>
      <c r="H108" s="16">
        <f>IF(OR(A108="",B108=""),"",IF(COUNTIFS('Lançamentos Diários'!$A$5:$A$2004,A108,'Lançamentos Diários'!$B$5:$B$2004,B108)&gt;0,"OK","FALTA LANÇAMENTO"))</f>
        <v/>
      </c>
    </row>
    <row r="109">
      <c r="A109" s="13" t="n"/>
      <c r="B109" s="6" t="n"/>
      <c r="C109" s="14" t="n"/>
      <c r="D109" s="14" t="n"/>
      <c r="E109" s="6" t="n"/>
      <c r="F109" s="11">
        <f>IF(OR(C109="",D109=""),"",ROUND(MOD(D109-C109,1)*24,2))</f>
        <v/>
      </c>
      <c r="G109" s="6" t="n"/>
      <c r="H109" s="16">
        <f>IF(OR(A109="",B109=""),"",IF(COUNTIFS('Lançamentos Diários'!$A$5:$A$2004,A109,'Lançamentos Diários'!$B$5:$B$2004,B109)&gt;0,"OK","FALTA LANÇAMENTO"))</f>
        <v/>
      </c>
    </row>
    <row r="110">
      <c r="A110" s="13" t="n"/>
      <c r="B110" s="6" t="n"/>
      <c r="C110" s="14" t="n"/>
      <c r="D110" s="14" t="n"/>
      <c r="E110" s="6" t="n"/>
      <c r="F110" s="11">
        <f>IF(OR(C110="",D110=""),"",ROUND(MOD(D110-C110,1)*24,2))</f>
        <v/>
      </c>
      <c r="G110" s="6" t="n"/>
      <c r="H110" s="16">
        <f>IF(OR(A110="",B110=""),"",IF(COUNTIFS('Lançamentos Diários'!$A$5:$A$2004,A110,'Lançamentos Diários'!$B$5:$B$2004,B110)&gt;0,"OK","FALTA LANÇAMENTO"))</f>
        <v/>
      </c>
    </row>
    <row r="111">
      <c r="A111" s="13" t="n"/>
      <c r="B111" s="6" t="n"/>
      <c r="C111" s="14" t="n"/>
      <c r="D111" s="14" t="n"/>
      <c r="E111" s="6" t="n"/>
      <c r="F111" s="11">
        <f>IF(OR(C111="",D111=""),"",ROUND(MOD(D111-C111,1)*24,2))</f>
        <v/>
      </c>
      <c r="G111" s="6" t="n"/>
      <c r="H111" s="16">
        <f>IF(OR(A111="",B111=""),"",IF(COUNTIFS('Lançamentos Diários'!$A$5:$A$2004,A111,'Lançamentos Diários'!$B$5:$B$2004,B111)&gt;0,"OK","FALTA LANÇAMENTO"))</f>
        <v/>
      </c>
    </row>
    <row r="112">
      <c r="A112" s="13" t="n"/>
      <c r="B112" s="6" t="n"/>
      <c r="C112" s="14" t="n"/>
      <c r="D112" s="14" t="n"/>
      <c r="E112" s="6" t="n"/>
      <c r="F112" s="11">
        <f>IF(OR(C112="",D112=""),"",ROUND(MOD(D112-C112,1)*24,2))</f>
        <v/>
      </c>
      <c r="G112" s="6" t="n"/>
      <c r="H112" s="16">
        <f>IF(OR(A112="",B112=""),"",IF(COUNTIFS('Lançamentos Diários'!$A$5:$A$2004,A112,'Lançamentos Diários'!$B$5:$B$2004,B112)&gt;0,"OK","FALTA LANÇAMENTO"))</f>
        <v/>
      </c>
    </row>
    <row r="113">
      <c r="A113" s="13" t="n"/>
      <c r="B113" s="6" t="n"/>
      <c r="C113" s="14" t="n"/>
      <c r="D113" s="14" t="n"/>
      <c r="E113" s="6" t="n"/>
      <c r="F113" s="11">
        <f>IF(OR(C113="",D113=""),"",ROUND(MOD(D113-C113,1)*24,2))</f>
        <v/>
      </c>
      <c r="G113" s="6" t="n"/>
      <c r="H113" s="16">
        <f>IF(OR(A113="",B113=""),"",IF(COUNTIFS('Lançamentos Diários'!$A$5:$A$2004,A113,'Lançamentos Diários'!$B$5:$B$2004,B113)&gt;0,"OK","FALTA LANÇAMENTO"))</f>
        <v/>
      </c>
    </row>
    <row r="114">
      <c r="A114" s="13" t="n"/>
      <c r="B114" s="6" t="n"/>
      <c r="C114" s="14" t="n"/>
      <c r="D114" s="14" t="n"/>
      <c r="E114" s="6" t="n"/>
      <c r="F114" s="11">
        <f>IF(OR(C114="",D114=""),"",ROUND(MOD(D114-C114,1)*24,2))</f>
        <v/>
      </c>
      <c r="G114" s="6" t="n"/>
      <c r="H114" s="16">
        <f>IF(OR(A114="",B114=""),"",IF(COUNTIFS('Lançamentos Diários'!$A$5:$A$2004,A114,'Lançamentos Diários'!$B$5:$B$2004,B114)&gt;0,"OK","FALTA LANÇAMENTO"))</f>
        <v/>
      </c>
    </row>
    <row r="115">
      <c r="A115" s="13" t="n"/>
      <c r="B115" s="6" t="n"/>
      <c r="C115" s="14" t="n"/>
      <c r="D115" s="14" t="n"/>
      <c r="E115" s="6" t="n"/>
      <c r="F115" s="11">
        <f>IF(OR(C115="",D115=""),"",ROUND(MOD(D115-C115,1)*24,2))</f>
        <v/>
      </c>
      <c r="G115" s="6" t="n"/>
      <c r="H115" s="16">
        <f>IF(OR(A115="",B115=""),"",IF(COUNTIFS('Lançamentos Diários'!$A$5:$A$2004,A115,'Lançamentos Diários'!$B$5:$B$2004,B115)&gt;0,"OK","FALTA LANÇAMENTO"))</f>
        <v/>
      </c>
    </row>
    <row r="116">
      <c r="A116" s="13" t="n"/>
      <c r="B116" s="6" t="n"/>
      <c r="C116" s="14" t="n"/>
      <c r="D116" s="14" t="n"/>
      <c r="E116" s="6" t="n"/>
      <c r="F116" s="11">
        <f>IF(OR(C116="",D116=""),"",ROUND(MOD(D116-C116,1)*24,2))</f>
        <v/>
      </c>
      <c r="G116" s="6" t="n"/>
      <c r="H116" s="16">
        <f>IF(OR(A116="",B116=""),"",IF(COUNTIFS('Lançamentos Diários'!$A$5:$A$2004,A116,'Lançamentos Diários'!$B$5:$B$2004,B116)&gt;0,"OK","FALTA LANÇAMENTO"))</f>
        <v/>
      </c>
    </row>
    <row r="117">
      <c r="A117" s="13" t="n"/>
      <c r="B117" s="6" t="n"/>
      <c r="C117" s="14" t="n"/>
      <c r="D117" s="14" t="n"/>
      <c r="E117" s="6" t="n"/>
      <c r="F117" s="11">
        <f>IF(OR(C117="",D117=""),"",ROUND(MOD(D117-C117,1)*24,2))</f>
        <v/>
      </c>
      <c r="G117" s="6" t="n"/>
      <c r="H117" s="16">
        <f>IF(OR(A117="",B117=""),"",IF(COUNTIFS('Lançamentos Diários'!$A$5:$A$2004,A117,'Lançamentos Diários'!$B$5:$B$2004,B117)&gt;0,"OK","FALTA LANÇAMENTO"))</f>
        <v/>
      </c>
    </row>
    <row r="118">
      <c r="A118" s="13" t="n"/>
      <c r="B118" s="6" t="n"/>
      <c r="C118" s="14" t="n"/>
      <c r="D118" s="14" t="n"/>
      <c r="E118" s="6" t="n"/>
      <c r="F118" s="11">
        <f>IF(OR(C118="",D118=""),"",ROUND(MOD(D118-C118,1)*24,2))</f>
        <v/>
      </c>
      <c r="G118" s="6" t="n"/>
      <c r="H118" s="16">
        <f>IF(OR(A118="",B118=""),"",IF(COUNTIFS('Lançamentos Diários'!$A$5:$A$2004,A118,'Lançamentos Diários'!$B$5:$B$2004,B118)&gt;0,"OK","FALTA LANÇAMENTO"))</f>
        <v/>
      </c>
    </row>
    <row r="119">
      <c r="A119" s="13" t="n"/>
      <c r="B119" s="6" t="n"/>
      <c r="C119" s="14" t="n"/>
      <c r="D119" s="14" t="n"/>
      <c r="E119" s="6" t="n"/>
      <c r="F119" s="11">
        <f>IF(OR(C119="",D119=""),"",ROUND(MOD(D119-C119,1)*24,2))</f>
        <v/>
      </c>
      <c r="G119" s="6" t="n"/>
      <c r="H119" s="16">
        <f>IF(OR(A119="",B119=""),"",IF(COUNTIFS('Lançamentos Diários'!$A$5:$A$2004,A119,'Lançamentos Diários'!$B$5:$B$2004,B119)&gt;0,"OK","FALTA LANÇAMENTO"))</f>
        <v/>
      </c>
    </row>
    <row r="120">
      <c r="A120" s="13" t="n"/>
      <c r="B120" s="6" t="n"/>
      <c r="C120" s="14" t="n"/>
      <c r="D120" s="14" t="n"/>
      <c r="E120" s="6" t="n"/>
      <c r="F120" s="11">
        <f>IF(OR(C120="",D120=""),"",ROUND(MOD(D120-C120,1)*24,2))</f>
        <v/>
      </c>
      <c r="G120" s="6" t="n"/>
      <c r="H120" s="16">
        <f>IF(OR(A120="",B120=""),"",IF(COUNTIFS('Lançamentos Diários'!$A$5:$A$2004,A120,'Lançamentos Diários'!$B$5:$B$2004,B120)&gt;0,"OK","FALTA LANÇAMENTO"))</f>
        <v/>
      </c>
    </row>
    <row r="121">
      <c r="A121" s="13" t="n"/>
      <c r="B121" s="6" t="n"/>
      <c r="C121" s="14" t="n"/>
      <c r="D121" s="14" t="n"/>
      <c r="E121" s="6" t="n"/>
      <c r="F121" s="11">
        <f>IF(OR(C121="",D121=""),"",ROUND(MOD(D121-C121,1)*24,2))</f>
        <v/>
      </c>
      <c r="G121" s="6" t="n"/>
      <c r="H121" s="16">
        <f>IF(OR(A121="",B121=""),"",IF(COUNTIFS('Lançamentos Diários'!$A$5:$A$2004,A121,'Lançamentos Diários'!$B$5:$B$2004,B121)&gt;0,"OK","FALTA LANÇAMENTO"))</f>
        <v/>
      </c>
    </row>
    <row r="122">
      <c r="A122" s="13" t="n"/>
      <c r="B122" s="6" t="n"/>
      <c r="C122" s="14" t="n"/>
      <c r="D122" s="14" t="n"/>
      <c r="E122" s="6" t="n"/>
      <c r="F122" s="11">
        <f>IF(OR(C122="",D122=""),"",ROUND(MOD(D122-C122,1)*24,2))</f>
        <v/>
      </c>
      <c r="G122" s="6" t="n"/>
      <c r="H122" s="16">
        <f>IF(OR(A122="",B122=""),"",IF(COUNTIFS('Lançamentos Diários'!$A$5:$A$2004,A122,'Lançamentos Diários'!$B$5:$B$2004,B122)&gt;0,"OK","FALTA LANÇAMENTO"))</f>
        <v/>
      </c>
    </row>
    <row r="123">
      <c r="A123" s="13" t="n"/>
      <c r="B123" s="6" t="n"/>
      <c r="C123" s="14" t="n"/>
      <c r="D123" s="14" t="n"/>
      <c r="E123" s="6" t="n"/>
      <c r="F123" s="11">
        <f>IF(OR(C123="",D123=""),"",ROUND(MOD(D123-C123,1)*24,2))</f>
        <v/>
      </c>
      <c r="G123" s="6" t="n"/>
      <c r="H123" s="16">
        <f>IF(OR(A123="",B123=""),"",IF(COUNTIFS('Lançamentos Diários'!$A$5:$A$2004,A123,'Lançamentos Diários'!$B$5:$B$2004,B123)&gt;0,"OK","FALTA LANÇAMENTO"))</f>
        <v/>
      </c>
    </row>
    <row r="124">
      <c r="A124" s="13" t="n"/>
      <c r="B124" s="6" t="n"/>
      <c r="C124" s="14" t="n"/>
      <c r="D124" s="14" t="n"/>
      <c r="E124" s="6" t="n"/>
      <c r="F124" s="11">
        <f>IF(OR(C124="",D124=""),"",ROUND(MOD(D124-C124,1)*24,2))</f>
        <v/>
      </c>
      <c r="G124" s="6" t="n"/>
      <c r="H124" s="16">
        <f>IF(OR(A124="",B124=""),"",IF(COUNTIFS('Lançamentos Diários'!$A$5:$A$2004,A124,'Lançamentos Diários'!$B$5:$B$2004,B124)&gt;0,"OK","FALTA LANÇAMENTO"))</f>
        <v/>
      </c>
    </row>
    <row r="125">
      <c r="A125" s="13" t="n"/>
      <c r="B125" s="6" t="n"/>
      <c r="C125" s="14" t="n"/>
      <c r="D125" s="14" t="n"/>
      <c r="E125" s="6" t="n"/>
      <c r="F125" s="11">
        <f>IF(OR(C125="",D125=""),"",ROUND(MOD(D125-C125,1)*24,2))</f>
        <v/>
      </c>
      <c r="G125" s="6" t="n"/>
      <c r="H125" s="16">
        <f>IF(OR(A125="",B125=""),"",IF(COUNTIFS('Lançamentos Diários'!$A$5:$A$2004,A125,'Lançamentos Diários'!$B$5:$B$2004,B125)&gt;0,"OK","FALTA LANÇAMENTO"))</f>
        <v/>
      </c>
    </row>
    <row r="126">
      <c r="A126" s="13" t="n"/>
      <c r="B126" s="6" t="n"/>
      <c r="C126" s="14" t="n"/>
      <c r="D126" s="14" t="n"/>
      <c r="E126" s="6" t="n"/>
      <c r="F126" s="11">
        <f>IF(OR(C126="",D126=""),"",ROUND(MOD(D126-C126,1)*24,2))</f>
        <v/>
      </c>
      <c r="G126" s="6" t="n"/>
      <c r="H126" s="16">
        <f>IF(OR(A126="",B126=""),"",IF(COUNTIFS('Lançamentos Diários'!$A$5:$A$2004,A126,'Lançamentos Diários'!$B$5:$B$2004,B126)&gt;0,"OK","FALTA LANÇAMENTO"))</f>
        <v/>
      </c>
    </row>
    <row r="127">
      <c r="A127" s="13" t="n"/>
      <c r="B127" s="6" t="n"/>
      <c r="C127" s="14" t="n"/>
      <c r="D127" s="14" t="n"/>
      <c r="E127" s="6" t="n"/>
      <c r="F127" s="11">
        <f>IF(OR(C127="",D127=""),"",ROUND(MOD(D127-C127,1)*24,2))</f>
        <v/>
      </c>
      <c r="G127" s="6" t="n"/>
      <c r="H127" s="16">
        <f>IF(OR(A127="",B127=""),"",IF(COUNTIFS('Lançamentos Diários'!$A$5:$A$2004,A127,'Lançamentos Diários'!$B$5:$B$2004,B127)&gt;0,"OK","FALTA LANÇAMENTO"))</f>
        <v/>
      </c>
    </row>
    <row r="128">
      <c r="A128" s="13" t="n"/>
      <c r="B128" s="6" t="n"/>
      <c r="C128" s="14" t="n"/>
      <c r="D128" s="14" t="n"/>
      <c r="E128" s="6" t="n"/>
      <c r="F128" s="11">
        <f>IF(OR(C128="",D128=""),"",ROUND(MOD(D128-C128,1)*24,2))</f>
        <v/>
      </c>
      <c r="G128" s="6" t="n"/>
      <c r="H128" s="16">
        <f>IF(OR(A128="",B128=""),"",IF(COUNTIFS('Lançamentos Diários'!$A$5:$A$2004,A128,'Lançamentos Diários'!$B$5:$B$2004,B128)&gt;0,"OK","FALTA LANÇAMENTO"))</f>
        <v/>
      </c>
    </row>
    <row r="129">
      <c r="A129" s="13" t="n"/>
      <c r="B129" s="6" t="n"/>
      <c r="C129" s="14" t="n"/>
      <c r="D129" s="14" t="n"/>
      <c r="E129" s="6" t="n"/>
      <c r="F129" s="11">
        <f>IF(OR(C129="",D129=""),"",ROUND(MOD(D129-C129,1)*24,2))</f>
        <v/>
      </c>
      <c r="G129" s="6" t="n"/>
      <c r="H129" s="16">
        <f>IF(OR(A129="",B129=""),"",IF(COUNTIFS('Lançamentos Diários'!$A$5:$A$2004,A129,'Lançamentos Diários'!$B$5:$B$2004,B129)&gt;0,"OK","FALTA LANÇAMENTO"))</f>
        <v/>
      </c>
    </row>
    <row r="130">
      <c r="A130" s="13" t="n"/>
      <c r="B130" s="6" t="n"/>
      <c r="C130" s="14" t="n"/>
      <c r="D130" s="14" t="n"/>
      <c r="E130" s="6" t="n"/>
      <c r="F130" s="11">
        <f>IF(OR(C130="",D130=""),"",ROUND(MOD(D130-C130,1)*24,2))</f>
        <v/>
      </c>
      <c r="G130" s="6" t="n"/>
      <c r="H130" s="16">
        <f>IF(OR(A130="",B130=""),"",IF(COUNTIFS('Lançamentos Diários'!$A$5:$A$2004,A130,'Lançamentos Diários'!$B$5:$B$2004,B130)&gt;0,"OK","FALTA LANÇAMENTO"))</f>
        <v/>
      </c>
    </row>
    <row r="131">
      <c r="A131" s="13" t="n"/>
      <c r="B131" s="6" t="n"/>
      <c r="C131" s="14" t="n"/>
      <c r="D131" s="14" t="n"/>
      <c r="E131" s="6" t="n"/>
      <c r="F131" s="11">
        <f>IF(OR(C131="",D131=""),"",ROUND(MOD(D131-C131,1)*24,2))</f>
        <v/>
      </c>
      <c r="G131" s="6" t="n"/>
      <c r="H131" s="16">
        <f>IF(OR(A131="",B131=""),"",IF(COUNTIFS('Lançamentos Diários'!$A$5:$A$2004,A131,'Lançamentos Diários'!$B$5:$B$2004,B131)&gt;0,"OK","FALTA LANÇAMENTO"))</f>
        <v/>
      </c>
    </row>
    <row r="132">
      <c r="A132" s="13" t="n"/>
      <c r="B132" s="6" t="n"/>
      <c r="C132" s="14" t="n"/>
      <c r="D132" s="14" t="n"/>
      <c r="E132" s="6" t="n"/>
      <c r="F132" s="11">
        <f>IF(OR(C132="",D132=""),"",ROUND(MOD(D132-C132,1)*24,2))</f>
        <v/>
      </c>
      <c r="G132" s="6" t="n"/>
      <c r="H132" s="16">
        <f>IF(OR(A132="",B132=""),"",IF(COUNTIFS('Lançamentos Diários'!$A$5:$A$2004,A132,'Lançamentos Diários'!$B$5:$B$2004,B132)&gt;0,"OK","FALTA LANÇAMENTO"))</f>
        <v/>
      </c>
    </row>
    <row r="133">
      <c r="A133" s="13" t="n"/>
      <c r="B133" s="6" t="n"/>
      <c r="C133" s="14" t="n"/>
      <c r="D133" s="14" t="n"/>
      <c r="E133" s="6" t="n"/>
      <c r="F133" s="11">
        <f>IF(OR(C133="",D133=""),"",ROUND(MOD(D133-C133,1)*24,2))</f>
        <v/>
      </c>
      <c r="G133" s="6" t="n"/>
      <c r="H133" s="16">
        <f>IF(OR(A133="",B133=""),"",IF(COUNTIFS('Lançamentos Diários'!$A$5:$A$2004,A133,'Lançamentos Diários'!$B$5:$B$2004,B133)&gt;0,"OK","FALTA LANÇAMENTO"))</f>
        <v/>
      </c>
    </row>
    <row r="134">
      <c r="A134" s="13" t="n"/>
      <c r="B134" s="6" t="n"/>
      <c r="C134" s="14" t="n"/>
      <c r="D134" s="14" t="n"/>
      <c r="E134" s="6" t="n"/>
      <c r="F134" s="11">
        <f>IF(OR(C134="",D134=""),"",ROUND(MOD(D134-C134,1)*24,2))</f>
        <v/>
      </c>
      <c r="G134" s="6" t="n"/>
      <c r="H134" s="16">
        <f>IF(OR(A134="",B134=""),"",IF(COUNTIFS('Lançamentos Diários'!$A$5:$A$2004,A134,'Lançamentos Diários'!$B$5:$B$2004,B134)&gt;0,"OK","FALTA LANÇAMENTO"))</f>
        <v/>
      </c>
    </row>
    <row r="135">
      <c r="A135" s="13" t="n"/>
      <c r="B135" s="6" t="n"/>
      <c r="C135" s="14" t="n"/>
      <c r="D135" s="14" t="n"/>
      <c r="E135" s="6" t="n"/>
      <c r="F135" s="11">
        <f>IF(OR(C135="",D135=""),"",ROUND(MOD(D135-C135,1)*24,2))</f>
        <v/>
      </c>
      <c r="G135" s="6" t="n"/>
      <c r="H135" s="16">
        <f>IF(OR(A135="",B135=""),"",IF(COUNTIFS('Lançamentos Diários'!$A$5:$A$2004,A135,'Lançamentos Diários'!$B$5:$B$2004,B135)&gt;0,"OK","FALTA LANÇAMENTO"))</f>
        <v/>
      </c>
    </row>
    <row r="136">
      <c r="A136" s="13" t="n"/>
      <c r="B136" s="6" t="n"/>
      <c r="C136" s="14" t="n"/>
      <c r="D136" s="14" t="n"/>
      <c r="E136" s="6" t="n"/>
      <c r="F136" s="11">
        <f>IF(OR(C136="",D136=""),"",ROUND(MOD(D136-C136,1)*24,2))</f>
        <v/>
      </c>
      <c r="G136" s="6" t="n"/>
      <c r="H136" s="16">
        <f>IF(OR(A136="",B136=""),"",IF(COUNTIFS('Lançamentos Diários'!$A$5:$A$2004,A136,'Lançamentos Diários'!$B$5:$B$2004,B136)&gt;0,"OK","FALTA LANÇAMENTO"))</f>
        <v/>
      </c>
    </row>
    <row r="137">
      <c r="A137" s="13" t="n"/>
      <c r="B137" s="6" t="n"/>
      <c r="C137" s="14" t="n"/>
      <c r="D137" s="14" t="n"/>
      <c r="E137" s="6" t="n"/>
      <c r="F137" s="11">
        <f>IF(OR(C137="",D137=""),"",ROUND(MOD(D137-C137,1)*24,2))</f>
        <v/>
      </c>
      <c r="G137" s="6" t="n"/>
      <c r="H137" s="16">
        <f>IF(OR(A137="",B137=""),"",IF(COUNTIFS('Lançamentos Diários'!$A$5:$A$2004,A137,'Lançamentos Diários'!$B$5:$B$2004,B137)&gt;0,"OK","FALTA LANÇAMENTO"))</f>
        <v/>
      </c>
    </row>
    <row r="138">
      <c r="A138" s="13" t="n"/>
      <c r="B138" s="6" t="n"/>
      <c r="C138" s="14" t="n"/>
      <c r="D138" s="14" t="n"/>
      <c r="E138" s="6" t="n"/>
      <c r="F138" s="11">
        <f>IF(OR(C138="",D138=""),"",ROUND(MOD(D138-C138,1)*24,2))</f>
        <v/>
      </c>
      <c r="G138" s="6" t="n"/>
      <c r="H138" s="16">
        <f>IF(OR(A138="",B138=""),"",IF(COUNTIFS('Lançamentos Diários'!$A$5:$A$2004,A138,'Lançamentos Diários'!$B$5:$B$2004,B138)&gt;0,"OK","FALTA LANÇAMENTO"))</f>
        <v/>
      </c>
    </row>
    <row r="139">
      <c r="A139" s="13" t="n"/>
      <c r="B139" s="6" t="n"/>
      <c r="C139" s="14" t="n"/>
      <c r="D139" s="14" t="n"/>
      <c r="E139" s="6" t="n"/>
      <c r="F139" s="11">
        <f>IF(OR(C139="",D139=""),"",ROUND(MOD(D139-C139,1)*24,2))</f>
        <v/>
      </c>
      <c r="G139" s="6" t="n"/>
      <c r="H139" s="16">
        <f>IF(OR(A139="",B139=""),"",IF(COUNTIFS('Lançamentos Diários'!$A$5:$A$2004,A139,'Lançamentos Diários'!$B$5:$B$2004,B139)&gt;0,"OK","FALTA LANÇAMENTO"))</f>
        <v/>
      </c>
    </row>
    <row r="140">
      <c r="A140" s="13" t="n"/>
      <c r="B140" s="6" t="n"/>
      <c r="C140" s="14" t="n"/>
      <c r="D140" s="14" t="n"/>
      <c r="E140" s="6" t="n"/>
      <c r="F140" s="11">
        <f>IF(OR(C140="",D140=""),"",ROUND(MOD(D140-C140,1)*24,2))</f>
        <v/>
      </c>
      <c r="G140" s="6" t="n"/>
      <c r="H140" s="16">
        <f>IF(OR(A140="",B140=""),"",IF(COUNTIFS('Lançamentos Diários'!$A$5:$A$2004,A140,'Lançamentos Diários'!$B$5:$B$2004,B140)&gt;0,"OK","FALTA LANÇAMENTO"))</f>
        <v/>
      </c>
    </row>
    <row r="141">
      <c r="A141" s="13" t="n"/>
      <c r="B141" s="6" t="n"/>
      <c r="C141" s="14" t="n"/>
      <c r="D141" s="14" t="n"/>
      <c r="E141" s="6" t="n"/>
      <c r="F141" s="11">
        <f>IF(OR(C141="",D141=""),"",ROUND(MOD(D141-C141,1)*24,2))</f>
        <v/>
      </c>
      <c r="G141" s="6" t="n"/>
      <c r="H141" s="16">
        <f>IF(OR(A141="",B141=""),"",IF(COUNTIFS('Lançamentos Diários'!$A$5:$A$2004,A141,'Lançamentos Diários'!$B$5:$B$2004,B141)&gt;0,"OK","FALTA LANÇAMENTO"))</f>
        <v/>
      </c>
    </row>
    <row r="142">
      <c r="A142" s="13" t="n"/>
      <c r="B142" s="6" t="n"/>
      <c r="C142" s="14" t="n"/>
      <c r="D142" s="14" t="n"/>
      <c r="E142" s="6" t="n"/>
      <c r="F142" s="11">
        <f>IF(OR(C142="",D142=""),"",ROUND(MOD(D142-C142,1)*24,2))</f>
        <v/>
      </c>
      <c r="G142" s="6" t="n"/>
      <c r="H142" s="16">
        <f>IF(OR(A142="",B142=""),"",IF(COUNTIFS('Lançamentos Diários'!$A$5:$A$2004,A142,'Lançamentos Diários'!$B$5:$B$2004,B142)&gt;0,"OK","FALTA LANÇAMENTO"))</f>
        <v/>
      </c>
    </row>
    <row r="143">
      <c r="A143" s="13" t="n"/>
      <c r="B143" s="6" t="n"/>
      <c r="C143" s="14" t="n"/>
      <c r="D143" s="14" t="n"/>
      <c r="E143" s="6" t="n"/>
      <c r="F143" s="11">
        <f>IF(OR(C143="",D143=""),"",ROUND(MOD(D143-C143,1)*24,2))</f>
        <v/>
      </c>
      <c r="G143" s="6" t="n"/>
      <c r="H143" s="16">
        <f>IF(OR(A143="",B143=""),"",IF(COUNTIFS('Lançamentos Diários'!$A$5:$A$2004,A143,'Lançamentos Diários'!$B$5:$B$2004,B143)&gt;0,"OK","FALTA LANÇAMENTO"))</f>
        <v/>
      </c>
    </row>
    <row r="144">
      <c r="A144" s="13" t="n"/>
      <c r="B144" s="6" t="n"/>
      <c r="C144" s="14" t="n"/>
      <c r="D144" s="14" t="n"/>
      <c r="E144" s="6" t="n"/>
      <c r="F144" s="11">
        <f>IF(OR(C144="",D144=""),"",ROUND(MOD(D144-C144,1)*24,2))</f>
        <v/>
      </c>
      <c r="G144" s="6" t="n"/>
      <c r="H144" s="16">
        <f>IF(OR(A144="",B144=""),"",IF(COUNTIFS('Lançamentos Diários'!$A$5:$A$2004,A144,'Lançamentos Diários'!$B$5:$B$2004,B144)&gt;0,"OK","FALTA LANÇAMENTO"))</f>
        <v/>
      </c>
    </row>
    <row r="145">
      <c r="A145" s="13" t="n"/>
      <c r="B145" s="6" t="n"/>
      <c r="C145" s="14" t="n"/>
      <c r="D145" s="14" t="n"/>
      <c r="E145" s="6" t="n"/>
      <c r="F145" s="11">
        <f>IF(OR(C145="",D145=""),"",ROUND(MOD(D145-C145,1)*24,2))</f>
        <v/>
      </c>
      <c r="G145" s="6" t="n"/>
      <c r="H145" s="16">
        <f>IF(OR(A145="",B145=""),"",IF(COUNTIFS('Lançamentos Diários'!$A$5:$A$2004,A145,'Lançamentos Diários'!$B$5:$B$2004,B145)&gt;0,"OK","FALTA LANÇAMENTO"))</f>
        <v/>
      </c>
    </row>
    <row r="146">
      <c r="A146" s="13" t="n"/>
      <c r="B146" s="6" t="n"/>
      <c r="C146" s="14" t="n"/>
      <c r="D146" s="14" t="n"/>
      <c r="E146" s="6" t="n"/>
      <c r="F146" s="11">
        <f>IF(OR(C146="",D146=""),"",ROUND(MOD(D146-C146,1)*24,2))</f>
        <v/>
      </c>
      <c r="G146" s="6" t="n"/>
      <c r="H146" s="16">
        <f>IF(OR(A146="",B146=""),"",IF(COUNTIFS('Lançamentos Diários'!$A$5:$A$2004,A146,'Lançamentos Diários'!$B$5:$B$2004,B146)&gt;0,"OK","FALTA LANÇAMENTO"))</f>
        <v/>
      </c>
    </row>
    <row r="147">
      <c r="A147" s="13" t="n"/>
      <c r="B147" s="6" t="n"/>
      <c r="C147" s="14" t="n"/>
      <c r="D147" s="14" t="n"/>
      <c r="E147" s="6" t="n"/>
      <c r="F147" s="11">
        <f>IF(OR(C147="",D147=""),"",ROUND(MOD(D147-C147,1)*24,2))</f>
        <v/>
      </c>
      <c r="G147" s="6" t="n"/>
      <c r="H147" s="16">
        <f>IF(OR(A147="",B147=""),"",IF(COUNTIFS('Lançamentos Diários'!$A$5:$A$2004,A147,'Lançamentos Diários'!$B$5:$B$2004,B147)&gt;0,"OK","FALTA LANÇAMENTO"))</f>
        <v/>
      </c>
    </row>
    <row r="148">
      <c r="A148" s="13" t="n"/>
      <c r="B148" s="6" t="n"/>
      <c r="C148" s="14" t="n"/>
      <c r="D148" s="14" t="n"/>
      <c r="E148" s="6" t="n"/>
      <c r="F148" s="11">
        <f>IF(OR(C148="",D148=""),"",ROUND(MOD(D148-C148,1)*24,2))</f>
        <v/>
      </c>
      <c r="G148" s="6" t="n"/>
      <c r="H148" s="16">
        <f>IF(OR(A148="",B148=""),"",IF(COUNTIFS('Lançamentos Diários'!$A$5:$A$2004,A148,'Lançamentos Diários'!$B$5:$B$2004,B148)&gt;0,"OK","FALTA LANÇAMENTO"))</f>
        <v/>
      </c>
    </row>
    <row r="149">
      <c r="A149" s="13" t="n"/>
      <c r="B149" s="6" t="n"/>
      <c r="C149" s="14" t="n"/>
      <c r="D149" s="14" t="n"/>
      <c r="E149" s="6" t="n"/>
      <c r="F149" s="11">
        <f>IF(OR(C149="",D149=""),"",ROUND(MOD(D149-C149,1)*24,2))</f>
        <v/>
      </c>
      <c r="G149" s="6" t="n"/>
      <c r="H149" s="16">
        <f>IF(OR(A149="",B149=""),"",IF(COUNTIFS('Lançamentos Diários'!$A$5:$A$2004,A149,'Lançamentos Diários'!$B$5:$B$2004,B149)&gt;0,"OK","FALTA LANÇAMENTO"))</f>
        <v/>
      </c>
    </row>
    <row r="150">
      <c r="A150" s="13" t="n"/>
      <c r="B150" s="6" t="n"/>
      <c r="C150" s="14" t="n"/>
      <c r="D150" s="14" t="n"/>
      <c r="E150" s="6" t="n"/>
      <c r="F150" s="11">
        <f>IF(OR(C150="",D150=""),"",ROUND(MOD(D150-C150,1)*24,2))</f>
        <v/>
      </c>
      <c r="G150" s="6" t="n"/>
      <c r="H150" s="16">
        <f>IF(OR(A150="",B150=""),"",IF(COUNTIFS('Lançamentos Diários'!$A$5:$A$2004,A150,'Lançamentos Diários'!$B$5:$B$2004,B150)&gt;0,"OK","FALTA LANÇAMENTO"))</f>
        <v/>
      </c>
    </row>
    <row r="151">
      <c r="A151" s="13" t="n"/>
      <c r="B151" s="6" t="n"/>
      <c r="C151" s="14" t="n"/>
      <c r="D151" s="14" t="n"/>
      <c r="E151" s="6" t="n"/>
      <c r="F151" s="11">
        <f>IF(OR(C151="",D151=""),"",ROUND(MOD(D151-C151,1)*24,2))</f>
        <v/>
      </c>
      <c r="G151" s="6" t="n"/>
      <c r="H151" s="16">
        <f>IF(OR(A151="",B151=""),"",IF(COUNTIFS('Lançamentos Diários'!$A$5:$A$2004,A151,'Lançamentos Diários'!$B$5:$B$2004,B151)&gt;0,"OK","FALTA LANÇAMENTO"))</f>
        <v/>
      </c>
    </row>
    <row r="152">
      <c r="A152" s="13" t="n"/>
      <c r="B152" s="6" t="n"/>
      <c r="C152" s="14" t="n"/>
      <c r="D152" s="14" t="n"/>
      <c r="E152" s="6" t="n"/>
      <c r="F152" s="11">
        <f>IF(OR(C152="",D152=""),"",ROUND(MOD(D152-C152,1)*24,2))</f>
        <v/>
      </c>
      <c r="G152" s="6" t="n"/>
      <c r="H152" s="16">
        <f>IF(OR(A152="",B152=""),"",IF(COUNTIFS('Lançamentos Diários'!$A$5:$A$2004,A152,'Lançamentos Diários'!$B$5:$B$2004,B152)&gt;0,"OK","FALTA LANÇAMENTO"))</f>
        <v/>
      </c>
    </row>
    <row r="153">
      <c r="A153" s="13" t="n"/>
      <c r="B153" s="6" t="n"/>
      <c r="C153" s="14" t="n"/>
      <c r="D153" s="14" t="n"/>
      <c r="E153" s="6" t="n"/>
      <c r="F153" s="11">
        <f>IF(OR(C153="",D153=""),"",ROUND(MOD(D153-C153,1)*24,2))</f>
        <v/>
      </c>
      <c r="G153" s="6" t="n"/>
      <c r="H153" s="16">
        <f>IF(OR(A153="",B153=""),"",IF(COUNTIFS('Lançamentos Diários'!$A$5:$A$2004,A153,'Lançamentos Diários'!$B$5:$B$2004,B153)&gt;0,"OK","FALTA LANÇAMENTO"))</f>
        <v/>
      </c>
    </row>
    <row r="154">
      <c r="A154" s="13" t="n"/>
      <c r="B154" s="6" t="n"/>
      <c r="C154" s="14" t="n"/>
      <c r="D154" s="14" t="n"/>
      <c r="E154" s="6" t="n"/>
      <c r="F154" s="11">
        <f>IF(OR(C154="",D154=""),"",ROUND(MOD(D154-C154,1)*24,2))</f>
        <v/>
      </c>
      <c r="G154" s="6" t="n"/>
      <c r="H154" s="16">
        <f>IF(OR(A154="",B154=""),"",IF(COUNTIFS('Lançamentos Diários'!$A$5:$A$2004,A154,'Lançamentos Diários'!$B$5:$B$2004,B154)&gt;0,"OK","FALTA LANÇAMENTO"))</f>
        <v/>
      </c>
    </row>
    <row r="155">
      <c r="A155" s="13" t="n"/>
      <c r="B155" s="6" t="n"/>
      <c r="C155" s="14" t="n"/>
      <c r="D155" s="14" t="n"/>
      <c r="E155" s="6" t="n"/>
      <c r="F155" s="11">
        <f>IF(OR(C155="",D155=""),"",ROUND(MOD(D155-C155,1)*24,2))</f>
        <v/>
      </c>
      <c r="G155" s="6" t="n"/>
      <c r="H155" s="16">
        <f>IF(OR(A155="",B155=""),"",IF(COUNTIFS('Lançamentos Diários'!$A$5:$A$2004,A155,'Lançamentos Diários'!$B$5:$B$2004,B155)&gt;0,"OK","FALTA LANÇAMENTO"))</f>
        <v/>
      </c>
    </row>
    <row r="156">
      <c r="A156" s="13" t="n"/>
      <c r="B156" s="6" t="n"/>
      <c r="C156" s="14" t="n"/>
      <c r="D156" s="14" t="n"/>
      <c r="E156" s="6" t="n"/>
      <c r="F156" s="11">
        <f>IF(OR(C156="",D156=""),"",ROUND(MOD(D156-C156,1)*24,2))</f>
        <v/>
      </c>
      <c r="G156" s="6" t="n"/>
      <c r="H156" s="16">
        <f>IF(OR(A156="",B156=""),"",IF(COUNTIFS('Lançamentos Diários'!$A$5:$A$2004,A156,'Lançamentos Diários'!$B$5:$B$2004,B156)&gt;0,"OK","FALTA LANÇAMENTO"))</f>
        <v/>
      </c>
    </row>
    <row r="157">
      <c r="A157" s="13" t="n"/>
      <c r="B157" s="6" t="n"/>
      <c r="C157" s="14" t="n"/>
      <c r="D157" s="14" t="n"/>
      <c r="E157" s="6" t="n"/>
      <c r="F157" s="11">
        <f>IF(OR(C157="",D157=""),"",ROUND(MOD(D157-C157,1)*24,2))</f>
        <v/>
      </c>
      <c r="G157" s="6" t="n"/>
      <c r="H157" s="16">
        <f>IF(OR(A157="",B157=""),"",IF(COUNTIFS('Lançamentos Diários'!$A$5:$A$2004,A157,'Lançamentos Diários'!$B$5:$B$2004,B157)&gt;0,"OK","FALTA LANÇAMENTO"))</f>
        <v/>
      </c>
    </row>
    <row r="158">
      <c r="A158" s="13" t="n"/>
      <c r="B158" s="6" t="n"/>
      <c r="C158" s="14" t="n"/>
      <c r="D158" s="14" t="n"/>
      <c r="E158" s="6" t="n"/>
      <c r="F158" s="11">
        <f>IF(OR(C158="",D158=""),"",ROUND(MOD(D158-C158,1)*24,2))</f>
        <v/>
      </c>
      <c r="G158" s="6" t="n"/>
      <c r="H158" s="16">
        <f>IF(OR(A158="",B158=""),"",IF(COUNTIFS('Lançamentos Diários'!$A$5:$A$2004,A158,'Lançamentos Diários'!$B$5:$B$2004,B158)&gt;0,"OK","FALTA LANÇAMENTO"))</f>
        <v/>
      </c>
    </row>
    <row r="159">
      <c r="A159" s="13" t="n"/>
      <c r="B159" s="6" t="n"/>
      <c r="C159" s="14" t="n"/>
      <c r="D159" s="14" t="n"/>
      <c r="E159" s="6" t="n"/>
      <c r="F159" s="11">
        <f>IF(OR(C159="",D159=""),"",ROUND(MOD(D159-C159,1)*24,2))</f>
        <v/>
      </c>
      <c r="G159" s="6" t="n"/>
      <c r="H159" s="16">
        <f>IF(OR(A159="",B159=""),"",IF(COUNTIFS('Lançamentos Diários'!$A$5:$A$2004,A159,'Lançamentos Diários'!$B$5:$B$2004,B159)&gt;0,"OK","FALTA LANÇAMENTO"))</f>
        <v/>
      </c>
    </row>
    <row r="160">
      <c r="A160" s="13" t="n"/>
      <c r="B160" s="6" t="n"/>
      <c r="C160" s="14" t="n"/>
      <c r="D160" s="14" t="n"/>
      <c r="E160" s="6" t="n"/>
      <c r="F160" s="11">
        <f>IF(OR(C160="",D160=""),"",ROUND(MOD(D160-C160,1)*24,2))</f>
        <v/>
      </c>
      <c r="G160" s="6" t="n"/>
      <c r="H160" s="16">
        <f>IF(OR(A160="",B160=""),"",IF(COUNTIFS('Lançamentos Diários'!$A$5:$A$2004,A160,'Lançamentos Diários'!$B$5:$B$2004,B160)&gt;0,"OK","FALTA LANÇAMENTO"))</f>
        <v/>
      </c>
    </row>
    <row r="161">
      <c r="A161" s="13" t="n"/>
      <c r="B161" s="6" t="n"/>
      <c r="C161" s="14" t="n"/>
      <c r="D161" s="14" t="n"/>
      <c r="E161" s="6" t="n"/>
      <c r="F161" s="11">
        <f>IF(OR(C161="",D161=""),"",ROUND(MOD(D161-C161,1)*24,2))</f>
        <v/>
      </c>
      <c r="G161" s="6" t="n"/>
      <c r="H161" s="16">
        <f>IF(OR(A161="",B161=""),"",IF(COUNTIFS('Lançamentos Diários'!$A$5:$A$2004,A161,'Lançamentos Diários'!$B$5:$B$2004,B161)&gt;0,"OK","FALTA LANÇAMENTO"))</f>
        <v/>
      </c>
    </row>
    <row r="162">
      <c r="A162" s="13" t="n"/>
      <c r="B162" s="6" t="n"/>
      <c r="C162" s="14" t="n"/>
      <c r="D162" s="14" t="n"/>
      <c r="E162" s="6" t="n"/>
      <c r="F162" s="11">
        <f>IF(OR(C162="",D162=""),"",ROUND(MOD(D162-C162,1)*24,2))</f>
        <v/>
      </c>
      <c r="G162" s="6" t="n"/>
      <c r="H162" s="16">
        <f>IF(OR(A162="",B162=""),"",IF(COUNTIFS('Lançamentos Diários'!$A$5:$A$2004,A162,'Lançamentos Diários'!$B$5:$B$2004,B162)&gt;0,"OK","FALTA LANÇAMENTO"))</f>
        <v/>
      </c>
    </row>
    <row r="163">
      <c r="A163" s="13" t="n"/>
      <c r="B163" s="6" t="n"/>
      <c r="C163" s="14" t="n"/>
      <c r="D163" s="14" t="n"/>
      <c r="E163" s="6" t="n"/>
      <c r="F163" s="11">
        <f>IF(OR(C163="",D163=""),"",ROUND(MOD(D163-C163,1)*24,2))</f>
        <v/>
      </c>
      <c r="G163" s="6" t="n"/>
      <c r="H163" s="16">
        <f>IF(OR(A163="",B163=""),"",IF(COUNTIFS('Lançamentos Diários'!$A$5:$A$2004,A163,'Lançamentos Diários'!$B$5:$B$2004,B163)&gt;0,"OK","FALTA LANÇAMENTO"))</f>
        <v/>
      </c>
    </row>
    <row r="164">
      <c r="A164" s="13" t="n"/>
      <c r="B164" s="6" t="n"/>
      <c r="C164" s="14" t="n"/>
      <c r="D164" s="14" t="n"/>
      <c r="E164" s="6" t="n"/>
      <c r="F164" s="11">
        <f>IF(OR(C164="",D164=""),"",ROUND(MOD(D164-C164,1)*24,2))</f>
        <v/>
      </c>
      <c r="G164" s="6" t="n"/>
      <c r="H164" s="16">
        <f>IF(OR(A164="",B164=""),"",IF(COUNTIFS('Lançamentos Diários'!$A$5:$A$2004,A164,'Lançamentos Diários'!$B$5:$B$2004,B164)&gt;0,"OK","FALTA LANÇAMENTO"))</f>
        <v/>
      </c>
    </row>
    <row r="165">
      <c r="A165" s="13" t="n"/>
      <c r="B165" s="6" t="n"/>
      <c r="C165" s="14" t="n"/>
      <c r="D165" s="14" t="n"/>
      <c r="E165" s="6" t="n"/>
      <c r="F165" s="11">
        <f>IF(OR(C165="",D165=""),"",ROUND(MOD(D165-C165,1)*24,2))</f>
        <v/>
      </c>
      <c r="G165" s="6" t="n"/>
      <c r="H165" s="16">
        <f>IF(OR(A165="",B165=""),"",IF(COUNTIFS('Lançamentos Diários'!$A$5:$A$2004,A165,'Lançamentos Diários'!$B$5:$B$2004,B165)&gt;0,"OK","FALTA LANÇAMENTO"))</f>
        <v/>
      </c>
    </row>
    <row r="166">
      <c r="A166" s="13" t="n"/>
      <c r="B166" s="6" t="n"/>
      <c r="C166" s="14" t="n"/>
      <c r="D166" s="14" t="n"/>
      <c r="E166" s="6" t="n"/>
      <c r="F166" s="11">
        <f>IF(OR(C166="",D166=""),"",ROUND(MOD(D166-C166,1)*24,2))</f>
        <v/>
      </c>
      <c r="G166" s="6" t="n"/>
      <c r="H166" s="16">
        <f>IF(OR(A166="",B166=""),"",IF(COUNTIFS('Lançamentos Diários'!$A$5:$A$2004,A166,'Lançamentos Diários'!$B$5:$B$2004,B166)&gt;0,"OK","FALTA LANÇAMENTO"))</f>
        <v/>
      </c>
    </row>
    <row r="167">
      <c r="A167" s="13" t="n"/>
      <c r="B167" s="6" t="n"/>
      <c r="C167" s="14" t="n"/>
      <c r="D167" s="14" t="n"/>
      <c r="E167" s="6" t="n"/>
      <c r="F167" s="11">
        <f>IF(OR(C167="",D167=""),"",ROUND(MOD(D167-C167,1)*24,2))</f>
        <v/>
      </c>
      <c r="G167" s="6" t="n"/>
      <c r="H167" s="16">
        <f>IF(OR(A167="",B167=""),"",IF(COUNTIFS('Lançamentos Diários'!$A$5:$A$2004,A167,'Lançamentos Diários'!$B$5:$B$2004,B167)&gt;0,"OK","FALTA LANÇAMENTO"))</f>
        <v/>
      </c>
    </row>
    <row r="168">
      <c r="A168" s="13" t="n"/>
      <c r="B168" s="6" t="n"/>
      <c r="C168" s="14" t="n"/>
      <c r="D168" s="14" t="n"/>
      <c r="E168" s="6" t="n"/>
      <c r="F168" s="11">
        <f>IF(OR(C168="",D168=""),"",ROUND(MOD(D168-C168,1)*24,2))</f>
        <v/>
      </c>
      <c r="G168" s="6" t="n"/>
      <c r="H168" s="16">
        <f>IF(OR(A168="",B168=""),"",IF(COUNTIFS('Lançamentos Diários'!$A$5:$A$2004,A168,'Lançamentos Diários'!$B$5:$B$2004,B168)&gt;0,"OK","FALTA LANÇAMENTO"))</f>
        <v/>
      </c>
    </row>
    <row r="169">
      <c r="A169" s="13" t="n"/>
      <c r="B169" s="6" t="n"/>
      <c r="C169" s="14" t="n"/>
      <c r="D169" s="14" t="n"/>
      <c r="E169" s="6" t="n"/>
      <c r="F169" s="11">
        <f>IF(OR(C169="",D169=""),"",ROUND(MOD(D169-C169,1)*24,2))</f>
        <v/>
      </c>
      <c r="G169" s="6" t="n"/>
      <c r="H169" s="16">
        <f>IF(OR(A169="",B169=""),"",IF(COUNTIFS('Lançamentos Diários'!$A$5:$A$2004,A169,'Lançamentos Diários'!$B$5:$B$2004,B169)&gt;0,"OK","FALTA LANÇAMENTO"))</f>
        <v/>
      </c>
    </row>
    <row r="170">
      <c r="A170" s="13" t="n"/>
      <c r="B170" s="6" t="n"/>
      <c r="C170" s="14" t="n"/>
      <c r="D170" s="14" t="n"/>
      <c r="E170" s="6" t="n"/>
      <c r="F170" s="11">
        <f>IF(OR(C170="",D170=""),"",ROUND(MOD(D170-C170,1)*24,2))</f>
        <v/>
      </c>
      <c r="G170" s="6" t="n"/>
      <c r="H170" s="16">
        <f>IF(OR(A170="",B170=""),"",IF(COUNTIFS('Lançamentos Diários'!$A$5:$A$2004,A170,'Lançamentos Diários'!$B$5:$B$2004,B170)&gt;0,"OK","FALTA LANÇAMENTO"))</f>
        <v/>
      </c>
    </row>
    <row r="171">
      <c r="A171" s="13" t="n"/>
      <c r="B171" s="6" t="n"/>
      <c r="C171" s="14" t="n"/>
      <c r="D171" s="14" t="n"/>
      <c r="E171" s="6" t="n"/>
      <c r="F171" s="11">
        <f>IF(OR(C171="",D171=""),"",ROUND(MOD(D171-C171,1)*24,2))</f>
        <v/>
      </c>
      <c r="G171" s="6" t="n"/>
      <c r="H171" s="16">
        <f>IF(OR(A171="",B171=""),"",IF(COUNTIFS('Lançamentos Diários'!$A$5:$A$2004,A171,'Lançamentos Diários'!$B$5:$B$2004,B171)&gt;0,"OK","FALTA LANÇAMENTO"))</f>
        <v/>
      </c>
    </row>
    <row r="172">
      <c r="A172" s="13" t="n"/>
      <c r="B172" s="6" t="n"/>
      <c r="C172" s="14" t="n"/>
      <c r="D172" s="14" t="n"/>
      <c r="E172" s="6" t="n"/>
      <c r="F172" s="11">
        <f>IF(OR(C172="",D172=""),"",ROUND(MOD(D172-C172,1)*24,2))</f>
        <v/>
      </c>
      <c r="G172" s="6" t="n"/>
      <c r="H172" s="16">
        <f>IF(OR(A172="",B172=""),"",IF(COUNTIFS('Lançamentos Diários'!$A$5:$A$2004,A172,'Lançamentos Diários'!$B$5:$B$2004,B172)&gt;0,"OK","FALTA LANÇAMENTO"))</f>
        <v/>
      </c>
    </row>
    <row r="173">
      <c r="A173" s="13" t="n"/>
      <c r="B173" s="6" t="n"/>
      <c r="C173" s="14" t="n"/>
      <c r="D173" s="14" t="n"/>
      <c r="E173" s="6" t="n"/>
      <c r="F173" s="11">
        <f>IF(OR(C173="",D173=""),"",ROUND(MOD(D173-C173,1)*24,2))</f>
        <v/>
      </c>
      <c r="G173" s="6" t="n"/>
      <c r="H173" s="16">
        <f>IF(OR(A173="",B173=""),"",IF(COUNTIFS('Lançamentos Diários'!$A$5:$A$2004,A173,'Lançamentos Diários'!$B$5:$B$2004,B173)&gt;0,"OK","FALTA LANÇAMENTO"))</f>
        <v/>
      </c>
    </row>
    <row r="174">
      <c r="A174" s="13" t="n"/>
      <c r="B174" s="6" t="n"/>
      <c r="C174" s="14" t="n"/>
      <c r="D174" s="14" t="n"/>
      <c r="E174" s="6" t="n"/>
      <c r="F174" s="11">
        <f>IF(OR(C174="",D174=""),"",ROUND(MOD(D174-C174,1)*24,2))</f>
        <v/>
      </c>
      <c r="G174" s="6" t="n"/>
      <c r="H174" s="16">
        <f>IF(OR(A174="",B174=""),"",IF(COUNTIFS('Lançamentos Diários'!$A$5:$A$2004,A174,'Lançamentos Diários'!$B$5:$B$2004,B174)&gt;0,"OK","FALTA LANÇAMENTO"))</f>
        <v/>
      </c>
    </row>
    <row r="175">
      <c r="A175" s="13" t="n"/>
      <c r="B175" s="6" t="n"/>
      <c r="C175" s="14" t="n"/>
      <c r="D175" s="14" t="n"/>
      <c r="E175" s="6" t="n"/>
      <c r="F175" s="11">
        <f>IF(OR(C175="",D175=""),"",ROUND(MOD(D175-C175,1)*24,2))</f>
        <v/>
      </c>
      <c r="G175" s="6" t="n"/>
      <c r="H175" s="16">
        <f>IF(OR(A175="",B175=""),"",IF(COUNTIFS('Lançamentos Diários'!$A$5:$A$2004,A175,'Lançamentos Diários'!$B$5:$B$2004,B175)&gt;0,"OK","FALTA LANÇAMENTO"))</f>
        <v/>
      </c>
    </row>
    <row r="176">
      <c r="A176" s="13" t="n"/>
      <c r="B176" s="6" t="n"/>
      <c r="C176" s="14" t="n"/>
      <c r="D176" s="14" t="n"/>
      <c r="E176" s="6" t="n"/>
      <c r="F176" s="11">
        <f>IF(OR(C176="",D176=""),"",ROUND(MOD(D176-C176,1)*24,2))</f>
        <v/>
      </c>
      <c r="G176" s="6" t="n"/>
      <c r="H176" s="16">
        <f>IF(OR(A176="",B176=""),"",IF(COUNTIFS('Lançamentos Diários'!$A$5:$A$2004,A176,'Lançamentos Diários'!$B$5:$B$2004,B176)&gt;0,"OK","FALTA LANÇAMENTO"))</f>
        <v/>
      </c>
    </row>
    <row r="177">
      <c r="A177" s="13" t="n"/>
      <c r="B177" s="6" t="n"/>
      <c r="C177" s="14" t="n"/>
      <c r="D177" s="14" t="n"/>
      <c r="E177" s="6" t="n"/>
      <c r="F177" s="11">
        <f>IF(OR(C177="",D177=""),"",ROUND(MOD(D177-C177,1)*24,2))</f>
        <v/>
      </c>
      <c r="G177" s="6" t="n"/>
      <c r="H177" s="16">
        <f>IF(OR(A177="",B177=""),"",IF(COUNTIFS('Lançamentos Diários'!$A$5:$A$2004,A177,'Lançamentos Diários'!$B$5:$B$2004,B177)&gt;0,"OK","FALTA LANÇAMENTO"))</f>
        <v/>
      </c>
    </row>
    <row r="178">
      <c r="A178" s="13" t="n"/>
      <c r="B178" s="6" t="n"/>
      <c r="C178" s="14" t="n"/>
      <c r="D178" s="14" t="n"/>
      <c r="E178" s="6" t="n"/>
      <c r="F178" s="11">
        <f>IF(OR(C178="",D178=""),"",ROUND(MOD(D178-C178,1)*24,2))</f>
        <v/>
      </c>
      <c r="G178" s="6" t="n"/>
      <c r="H178" s="16">
        <f>IF(OR(A178="",B178=""),"",IF(COUNTIFS('Lançamentos Diários'!$A$5:$A$2004,A178,'Lançamentos Diários'!$B$5:$B$2004,B178)&gt;0,"OK","FALTA LANÇAMENTO"))</f>
        <v/>
      </c>
    </row>
    <row r="179">
      <c r="A179" s="13" t="n"/>
      <c r="B179" s="6" t="n"/>
      <c r="C179" s="14" t="n"/>
      <c r="D179" s="14" t="n"/>
      <c r="E179" s="6" t="n"/>
      <c r="F179" s="11">
        <f>IF(OR(C179="",D179=""),"",ROUND(MOD(D179-C179,1)*24,2))</f>
        <v/>
      </c>
      <c r="G179" s="6" t="n"/>
      <c r="H179" s="16">
        <f>IF(OR(A179="",B179=""),"",IF(COUNTIFS('Lançamentos Diários'!$A$5:$A$2004,A179,'Lançamentos Diários'!$B$5:$B$2004,B179)&gt;0,"OK","FALTA LANÇAMENTO"))</f>
        <v/>
      </c>
    </row>
    <row r="180">
      <c r="A180" s="13" t="n"/>
      <c r="B180" s="6" t="n"/>
      <c r="C180" s="14" t="n"/>
      <c r="D180" s="14" t="n"/>
      <c r="E180" s="6" t="n"/>
      <c r="F180" s="11">
        <f>IF(OR(C180="",D180=""),"",ROUND(MOD(D180-C180,1)*24,2))</f>
        <v/>
      </c>
      <c r="G180" s="6" t="n"/>
      <c r="H180" s="16">
        <f>IF(OR(A180="",B180=""),"",IF(COUNTIFS('Lançamentos Diários'!$A$5:$A$2004,A180,'Lançamentos Diários'!$B$5:$B$2004,B180)&gt;0,"OK","FALTA LANÇAMENTO"))</f>
        <v/>
      </c>
    </row>
    <row r="181">
      <c r="A181" s="13" t="n"/>
      <c r="B181" s="6" t="n"/>
      <c r="C181" s="14" t="n"/>
      <c r="D181" s="14" t="n"/>
      <c r="E181" s="6" t="n"/>
      <c r="F181" s="11">
        <f>IF(OR(C181="",D181=""),"",ROUND(MOD(D181-C181,1)*24,2))</f>
        <v/>
      </c>
      <c r="G181" s="6" t="n"/>
      <c r="H181" s="16">
        <f>IF(OR(A181="",B181=""),"",IF(COUNTIFS('Lançamentos Diários'!$A$5:$A$2004,A181,'Lançamentos Diários'!$B$5:$B$2004,B181)&gt;0,"OK","FALTA LANÇAMENTO"))</f>
        <v/>
      </c>
    </row>
    <row r="182">
      <c r="A182" s="13" t="n"/>
      <c r="B182" s="6" t="n"/>
      <c r="C182" s="14" t="n"/>
      <c r="D182" s="14" t="n"/>
      <c r="E182" s="6" t="n"/>
      <c r="F182" s="11">
        <f>IF(OR(C182="",D182=""),"",ROUND(MOD(D182-C182,1)*24,2))</f>
        <v/>
      </c>
      <c r="G182" s="6" t="n"/>
      <c r="H182" s="16">
        <f>IF(OR(A182="",B182=""),"",IF(COUNTIFS('Lançamentos Diários'!$A$5:$A$2004,A182,'Lançamentos Diários'!$B$5:$B$2004,B182)&gt;0,"OK","FALTA LANÇAMENTO"))</f>
        <v/>
      </c>
    </row>
    <row r="183">
      <c r="A183" s="13" t="n"/>
      <c r="B183" s="6" t="n"/>
      <c r="C183" s="14" t="n"/>
      <c r="D183" s="14" t="n"/>
      <c r="E183" s="6" t="n"/>
      <c r="F183" s="11">
        <f>IF(OR(C183="",D183=""),"",ROUND(MOD(D183-C183,1)*24,2))</f>
        <v/>
      </c>
      <c r="G183" s="6" t="n"/>
      <c r="H183" s="16">
        <f>IF(OR(A183="",B183=""),"",IF(COUNTIFS('Lançamentos Diários'!$A$5:$A$2004,A183,'Lançamentos Diários'!$B$5:$B$2004,B183)&gt;0,"OK","FALTA LANÇAMENTO"))</f>
        <v/>
      </c>
    </row>
    <row r="184">
      <c r="A184" s="13" t="n"/>
      <c r="B184" s="6" t="n"/>
      <c r="C184" s="14" t="n"/>
      <c r="D184" s="14" t="n"/>
      <c r="E184" s="6" t="n"/>
      <c r="F184" s="11">
        <f>IF(OR(C184="",D184=""),"",ROUND(MOD(D184-C184,1)*24,2))</f>
        <v/>
      </c>
      <c r="G184" s="6" t="n"/>
      <c r="H184" s="16">
        <f>IF(OR(A184="",B184=""),"",IF(COUNTIFS('Lançamentos Diários'!$A$5:$A$2004,A184,'Lançamentos Diários'!$B$5:$B$2004,B184)&gt;0,"OK","FALTA LANÇAMENTO"))</f>
        <v/>
      </c>
    </row>
    <row r="185">
      <c r="A185" s="13" t="n"/>
      <c r="B185" s="6" t="n"/>
      <c r="C185" s="14" t="n"/>
      <c r="D185" s="14" t="n"/>
      <c r="E185" s="6" t="n"/>
      <c r="F185" s="11">
        <f>IF(OR(C185="",D185=""),"",ROUND(MOD(D185-C185,1)*24,2))</f>
        <v/>
      </c>
      <c r="G185" s="6" t="n"/>
      <c r="H185" s="16">
        <f>IF(OR(A185="",B185=""),"",IF(COUNTIFS('Lançamentos Diários'!$A$5:$A$2004,A185,'Lançamentos Diários'!$B$5:$B$2004,B185)&gt;0,"OK","FALTA LANÇAMENTO"))</f>
        <v/>
      </c>
    </row>
    <row r="186">
      <c r="A186" s="13" t="n"/>
      <c r="B186" s="6" t="n"/>
      <c r="C186" s="14" t="n"/>
      <c r="D186" s="14" t="n"/>
      <c r="E186" s="6" t="n"/>
      <c r="F186" s="11">
        <f>IF(OR(C186="",D186=""),"",ROUND(MOD(D186-C186,1)*24,2))</f>
        <v/>
      </c>
      <c r="G186" s="6" t="n"/>
      <c r="H186" s="16">
        <f>IF(OR(A186="",B186=""),"",IF(COUNTIFS('Lançamentos Diários'!$A$5:$A$2004,A186,'Lançamentos Diários'!$B$5:$B$2004,B186)&gt;0,"OK","FALTA LANÇAMENTO"))</f>
        <v/>
      </c>
    </row>
    <row r="187">
      <c r="A187" s="13" t="n"/>
      <c r="B187" s="6" t="n"/>
      <c r="C187" s="14" t="n"/>
      <c r="D187" s="14" t="n"/>
      <c r="E187" s="6" t="n"/>
      <c r="F187" s="11">
        <f>IF(OR(C187="",D187=""),"",ROUND(MOD(D187-C187,1)*24,2))</f>
        <v/>
      </c>
      <c r="G187" s="6" t="n"/>
      <c r="H187" s="16">
        <f>IF(OR(A187="",B187=""),"",IF(COUNTIFS('Lançamentos Diários'!$A$5:$A$2004,A187,'Lançamentos Diários'!$B$5:$B$2004,B187)&gt;0,"OK","FALTA LANÇAMENTO"))</f>
        <v/>
      </c>
    </row>
    <row r="188">
      <c r="A188" s="13" t="n"/>
      <c r="B188" s="6" t="n"/>
      <c r="C188" s="14" t="n"/>
      <c r="D188" s="14" t="n"/>
      <c r="E188" s="6" t="n"/>
      <c r="F188" s="11">
        <f>IF(OR(C188="",D188=""),"",ROUND(MOD(D188-C188,1)*24,2))</f>
        <v/>
      </c>
      <c r="G188" s="6" t="n"/>
      <c r="H188" s="16">
        <f>IF(OR(A188="",B188=""),"",IF(COUNTIFS('Lançamentos Diários'!$A$5:$A$2004,A188,'Lançamentos Diários'!$B$5:$B$2004,B188)&gt;0,"OK","FALTA LANÇAMENTO"))</f>
        <v/>
      </c>
    </row>
    <row r="189">
      <c r="A189" s="13" t="n"/>
      <c r="B189" s="6" t="n"/>
      <c r="C189" s="14" t="n"/>
      <c r="D189" s="14" t="n"/>
      <c r="E189" s="6" t="n"/>
      <c r="F189" s="11">
        <f>IF(OR(C189="",D189=""),"",ROUND(MOD(D189-C189,1)*24,2))</f>
        <v/>
      </c>
      <c r="G189" s="6" t="n"/>
      <c r="H189" s="16">
        <f>IF(OR(A189="",B189=""),"",IF(COUNTIFS('Lançamentos Diários'!$A$5:$A$2004,A189,'Lançamentos Diários'!$B$5:$B$2004,B189)&gt;0,"OK","FALTA LANÇAMENTO"))</f>
        <v/>
      </c>
    </row>
    <row r="190">
      <c r="A190" s="13" t="n"/>
      <c r="B190" s="6" t="n"/>
      <c r="C190" s="14" t="n"/>
      <c r="D190" s="14" t="n"/>
      <c r="E190" s="6" t="n"/>
      <c r="F190" s="11">
        <f>IF(OR(C190="",D190=""),"",ROUND(MOD(D190-C190,1)*24,2))</f>
        <v/>
      </c>
      <c r="G190" s="6" t="n"/>
      <c r="H190" s="16">
        <f>IF(OR(A190="",B190=""),"",IF(COUNTIFS('Lançamentos Diários'!$A$5:$A$2004,A190,'Lançamentos Diários'!$B$5:$B$2004,B190)&gt;0,"OK","FALTA LANÇAMENTO"))</f>
        <v/>
      </c>
    </row>
    <row r="191">
      <c r="A191" s="13" t="n"/>
      <c r="B191" s="6" t="n"/>
      <c r="C191" s="14" t="n"/>
      <c r="D191" s="14" t="n"/>
      <c r="E191" s="6" t="n"/>
      <c r="F191" s="11">
        <f>IF(OR(C191="",D191=""),"",ROUND(MOD(D191-C191,1)*24,2))</f>
        <v/>
      </c>
      <c r="G191" s="6" t="n"/>
      <c r="H191" s="16">
        <f>IF(OR(A191="",B191=""),"",IF(COUNTIFS('Lançamentos Diários'!$A$5:$A$2004,A191,'Lançamentos Diários'!$B$5:$B$2004,B191)&gt;0,"OK","FALTA LANÇAMENTO"))</f>
        <v/>
      </c>
    </row>
    <row r="192">
      <c r="A192" s="13" t="n"/>
      <c r="B192" s="6" t="n"/>
      <c r="C192" s="14" t="n"/>
      <c r="D192" s="14" t="n"/>
      <c r="E192" s="6" t="n"/>
      <c r="F192" s="11">
        <f>IF(OR(C192="",D192=""),"",ROUND(MOD(D192-C192,1)*24,2))</f>
        <v/>
      </c>
      <c r="G192" s="6" t="n"/>
      <c r="H192" s="16">
        <f>IF(OR(A192="",B192=""),"",IF(COUNTIFS('Lançamentos Diários'!$A$5:$A$2004,A192,'Lançamentos Diários'!$B$5:$B$2004,B192)&gt;0,"OK","FALTA LANÇAMENTO"))</f>
        <v/>
      </c>
    </row>
    <row r="193">
      <c r="A193" s="13" t="n"/>
      <c r="B193" s="6" t="n"/>
      <c r="C193" s="14" t="n"/>
      <c r="D193" s="14" t="n"/>
      <c r="E193" s="6" t="n"/>
      <c r="F193" s="11">
        <f>IF(OR(C193="",D193=""),"",ROUND(MOD(D193-C193,1)*24,2))</f>
        <v/>
      </c>
      <c r="G193" s="6" t="n"/>
      <c r="H193" s="16">
        <f>IF(OR(A193="",B193=""),"",IF(COUNTIFS('Lançamentos Diários'!$A$5:$A$2004,A193,'Lançamentos Diários'!$B$5:$B$2004,B193)&gt;0,"OK","FALTA LANÇAMENTO"))</f>
        <v/>
      </c>
    </row>
    <row r="194">
      <c r="A194" s="13" t="n"/>
      <c r="B194" s="6" t="n"/>
      <c r="C194" s="14" t="n"/>
      <c r="D194" s="14" t="n"/>
      <c r="E194" s="6" t="n"/>
      <c r="F194" s="11">
        <f>IF(OR(C194="",D194=""),"",ROUND(MOD(D194-C194,1)*24,2))</f>
        <v/>
      </c>
      <c r="G194" s="6" t="n"/>
      <c r="H194" s="16">
        <f>IF(OR(A194="",B194=""),"",IF(COUNTIFS('Lançamentos Diários'!$A$5:$A$2004,A194,'Lançamentos Diários'!$B$5:$B$2004,B194)&gt;0,"OK","FALTA LANÇAMENTO"))</f>
        <v/>
      </c>
    </row>
    <row r="195">
      <c r="A195" s="13" t="n"/>
      <c r="B195" s="6" t="n"/>
      <c r="C195" s="14" t="n"/>
      <c r="D195" s="14" t="n"/>
      <c r="E195" s="6" t="n"/>
      <c r="F195" s="11">
        <f>IF(OR(C195="",D195=""),"",ROUND(MOD(D195-C195,1)*24,2))</f>
        <v/>
      </c>
      <c r="G195" s="6" t="n"/>
      <c r="H195" s="16">
        <f>IF(OR(A195="",B195=""),"",IF(COUNTIFS('Lançamentos Diários'!$A$5:$A$2004,A195,'Lançamentos Diários'!$B$5:$B$2004,B195)&gt;0,"OK","FALTA LANÇAMENTO"))</f>
        <v/>
      </c>
    </row>
    <row r="196">
      <c r="A196" s="13" t="n"/>
      <c r="B196" s="6" t="n"/>
      <c r="C196" s="14" t="n"/>
      <c r="D196" s="14" t="n"/>
      <c r="E196" s="6" t="n"/>
      <c r="F196" s="11">
        <f>IF(OR(C196="",D196=""),"",ROUND(MOD(D196-C196,1)*24,2))</f>
        <v/>
      </c>
      <c r="G196" s="6" t="n"/>
      <c r="H196" s="16">
        <f>IF(OR(A196="",B196=""),"",IF(COUNTIFS('Lançamentos Diários'!$A$5:$A$2004,A196,'Lançamentos Diários'!$B$5:$B$2004,B196)&gt;0,"OK","FALTA LANÇAMENTO"))</f>
        <v/>
      </c>
    </row>
    <row r="197">
      <c r="A197" s="13" t="n"/>
      <c r="B197" s="6" t="n"/>
      <c r="C197" s="14" t="n"/>
      <c r="D197" s="14" t="n"/>
      <c r="E197" s="6" t="n"/>
      <c r="F197" s="11">
        <f>IF(OR(C197="",D197=""),"",ROUND(MOD(D197-C197,1)*24,2))</f>
        <v/>
      </c>
      <c r="G197" s="6" t="n"/>
      <c r="H197" s="16">
        <f>IF(OR(A197="",B197=""),"",IF(COUNTIFS('Lançamentos Diários'!$A$5:$A$2004,A197,'Lançamentos Diários'!$B$5:$B$2004,B197)&gt;0,"OK","FALTA LANÇAMENTO"))</f>
        <v/>
      </c>
    </row>
    <row r="198">
      <c r="A198" s="13" t="n"/>
      <c r="B198" s="6" t="n"/>
      <c r="C198" s="14" t="n"/>
      <c r="D198" s="14" t="n"/>
      <c r="E198" s="6" t="n"/>
      <c r="F198" s="11">
        <f>IF(OR(C198="",D198=""),"",ROUND(MOD(D198-C198,1)*24,2))</f>
        <v/>
      </c>
      <c r="G198" s="6" t="n"/>
      <c r="H198" s="16">
        <f>IF(OR(A198="",B198=""),"",IF(COUNTIFS('Lançamentos Diários'!$A$5:$A$2004,A198,'Lançamentos Diários'!$B$5:$B$2004,B198)&gt;0,"OK","FALTA LANÇAMENTO"))</f>
        <v/>
      </c>
    </row>
    <row r="199">
      <c r="A199" s="13" t="n"/>
      <c r="B199" s="6" t="n"/>
      <c r="C199" s="14" t="n"/>
      <c r="D199" s="14" t="n"/>
      <c r="E199" s="6" t="n"/>
      <c r="F199" s="11">
        <f>IF(OR(C199="",D199=""),"",ROUND(MOD(D199-C199,1)*24,2))</f>
        <v/>
      </c>
      <c r="G199" s="6" t="n"/>
      <c r="H199" s="16">
        <f>IF(OR(A199="",B199=""),"",IF(COUNTIFS('Lançamentos Diários'!$A$5:$A$2004,A199,'Lançamentos Diários'!$B$5:$B$2004,B199)&gt;0,"OK","FALTA LANÇAMENTO"))</f>
        <v/>
      </c>
    </row>
    <row r="200">
      <c r="A200" s="13" t="n"/>
      <c r="B200" s="6" t="n"/>
      <c r="C200" s="14" t="n"/>
      <c r="D200" s="14" t="n"/>
      <c r="E200" s="6" t="n"/>
      <c r="F200" s="11">
        <f>IF(OR(C200="",D200=""),"",ROUND(MOD(D200-C200,1)*24,2))</f>
        <v/>
      </c>
      <c r="G200" s="6" t="n"/>
      <c r="H200" s="16">
        <f>IF(OR(A200="",B200=""),"",IF(COUNTIFS('Lançamentos Diários'!$A$5:$A$2004,A200,'Lançamentos Diários'!$B$5:$B$2004,B200)&gt;0,"OK","FALTA LANÇAMENTO"))</f>
        <v/>
      </c>
    </row>
    <row r="201">
      <c r="A201" s="13" t="n"/>
      <c r="B201" s="6" t="n"/>
      <c r="C201" s="14" t="n"/>
      <c r="D201" s="14" t="n"/>
      <c r="E201" s="6" t="n"/>
      <c r="F201" s="11">
        <f>IF(OR(C201="",D201=""),"",ROUND(MOD(D201-C201,1)*24,2))</f>
        <v/>
      </c>
      <c r="G201" s="6" t="n"/>
      <c r="H201" s="16">
        <f>IF(OR(A201="",B201=""),"",IF(COUNTIFS('Lançamentos Diários'!$A$5:$A$2004,A201,'Lançamentos Diários'!$B$5:$B$2004,B201)&gt;0,"OK","FALTA LANÇAMENTO"))</f>
        <v/>
      </c>
    </row>
    <row r="202">
      <c r="A202" s="13" t="n"/>
      <c r="B202" s="6" t="n"/>
      <c r="C202" s="14" t="n"/>
      <c r="D202" s="14" t="n"/>
      <c r="E202" s="6" t="n"/>
      <c r="F202" s="11">
        <f>IF(OR(C202="",D202=""),"",ROUND(MOD(D202-C202,1)*24,2))</f>
        <v/>
      </c>
      <c r="G202" s="6" t="n"/>
      <c r="H202" s="16">
        <f>IF(OR(A202="",B202=""),"",IF(COUNTIFS('Lançamentos Diários'!$A$5:$A$2004,A202,'Lançamentos Diários'!$B$5:$B$2004,B202)&gt;0,"OK","FALTA LANÇAMENTO"))</f>
        <v/>
      </c>
    </row>
    <row r="203">
      <c r="A203" s="13" t="n"/>
      <c r="B203" s="6" t="n"/>
      <c r="C203" s="14" t="n"/>
      <c r="D203" s="14" t="n"/>
      <c r="E203" s="6" t="n"/>
      <c r="F203" s="11">
        <f>IF(OR(C203="",D203=""),"",ROUND(MOD(D203-C203,1)*24,2))</f>
        <v/>
      </c>
      <c r="G203" s="6" t="n"/>
      <c r="H203" s="16">
        <f>IF(OR(A203="",B203=""),"",IF(COUNTIFS('Lançamentos Diários'!$A$5:$A$2004,A203,'Lançamentos Diários'!$B$5:$B$2004,B203)&gt;0,"OK","FALTA LANÇAMENTO"))</f>
        <v/>
      </c>
    </row>
    <row r="204">
      <c r="A204" s="13" t="n"/>
      <c r="B204" s="6" t="n"/>
      <c r="C204" s="14" t="n"/>
      <c r="D204" s="14" t="n"/>
      <c r="E204" s="6" t="n"/>
      <c r="F204" s="11">
        <f>IF(OR(C204="",D204=""),"",ROUND(MOD(D204-C204,1)*24,2))</f>
        <v/>
      </c>
      <c r="G204" s="6" t="n"/>
      <c r="H204" s="16">
        <f>IF(OR(A204="",B204=""),"",IF(COUNTIFS('Lançamentos Diários'!$A$5:$A$2004,A204,'Lançamentos Diários'!$B$5:$B$2004,B204)&gt;0,"OK","FALTA LANÇAMENTO"))</f>
        <v/>
      </c>
    </row>
    <row r="205">
      <c r="A205" s="13" t="n"/>
      <c r="B205" s="6" t="n"/>
      <c r="C205" s="14" t="n"/>
      <c r="D205" s="14" t="n"/>
      <c r="E205" s="6" t="n"/>
      <c r="F205" s="11">
        <f>IF(OR(C205="",D205=""),"",ROUND(MOD(D205-C205,1)*24,2))</f>
        <v/>
      </c>
      <c r="G205" s="6" t="n"/>
      <c r="H205" s="16">
        <f>IF(OR(A205="",B205=""),"",IF(COUNTIFS('Lançamentos Diários'!$A$5:$A$2004,A205,'Lançamentos Diários'!$B$5:$B$2004,B205)&gt;0,"OK","FALTA LANÇAMENTO"))</f>
        <v/>
      </c>
    </row>
    <row r="206">
      <c r="A206" s="13" t="n"/>
      <c r="B206" s="6" t="n"/>
      <c r="C206" s="14" t="n"/>
      <c r="D206" s="14" t="n"/>
      <c r="E206" s="6" t="n"/>
      <c r="F206" s="11">
        <f>IF(OR(C206="",D206=""),"",ROUND(MOD(D206-C206,1)*24,2))</f>
        <v/>
      </c>
      <c r="G206" s="6" t="n"/>
      <c r="H206" s="16">
        <f>IF(OR(A206="",B206=""),"",IF(COUNTIFS('Lançamentos Diários'!$A$5:$A$2004,A206,'Lançamentos Diários'!$B$5:$B$2004,B206)&gt;0,"OK","FALTA LANÇAMENTO"))</f>
        <v/>
      </c>
    </row>
    <row r="207">
      <c r="A207" s="13" t="n"/>
      <c r="B207" s="6" t="n"/>
      <c r="C207" s="14" t="n"/>
      <c r="D207" s="14" t="n"/>
      <c r="E207" s="6" t="n"/>
      <c r="F207" s="11">
        <f>IF(OR(C207="",D207=""),"",ROUND(MOD(D207-C207,1)*24,2))</f>
        <v/>
      </c>
      <c r="G207" s="6" t="n"/>
      <c r="H207" s="16">
        <f>IF(OR(A207="",B207=""),"",IF(COUNTIFS('Lançamentos Diários'!$A$5:$A$2004,A207,'Lançamentos Diários'!$B$5:$B$2004,B207)&gt;0,"OK","FALTA LANÇAMENTO"))</f>
        <v/>
      </c>
    </row>
    <row r="208">
      <c r="A208" s="13" t="n"/>
      <c r="B208" s="6" t="n"/>
      <c r="C208" s="14" t="n"/>
      <c r="D208" s="14" t="n"/>
      <c r="E208" s="6" t="n"/>
      <c r="F208" s="11">
        <f>IF(OR(C208="",D208=""),"",ROUND(MOD(D208-C208,1)*24,2))</f>
        <v/>
      </c>
      <c r="G208" s="6" t="n"/>
      <c r="H208" s="16">
        <f>IF(OR(A208="",B208=""),"",IF(COUNTIFS('Lançamentos Diários'!$A$5:$A$2004,A208,'Lançamentos Diários'!$B$5:$B$2004,B208)&gt;0,"OK","FALTA LANÇAMENTO"))</f>
        <v/>
      </c>
    </row>
    <row r="209">
      <c r="A209" s="13" t="n"/>
      <c r="B209" s="6" t="n"/>
      <c r="C209" s="14" t="n"/>
      <c r="D209" s="14" t="n"/>
      <c r="E209" s="6" t="n"/>
      <c r="F209" s="11">
        <f>IF(OR(C209="",D209=""),"",ROUND(MOD(D209-C209,1)*24,2))</f>
        <v/>
      </c>
      <c r="G209" s="6" t="n"/>
      <c r="H209" s="16">
        <f>IF(OR(A209="",B209=""),"",IF(COUNTIFS('Lançamentos Diários'!$A$5:$A$2004,A209,'Lançamentos Diários'!$B$5:$B$2004,B209)&gt;0,"OK","FALTA LANÇAMENTO"))</f>
        <v/>
      </c>
    </row>
    <row r="210">
      <c r="A210" s="13" t="n"/>
      <c r="B210" s="6" t="n"/>
      <c r="C210" s="14" t="n"/>
      <c r="D210" s="14" t="n"/>
      <c r="E210" s="6" t="n"/>
      <c r="F210" s="11">
        <f>IF(OR(C210="",D210=""),"",ROUND(MOD(D210-C210,1)*24,2))</f>
        <v/>
      </c>
      <c r="G210" s="6" t="n"/>
      <c r="H210" s="16">
        <f>IF(OR(A210="",B210=""),"",IF(COUNTIFS('Lançamentos Diários'!$A$5:$A$2004,A210,'Lançamentos Diários'!$B$5:$B$2004,B210)&gt;0,"OK","FALTA LANÇAMENTO"))</f>
        <v/>
      </c>
    </row>
    <row r="211">
      <c r="A211" s="13" t="n"/>
      <c r="B211" s="6" t="n"/>
      <c r="C211" s="14" t="n"/>
      <c r="D211" s="14" t="n"/>
      <c r="E211" s="6" t="n"/>
      <c r="F211" s="11">
        <f>IF(OR(C211="",D211=""),"",ROUND(MOD(D211-C211,1)*24,2))</f>
        <v/>
      </c>
      <c r="G211" s="6" t="n"/>
      <c r="H211" s="16">
        <f>IF(OR(A211="",B211=""),"",IF(COUNTIFS('Lançamentos Diários'!$A$5:$A$2004,A211,'Lançamentos Diários'!$B$5:$B$2004,B211)&gt;0,"OK","FALTA LANÇAMENTO"))</f>
        <v/>
      </c>
    </row>
    <row r="212">
      <c r="A212" s="13" t="n"/>
      <c r="B212" s="6" t="n"/>
      <c r="C212" s="14" t="n"/>
      <c r="D212" s="14" t="n"/>
      <c r="E212" s="6" t="n"/>
      <c r="F212" s="11">
        <f>IF(OR(C212="",D212=""),"",ROUND(MOD(D212-C212,1)*24,2))</f>
        <v/>
      </c>
      <c r="G212" s="6" t="n"/>
      <c r="H212" s="16">
        <f>IF(OR(A212="",B212=""),"",IF(COUNTIFS('Lançamentos Diários'!$A$5:$A$2004,A212,'Lançamentos Diários'!$B$5:$B$2004,B212)&gt;0,"OK","FALTA LANÇAMENTO"))</f>
        <v/>
      </c>
    </row>
    <row r="213">
      <c r="A213" s="13" t="n"/>
      <c r="B213" s="6" t="n"/>
      <c r="C213" s="14" t="n"/>
      <c r="D213" s="14" t="n"/>
      <c r="E213" s="6" t="n"/>
      <c r="F213" s="11">
        <f>IF(OR(C213="",D213=""),"",ROUND(MOD(D213-C213,1)*24,2))</f>
        <v/>
      </c>
      <c r="G213" s="6" t="n"/>
      <c r="H213" s="16">
        <f>IF(OR(A213="",B213=""),"",IF(COUNTIFS('Lançamentos Diários'!$A$5:$A$2004,A213,'Lançamentos Diários'!$B$5:$B$2004,B213)&gt;0,"OK","FALTA LANÇAMENTO"))</f>
        <v/>
      </c>
    </row>
    <row r="214">
      <c r="A214" s="13" t="n"/>
      <c r="B214" s="6" t="n"/>
      <c r="C214" s="14" t="n"/>
      <c r="D214" s="14" t="n"/>
      <c r="E214" s="6" t="n"/>
      <c r="F214" s="11">
        <f>IF(OR(C214="",D214=""),"",ROUND(MOD(D214-C214,1)*24,2))</f>
        <v/>
      </c>
      <c r="G214" s="6" t="n"/>
      <c r="H214" s="16">
        <f>IF(OR(A214="",B214=""),"",IF(COUNTIFS('Lançamentos Diários'!$A$5:$A$2004,A214,'Lançamentos Diários'!$B$5:$B$2004,B214)&gt;0,"OK","FALTA LANÇAMENTO"))</f>
        <v/>
      </c>
    </row>
    <row r="215">
      <c r="A215" s="13" t="n"/>
      <c r="B215" s="6" t="n"/>
      <c r="C215" s="14" t="n"/>
      <c r="D215" s="14" t="n"/>
      <c r="E215" s="6" t="n"/>
      <c r="F215" s="11">
        <f>IF(OR(C215="",D215=""),"",ROUND(MOD(D215-C215,1)*24,2))</f>
        <v/>
      </c>
      <c r="G215" s="6" t="n"/>
      <c r="H215" s="16">
        <f>IF(OR(A215="",B215=""),"",IF(COUNTIFS('Lançamentos Diários'!$A$5:$A$2004,A215,'Lançamentos Diários'!$B$5:$B$2004,B215)&gt;0,"OK","FALTA LANÇAMENTO"))</f>
        <v/>
      </c>
    </row>
    <row r="216">
      <c r="A216" s="13" t="n"/>
      <c r="B216" s="6" t="n"/>
      <c r="C216" s="14" t="n"/>
      <c r="D216" s="14" t="n"/>
      <c r="E216" s="6" t="n"/>
      <c r="F216" s="11">
        <f>IF(OR(C216="",D216=""),"",ROUND(MOD(D216-C216,1)*24,2))</f>
        <v/>
      </c>
      <c r="G216" s="6" t="n"/>
      <c r="H216" s="16">
        <f>IF(OR(A216="",B216=""),"",IF(COUNTIFS('Lançamentos Diários'!$A$5:$A$2004,A216,'Lançamentos Diários'!$B$5:$B$2004,B216)&gt;0,"OK","FALTA LANÇAMENTO"))</f>
        <v/>
      </c>
    </row>
    <row r="217">
      <c r="A217" s="13" t="n"/>
      <c r="B217" s="6" t="n"/>
      <c r="C217" s="14" t="n"/>
      <c r="D217" s="14" t="n"/>
      <c r="E217" s="6" t="n"/>
      <c r="F217" s="11">
        <f>IF(OR(C217="",D217=""),"",ROUND(MOD(D217-C217,1)*24,2))</f>
        <v/>
      </c>
      <c r="G217" s="6" t="n"/>
      <c r="H217" s="16">
        <f>IF(OR(A217="",B217=""),"",IF(COUNTIFS('Lançamentos Diários'!$A$5:$A$2004,A217,'Lançamentos Diários'!$B$5:$B$2004,B217)&gt;0,"OK","FALTA LANÇAMENTO"))</f>
        <v/>
      </c>
    </row>
    <row r="218">
      <c r="A218" s="13" t="n"/>
      <c r="B218" s="6" t="n"/>
      <c r="C218" s="14" t="n"/>
      <c r="D218" s="14" t="n"/>
      <c r="E218" s="6" t="n"/>
      <c r="F218" s="11">
        <f>IF(OR(C218="",D218=""),"",ROUND(MOD(D218-C218,1)*24,2))</f>
        <v/>
      </c>
      <c r="G218" s="6" t="n"/>
      <c r="H218" s="16">
        <f>IF(OR(A218="",B218=""),"",IF(COUNTIFS('Lançamentos Diários'!$A$5:$A$2004,A218,'Lançamentos Diários'!$B$5:$B$2004,B218)&gt;0,"OK","FALTA LANÇAMENTO"))</f>
        <v/>
      </c>
    </row>
    <row r="219">
      <c r="A219" s="13" t="n"/>
      <c r="B219" s="6" t="n"/>
      <c r="C219" s="14" t="n"/>
      <c r="D219" s="14" t="n"/>
      <c r="E219" s="6" t="n"/>
      <c r="F219" s="11">
        <f>IF(OR(C219="",D219=""),"",ROUND(MOD(D219-C219,1)*24,2))</f>
        <v/>
      </c>
      <c r="G219" s="6" t="n"/>
      <c r="H219" s="16">
        <f>IF(OR(A219="",B219=""),"",IF(COUNTIFS('Lançamentos Diários'!$A$5:$A$2004,A219,'Lançamentos Diários'!$B$5:$B$2004,B219)&gt;0,"OK","FALTA LANÇAMENTO"))</f>
        <v/>
      </c>
    </row>
    <row r="220">
      <c r="A220" s="13" t="n"/>
      <c r="B220" s="6" t="n"/>
      <c r="C220" s="14" t="n"/>
      <c r="D220" s="14" t="n"/>
      <c r="E220" s="6" t="n"/>
      <c r="F220" s="11">
        <f>IF(OR(C220="",D220=""),"",ROUND(MOD(D220-C220,1)*24,2))</f>
        <v/>
      </c>
      <c r="G220" s="6" t="n"/>
      <c r="H220" s="16">
        <f>IF(OR(A220="",B220=""),"",IF(COUNTIFS('Lançamentos Diários'!$A$5:$A$2004,A220,'Lançamentos Diários'!$B$5:$B$2004,B220)&gt;0,"OK","FALTA LANÇAMENTO"))</f>
        <v/>
      </c>
    </row>
    <row r="221">
      <c r="A221" s="13" t="n"/>
      <c r="B221" s="6" t="n"/>
      <c r="C221" s="14" t="n"/>
      <c r="D221" s="14" t="n"/>
      <c r="E221" s="6" t="n"/>
      <c r="F221" s="11">
        <f>IF(OR(C221="",D221=""),"",ROUND(MOD(D221-C221,1)*24,2))</f>
        <v/>
      </c>
      <c r="G221" s="6" t="n"/>
      <c r="H221" s="16">
        <f>IF(OR(A221="",B221=""),"",IF(COUNTIFS('Lançamentos Diários'!$A$5:$A$2004,A221,'Lançamentos Diários'!$B$5:$B$2004,B221)&gt;0,"OK","FALTA LANÇAMENTO"))</f>
        <v/>
      </c>
    </row>
    <row r="222">
      <c r="A222" s="13" t="n"/>
      <c r="B222" s="6" t="n"/>
      <c r="C222" s="14" t="n"/>
      <c r="D222" s="14" t="n"/>
      <c r="E222" s="6" t="n"/>
      <c r="F222" s="11">
        <f>IF(OR(C222="",D222=""),"",ROUND(MOD(D222-C222,1)*24,2))</f>
        <v/>
      </c>
      <c r="G222" s="6" t="n"/>
      <c r="H222" s="16">
        <f>IF(OR(A222="",B222=""),"",IF(COUNTIFS('Lançamentos Diários'!$A$5:$A$2004,A222,'Lançamentos Diários'!$B$5:$B$2004,B222)&gt;0,"OK","FALTA LANÇAMENTO"))</f>
        <v/>
      </c>
    </row>
    <row r="223">
      <c r="A223" s="13" t="n"/>
      <c r="B223" s="6" t="n"/>
      <c r="C223" s="14" t="n"/>
      <c r="D223" s="14" t="n"/>
      <c r="E223" s="6" t="n"/>
      <c r="F223" s="11">
        <f>IF(OR(C223="",D223=""),"",ROUND(MOD(D223-C223,1)*24,2))</f>
        <v/>
      </c>
      <c r="G223" s="6" t="n"/>
      <c r="H223" s="16">
        <f>IF(OR(A223="",B223=""),"",IF(COUNTIFS('Lançamentos Diários'!$A$5:$A$2004,A223,'Lançamentos Diários'!$B$5:$B$2004,B223)&gt;0,"OK","FALTA LANÇAMENTO"))</f>
        <v/>
      </c>
    </row>
    <row r="224">
      <c r="A224" s="13" t="n"/>
      <c r="B224" s="6" t="n"/>
      <c r="C224" s="14" t="n"/>
      <c r="D224" s="14" t="n"/>
      <c r="E224" s="6" t="n"/>
      <c r="F224" s="11">
        <f>IF(OR(C224="",D224=""),"",ROUND(MOD(D224-C224,1)*24,2))</f>
        <v/>
      </c>
      <c r="G224" s="6" t="n"/>
      <c r="H224" s="16">
        <f>IF(OR(A224="",B224=""),"",IF(COUNTIFS('Lançamentos Diários'!$A$5:$A$2004,A224,'Lançamentos Diários'!$B$5:$B$2004,B224)&gt;0,"OK","FALTA LANÇAMENTO"))</f>
        <v/>
      </c>
    </row>
    <row r="225">
      <c r="A225" s="13" t="n"/>
      <c r="B225" s="6" t="n"/>
      <c r="C225" s="14" t="n"/>
      <c r="D225" s="14" t="n"/>
      <c r="E225" s="6" t="n"/>
      <c r="F225" s="11">
        <f>IF(OR(C225="",D225=""),"",ROUND(MOD(D225-C225,1)*24,2))</f>
        <v/>
      </c>
      <c r="G225" s="6" t="n"/>
      <c r="H225" s="16">
        <f>IF(OR(A225="",B225=""),"",IF(COUNTIFS('Lançamentos Diários'!$A$5:$A$2004,A225,'Lançamentos Diários'!$B$5:$B$2004,B225)&gt;0,"OK","FALTA LANÇAMENTO"))</f>
        <v/>
      </c>
    </row>
    <row r="226">
      <c r="A226" s="13" t="n"/>
      <c r="B226" s="6" t="n"/>
      <c r="C226" s="14" t="n"/>
      <c r="D226" s="14" t="n"/>
      <c r="E226" s="6" t="n"/>
      <c r="F226" s="11">
        <f>IF(OR(C226="",D226=""),"",ROUND(MOD(D226-C226,1)*24,2))</f>
        <v/>
      </c>
      <c r="G226" s="6" t="n"/>
      <c r="H226" s="16">
        <f>IF(OR(A226="",B226=""),"",IF(COUNTIFS('Lançamentos Diários'!$A$5:$A$2004,A226,'Lançamentos Diários'!$B$5:$B$2004,B226)&gt;0,"OK","FALTA LANÇAMENTO"))</f>
        <v/>
      </c>
    </row>
    <row r="227">
      <c r="A227" s="13" t="n"/>
      <c r="B227" s="6" t="n"/>
      <c r="C227" s="14" t="n"/>
      <c r="D227" s="14" t="n"/>
      <c r="E227" s="6" t="n"/>
      <c r="F227" s="11">
        <f>IF(OR(C227="",D227=""),"",ROUND(MOD(D227-C227,1)*24,2))</f>
        <v/>
      </c>
      <c r="G227" s="6" t="n"/>
      <c r="H227" s="16">
        <f>IF(OR(A227="",B227=""),"",IF(COUNTIFS('Lançamentos Diários'!$A$5:$A$2004,A227,'Lançamentos Diários'!$B$5:$B$2004,B227)&gt;0,"OK","FALTA LANÇAMENTO"))</f>
        <v/>
      </c>
    </row>
    <row r="228">
      <c r="A228" s="13" t="n"/>
      <c r="B228" s="6" t="n"/>
      <c r="C228" s="14" t="n"/>
      <c r="D228" s="14" t="n"/>
      <c r="E228" s="6" t="n"/>
      <c r="F228" s="11">
        <f>IF(OR(C228="",D228=""),"",ROUND(MOD(D228-C228,1)*24,2))</f>
        <v/>
      </c>
      <c r="G228" s="6" t="n"/>
      <c r="H228" s="16">
        <f>IF(OR(A228="",B228=""),"",IF(COUNTIFS('Lançamentos Diários'!$A$5:$A$2004,A228,'Lançamentos Diários'!$B$5:$B$2004,B228)&gt;0,"OK","FALTA LANÇAMENTO"))</f>
        <v/>
      </c>
    </row>
    <row r="229">
      <c r="A229" s="13" t="n"/>
      <c r="B229" s="6" t="n"/>
      <c r="C229" s="14" t="n"/>
      <c r="D229" s="14" t="n"/>
      <c r="E229" s="6" t="n"/>
      <c r="F229" s="11">
        <f>IF(OR(C229="",D229=""),"",ROUND(MOD(D229-C229,1)*24,2))</f>
        <v/>
      </c>
      <c r="G229" s="6" t="n"/>
      <c r="H229" s="16">
        <f>IF(OR(A229="",B229=""),"",IF(COUNTIFS('Lançamentos Diários'!$A$5:$A$2004,A229,'Lançamentos Diários'!$B$5:$B$2004,B229)&gt;0,"OK","FALTA LANÇAMENTO"))</f>
        <v/>
      </c>
    </row>
    <row r="230">
      <c r="A230" s="13" t="n"/>
      <c r="B230" s="6" t="n"/>
      <c r="C230" s="14" t="n"/>
      <c r="D230" s="14" t="n"/>
      <c r="E230" s="6" t="n"/>
      <c r="F230" s="11">
        <f>IF(OR(C230="",D230=""),"",ROUND(MOD(D230-C230,1)*24,2))</f>
        <v/>
      </c>
      <c r="G230" s="6" t="n"/>
      <c r="H230" s="16">
        <f>IF(OR(A230="",B230=""),"",IF(COUNTIFS('Lançamentos Diários'!$A$5:$A$2004,A230,'Lançamentos Diários'!$B$5:$B$2004,B230)&gt;0,"OK","FALTA LANÇAMENTO"))</f>
        <v/>
      </c>
    </row>
    <row r="231">
      <c r="A231" s="13" t="n"/>
      <c r="B231" s="6" t="n"/>
      <c r="C231" s="14" t="n"/>
      <c r="D231" s="14" t="n"/>
      <c r="E231" s="6" t="n"/>
      <c r="F231" s="11">
        <f>IF(OR(C231="",D231=""),"",ROUND(MOD(D231-C231,1)*24,2))</f>
        <v/>
      </c>
      <c r="G231" s="6" t="n"/>
      <c r="H231" s="16">
        <f>IF(OR(A231="",B231=""),"",IF(COUNTIFS('Lançamentos Diários'!$A$5:$A$2004,A231,'Lançamentos Diários'!$B$5:$B$2004,B231)&gt;0,"OK","FALTA LANÇAMENTO"))</f>
        <v/>
      </c>
    </row>
    <row r="232">
      <c r="A232" s="13" t="n"/>
      <c r="B232" s="6" t="n"/>
      <c r="C232" s="14" t="n"/>
      <c r="D232" s="14" t="n"/>
      <c r="E232" s="6" t="n"/>
      <c r="F232" s="11">
        <f>IF(OR(C232="",D232=""),"",ROUND(MOD(D232-C232,1)*24,2))</f>
        <v/>
      </c>
      <c r="G232" s="6" t="n"/>
      <c r="H232" s="16">
        <f>IF(OR(A232="",B232=""),"",IF(COUNTIFS('Lançamentos Diários'!$A$5:$A$2004,A232,'Lançamentos Diários'!$B$5:$B$2004,B232)&gt;0,"OK","FALTA LANÇAMENTO"))</f>
        <v/>
      </c>
    </row>
    <row r="233">
      <c r="A233" s="13" t="n"/>
      <c r="B233" s="6" t="n"/>
      <c r="C233" s="14" t="n"/>
      <c r="D233" s="14" t="n"/>
      <c r="E233" s="6" t="n"/>
      <c r="F233" s="11">
        <f>IF(OR(C233="",D233=""),"",ROUND(MOD(D233-C233,1)*24,2))</f>
        <v/>
      </c>
      <c r="G233" s="6" t="n"/>
      <c r="H233" s="16">
        <f>IF(OR(A233="",B233=""),"",IF(COUNTIFS('Lançamentos Diários'!$A$5:$A$2004,A233,'Lançamentos Diários'!$B$5:$B$2004,B233)&gt;0,"OK","FALTA LANÇAMENTO"))</f>
        <v/>
      </c>
    </row>
    <row r="234">
      <c r="A234" s="13" t="n"/>
      <c r="B234" s="6" t="n"/>
      <c r="C234" s="14" t="n"/>
      <c r="D234" s="14" t="n"/>
      <c r="E234" s="6" t="n"/>
      <c r="F234" s="11">
        <f>IF(OR(C234="",D234=""),"",ROUND(MOD(D234-C234,1)*24,2))</f>
        <v/>
      </c>
      <c r="G234" s="6" t="n"/>
      <c r="H234" s="16">
        <f>IF(OR(A234="",B234=""),"",IF(COUNTIFS('Lançamentos Diários'!$A$5:$A$2004,A234,'Lançamentos Diários'!$B$5:$B$2004,B234)&gt;0,"OK","FALTA LANÇAMENTO"))</f>
        <v/>
      </c>
    </row>
    <row r="235">
      <c r="A235" s="13" t="n"/>
      <c r="B235" s="6" t="n"/>
      <c r="C235" s="14" t="n"/>
      <c r="D235" s="14" t="n"/>
      <c r="E235" s="6" t="n"/>
      <c r="F235" s="11">
        <f>IF(OR(C235="",D235=""),"",ROUND(MOD(D235-C235,1)*24,2))</f>
        <v/>
      </c>
      <c r="G235" s="6" t="n"/>
      <c r="H235" s="16">
        <f>IF(OR(A235="",B235=""),"",IF(COUNTIFS('Lançamentos Diários'!$A$5:$A$2004,A235,'Lançamentos Diários'!$B$5:$B$2004,B235)&gt;0,"OK","FALTA LANÇAMENTO"))</f>
        <v/>
      </c>
    </row>
    <row r="236">
      <c r="A236" s="13" t="n"/>
      <c r="B236" s="6" t="n"/>
      <c r="C236" s="14" t="n"/>
      <c r="D236" s="14" t="n"/>
      <c r="E236" s="6" t="n"/>
      <c r="F236" s="11">
        <f>IF(OR(C236="",D236=""),"",ROUND(MOD(D236-C236,1)*24,2))</f>
        <v/>
      </c>
      <c r="G236" s="6" t="n"/>
      <c r="H236" s="16">
        <f>IF(OR(A236="",B236=""),"",IF(COUNTIFS('Lançamentos Diários'!$A$5:$A$2004,A236,'Lançamentos Diários'!$B$5:$B$2004,B236)&gt;0,"OK","FALTA LANÇAMENTO"))</f>
        <v/>
      </c>
    </row>
    <row r="237">
      <c r="A237" s="13" t="n"/>
      <c r="B237" s="6" t="n"/>
      <c r="C237" s="14" t="n"/>
      <c r="D237" s="14" t="n"/>
      <c r="E237" s="6" t="n"/>
      <c r="F237" s="11">
        <f>IF(OR(C237="",D237=""),"",ROUND(MOD(D237-C237,1)*24,2))</f>
        <v/>
      </c>
      <c r="G237" s="6" t="n"/>
      <c r="H237" s="16">
        <f>IF(OR(A237="",B237=""),"",IF(COUNTIFS('Lançamentos Diários'!$A$5:$A$2004,A237,'Lançamentos Diários'!$B$5:$B$2004,B237)&gt;0,"OK","FALTA LANÇAMENTO"))</f>
        <v/>
      </c>
    </row>
    <row r="238">
      <c r="A238" s="13" t="n"/>
      <c r="B238" s="6" t="n"/>
      <c r="C238" s="14" t="n"/>
      <c r="D238" s="14" t="n"/>
      <c r="E238" s="6" t="n"/>
      <c r="F238" s="11">
        <f>IF(OR(C238="",D238=""),"",ROUND(MOD(D238-C238,1)*24,2))</f>
        <v/>
      </c>
      <c r="G238" s="6" t="n"/>
      <c r="H238" s="16">
        <f>IF(OR(A238="",B238=""),"",IF(COUNTIFS('Lançamentos Diários'!$A$5:$A$2004,A238,'Lançamentos Diários'!$B$5:$B$2004,B238)&gt;0,"OK","FALTA LANÇAMENTO"))</f>
        <v/>
      </c>
    </row>
    <row r="239">
      <c r="A239" s="13" t="n"/>
      <c r="B239" s="6" t="n"/>
      <c r="C239" s="14" t="n"/>
      <c r="D239" s="14" t="n"/>
      <c r="E239" s="6" t="n"/>
      <c r="F239" s="11">
        <f>IF(OR(C239="",D239=""),"",ROUND(MOD(D239-C239,1)*24,2))</f>
        <v/>
      </c>
      <c r="G239" s="6" t="n"/>
      <c r="H239" s="16">
        <f>IF(OR(A239="",B239=""),"",IF(COUNTIFS('Lançamentos Diários'!$A$5:$A$2004,A239,'Lançamentos Diários'!$B$5:$B$2004,B239)&gt;0,"OK","FALTA LANÇAMENTO"))</f>
        <v/>
      </c>
    </row>
    <row r="240">
      <c r="A240" s="13" t="n"/>
      <c r="B240" s="6" t="n"/>
      <c r="C240" s="14" t="n"/>
      <c r="D240" s="14" t="n"/>
      <c r="E240" s="6" t="n"/>
      <c r="F240" s="11">
        <f>IF(OR(C240="",D240=""),"",ROUND(MOD(D240-C240,1)*24,2))</f>
        <v/>
      </c>
      <c r="G240" s="6" t="n"/>
      <c r="H240" s="16">
        <f>IF(OR(A240="",B240=""),"",IF(COUNTIFS('Lançamentos Diários'!$A$5:$A$2004,A240,'Lançamentos Diários'!$B$5:$B$2004,B240)&gt;0,"OK","FALTA LANÇAMENTO"))</f>
        <v/>
      </c>
    </row>
    <row r="241">
      <c r="A241" s="13" t="n"/>
      <c r="B241" s="6" t="n"/>
      <c r="C241" s="14" t="n"/>
      <c r="D241" s="14" t="n"/>
      <c r="E241" s="6" t="n"/>
      <c r="F241" s="11">
        <f>IF(OR(C241="",D241=""),"",ROUND(MOD(D241-C241,1)*24,2))</f>
        <v/>
      </c>
      <c r="G241" s="6" t="n"/>
      <c r="H241" s="16">
        <f>IF(OR(A241="",B241=""),"",IF(COUNTIFS('Lançamentos Diários'!$A$5:$A$2004,A241,'Lançamentos Diários'!$B$5:$B$2004,B241)&gt;0,"OK","FALTA LANÇAMENTO"))</f>
        <v/>
      </c>
    </row>
    <row r="242">
      <c r="A242" s="13" t="n"/>
      <c r="B242" s="6" t="n"/>
      <c r="C242" s="14" t="n"/>
      <c r="D242" s="14" t="n"/>
      <c r="E242" s="6" t="n"/>
      <c r="F242" s="11">
        <f>IF(OR(C242="",D242=""),"",ROUND(MOD(D242-C242,1)*24,2))</f>
        <v/>
      </c>
      <c r="G242" s="6" t="n"/>
      <c r="H242" s="16">
        <f>IF(OR(A242="",B242=""),"",IF(COUNTIFS('Lançamentos Diários'!$A$5:$A$2004,A242,'Lançamentos Diários'!$B$5:$B$2004,B242)&gt;0,"OK","FALTA LANÇAMENTO"))</f>
        <v/>
      </c>
    </row>
    <row r="243">
      <c r="A243" s="13" t="n"/>
      <c r="B243" s="6" t="n"/>
      <c r="C243" s="14" t="n"/>
      <c r="D243" s="14" t="n"/>
      <c r="E243" s="6" t="n"/>
      <c r="F243" s="11">
        <f>IF(OR(C243="",D243=""),"",ROUND(MOD(D243-C243,1)*24,2))</f>
        <v/>
      </c>
      <c r="G243" s="6" t="n"/>
      <c r="H243" s="16">
        <f>IF(OR(A243="",B243=""),"",IF(COUNTIFS('Lançamentos Diários'!$A$5:$A$2004,A243,'Lançamentos Diários'!$B$5:$B$2004,B243)&gt;0,"OK","FALTA LANÇAMENTO"))</f>
        <v/>
      </c>
    </row>
    <row r="244">
      <c r="A244" s="13" t="n"/>
      <c r="B244" s="6" t="n"/>
      <c r="C244" s="14" t="n"/>
      <c r="D244" s="14" t="n"/>
      <c r="E244" s="6" t="n"/>
      <c r="F244" s="11">
        <f>IF(OR(C244="",D244=""),"",ROUND(MOD(D244-C244,1)*24,2))</f>
        <v/>
      </c>
      <c r="G244" s="6" t="n"/>
      <c r="H244" s="16">
        <f>IF(OR(A244="",B244=""),"",IF(COUNTIFS('Lançamentos Diários'!$A$5:$A$2004,A244,'Lançamentos Diários'!$B$5:$B$2004,B244)&gt;0,"OK","FALTA LANÇAMENTO"))</f>
        <v/>
      </c>
    </row>
    <row r="245">
      <c r="A245" s="13" t="n"/>
      <c r="B245" s="6" t="n"/>
      <c r="C245" s="14" t="n"/>
      <c r="D245" s="14" t="n"/>
      <c r="E245" s="6" t="n"/>
      <c r="F245" s="11">
        <f>IF(OR(C245="",D245=""),"",ROUND(MOD(D245-C245,1)*24,2))</f>
        <v/>
      </c>
      <c r="G245" s="6" t="n"/>
      <c r="H245" s="16">
        <f>IF(OR(A245="",B245=""),"",IF(COUNTIFS('Lançamentos Diários'!$A$5:$A$2004,A245,'Lançamentos Diários'!$B$5:$B$2004,B245)&gt;0,"OK","FALTA LANÇAMENTO"))</f>
        <v/>
      </c>
    </row>
    <row r="246">
      <c r="A246" s="13" t="n"/>
      <c r="B246" s="6" t="n"/>
      <c r="C246" s="14" t="n"/>
      <c r="D246" s="14" t="n"/>
      <c r="E246" s="6" t="n"/>
      <c r="F246" s="11">
        <f>IF(OR(C246="",D246=""),"",ROUND(MOD(D246-C246,1)*24,2))</f>
        <v/>
      </c>
      <c r="G246" s="6" t="n"/>
      <c r="H246" s="16">
        <f>IF(OR(A246="",B246=""),"",IF(COUNTIFS('Lançamentos Diários'!$A$5:$A$2004,A246,'Lançamentos Diários'!$B$5:$B$2004,B246)&gt;0,"OK","FALTA LANÇAMENTO"))</f>
        <v/>
      </c>
    </row>
    <row r="247">
      <c r="A247" s="13" t="n"/>
      <c r="B247" s="6" t="n"/>
      <c r="C247" s="14" t="n"/>
      <c r="D247" s="14" t="n"/>
      <c r="E247" s="6" t="n"/>
      <c r="F247" s="11">
        <f>IF(OR(C247="",D247=""),"",ROUND(MOD(D247-C247,1)*24,2))</f>
        <v/>
      </c>
      <c r="G247" s="6" t="n"/>
      <c r="H247" s="16">
        <f>IF(OR(A247="",B247=""),"",IF(COUNTIFS('Lançamentos Diários'!$A$5:$A$2004,A247,'Lançamentos Diários'!$B$5:$B$2004,B247)&gt;0,"OK","FALTA LANÇAMENTO"))</f>
        <v/>
      </c>
    </row>
    <row r="248">
      <c r="A248" s="13" t="n"/>
      <c r="B248" s="6" t="n"/>
      <c r="C248" s="14" t="n"/>
      <c r="D248" s="14" t="n"/>
      <c r="E248" s="6" t="n"/>
      <c r="F248" s="11">
        <f>IF(OR(C248="",D248=""),"",ROUND(MOD(D248-C248,1)*24,2))</f>
        <v/>
      </c>
      <c r="G248" s="6" t="n"/>
      <c r="H248" s="16">
        <f>IF(OR(A248="",B248=""),"",IF(COUNTIFS('Lançamentos Diários'!$A$5:$A$2004,A248,'Lançamentos Diários'!$B$5:$B$2004,B248)&gt;0,"OK","FALTA LANÇAMENTO"))</f>
        <v/>
      </c>
    </row>
    <row r="249">
      <c r="A249" s="13" t="n"/>
      <c r="B249" s="6" t="n"/>
      <c r="C249" s="14" t="n"/>
      <c r="D249" s="14" t="n"/>
      <c r="E249" s="6" t="n"/>
      <c r="F249" s="11">
        <f>IF(OR(C249="",D249=""),"",ROUND(MOD(D249-C249,1)*24,2))</f>
        <v/>
      </c>
      <c r="G249" s="6" t="n"/>
      <c r="H249" s="16">
        <f>IF(OR(A249="",B249=""),"",IF(COUNTIFS('Lançamentos Diários'!$A$5:$A$2004,A249,'Lançamentos Diários'!$B$5:$B$2004,B249)&gt;0,"OK","FALTA LANÇAMENTO"))</f>
        <v/>
      </c>
    </row>
    <row r="250">
      <c r="A250" s="13" t="n"/>
      <c r="B250" s="6" t="n"/>
      <c r="C250" s="14" t="n"/>
      <c r="D250" s="14" t="n"/>
      <c r="E250" s="6" t="n"/>
      <c r="F250" s="11">
        <f>IF(OR(C250="",D250=""),"",ROUND(MOD(D250-C250,1)*24,2))</f>
        <v/>
      </c>
      <c r="G250" s="6" t="n"/>
      <c r="H250" s="16">
        <f>IF(OR(A250="",B250=""),"",IF(COUNTIFS('Lançamentos Diários'!$A$5:$A$2004,A250,'Lançamentos Diários'!$B$5:$B$2004,B250)&gt;0,"OK","FALTA LANÇAMENTO"))</f>
        <v/>
      </c>
    </row>
    <row r="251">
      <c r="A251" s="13" t="n"/>
      <c r="B251" s="6" t="n"/>
      <c r="C251" s="14" t="n"/>
      <c r="D251" s="14" t="n"/>
      <c r="E251" s="6" t="n"/>
      <c r="F251" s="11">
        <f>IF(OR(C251="",D251=""),"",ROUND(MOD(D251-C251,1)*24,2))</f>
        <v/>
      </c>
      <c r="G251" s="6" t="n"/>
      <c r="H251" s="16">
        <f>IF(OR(A251="",B251=""),"",IF(COUNTIFS('Lançamentos Diários'!$A$5:$A$2004,A251,'Lançamentos Diários'!$B$5:$B$2004,B251)&gt;0,"OK","FALTA LANÇAMENTO"))</f>
        <v/>
      </c>
    </row>
    <row r="252">
      <c r="A252" s="13" t="n"/>
      <c r="B252" s="6" t="n"/>
      <c r="C252" s="14" t="n"/>
      <c r="D252" s="14" t="n"/>
      <c r="E252" s="6" t="n"/>
      <c r="F252" s="11">
        <f>IF(OR(C252="",D252=""),"",ROUND(MOD(D252-C252,1)*24,2))</f>
        <v/>
      </c>
      <c r="G252" s="6" t="n"/>
      <c r="H252" s="16">
        <f>IF(OR(A252="",B252=""),"",IF(COUNTIFS('Lançamentos Diários'!$A$5:$A$2004,A252,'Lançamentos Diários'!$B$5:$B$2004,B252)&gt;0,"OK","FALTA LANÇAMENTO"))</f>
        <v/>
      </c>
    </row>
    <row r="253">
      <c r="A253" s="13" t="n"/>
      <c r="B253" s="6" t="n"/>
      <c r="C253" s="14" t="n"/>
      <c r="D253" s="14" t="n"/>
      <c r="E253" s="6" t="n"/>
      <c r="F253" s="11">
        <f>IF(OR(C253="",D253=""),"",ROUND(MOD(D253-C253,1)*24,2))</f>
        <v/>
      </c>
      <c r="G253" s="6" t="n"/>
      <c r="H253" s="16">
        <f>IF(OR(A253="",B253=""),"",IF(COUNTIFS('Lançamentos Diários'!$A$5:$A$2004,A253,'Lançamentos Diários'!$B$5:$B$2004,B253)&gt;0,"OK","FALTA LANÇAMENTO"))</f>
        <v/>
      </c>
    </row>
    <row r="254">
      <c r="A254" s="13" t="n"/>
      <c r="B254" s="6" t="n"/>
      <c r="C254" s="14" t="n"/>
      <c r="D254" s="14" t="n"/>
      <c r="E254" s="6" t="n"/>
      <c r="F254" s="11">
        <f>IF(OR(C254="",D254=""),"",ROUND(MOD(D254-C254,1)*24,2))</f>
        <v/>
      </c>
      <c r="G254" s="6" t="n"/>
      <c r="H254" s="16">
        <f>IF(OR(A254="",B254=""),"",IF(COUNTIFS('Lançamentos Diários'!$A$5:$A$2004,A254,'Lançamentos Diários'!$B$5:$B$2004,B254)&gt;0,"OK","FALTA LANÇAMENTO"))</f>
        <v/>
      </c>
    </row>
    <row r="255">
      <c r="A255" s="13" t="n"/>
      <c r="B255" s="6" t="n"/>
      <c r="C255" s="14" t="n"/>
      <c r="D255" s="14" t="n"/>
      <c r="E255" s="6" t="n"/>
      <c r="F255" s="11">
        <f>IF(OR(C255="",D255=""),"",ROUND(MOD(D255-C255,1)*24,2))</f>
        <v/>
      </c>
      <c r="G255" s="6" t="n"/>
      <c r="H255" s="16">
        <f>IF(OR(A255="",B255=""),"",IF(COUNTIFS('Lançamentos Diários'!$A$5:$A$2004,A255,'Lançamentos Diários'!$B$5:$B$2004,B255)&gt;0,"OK","FALTA LANÇAMENTO"))</f>
        <v/>
      </c>
    </row>
    <row r="256">
      <c r="A256" s="13" t="n"/>
      <c r="B256" s="6" t="n"/>
      <c r="C256" s="14" t="n"/>
      <c r="D256" s="14" t="n"/>
      <c r="E256" s="6" t="n"/>
      <c r="F256" s="11">
        <f>IF(OR(C256="",D256=""),"",ROUND(MOD(D256-C256,1)*24,2))</f>
        <v/>
      </c>
      <c r="G256" s="6" t="n"/>
      <c r="H256" s="16">
        <f>IF(OR(A256="",B256=""),"",IF(COUNTIFS('Lançamentos Diários'!$A$5:$A$2004,A256,'Lançamentos Diários'!$B$5:$B$2004,B256)&gt;0,"OK","FALTA LANÇAMENTO"))</f>
        <v/>
      </c>
    </row>
    <row r="257">
      <c r="A257" s="13" t="n"/>
      <c r="B257" s="6" t="n"/>
      <c r="C257" s="14" t="n"/>
      <c r="D257" s="14" t="n"/>
      <c r="E257" s="6" t="n"/>
      <c r="F257" s="11">
        <f>IF(OR(C257="",D257=""),"",ROUND(MOD(D257-C257,1)*24,2))</f>
        <v/>
      </c>
      <c r="G257" s="6" t="n"/>
      <c r="H257" s="16">
        <f>IF(OR(A257="",B257=""),"",IF(COUNTIFS('Lançamentos Diários'!$A$5:$A$2004,A257,'Lançamentos Diários'!$B$5:$B$2004,B257)&gt;0,"OK","FALTA LANÇAMENTO"))</f>
        <v/>
      </c>
    </row>
    <row r="258">
      <c r="A258" s="13" t="n"/>
      <c r="B258" s="6" t="n"/>
      <c r="C258" s="14" t="n"/>
      <c r="D258" s="14" t="n"/>
      <c r="E258" s="6" t="n"/>
      <c r="F258" s="11">
        <f>IF(OR(C258="",D258=""),"",ROUND(MOD(D258-C258,1)*24,2))</f>
        <v/>
      </c>
      <c r="G258" s="6" t="n"/>
      <c r="H258" s="16">
        <f>IF(OR(A258="",B258=""),"",IF(COUNTIFS('Lançamentos Diários'!$A$5:$A$2004,A258,'Lançamentos Diários'!$B$5:$B$2004,B258)&gt;0,"OK","FALTA LANÇAMENTO"))</f>
        <v/>
      </c>
    </row>
    <row r="259">
      <c r="A259" s="13" t="n"/>
      <c r="B259" s="6" t="n"/>
      <c r="C259" s="14" t="n"/>
      <c r="D259" s="14" t="n"/>
      <c r="E259" s="6" t="n"/>
      <c r="F259" s="11">
        <f>IF(OR(C259="",D259=""),"",ROUND(MOD(D259-C259,1)*24,2))</f>
        <v/>
      </c>
      <c r="G259" s="6" t="n"/>
      <c r="H259" s="16">
        <f>IF(OR(A259="",B259=""),"",IF(COUNTIFS('Lançamentos Diários'!$A$5:$A$2004,A259,'Lançamentos Diários'!$B$5:$B$2004,B259)&gt;0,"OK","FALTA LANÇAMENTO"))</f>
        <v/>
      </c>
    </row>
    <row r="260">
      <c r="A260" s="13" t="n"/>
      <c r="B260" s="6" t="n"/>
      <c r="C260" s="14" t="n"/>
      <c r="D260" s="14" t="n"/>
      <c r="E260" s="6" t="n"/>
      <c r="F260" s="11">
        <f>IF(OR(C260="",D260=""),"",ROUND(MOD(D260-C260,1)*24,2))</f>
        <v/>
      </c>
      <c r="G260" s="6" t="n"/>
      <c r="H260" s="16">
        <f>IF(OR(A260="",B260=""),"",IF(COUNTIFS('Lançamentos Diários'!$A$5:$A$2004,A260,'Lançamentos Diários'!$B$5:$B$2004,B260)&gt;0,"OK","FALTA LANÇAMENTO"))</f>
        <v/>
      </c>
    </row>
    <row r="261">
      <c r="A261" s="13" t="n"/>
      <c r="B261" s="6" t="n"/>
      <c r="C261" s="14" t="n"/>
      <c r="D261" s="14" t="n"/>
      <c r="E261" s="6" t="n"/>
      <c r="F261" s="11">
        <f>IF(OR(C261="",D261=""),"",ROUND(MOD(D261-C261,1)*24,2))</f>
        <v/>
      </c>
      <c r="G261" s="6" t="n"/>
      <c r="H261" s="16">
        <f>IF(OR(A261="",B261=""),"",IF(COUNTIFS('Lançamentos Diários'!$A$5:$A$2004,A261,'Lançamentos Diários'!$B$5:$B$2004,B261)&gt;0,"OK","FALTA LANÇAMENTO"))</f>
        <v/>
      </c>
    </row>
    <row r="262">
      <c r="A262" s="13" t="n"/>
      <c r="B262" s="6" t="n"/>
      <c r="C262" s="14" t="n"/>
      <c r="D262" s="14" t="n"/>
      <c r="E262" s="6" t="n"/>
      <c r="F262" s="11">
        <f>IF(OR(C262="",D262=""),"",ROUND(MOD(D262-C262,1)*24,2))</f>
        <v/>
      </c>
      <c r="G262" s="6" t="n"/>
      <c r="H262" s="16">
        <f>IF(OR(A262="",B262=""),"",IF(COUNTIFS('Lançamentos Diários'!$A$5:$A$2004,A262,'Lançamentos Diários'!$B$5:$B$2004,B262)&gt;0,"OK","FALTA LANÇAMENTO"))</f>
        <v/>
      </c>
    </row>
    <row r="263">
      <c r="A263" s="13" t="n"/>
      <c r="B263" s="6" t="n"/>
      <c r="C263" s="14" t="n"/>
      <c r="D263" s="14" t="n"/>
      <c r="E263" s="6" t="n"/>
      <c r="F263" s="11">
        <f>IF(OR(C263="",D263=""),"",ROUND(MOD(D263-C263,1)*24,2))</f>
        <v/>
      </c>
      <c r="G263" s="6" t="n"/>
      <c r="H263" s="16">
        <f>IF(OR(A263="",B263=""),"",IF(COUNTIFS('Lançamentos Diários'!$A$5:$A$2004,A263,'Lançamentos Diários'!$B$5:$B$2004,B263)&gt;0,"OK","FALTA LANÇAMENTO"))</f>
        <v/>
      </c>
    </row>
    <row r="264">
      <c r="A264" s="13" t="n"/>
      <c r="B264" s="6" t="n"/>
      <c r="C264" s="14" t="n"/>
      <c r="D264" s="14" t="n"/>
      <c r="E264" s="6" t="n"/>
      <c r="F264" s="11">
        <f>IF(OR(C264="",D264=""),"",ROUND(MOD(D264-C264,1)*24,2))</f>
        <v/>
      </c>
      <c r="G264" s="6" t="n"/>
      <c r="H264" s="16">
        <f>IF(OR(A264="",B264=""),"",IF(COUNTIFS('Lançamentos Diários'!$A$5:$A$2004,A264,'Lançamentos Diários'!$B$5:$B$2004,B264)&gt;0,"OK","FALTA LANÇAMENTO"))</f>
        <v/>
      </c>
    </row>
    <row r="265">
      <c r="A265" s="13" t="n"/>
      <c r="B265" s="6" t="n"/>
      <c r="C265" s="14" t="n"/>
      <c r="D265" s="14" t="n"/>
      <c r="E265" s="6" t="n"/>
      <c r="F265" s="11">
        <f>IF(OR(C265="",D265=""),"",ROUND(MOD(D265-C265,1)*24,2))</f>
        <v/>
      </c>
      <c r="G265" s="6" t="n"/>
      <c r="H265" s="16">
        <f>IF(OR(A265="",B265=""),"",IF(COUNTIFS('Lançamentos Diários'!$A$5:$A$2004,A265,'Lançamentos Diários'!$B$5:$B$2004,B265)&gt;0,"OK","FALTA LANÇAMENTO"))</f>
        <v/>
      </c>
    </row>
    <row r="266">
      <c r="A266" s="13" t="n"/>
      <c r="B266" s="6" t="n"/>
      <c r="C266" s="14" t="n"/>
      <c r="D266" s="14" t="n"/>
      <c r="E266" s="6" t="n"/>
      <c r="F266" s="11">
        <f>IF(OR(C266="",D266=""),"",ROUND(MOD(D266-C266,1)*24,2))</f>
        <v/>
      </c>
      <c r="G266" s="6" t="n"/>
      <c r="H266" s="16">
        <f>IF(OR(A266="",B266=""),"",IF(COUNTIFS('Lançamentos Diários'!$A$5:$A$2004,A266,'Lançamentos Diários'!$B$5:$B$2004,B266)&gt;0,"OK","FALTA LANÇAMENTO"))</f>
        <v/>
      </c>
    </row>
    <row r="267">
      <c r="A267" s="13" t="n"/>
      <c r="B267" s="6" t="n"/>
      <c r="C267" s="14" t="n"/>
      <c r="D267" s="14" t="n"/>
      <c r="E267" s="6" t="n"/>
      <c r="F267" s="11">
        <f>IF(OR(C267="",D267=""),"",ROUND(MOD(D267-C267,1)*24,2))</f>
        <v/>
      </c>
      <c r="G267" s="6" t="n"/>
      <c r="H267" s="16">
        <f>IF(OR(A267="",B267=""),"",IF(COUNTIFS('Lançamentos Diários'!$A$5:$A$2004,A267,'Lançamentos Diários'!$B$5:$B$2004,B267)&gt;0,"OK","FALTA LANÇAMENTO"))</f>
        <v/>
      </c>
    </row>
    <row r="268">
      <c r="A268" s="13" t="n"/>
      <c r="B268" s="6" t="n"/>
      <c r="C268" s="14" t="n"/>
      <c r="D268" s="14" t="n"/>
      <c r="E268" s="6" t="n"/>
      <c r="F268" s="11">
        <f>IF(OR(C268="",D268=""),"",ROUND(MOD(D268-C268,1)*24,2))</f>
        <v/>
      </c>
      <c r="G268" s="6" t="n"/>
      <c r="H268" s="16">
        <f>IF(OR(A268="",B268=""),"",IF(COUNTIFS('Lançamentos Diários'!$A$5:$A$2004,A268,'Lançamentos Diários'!$B$5:$B$2004,B268)&gt;0,"OK","FALTA LANÇAMENTO"))</f>
        <v/>
      </c>
    </row>
    <row r="269">
      <c r="A269" s="13" t="n"/>
      <c r="B269" s="6" t="n"/>
      <c r="C269" s="14" t="n"/>
      <c r="D269" s="14" t="n"/>
      <c r="E269" s="6" t="n"/>
      <c r="F269" s="11">
        <f>IF(OR(C269="",D269=""),"",ROUND(MOD(D269-C269,1)*24,2))</f>
        <v/>
      </c>
      <c r="G269" s="6" t="n"/>
      <c r="H269" s="16">
        <f>IF(OR(A269="",B269=""),"",IF(COUNTIFS('Lançamentos Diários'!$A$5:$A$2004,A269,'Lançamentos Diários'!$B$5:$B$2004,B269)&gt;0,"OK","FALTA LANÇAMENTO"))</f>
        <v/>
      </c>
    </row>
    <row r="270">
      <c r="A270" s="13" t="n"/>
      <c r="B270" s="6" t="n"/>
      <c r="C270" s="14" t="n"/>
      <c r="D270" s="14" t="n"/>
      <c r="E270" s="6" t="n"/>
      <c r="F270" s="11">
        <f>IF(OR(C270="",D270=""),"",ROUND(MOD(D270-C270,1)*24,2))</f>
        <v/>
      </c>
      <c r="G270" s="6" t="n"/>
      <c r="H270" s="16">
        <f>IF(OR(A270="",B270=""),"",IF(COUNTIFS('Lançamentos Diários'!$A$5:$A$2004,A270,'Lançamentos Diários'!$B$5:$B$2004,B270)&gt;0,"OK","FALTA LANÇAMENTO"))</f>
        <v/>
      </c>
    </row>
    <row r="271">
      <c r="A271" s="13" t="n"/>
      <c r="B271" s="6" t="n"/>
      <c r="C271" s="14" t="n"/>
      <c r="D271" s="14" t="n"/>
      <c r="E271" s="6" t="n"/>
      <c r="F271" s="11">
        <f>IF(OR(C271="",D271=""),"",ROUND(MOD(D271-C271,1)*24,2))</f>
        <v/>
      </c>
      <c r="G271" s="6" t="n"/>
      <c r="H271" s="16">
        <f>IF(OR(A271="",B271=""),"",IF(COUNTIFS('Lançamentos Diários'!$A$5:$A$2004,A271,'Lançamentos Diários'!$B$5:$B$2004,B271)&gt;0,"OK","FALTA LANÇAMENTO"))</f>
        <v/>
      </c>
    </row>
    <row r="272">
      <c r="A272" s="13" t="n"/>
      <c r="B272" s="6" t="n"/>
      <c r="C272" s="14" t="n"/>
      <c r="D272" s="14" t="n"/>
      <c r="E272" s="6" t="n"/>
      <c r="F272" s="11">
        <f>IF(OR(C272="",D272=""),"",ROUND(MOD(D272-C272,1)*24,2))</f>
        <v/>
      </c>
      <c r="G272" s="6" t="n"/>
      <c r="H272" s="16">
        <f>IF(OR(A272="",B272=""),"",IF(COUNTIFS('Lançamentos Diários'!$A$5:$A$2004,A272,'Lançamentos Diários'!$B$5:$B$2004,B272)&gt;0,"OK","FALTA LANÇAMENTO"))</f>
        <v/>
      </c>
    </row>
    <row r="273">
      <c r="A273" s="13" t="n"/>
      <c r="B273" s="6" t="n"/>
      <c r="C273" s="14" t="n"/>
      <c r="D273" s="14" t="n"/>
      <c r="E273" s="6" t="n"/>
      <c r="F273" s="11">
        <f>IF(OR(C273="",D273=""),"",ROUND(MOD(D273-C273,1)*24,2))</f>
        <v/>
      </c>
      <c r="G273" s="6" t="n"/>
      <c r="H273" s="16">
        <f>IF(OR(A273="",B273=""),"",IF(COUNTIFS('Lançamentos Diários'!$A$5:$A$2004,A273,'Lançamentos Diários'!$B$5:$B$2004,B273)&gt;0,"OK","FALTA LANÇAMENTO"))</f>
        <v/>
      </c>
    </row>
    <row r="274">
      <c r="A274" s="13" t="n"/>
      <c r="B274" s="6" t="n"/>
      <c r="C274" s="14" t="n"/>
      <c r="D274" s="14" t="n"/>
      <c r="E274" s="6" t="n"/>
      <c r="F274" s="11">
        <f>IF(OR(C274="",D274=""),"",ROUND(MOD(D274-C274,1)*24,2))</f>
        <v/>
      </c>
      <c r="G274" s="6" t="n"/>
      <c r="H274" s="16">
        <f>IF(OR(A274="",B274=""),"",IF(COUNTIFS('Lançamentos Diários'!$A$5:$A$2004,A274,'Lançamentos Diários'!$B$5:$B$2004,B274)&gt;0,"OK","FALTA LANÇAMENTO"))</f>
        <v/>
      </c>
    </row>
    <row r="275">
      <c r="A275" s="13" t="n"/>
      <c r="B275" s="6" t="n"/>
      <c r="C275" s="14" t="n"/>
      <c r="D275" s="14" t="n"/>
      <c r="E275" s="6" t="n"/>
      <c r="F275" s="11">
        <f>IF(OR(C275="",D275=""),"",ROUND(MOD(D275-C275,1)*24,2))</f>
        <v/>
      </c>
      <c r="G275" s="6" t="n"/>
      <c r="H275" s="16">
        <f>IF(OR(A275="",B275=""),"",IF(COUNTIFS('Lançamentos Diários'!$A$5:$A$2004,A275,'Lançamentos Diários'!$B$5:$B$2004,B275)&gt;0,"OK","FALTA LANÇAMENTO"))</f>
        <v/>
      </c>
    </row>
    <row r="276">
      <c r="A276" s="13" t="n"/>
      <c r="B276" s="6" t="n"/>
      <c r="C276" s="14" t="n"/>
      <c r="D276" s="14" t="n"/>
      <c r="E276" s="6" t="n"/>
      <c r="F276" s="11">
        <f>IF(OR(C276="",D276=""),"",ROUND(MOD(D276-C276,1)*24,2))</f>
        <v/>
      </c>
      <c r="G276" s="6" t="n"/>
      <c r="H276" s="16">
        <f>IF(OR(A276="",B276=""),"",IF(COUNTIFS('Lançamentos Diários'!$A$5:$A$2004,A276,'Lançamentos Diários'!$B$5:$B$2004,B276)&gt;0,"OK","FALTA LANÇAMENTO"))</f>
        <v/>
      </c>
    </row>
    <row r="277">
      <c r="A277" s="13" t="n"/>
      <c r="B277" s="6" t="n"/>
      <c r="C277" s="14" t="n"/>
      <c r="D277" s="14" t="n"/>
      <c r="E277" s="6" t="n"/>
      <c r="F277" s="11">
        <f>IF(OR(C277="",D277=""),"",ROUND(MOD(D277-C277,1)*24,2))</f>
        <v/>
      </c>
      <c r="G277" s="6" t="n"/>
      <c r="H277" s="16">
        <f>IF(OR(A277="",B277=""),"",IF(COUNTIFS('Lançamentos Diários'!$A$5:$A$2004,A277,'Lançamentos Diários'!$B$5:$B$2004,B277)&gt;0,"OK","FALTA LANÇAMENTO"))</f>
        <v/>
      </c>
    </row>
    <row r="278">
      <c r="A278" s="13" t="n"/>
      <c r="B278" s="6" t="n"/>
      <c r="C278" s="14" t="n"/>
      <c r="D278" s="14" t="n"/>
      <c r="E278" s="6" t="n"/>
      <c r="F278" s="11">
        <f>IF(OR(C278="",D278=""),"",ROUND(MOD(D278-C278,1)*24,2))</f>
        <v/>
      </c>
      <c r="G278" s="6" t="n"/>
      <c r="H278" s="16">
        <f>IF(OR(A278="",B278=""),"",IF(COUNTIFS('Lançamentos Diários'!$A$5:$A$2004,A278,'Lançamentos Diários'!$B$5:$B$2004,B278)&gt;0,"OK","FALTA LANÇAMENTO"))</f>
        <v/>
      </c>
    </row>
    <row r="279">
      <c r="A279" s="13" t="n"/>
      <c r="B279" s="6" t="n"/>
      <c r="C279" s="14" t="n"/>
      <c r="D279" s="14" t="n"/>
      <c r="E279" s="6" t="n"/>
      <c r="F279" s="11">
        <f>IF(OR(C279="",D279=""),"",ROUND(MOD(D279-C279,1)*24,2))</f>
        <v/>
      </c>
      <c r="G279" s="6" t="n"/>
      <c r="H279" s="16">
        <f>IF(OR(A279="",B279=""),"",IF(COUNTIFS('Lançamentos Diários'!$A$5:$A$2004,A279,'Lançamentos Diários'!$B$5:$B$2004,B279)&gt;0,"OK","FALTA LANÇAMENTO"))</f>
        <v/>
      </c>
    </row>
    <row r="280">
      <c r="A280" s="13" t="n"/>
      <c r="B280" s="6" t="n"/>
      <c r="C280" s="14" t="n"/>
      <c r="D280" s="14" t="n"/>
      <c r="E280" s="6" t="n"/>
      <c r="F280" s="11">
        <f>IF(OR(C280="",D280=""),"",ROUND(MOD(D280-C280,1)*24,2))</f>
        <v/>
      </c>
      <c r="G280" s="6" t="n"/>
      <c r="H280" s="16">
        <f>IF(OR(A280="",B280=""),"",IF(COUNTIFS('Lançamentos Diários'!$A$5:$A$2004,A280,'Lançamentos Diários'!$B$5:$B$2004,B280)&gt;0,"OK","FALTA LANÇAMENTO"))</f>
        <v/>
      </c>
    </row>
    <row r="281">
      <c r="A281" s="13" t="n"/>
      <c r="B281" s="6" t="n"/>
      <c r="C281" s="14" t="n"/>
      <c r="D281" s="14" t="n"/>
      <c r="E281" s="6" t="n"/>
      <c r="F281" s="11">
        <f>IF(OR(C281="",D281=""),"",ROUND(MOD(D281-C281,1)*24,2))</f>
        <v/>
      </c>
      <c r="G281" s="6" t="n"/>
      <c r="H281" s="16">
        <f>IF(OR(A281="",B281=""),"",IF(COUNTIFS('Lançamentos Diários'!$A$5:$A$2004,A281,'Lançamentos Diários'!$B$5:$B$2004,B281)&gt;0,"OK","FALTA LANÇAMENTO"))</f>
        <v/>
      </c>
    </row>
    <row r="282">
      <c r="A282" s="13" t="n"/>
      <c r="B282" s="6" t="n"/>
      <c r="C282" s="14" t="n"/>
      <c r="D282" s="14" t="n"/>
      <c r="E282" s="6" t="n"/>
      <c r="F282" s="11">
        <f>IF(OR(C282="",D282=""),"",ROUND(MOD(D282-C282,1)*24,2))</f>
        <v/>
      </c>
      <c r="G282" s="6" t="n"/>
      <c r="H282" s="16">
        <f>IF(OR(A282="",B282=""),"",IF(COUNTIFS('Lançamentos Diários'!$A$5:$A$2004,A282,'Lançamentos Diários'!$B$5:$B$2004,B282)&gt;0,"OK","FALTA LANÇAMENTO"))</f>
        <v/>
      </c>
    </row>
    <row r="283">
      <c r="A283" s="13" t="n"/>
      <c r="B283" s="6" t="n"/>
      <c r="C283" s="14" t="n"/>
      <c r="D283" s="14" t="n"/>
      <c r="E283" s="6" t="n"/>
      <c r="F283" s="11">
        <f>IF(OR(C283="",D283=""),"",ROUND(MOD(D283-C283,1)*24,2))</f>
        <v/>
      </c>
      <c r="G283" s="6" t="n"/>
      <c r="H283" s="16">
        <f>IF(OR(A283="",B283=""),"",IF(COUNTIFS('Lançamentos Diários'!$A$5:$A$2004,A283,'Lançamentos Diários'!$B$5:$B$2004,B283)&gt;0,"OK","FALTA LANÇAMENTO"))</f>
        <v/>
      </c>
    </row>
    <row r="284">
      <c r="A284" s="13" t="n"/>
      <c r="B284" s="6" t="n"/>
      <c r="C284" s="14" t="n"/>
      <c r="D284" s="14" t="n"/>
      <c r="E284" s="6" t="n"/>
      <c r="F284" s="11">
        <f>IF(OR(C284="",D284=""),"",ROUND(MOD(D284-C284,1)*24,2))</f>
        <v/>
      </c>
      <c r="G284" s="6" t="n"/>
      <c r="H284" s="16">
        <f>IF(OR(A284="",B284=""),"",IF(COUNTIFS('Lançamentos Diários'!$A$5:$A$2004,A284,'Lançamentos Diários'!$B$5:$B$2004,B284)&gt;0,"OK","FALTA LANÇAMENTO"))</f>
        <v/>
      </c>
    </row>
    <row r="285">
      <c r="A285" s="13" t="n"/>
      <c r="B285" s="6" t="n"/>
      <c r="C285" s="14" t="n"/>
      <c r="D285" s="14" t="n"/>
      <c r="E285" s="6" t="n"/>
      <c r="F285" s="11">
        <f>IF(OR(C285="",D285=""),"",ROUND(MOD(D285-C285,1)*24,2))</f>
        <v/>
      </c>
      <c r="G285" s="6" t="n"/>
      <c r="H285" s="16">
        <f>IF(OR(A285="",B285=""),"",IF(COUNTIFS('Lançamentos Diários'!$A$5:$A$2004,A285,'Lançamentos Diários'!$B$5:$B$2004,B285)&gt;0,"OK","FALTA LANÇAMENTO"))</f>
        <v/>
      </c>
    </row>
    <row r="286">
      <c r="A286" s="13" t="n"/>
      <c r="B286" s="6" t="n"/>
      <c r="C286" s="14" t="n"/>
      <c r="D286" s="14" t="n"/>
      <c r="E286" s="6" t="n"/>
      <c r="F286" s="11">
        <f>IF(OR(C286="",D286=""),"",ROUND(MOD(D286-C286,1)*24,2))</f>
        <v/>
      </c>
      <c r="G286" s="6" t="n"/>
      <c r="H286" s="16">
        <f>IF(OR(A286="",B286=""),"",IF(COUNTIFS('Lançamentos Diários'!$A$5:$A$2004,A286,'Lançamentos Diários'!$B$5:$B$2004,B286)&gt;0,"OK","FALTA LANÇAMENTO"))</f>
        <v/>
      </c>
    </row>
    <row r="287">
      <c r="A287" s="13" t="n"/>
      <c r="B287" s="6" t="n"/>
      <c r="C287" s="14" t="n"/>
      <c r="D287" s="14" t="n"/>
      <c r="E287" s="6" t="n"/>
      <c r="F287" s="11">
        <f>IF(OR(C287="",D287=""),"",ROUND(MOD(D287-C287,1)*24,2))</f>
        <v/>
      </c>
      <c r="G287" s="6" t="n"/>
      <c r="H287" s="16">
        <f>IF(OR(A287="",B287=""),"",IF(COUNTIFS('Lançamentos Diários'!$A$5:$A$2004,A287,'Lançamentos Diários'!$B$5:$B$2004,B287)&gt;0,"OK","FALTA LANÇAMENTO"))</f>
        <v/>
      </c>
    </row>
    <row r="288">
      <c r="A288" s="13" t="n"/>
      <c r="B288" s="6" t="n"/>
      <c r="C288" s="14" t="n"/>
      <c r="D288" s="14" t="n"/>
      <c r="E288" s="6" t="n"/>
      <c r="F288" s="11">
        <f>IF(OR(C288="",D288=""),"",ROUND(MOD(D288-C288,1)*24,2))</f>
        <v/>
      </c>
      <c r="G288" s="6" t="n"/>
      <c r="H288" s="16">
        <f>IF(OR(A288="",B288=""),"",IF(COUNTIFS('Lançamentos Diários'!$A$5:$A$2004,A288,'Lançamentos Diários'!$B$5:$B$2004,B288)&gt;0,"OK","FALTA LANÇAMENTO"))</f>
        <v/>
      </c>
    </row>
    <row r="289">
      <c r="A289" s="13" t="n"/>
      <c r="B289" s="6" t="n"/>
      <c r="C289" s="14" t="n"/>
      <c r="D289" s="14" t="n"/>
      <c r="E289" s="6" t="n"/>
      <c r="F289" s="11">
        <f>IF(OR(C289="",D289=""),"",ROUND(MOD(D289-C289,1)*24,2))</f>
        <v/>
      </c>
      <c r="G289" s="6" t="n"/>
      <c r="H289" s="16">
        <f>IF(OR(A289="",B289=""),"",IF(COUNTIFS('Lançamentos Diários'!$A$5:$A$2004,A289,'Lançamentos Diários'!$B$5:$B$2004,B289)&gt;0,"OK","FALTA LANÇAMENTO"))</f>
        <v/>
      </c>
    </row>
    <row r="290">
      <c r="A290" s="13" t="n"/>
      <c r="B290" s="6" t="n"/>
      <c r="C290" s="14" t="n"/>
      <c r="D290" s="14" t="n"/>
      <c r="E290" s="6" t="n"/>
      <c r="F290" s="11">
        <f>IF(OR(C290="",D290=""),"",ROUND(MOD(D290-C290,1)*24,2))</f>
        <v/>
      </c>
      <c r="G290" s="6" t="n"/>
      <c r="H290" s="16">
        <f>IF(OR(A290="",B290=""),"",IF(COUNTIFS('Lançamentos Diários'!$A$5:$A$2004,A290,'Lançamentos Diários'!$B$5:$B$2004,B290)&gt;0,"OK","FALTA LANÇAMENTO"))</f>
        <v/>
      </c>
    </row>
    <row r="291">
      <c r="A291" s="13" t="n"/>
      <c r="B291" s="6" t="n"/>
      <c r="C291" s="14" t="n"/>
      <c r="D291" s="14" t="n"/>
      <c r="E291" s="6" t="n"/>
      <c r="F291" s="11">
        <f>IF(OR(C291="",D291=""),"",ROUND(MOD(D291-C291,1)*24,2))</f>
        <v/>
      </c>
      <c r="G291" s="6" t="n"/>
      <c r="H291" s="16">
        <f>IF(OR(A291="",B291=""),"",IF(COUNTIFS('Lançamentos Diários'!$A$5:$A$2004,A291,'Lançamentos Diários'!$B$5:$B$2004,B291)&gt;0,"OK","FALTA LANÇAMENTO"))</f>
        <v/>
      </c>
    </row>
    <row r="292">
      <c r="A292" s="13" t="n"/>
      <c r="B292" s="6" t="n"/>
      <c r="C292" s="14" t="n"/>
      <c r="D292" s="14" t="n"/>
      <c r="E292" s="6" t="n"/>
      <c r="F292" s="11">
        <f>IF(OR(C292="",D292=""),"",ROUND(MOD(D292-C292,1)*24,2))</f>
        <v/>
      </c>
      <c r="G292" s="6" t="n"/>
      <c r="H292" s="16">
        <f>IF(OR(A292="",B292=""),"",IF(COUNTIFS('Lançamentos Diários'!$A$5:$A$2004,A292,'Lançamentos Diários'!$B$5:$B$2004,B292)&gt;0,"OK","FALTA LANÇAMENTO"))</f>
        <v/>
      </c>
    </row>
    <row r="293">
      <c r="A293" s="13" t="n"/>
      <c r="B293" s="6" t="n"/>
      <c r="C293" s="14" t="n"/>
      <c r="D293" s="14" t="n"/>
      <c r="E293" s="6" t="n"/>
      <c r="F293" s="11">
        <f>IF(OR(C293="",D293=""),"",ROUND(MOD(D293-C293,1)*24,2))</f>
        <v/>
      </c>
      <c r="G293" s="6" t="n"/>
      <c r="H293" s="16">
        <f>IF(OR(A293="",B293=""),"",IF(COUNTIFS('Lançamentos Diários'!$A$5:$A$2004,A293,'Lançamentos Diários'!$B$5:$B$2004,B293)&gt;0,"OK","FALTA LANÇAMENTO"))</f>
        <v/>
      </c>
    </row>
    <row r="294">
      <c r="A294" s="13" t="n"/>
      <c r="B294" s="6" t="n"/>
      <c r="C294" s="14" t="n"/>
      <c r="D294" s="14" t="n"/>
      <c r="E294" s="6" t="n"/>
      <c r="F294" s="11">
        <f>IF(OR(C294="",D294=""),"",ROUND(MOD(D294-C294,1)*24,2))</f>
        <v/>
      </c>
      <c r="G294" s="6" t="n"/>
      <c r="H294" s="16">
        <f>IF(OR(A294="",B294=""),"",IF(COUNTIFS('Lançamentos Diários'!$A$5:$A$2004,A294,'Lançamentos Diários'!$B$5:$B$2004,B294)&gt;0,"OK","FALTA LANÇAMENTO"))</f>
        <v/>
      </c>
    </row>
    <row r="295">
      <c r="A295" s="13" t="n"/>
      <c r="B295" s="6" t="n"/>
      <c r="C295" s="14" t="n"/>
      <c r="D295" s="14" t="n"/>
      <c r="E295" s="6" t="n"/>
      <c r="F295" s="11">
        <f>IF(OR(C295="",D295=""),"",ROUND(MOD(D295-C295,1)*24,2))</f>
        <v/>
      </c>
      <c r="G295" s="6" t="n"/>
      <c r="H295" s="16">
        <f>IF(OR(A295="",B295=""),"",IF(COUNTIFS('Lançamentos Diários'!$A$5:$A$2004,A295,'Lançamentos Diários'!$B$5:$B$2004,B295)&gt;0,"OK","FALTA LANÇAMENTO"))</f>
        <v/>
      </c>
    </row>
    <row r="296">
      <c r="A296" s="13" t="n"/>
      <c r="B296" s="6" t="n"/>
      <c r="C296" s="14" t="n"/>
      <c r="D296" s="14" t="n"/>
      <c r="E296" s="6" t="n"/>
      <c r="F296" s="11">
        <f>IF(OR(C296="",D296=""),"",ROUND(MOD(D296-C296,1)*24,2))</f>
        <v/>
      </c>
      <c r="G296" s="6" t="n"/>
      <c r="H296" s="16">
        <f>IF(OR(A296="",B296=""),"",IF(COUNTIFS('Lançamentos Diários'!$A$5:$A$2004,A296,'Lançamentos Diários'!$B$5:$B$2004,B296)&gt;0,"OK","FALTA LANÇAMENTO"))</f>
        <v/>
      </c>
    </row>
    <row r="297">
      <c r="A297" s="13" t="n"/>
      <c r="B297" s="6" t="n"/>
      <c r="C297" s="14" t="n"/>
      <c r="D297" s="14" t="n"/>
      <c r="E297" s="6" t="n"/>
      <c r="F297" s="11">
        <f>IF(OR(C297="",D297=""),"",ROUND(MOD(D297-C297,1)*24,2))</f>
        <v/>
      </c>
      <c r="G297" s="6" t="n"/>
      <c r="H297" s="16">
        <f>IF(OR(A297="",B297=""),"",IF(COUNTIFS('Lançamentos Diários'!$A$5:$A$2004,A297,'Lançamentos Diários'!$B$5:$B$2004,B297)&gt;0,"OK","FALTA LANÇAMENTO"))</f>
        <v/>
      </c>
    </row>
    <row r="298">
      <c r="A298" s="13" t="n"/>
      <c r="B298" s="6" t="n"/>
      <c r="C298" s="14" t="n"/>
      <c r="D298" s="14" t="n"/>
      <c r="E298" s="6" t="n"/>
      <c r="F298" s="11">
        <f>IF(OR(C298="",D298=""),"",ROUND(MOD(D298-C298,1)*24,2))</f>
        <v/>
      </c>
      <c r="G298" s="6" t="n"/>
      <c r="H298" s="16">
        <f>IF(OR(A298="",B298=""),"",IF(COUNTIFS('Lançamentos Diários'!$A$5:$A$2004,A298,'Lançamentos Diários'!$B$5:$B$2004,B298)&gt;0,"OK","FALTA LANÇAMENTO"))</f>
        <v/>
      </c>
    </row>
    <row r="299">
      <c r="A299" s="13" t="n"/>
      <c r="B299" s="6" t="n"/>
      <c r="C299" s="14" t="n"/>
      <c r="D299" s="14" t="n"/>
      <c r="E299" s="6" t="n"/>
      <c r="F299" s="11">
        <f>IF(OR(C299="",D299=""),"",ROUND(MOD(D299-C299,1)*24,2))</f>
        <v/>
      </c>
      <c r="G299" s="6" t="n"/>
      <c r="H299" s="16">
        <f>IF(OR(A299="",B299=""),"",IF(COUNTIFS('Lançamentos Diários'!$A$5:$A$2004,A299,'Lançamentos Diários'!$B$5:$B$2004,B299)&gt;0,"OK","FALTA LANÇAMENTO"))</f>
        <v/>
      </c>
    </row>
    <row r="300">
      <c r="A300" s="13" t="n"/>
      <c r="B300" s="6" t="n"/>
      <c r="C300" s="14" t="n"/>
      <c r="D300" s="14" t="n"/>
      <c r="E300" s="6" t="n"/>
      <c r="F300" s="11">
        <f>IF(OR(C300="",D300=""),"",ROUND(MOD(D300-C300,1)*24,2))</f>
        <v/>
      </c>
      <c r="G300" s="6" t="n"/>
      <c r="H300" s="16">
        <f>IF(OR(A300="",B300=""),"",IF(COUNTIFS('Lançamentos Diários'!$A$5:$A$2004,A300,'Lançamentos Diários'!$B$5:$B$2004,B300)&gt;0,"OK","FALTA LANÇAMENTO"))</f>
        <v/>
      </c>
    </row>
    <row r="301">
      <c r="A301" s="13" t="n"/>
      <c r="B301" s="6" t="n"/>
      <c r="C301" s="14" t="n"/>
      <c r="D301" s="14" t="n"/>
      <c r="E301" s="6" t="n"/>
      <c r="F301" s="11">
        <f>IF(OR(C301="",D301=""),"",ROUND(MOD(D301-C301,1)*24,2))</f>
        <v/>
      </c>
      <c r="G301" s="6" t="n"/>
      <c r="H301" s="16">
        <f>IF(OR(A301="",B301=""),"",IF(COUNTIFS('Lançamentos Diários'!$A$5:$A$2004,A301,'Lançamentos Diários'!$B$5:$B$2004,B301)&gt;0,"OK","FALTA LANÇAMENTO"))</f>
        <v/>
      </c>
    </row>
    <row r="302">
      <c r="A302" s="13" t="n"/>
      <c r="B302" s="6" t="n"/>
      <c r="C302" s="14" t="n"/>
      <c r="D302" s="14" t="n"/>
      <c r="E302" s="6" t="n"/>
      <c r="F302" s="11">
        <f>IF(OR(C302="",D302=""),"",ROUND(MOD(D302-C302,1)*24,2))</f>
        <v/>
      </c>
      <c r="G302" s="6" t="n"/>
      <c r="H302" s="16">
        <f>IF(OR(A302="",B302=""),"",IF(COUNTIFS('Lançamentos Diários'!$A$5:$A$2004,A302,'Lançamentos Diários'!$B$5:$B$2004,B302)&gt;0,"OK","FALTA LANÇAMENTO"))</f>
        <v/>
      </c>
    </row>
    <row r="303">
      <c r="A303" s="13" t="n"/>
      <c r="B303" s="6" t="n"/>
      <c r="C303" s="14" t="n"/>
      <c r="D303" s="14" t="n"/>
      <c r="E303" s="6" t="n"/>
      <c r="F303" s="11">
        <f>IF(OR(C303="",D303=""),"",ROUND(MOD(D303-C303,1)*24,2))</f>
        <v/>
      </c>
      <c r="G303" s="6" t="n"/>
      <c r="H303" s="16">
        <f>IF(OR(A303="",B303=""),"",IF(COUNTIFS('Lançamentos Diários'!$A$5:$A$2004,A303,'Lançamentos Diários'!$B$5:$B$2004,B303)&gt;0,"OK","FALTA LANÇAMENTO"))</f>
        <v/>
      </c>
    </row>
    <row r="304">
      <c r="A304" s="13" t="n"/>
      <c r="B304" s="6" t="n"/>
      <c r="C304" s="14" t="n"/>
      <c r="D304" s="14" t="n"/>
      <c r="E304" s="6" t="n"/>
      <c r="F304" s="11">
        <f>IF(OR(C304="",D304=""),"",ROUND(MOD(D304-C304,1)*24,2))</f>
        <v/>
      </c>
      <c r="G304" s="6" t="n"/>
      <c r="H304" s="16">
        <f>IF(OR(A304="",B304=""),"",IF(COUNTIFS('Lançamentos Diários'!$A$5:$A$2004,A304,'Lançamentos Diários'!$B$5:$B$2004,B304)&gt;0,"OK","FALTA LANÇAMENTO"))</f>
        <v/>
      </c>
    </row>
    <row r="305">
      <c r="A305" s="13" t="n"/>
      <c r="B305" s="6" t="n"/>
      <c r="C305" s="14" t="n"/>
      <c r="D305" s="14" t="n"/>
      <c r="E305" s="6" t="n"/>
      <c r="F305" s="11">
        <f>IF(OR(C305="",D305=""),"",ROUND(MOD(D305-C305,1)*24,2))</f>
        <v/>
      </c>
      <c r="G305" s="6" t="n"/>
      <c r="H305" s="16">
        <f>IF(OR(A305="",B305=""),"",IF(COUNTIFS('Lançamentos Diários'!$A$5:$A$2004,A305,'Lançamentos Diários'!$B$5:$B$2004,B305)&gt;0,"OK","FALTA LANÇAMENTO"))</f>
        <v/>
      </c>
    </row>
    <row r="306">
      <c r="A306" s="13" t="n"/>
      <c r="B306" s="6" t="n"/>
      <c r="C306" s="14" t="n"/>
      <c r="D306" s="14" t="n"/>
      <c r="E306" s="6" t="n"/>
      <c r="F306" s="11">
        <f>IF(OR(C306="",D306=""),"",ROUND(MOD(D306-C306,1)*24,2))</f>
        <v/>
      </c>
      <c r="G306" s="6" t="n"/>
      <c r="H306" s="16">
        <f>IF(OR(A306="",B306=""),"",IF(COUNTIFS('Lançamentos Diários'!$A$5:$A$2004,A306,'Lançamentos Diários'!$B$5:$B$2004,B306)&gt;0,"OK","FALTA LANÇAMENTO"))</f>
        <v/>
      </c>
    </row>
    <row r="307">
      <c r="A307" s="13" t="n"/>
      <c r="B307" s="6" t="n"/>
      <c r="C307" s="14" t="n"/>
      <c r="D307" s="14" t="n"/>
      <c r="E307" s="6" t="n"/>
      <c r="F307" s="11">
        <f>IF(OR(C307="",D307=""),"",ROUND(MOD(D307-C307,1)*24,2))</f>
        <v/>
      </c>
      <c r="G307" s="6" t="n"/>
      <c r="H307" s="16">
        <f>IF(OR(A307="",B307=""),"",IF(COUNTIFS('Lançamentos Diários'!$A$5:$A$2004,A307,'Lançamentos Diários'!$B$5:$B$2004,B307)&gt;0,"OK","FALTA LANÇAMENTO"))</f>
        <v/>
      </c>
    </row>
    <row r="308">
      <c r="A308" s="13" t="n"/>
      <c r="B308" s="6" t="n"/>
      <c r="C308" s="14" t="n"/>
      <c r="D308" s="14" t="n"/>
      <c r="E308" s="6" t="n"/>
      <c r="F308" s="11">
        <f>IF(OR(C308="",D308=""),"",ROUND(MOD(D308-C308,1)*24,2))</f>
        <v/>
      </c>
      <c r="G308" s="6" t="n"/>
      <c r="H308" s="16">
        <f>IF(OR(A308="",B308=""),"",IF(COUNTIFS('Lançamentos Diários'!$A$5:$A$2004,A308,'Lançamentos Diários'!$B$5:$B$2004,B308)&gt;0,"OK","FALTA LANÇAMENTO"))</f>
        <v/>
      </c>
    </row>
    <row r="309">
      <c r="A309" s="13" t="n"/>
      <c r="B309" s="6" t="n"/>
      <c r="C309" s="14" t="n"/>
      <c r="D309" s="14" t="n"/>
      <c r="E309" s="6" t="n"/>
      <c r="F309" s="11">
        <f>IF(OR(C309="",D309=""),"",ROUND(MOD(D309-C309,1)*24,2))</f>
        <v/>
      </c>
      <c r="G309" s="6" t="n"/>
      <c r="H309" s="16">
        <f>IF(OR(A309="",B309=""),"",IF(COUNTIFS('Lançamentos Diários'!$A$5:$A$2004,A309,'Lançamentos Diários'!$B$5:$B$2004,B309)&gt;0,"OK","FALTA LANÇAMENTO"))</f>
        <v/>
      </c>
    </row>
    <row r="310">
      <c r="A310" s="13" t="n"/>
      <c r="B310" s="6" t="n"/>
      <c r="C310" s="14" t="n"/>
      <c r="D310" s="14" t="n"/>
      <c r="E310" s="6" t="n"/>
      <c r="F310" s="11">
        <f>IF(OR(C310="",D310=""),"",ROUND(MOD(D310-C310,1)*24,2))</f>
        <v/>
      </c>
      <c r="G310" s="6" t="n"/>
      <c r="H310" s="16">
        <f>IF(OR(A310="",B310=""),"",IF(COUNTIFS('Lançamentos Diários'!$A$5:$A$2004,A310,'Lançamentos Diários'!$B$5:$B$2004,B310)&gt;0,"OK","FALTA LANÇAMENTO"))</f>
        <v/>
      </c>
    </row>
    <row r="311">
      <c r="A311" s="13" t="n"/>
      <c r="B311" s="6" t="n"/>
      <c r="C311" s="14" t="n"/>
      <c r="D311" s="14" t="n"/>
      <c r="E311" s="6" t="n"/>
      <c r="F311" s="11">
        <f>IF(OR(C311="",D311=""),"",ROUND(MOD(D311-C311,1)*24,2))</f>
        <v/>
      </c>
      <c r="G311" s="6" t="n"/>
      <c r="H311" s="16">
        <f>IF(OR(A311="",B311=""),"",IF(COUNTIFS('Lançamentos Diários'!$A$5:$A$2004,A311,'Lançamentos Diários'!$B$5:$B$2004,B311)&gt;0,"OK","FALTA LANÇAMENTO"))</f>
        <v/>
      </c>
    </row>
    <row r="312">
      <c r="A312" s="13" t="n"/>
      <c r="B312" s="6" t="n"/>
      <c r="C312" s="14" t="n"/>
      <c r="D312" s="14" t="n"/>
      <c r="E312" s="6" t="n"/>
      <c r="F312" s="11">
        <f>IF(OR(C312="",D312=""),"",ROUND(MOD(D312-C312,1)*24,2))</f>
        <v/>
      </c>
      <c r="G312" s="6" t="n"/>
      <c r="H312" s="16">
        <f>IF(OR(A312="",B312=""),"",IF(COUNTIFS('Lançamentos Diários'!$A$5:$A$2004,A312,'Lançamentos Diários'!$B$5:$B$2004,B312)&gt;0,"OK","FALTA LANÇAMENTO"))</f>
        <v/>
      </c>
    </row>
    <row r="313">
      <c r="A313" s="13" t="n"/>
      <c r="B313" s="6" t="n"/>
      <c r="C313" s="14" t="n"/>
      <c r="D313" s="14" t="n"/>
      <c r="E313" s="6" t="n"/>
      <c r="F313" s="11">
        <f>IF(OR(C313="",D313=""),"",ROUND(MOD(D313-C313,1)*24,2))</f>
        <v/>
      </c>
      <c r="G313" s="6" t="n"/>
      <c r="H313" s="16">
        <f>IF(OR(A313="",B313=""),"",IF(COUNTIFS('Lançamentos Diários'!$A$5:$A$2004,A313,'Lançamentos Diários'!$B$5:$B$2004,B313)&gt;0,"OK","FALTA LANÇAMENTO"))</f>
        <v/>
      </c>
    </row>
    <row r="314">
      <c r="A314" s="13" t="n"/>
      <c r="B314" s="6" t="n"/>
      <c r="C314" s="14" t="n"/>
      <c r="D314" s="14" t="n"/>
      <c r="E314" s="6" t="n"/>
      <c r="F314" s="11">
        <f>IF(OR(C314="",D314=""),"",ROUND(MOD(D314-C314,1)*24,2))</f>
        <v/>
      </c>
      <c r="G314" s="6" t="n"/>
      <c r="H314" s="16">
        <f>IF(OR(A314="",B314=""),"",IF(COUNTIFS('Lançamentos Diários'!$A$5:$A$2004,A314,'Lançamentos Diários'!$B$5:$B$2004,B314)&gt;0,"OK","FALTA LANÇAMENTO"))</f>
        <v/>
      </c>
    </row>
    <row r="315">
      <c r="A315" s="13" t="n"/>
      <c r="B315" s="6" t="n"/>
      <c r="C315" s="14" t="n"/>
      <c r="D315" s="14" t="n"/>
      <c r="E315" s="6" t="n"/>
      <c r="F315" s="11">
        <f>IF(OR(C315="",D315=""),"",ROUND(MOD(D315-C315,1)*24,2))</f>
        <v/>
      </c>
      <c r="G315" s="6" t="n"/>
      <c r="H315" s="16">
        <f>IF(OR(A315="",B315=""),"",IF(COUNTIFS('Lançamentos Diários'!$A$5:$A$2004,A315,'Lançamentos Diários'!$B$5:$B$2004,B315)&gt;0,"OK","FALTA LANÇAMENTO"))</f>
        <v/>
      </c>
    </row>
    <row r="316">
      <c r="A316" s="13" t="n"/>
      <c r="B316" s="6" t="n"/>
      <c r="C316" s="14" t="n"/>
      <c r="D316" s="14" t="n"/>
      <c r="E316" s="6" t="n"/>
      <c r="F316" s="11">
        <f>IF(OR(C316="",D316=""),"",ROUND(MOD(D316-C316,1)*24,2))</f>
        <v/>
      </c>
      <c r="G316" s="6" t="n"/>
      <c r="H316" s="16">
        <f>IF(OR(A316="",B316=""),"",IF(COUNTIFS('Lançamentos Diários'!$A$5:$A$2004,A316,'Lançamentos Diários'!$B$5:$B$2004,B316)&gt;0,"OK","FALTA LANÇAMENTO"))</f>
        <v/>
      </c>
    </row>
    <row r="317">
      <c r="A317" s="13" t="n"/>
      <c r="B317" s="6" t="n"/>
      <c r="C317" s="14" t="n"/>
      <c r="D317" s="14" t="n"/>
      <c r="E317" s="6" t="n"/>
      <c r="F317" s="11">
        <f>IF(OR(C317="",D317=""),"",ROUND(MOD(D317-C317,1)*24,2))</f>
        <v/>
      </c>
      <c r="G317" s="6" t="n"/>
      <c r="H317" s="16">
        <f>IF(OR(A317="",B317=""),"",IF(COUNTIFS('Lançamentos Diários'!$A$5:$A$2004,A317,'Lançamentos Diários'!$B$5:$B$2004,B317)&gt;0,"OK","FALTA LANÇAMENTO"))</f>
        <v/>
      </c>
    </row>
    <row r="318">
      <c r="A318" s="13" t="n"/>
      <c r="B318" s="6" t="n"/>
      <c r="C318" s="14" t="n"/>
      <c r="D318" s="14" t="n"/>
      <c r="E318" s="6" t="n"/>
      <c r="F318" s="11">
        <f>IF(OR(C318="",D318=""),"",ROUND(MOD(D318-C318,1)*24,2))</f>
        <v/>
      </c>
      <c r="G318" s="6" t="n"/>
      <c r="H318" s="16">
        <f>IF(OR(A318="",B318=""),"",IF(COUNTIFS('Lançamentos Diários'!$A$5:$A$2004,A318,'Lançamentos Diários'!$B$5:$B$2004,B318)&gt;0,"OK","FALTA LANÇAMENTO"))</f>
        <v/>
      </c>
    </row>
    <row r="319">
      <c r="A319" s="13" t="n"/>
      <c r="B319" s="6" t="n"/>
      <c r="C319" s="14" t="n"/>
      <c r="D319" s="14" t="n"/>
      <c r="E319" s="6" t="n"/>
      <c r="F319" s="11">
        <f>IF(OR(C319="",D319=""),"",ROUND(MOD(D319-C319,1)*24,2))</f>
        <v/>
      </c>
      <c r="G319" s="6" t="n"/>
      <c r="H319" s="16">
        <f>IF(OR(A319="",B319=""),"",IF(COUNTIFS('Lançamentos Diários'!$A$5:$A$2004,A319,'Lançamentos Diários'!$B$5:$B$2004,B319)&gt;0,"OK","FALTA LANÇAMENTO"))</f>
        <v/>
      </c>
    </row>
    <row r="320">
      <c r="A320" s="13" t="n"/>
      <c r="B320" s="6" t="n"/>
      <c r="C320" s="14" t="n"/>
      <c r="D320" s="14" t="n"/>
      <c r="E320" s="6" t="n"/>
      <c r="F320" s="11">
        <f>IF(OR(C320="",D320=""),"",ROUND(MOD(D320-C320,1)*24,2))</f>
        <v/>
      </c>
      <c r="G320" s="6" t="n"/>
      <c r="H320" s="16">
        <f>IF(OR(A320="",B320=""),"",IF(COUNTIFS('Lançamentos Diários'!$A$5:$A$2004,A320,'Lançamentos Diários'!$B$5:$B$2004,B320)&gt;0,"OK","FALTA LANÇAMENTO"))</f>
        <v/>
      </c>
    </row>
    <row r="321">
      <c r="A321" s="13" t="n"/>
      <c r="B321" s="6" t="n"/>
      <c r="C321" s="14" t="n"/>
      <c r="D321" s="14" t="n"/>
      <c r="E321" s="6" t="n"/>
      <c r="F321" s="11">
        <f>IF(OR(C321="",D321=""),"",ROUND(MOD(D321-C321,1)*24,2))</f>
        <v/>
      </c>
      <c r="G321" s="6" t="n"/>
      <c r="H321" s="16">
        <f>IF(OR(A321="",B321=""),"",IF(COUNTIFS('Lançamentos Diários'!$A$5:$A$2004,A321,'Lançamentos Diários'!$B$5:$B$2004,B321)&gt;0,"OK","FALTA LANÇAMENTO"))</f>
        <v/>
      </c>
    </row>
    <row r="322">
      <c r="A322" s="13" t="n"/>
      <c r="B322" s="6" t="n"/>
      <c r="C322" s="14" t="n"/>
      <c r="D322" s="14" t="n"/>
      <c r="E322" s="6" t="n"/>
      <c r="F322" s="11">
        <f>IF(OR(C322="",D322=""),"",ROUND(MOD(D322-C322,1)*24,2))</f>
        <v/>
      </c>
      <c r="G322" s="6" t="n"/>
      <c r="H322" s="16">
        <f>IF(OR(A322="",B322=""),"",IF(COUNTIFS('Lançamentos Diários'!$A$5:$A$2004,A322,'Lançamentos Diários'!$B$5:$B$2004,B322)&gt;0,"OK","FALTA LANÇAMENTO"))</f>
        <v/>
      </c>
    </row>
    <row r="323">
      <c r="A323" s="13" t="n"/>
      <c r="B323" s="6" t="n"/>
      <c r="C323" s="14" t="n"/>
      <c r="D323" s="14" t="n"/>
      <c r="E323" s="6" t="n"/>
      <c r="F323" s="11">
        <f>IF(OR(C323="",D323=""),"",ROUND(MOD(D323-C323,1)*24,2))</f>
        <v/>
      </c>
      <c r="G323" s="6" t="n"/>
      <c r="H323" s="16">
        <f>IF(OR(A323="",B323=""),"",IF(COUNTIFS('Lançamentos Diários'!$A$5:$A$2004,A323,'Lançamentos Diários'!$B$5:$B$2004,B323)&gt;0,"OK","FALTA LANÇAMENTO"))</f>
        <v/>
      </c>
    </row>
    <row r="324">
      <c r="A324" s="13" t="n"/>
      <c r="B324" s="6" t="n"/>
      <c r="C324" s="14" t="n"/>
      <c r="D324" s="14" t="n"/>
      <c r="E324" s="6" t="n"/>
      <c r="F324" s="11">
        <f>IF(OR(C324="",D324=""),"",ROUND(MOD(D324-C324,1)*24,2))</f>
        <v/>
      </c>
      <c r="G324" s="6" t="n"/>
      <c r="H324" s="16">
        <f>IF(OR(A324="",B324=""),"",IF(COUNTIFS('Lançamentos Diários'!$A$5:$A$2004,A324,'Lançamentos Diários'!$B$5:$B$2004,B324)&gt;0,"OK","FALTA LANÇAMENTO"))</f>
        <v/>
      </c>
    </row>
    <row r="325">
      <c r="A325" s="13" t="n"/>
      <c r="B325" s="6" t="n"/>
      <c r="C325" s="14" t="n"/>
      <c r="D325" s="14" t="n"/>
      <c r="E325" s="6" t="n"/>
      <c r="F325" s="11">
        <f>IF(OR(C325="",D325=""),"",ROUND(MOD(D325-C325,1)*24,2))</f>
        <v/>
      </c>
      <c r="G325" s="6" t="n"/>
      <c r="H325" s="16">
        <f>IF(OR(A325="",B325=""),"",IF(COUNTIFS('Lançamentos Diários'!$A$5:$A$2004,A325,'Lançamentos Diários'!$B$5:$B$2004,B325)&gt;0,"OK","FALTA LANÇAMENTO"))</f>
        <v/>
      </c>
    </row>
    <row r="326">
      <c r="A326" s="13" t="n"/>
      <c r="B326" s="6" t="n"/>
      <c r="C326" s="14" t="n"/>
      <c r="D326" s="14" t="n"/>
      <c r="E326" s="6" t="n"/>
      <c r="F326" s="11">
        <f>IF(OR(C326="",D326=""),"",ROUND(MOD(D326-C326,1)*24,2))</f>
        <v/>
      </c>
      <c r="G326" s="6" t="n"/>
      <c r="H326" s="16">
        <f>IF(OR(A326="",B326=""),"",IF(COUNTIFS('Lançamentos Diários'!$A$5:$A$2004,A326,'Lançamentos Diários'!$B$5:$B$2004,B326)&gt;0,"OK","FALTA LANÇAMENTO"))</f>
        <v/>
      </c>
    </row>
    <row r="327">
      <c r="A327" s="13" t="n"/>
      <c r="B327" s="6" t="n"/>
      <c r="C327" s="14" t="n"/>
      <c r="D327" s="14" t="n"/>
      <c r="E327" s="6" t="n"/>
      <c r="F327" s="11">
        <f>IF(OR(C327="",D327=""),"",ROUND(MOD(D327-C327,1)*24,2))</f>
        <v/>
      </c>
      <c r="G327" s="6" t="n"/>
      <c r="H327" s="16">
        <f>IF(OR(A327="",B327=""),"",IF(COUNTIFS('Lançamentos Diários'!$A$5:$A$2004,A327,'Lançamentos Diários'!$B$5:$B$2004,B327)&gt;0,"OK","FALTA LANÇAMENTO"))</f>
        <v/>
      </c>
    </row>
    <row r="328">
      <c r="A328" s="13" t="n"/>
      <c r="B328" s="6" t="n"/>
      <c r="C328" s="14" t="n"/>
      <c r="D328" s="14" t="n"/>
      <c r="E328" s="6" t="n"/>
      <c r="F328" s="11">
        <f>IF(OR(C328="",D328=""),"",ROUND(MOD(D328-C328,1)*24,2))</f>
        <v/>
      </c>
      <c r="G328" s="6" t="n"/>
      <c r="H328" s="16">
        <f>IF(OR(A328="",B328=""),"",IF(COUNTIFS('Lançamentos Diários'!$A$5:$A$2004,A328,'Lançamentos Diários'!$B$5:$B$2004,B328)&gt;0,"OK","FALTA LANÇAMENTO"))</f>
        <v/>
      </c>
    </row>
    <row r="329">
      <c r="A329" s="13" t="n"/>
      <c r="B329" s="6" t="n"/>
      <c r="C329" s="14" t="n"/>
      <c r="D329" s="14" t="n"/>
      <c r="E329" s="6" t="n"/>
      <c r="F329" s="11">
        <f>IF(OR(C329="",D329=""),"",ROUND(MOD(D329-C329,1)*24,2))</f>
        <v/>
      </c>
      <c r="G329" s="6" t="n"/>
      <c r="H329" s="16">
        <f>IF(OR(A329="",B329=""),"",IF(COUNTIFS('Lançamentos Diários'!$A$5:$A$2004,A329,'Lançamentos Diários'!$B$5:$B$2004,B329)&gt;0,"OK","FALTA LANÇAMENTO"))</f>
        <v/>
      </c>
    </row>
    <row r="330">
      <c r="A330" s="13" t="n"/>
      <c r="B330" s="6" t="n"/>
      <c r="C330" s="14" t="n"/>
      <c r="D330" s="14" t="n"/>
      <c r="E330" s="6" t="n"/>
      <c r="F330" s="11">
        <f>IF(OR(C330="",D330=""),"",ROUND(MOD(D330-C330,1)*24,2))</f>
        <v/>
      </c>
      <c r="G330" s="6" t="n"/>
      <c r="H330" s="16">
        <f>IF(OR(A330="",B330=""),"",IF(COUNTIFS('Lançamentos Diários'!$A$5:$A$2004,A330,'Lançamentos Diários'!$B$5:$B$2004,B330)&gt;0,"OK","FALTA LANÇAMENTO"))</f>
        <v/>
      </c>
    </row>
    <row r="331">
      <c r="A331" s="13" t="n"/>
      <c r="B331" s="6" t="n"/>
      <c r="C331" s="14" t="n"/>
      <c r="D331" s="14" t="n"/>
      <c r="E331" s="6" t="n"/>
      <c r="F331" s="11">
        <f>IF(OR(C331="",D331=""),"",ROUND(MOD(D331-C331,1)*24,2))</f>
        <v/>
      </c>
      <c r="G331" s="6" t="n"/>
      <c r="H331" s="16">
        <f>IF(OR(A331="",B331=""),"",IF(COUNTIFS('Lançamentos Diários'!$A$5:$A$2004,A331,'Lançamentos Diários'!$B$5:$B$2004,B331)&gt;0,"OK","FALTA LANÇAMENTO"))</f>
        <v/>
      </c>
    </row>
    <row r="332">
      <c r="A332" s="13" t="n"/>
      <c r="B332" s="6" t="n"/>
      <c r="C332" s="14" t="n"/>
      <c r="D332" s="14" t="n"/>
      <c r="E332" s="6" t="n"/>
      <c r="F332" s="11">
        <f>IF(OR(C332="",D332=""),"",ROUND(MOD(D332-C332,1)*24,2))</f>
        <v/>
      </c>
      <c r="G332" s="6" t="n"/>
      <c r="H332" s="16">
        <f>IF(OR(A332="",B332=""),"",IF(COUNTIFS('Lançamentos Diários'!$A$5:$A$2004,A332,'Lançamentos Diários'!$B$5:$B$2004,B332)&gt;0,"OK","FALTA LANÇAMENTO"))</f>
        <v/>
      </c>
    </row>
    <row r="333">
      <c r="A333" s="13" t="n"/>
      <c r="B333" s="6" t="n"/>
      <c r="C333" s="14" t="n"/>
      <c r="D333" s="14" t="n"/>
      <c r="E333" s="6" t="n"/>
      <c r="F333" s="11">
        <f>IF(OR(C333="",D333=""),"",ROUND(MOD(D333-C333,1)*24,2))</f>
        <v/>
      </c>
      <c r="G333" s="6" t="n"/>
      <c r="H333" s="16">
        <f>IF(OR(A333="",B333=""),"",IF(COUNTIFS('Lançamentos Diários'!$A$5:$A$2004,A333,'Lançamentos Diários'!$B$5:$B$2004,B333)&gt;0,"OK","FALTA LANÇAMENTO"))</f>
        <v/>
      </c>
    </row>
    <row r="334">
      <c r="A334" s="13" t="n"/>
      <c r="B334" s="6" t="n"/>
      <c r="C334" s="14" t="n"/>
      <c r="D334" s="14" t="n"/>
      <c r="E334" s="6" t="n"/>
      <c r="F334" s="11">
        <f>IF(OR(C334="",D334=""),"",ROUND(MOD(D334-C334,1)*24,2))</f>
        <v/>
      </c>
      <c r="G334" s="6" t="n"/>
      <c r="H334" s="16">
        <f>IF(OR(A334="",B334=""),"",IF(COUNTIFS('Lançamentos Diários'!$A$5:$A$2004,A334,'Lançamentos Diários'!$B$5:$B$2004,B334)&gt;0,"OK","FALTA LANÇAMENTO"))</f>
        <v/>
      </c>
    </row>
    <row r="335">
      <c r="A335" s="13" t="n"/>
      <c r="B335" s="6" t="n"/>
      <c r="C335" s="14" t="n"/>
      <c r="D335" s="14" t="n"/>
      <c r="E335" s="6" t="n"/>
      <c r="F335" s="11">
        <f>IF(OR(C335="",D335=""),"",ROUND(MOD(D335-C335,1)*24,2))</f>
        <v/>
      </c>
      <c r="G335" s="6" t="n"/>
      <c r="H335" s="16">
        <f>IF(OR(A335="",B335=""),"",IF(COUNTIFS('Lançamentos Diários'!$A$5:$A$2004,A335,'Lançamentos Diários'!$B$5:$B$2004,B335)&gt;0,"OK","FALTA LANÇAMENTO"))</f>
        <v/>
      </c>
    </row>
    <row r="336">
      <c r="A336" s="13" t="n"/>
      <c r="B336" s="6" t="n"/>
      <c r="C336" s="14" t="n"/>
      <c r="D336" s="14" t="n"/>
      <c r="E336" s="6" t="n"/>
      <c r="F336" s="11">
        <f>IF(OR(C336="",D336=""),"",ROUND(MOD(D336-C336,1)*24,2))</f>
        <v/>
      </c>
      <c r="G336" s="6" t="n"/>
      <c r="H336" s="16">
        <f>IF(OR(A336="",B336=""),"",IF(COUNTIFS('Lançamentos Diários'!$A$5:$A$2004,A336,'Lançamentos Diários'!$B$5:$B$2004,B336)&gt;0,"OK","FALTA LANÇAMENTO"))</f>
        <v/>
      </c>
    </row>
    <row r="337">
      <c r="A337" s="13" t="n"/>
      <c r="B337" s="6" t="n"/>
      <c r="C337" s="14" t="n"/>
      <c r="D337" s="14" t="n"/>
      <c r="E337" s="6" t="n"/>
      <c r="F337" s="11">
        <f>IF(OR(C337="",D337=""),"",ROUND(MOD(D337-C337,1)*24,2))</f>
        <v/>
      </c>
      <c r="G337" s="6" t="n"/>
      <c r="H337" s="16">
        <f>IF(OR(A337="",B337=""),"",IF(COUNTIFS('Lançamentos Diários'!$A$5:$A$2004,A337,'Lançamentos Diários'!$B$5:$B$2004,B337)&gt;0,"OK","FALTA LANÇAMENTO"))</f>
        <v/>
      </c>
    </row>
    <row r="338">
      <c r="A338" s="13" t="n"/>
      <c r="B338" s="6" t="n"/>
      <c r="C338" s="14" t="n"/>
      <c r="D338" s="14" t="n"/>
      <c r="E338" s="6" t="n"/>
      <c r="F338" s="11">
        <f>IF(OR(C338="",D338=""),"",ROUND(MOD(D338-C338,1)*24,2))</f>
        <v/>
      </c>
      <c r="G338" s="6" t="n"/>
      <c r="H338" s="16">
        <f>IF(OR(A338="",B338=""),"",IF(COUNTIFS('Lançamentos Diários'!$A$5:$A$2004,A338,'Lançamentos Diários'!$B$5:$B$2004,B338)&gt;0,"OK","FALTA LANÇAMENTO"))</f>
        <v/>
      </c>
    </row>
    <row r="339">
      <c r="A339" s="13" t="n"/>
      <c r="B339" s="6" t="n"/>
      <c r="C339" s="14" t="n"/>
      <c r="D339" s="14" t="n"/>
      <c r="E339" s="6" t="n"/>
      <c r="F339" s="11">
        <f>IF(OR(C339="",D339=""),"",ROUND(MOD(D339-C339,1)*24,2))</f>
        <v/>
      </c>
      <c r="G339" s="6" t="n"/>
      <c r="H339" s="16">
        <f>IF(OR(A339="",B339=""),"",IF(COUNTIFS('Lançamentos Diários'!$A$5:$A$2004,A339,'Lançamentos Diários'!$B$5:$B$2004,B339)&gt;0,"OK","FALTA LANÇAMENTO"))</f>
        <v/>
      </c>
    </row>
    <row r="340">
      <c r="A340" s="13" t="n"/>
      <c r="B340" s="6" t="n"/>
      <c r="C340" s="14" t="n"/>
      <c r="D340" s="14" t="n"/>
      <c r="E340" s="6" t="n"/>
      <c r="F340" s="11">
        <f>IF(OR(C340="",D340=""),"",ROUND(MOD(D340-C340,1)*24,2))</f>
        <v/>
      </c>
      <c r="G340" s="6" t="n"/>
      <c r="H340" s="16">
        <f>IF(OR(A340="",B340=""),"",IF(COUNTIFS('Lançamentos Diários'!$A$5:$A$2004,A340,'Lançamentos Diários'!$B$5:$B$2004,B340)&gt;0,"OK","FALTA LANÇAMENTO"))</f>
        <v/>
      </c>
    </row>
    <row r="341">
      <c r="A341" s="13" t="n"/>
      <c r="B341" s="6" t="n"/>
      <c r="C341" s="14" t="n"/>
      <c r="D341" s="14" t="n"/>
      <c r="E341" s="6" t="n"/>
      <c r="F341" s="11">
        <f>IF(OR(C341="",D341=""),"",ROUND(MOD(D341-C341,1)*24,2))</f>
        <v/>
      </c>
      <c r="G341" s="6" t="n"/>
      <c r="H341" s="16">
        <f>IF(OR(A341="",B341=""),"",IF(COUNTIFS('Lançamentos Diários'!$A$5:$A$2004,A341,'Lançamentos Diários'!$B$5:$B$2004,B341)&gt;0,"OK","FALTA LANÇAMENTO"))</f>
        <v/>
      </c>
    </row>
    <row r="342">
      <c r="A342" s="13" t="n"/>
      <c r="B342" s="6" t="n"/>
      <c r="C342" s="14" t="n"/>
      <c r="D342" s="14" t="n"/>
      <c r="E342" s="6" t="n"/>
      <c r="F342" s="11">
        <f>IF(OR(C342="",D342=""),"",ROUND(MOD(D342-C342,1)*24,2))</f>
        <v/>
      </c>
      <c r="G342" s="6" t="n"/>
      <c r="H342" s="16">
        <f>IF(OR(A342="",B342=""),"",IF(COUNTIFS('Lançamentos Diários'!$A$5:$A$2004,A342,'Lançamentos Diários'!$B$5:$B$2004,B342)&gt;0,"OK","FALTA LANÇAMENTO"))</f>
        <v/>
      </c>
    </row>
    <row r="343">
      <c r="A343" s="13" t="n"/>
      <c r="B343" s="6" t="n"/>
      <c r="C343" s="14" t="n"/>
      <c r="D343" s="14" t="n"/>
      <c r="E343" s="6" t="n"/>
      <c r="F343" s="11">
        <f>IF(OR(C343="",D343=""),"",ROUND(MOD(D343-C343,1)*24,2))</f>
        <v/>
      </c>
      <c r="G343" s="6" t="n"/>
      <c r="H343" s="16">
        <f>IF(OR(A343="",B343=""),"",IF(COUNTIFS('Lançamentos Diários'!$A$5:$A$2004,A343,'Lançamentos Diários'!$B$5:$B$2004,B343)&gt;0,"OK","FALTA LANÇAMENTO"))</f>
        <v/>
      </c>
    </row>
    <row r="344">
      <c r="A344" s="13" t="n"/>
      <c r="B344" s="6" t="n"/>
      <c r="C344" s="14" t="n"/>
      <c r="D344" s="14" t="n"/>
      <c r="E344" s="6" t="n"/>
      <c r="F344" s="11">
        <f>IF(OR(C344="",D344=""),"",ROUND(MOD(D344-C344,1)*24,2))</f>
        <v/>
      </c>
      <c r="G344" s="6" t="n"/>
      <c r="H344" s="16">
        <f>IF(OR(A344="",B344=""),"",IF(COUNTIFS('Lançamentos Diários'!$A$5:$A$2004,A344,'Lançamentos Diários'!$B$5:$B$2004,B344)&gt;0,"OK","FALTA LANÇAMENTO"))</f>
        <v/>
      </c>
    </row>
    <row r="345">
      <c r="A345" s="13" t="n"/>
      <c r="B345" s="6" t="n"/>
      <c r="C345" s="14" t="n"/>
      <c r="D345" s="14" t="n"/>
      <c r="E345" s="6" t="n"/>
      <c r="F345" s="11">
        <f>IF(OR(C345="",D345=""),"",ROUND(MOD(D345-C345,1)*24,2))</f>
        <v/>
      </c>
      <c r="G345" s="6" t="n"/>
      <c r="H345" s="16">
        <f>IF(OR(A345="",B345=""),"",IF(COUNTIFS('Lançamentos Diários'!$A$5:$A$2004,A345,'Lançamentos Diários'!$B$5:$B$2004,B345)&gt;0,"OK","FALTA LANÇAMENTO"))</f>
        <v/>
      </c>
    </row>
    <row r="346">
      <c r="A346" s="13" t="n"/>
      <c r="B346" s="6" t="n"/>
      <c r="C346" s="14" t="n"/>
      <c r="D346" s="14" t="n"/>
      <c r="E346" s="6" t="n"/>
      <c r="F346" s="11">
        <f>IF(OR(C346="",D346=""),"",ROUND(MOD(D346-C346,1)*24,2))</f>
        <v/>
      </c>
      <c r="G346" s="6" t="n"/>
      <c r="H346" s="16">
        <f>IF(OR(A346="",B346=""),"",IF(COUNTIFS('Lançamentos Diários'!$A$5:$A$2004,A346,'Lançamentos Diários'!$B$5:$B$2004,B346)&gt;0,"OK","FALTA LANÇAMENTO"))</f>
        <v/>
      </c>
    </row>
    <row r="347">
      <c r="A347" s="13" t="n"/>
      <c r="B347" s="6" t="n"/>
      <c r="C347" s="14" t="n"/>
      <c r="D347" s="14" t="n"/>
      <c r="E347" s="6" t="n"/>
      <c r="F347" s="11">
        <f>IF(OR(C347="",D347=""),"",ROUND(MOD(D347-C347,1)*24,2))</f>
        <v/>
      </c>
      <c r="G347" s="6" t="n"/>
      <c r="H347" s="16">
        <f>IF(OR(A347="",B347=""),"",IF(COUNTIFS('Lançamentos Diários'!$A$5:$A$2004,A347,'Lançamentos Diários'!$B$5:$B$2004,B347)&gt;0,"OK","FALTA LANÇAMENTO"))</f>
        <v/>
      </c>
    </row>
    <row r="348">
      <c r="A348" s="13" t="n"/>
      <c r="B348" s="6" t="n"/>
      <c r="C348" s="14" t="n"/>
      <c r="D348" s="14" t="n"/>
      <c r="E348" s="6" t="n"/>
      <c r="F348" s="11">
        <f>IF(OR(C348="",D348=""),"",ROUND(MOD(D348-C348,1)*24,2))</f>
        <v/>
      </c>
      <c r="G348" s="6" t="n"/>
      <c r="H348" s="16">
        <f>IF(OR(A348="",B348=""),"",IF(COUNTIFS('Lançamentos Diários'!$A$5:$A$2004,A348,'Lançamentos Diários'!$B$5:$B$2004,B348)&gt;0,"OK","FALTA LANÇAMENTO"))</f>
        <v/>
      </c>
    </row>
    <row r="349">
      <c r="A349" s="13" t="n"/>
      <c r="B349" s="6" t="n"/>
      <c r="C349" s="14" t="n"/>
      <c r="D349" s="14" t="n"/>
      <c r="E349" s="6" t="n"/>
      <c r="F349" s="11">
        <f>IF(OR(C349="",D349=""),"",ROUND(MOD(D349-C349,1)*24,2))</f>
        <v/>
      </c>
      <c r="G349" s="6" t="n"/>
      <c r="H349" s="16">
        <f>IF(OR(A349="",B349=""),"",IF(COUNTIFS('Lançamentos Diários'!$A$5:$A$2004,A349,'Lançamentos Diários'!$B$5:$B$2004,B349)&gt;0,"OK","FALTA LANÇAMENTO"))</f>
        <v/>
      </c>
    </row>
    <row r="350">
      <c r="A350" s="13" t="n"/>
      <c r="B350" s="6" t="n"/>
      <c r="C350" s="14" t="n"/>
      <c r="D350" s="14" t="n"/>
      <c r="E350" s="6" t="n"/>
      <c r="F350" s="11">
        <f>IF(OR(C350="",D350=""),"",ROUND(MOD(D350-C350,1)*24,2))</f>
        <v/>
      </c>
      <c r="G350" s="6" t="n"/>
      <c r="H350" s="16">
        <f>IF(OR(A350="",B350=""),"",IF(COUNTIFS('Lançamentos Diários'!$A$5:$A$2004,A350,'Lançamentos Diários'!$B$5:$B$2004,B350)&gt;0,"OK","FALTA LANÇAMENTO"))</f>
        <v/>
      </c>
    </row>
    <row r="351">
      <c r="A351" s="13" t="n"/>
      <c r="B351" s="6" t="n"/>
      <c r="C351" s="14" t="n"/>
      <c r="D351" s="14" t="n"/>
      <c r="E351" s="6" t="n"/>
      <c r="F351" s="11">
        <f>IF(OR(C351="",D351=""),"",ROUND(MOD(D351-C351,1)*24,2))</f>
        <v/>
      </c>
      <c r="G351" s="6" t="n"/>
      <c r="H351" s="16">
        <f>IF(OR(A351="",B351=""),"",IF(COUNTIFS('Lançamentos Diários'!$A$5:$A$2004,A351,'Lançamentos Diários'!$B$5:$B$2004,B351)&gt;0,"OK","FALTA LANÇAMENTO"))</f>
        <v/>
      </c>
    </row>
    <row r="352">
      <c r="A352" s="13" t="n"/>
      <c r="B352" s="6" t="n"/>
      <c r="C352" s="14" t="n"/>
      <c r="D352" s="14" t="n"/>
      <c r="E352" s="6" t="n"/>
      <c r="F352" s="11">
        <f>IF(OR(C352="",D352=""),"",ROUND(MOD(D352-C352,1)*24,2))</f>
        <v/>
      </c>
      <c r="G352" s="6" t="n"/>
      <c r="H352" s="16">
        <f>IF(OR(A352="",B352=""),"",IF(COUNTIFS('Lançamentos Diários'!$A$5:$A$2004,A352,'Lançamentos Diários'!$B$5:$B$2004,B352)&gt;0,"OK","FALTA LANÇAMENTO"))</f>
        <v/>
      </c>
    </row>
    <row r="353">
      <c r="A353" s="13" t="n"/>
      <c r="B353" s="6" t="n"/>
      <c r="C353" s="14" t="n"/>
      <c r="D353" s="14" t="n"/>
      <c r="E353" s="6" t="n"/>
      <c r="F353" s="11">
        <f>IF(OR(C353="",D353=""),"",ROUND(MOD(D353-C353,1)*24,2))</f>
        <v/>
      </c>
      <c r="G353" s="6" t="n"/>
      <c r="H353" s="16">
        <f>IF(OR(A353="",B353=""),"",IF(COUNTIFS('Lançamentos Diários'!$A$5:$A$2004,A353,'Lançamentos Diários'!$B$5:$B$2004,B353)&gt;0,"OK","FALTA LANÇAMENTO"))</f>
        <v/>
      </c>
    </row>
    <row r="354">
      <c r="A354" s="13" t="n"/>
      <c r="B354" s="6" t="n"/>
      <c r="C354" s="14" t="n"/>
      <c r="D354" s="14" t="n"/>
      <c r="E354" s="6" t="n"/>
      <c r="F354" s="11">
        <f>IF(OR(C354="",D354=""),"",ROUND(MOD(D354-C354,1)*24,2))</f>
        <v/>
      </c>
      <c r="G354" s="6" t="n"/>
      <c r="H354" s="16">
        <f>IF(OR(A354="",B354=""),"",IF(COUNTIFS('Lançamentos Diários'!$A$5:$A$2004,A354,'Lançamentos Diários'!$B$5:$B$2004,B354)&gt;0,"OK","FALTA LANÇAMENTO"))</f>
        <v/>
      </c>
    </row>
    <row r="355">
      <c r="A355" s="13" t="n"/>
      <c r="B355" s="6" t="n"/>
      <c r="C355" s="14" t="n"/>
      <c r="D355" s="14" t="n"/>
      <c r="E355" s="6" t="n"/>
      <c r="F355" s="11">
        <f>IF(OR(C355="",D355=""),"",ROUND(MOD(D355-C355,1)*24,2))</f>
        <v/>
      </c>
      <c r="G355" s="6" t="n"/>
      <c r="H355" s="16">
        <f>IF(OR(A355="",B355=""),"",IF(COUNTIFS('Lançamentos Diários'!$A$5:$A$2004,A355,'Lançamentos Diários'!$B$5:$B$2004,B355)&gt;0,"OK","FALTA LANÇAMENTO"))</f>
        <v/>
      </c>
    </row>
    <row r="356">
      <c r="A356" s="13" t="n"/>
      <c r="B356" s="6" t="n"/>
      <c r="C356" s="14" t="n"/>
      <c r="D356" s="14" t="n"/>
      <c r="E356" s="6" t="n"/>
      <c r="F356" s="11">
        <f>IF(OR(C356="",D356=""),"",ROUND(MOD(D356-C356,1)*24,2))</f>
        <v/>
      </c>
      <c r="G356" s="6" t="n"/>
      <c r="H356" s="16">
        <f>IF(OR(A356="",B356=""),"",IF(COUNTIFS('Lançamentos Diários'!$A$5:$A$2004,A356,'Lançamentos Diários'!$B$5:$B$2004,B356)&gt;0,"OK","FALTA LANÇAMENTO"))</f>
        <v/>
      </c>
    </row>
    <row r="357">
      <c r="A357" s="13" t="n"/>
      <c r="B357" s="6" t="n"/>
      <c r="C357" s="14" t="n"/>
      <c r="D357" s="14" t="n"/>
      <c r="E357" s="6" t="n"/>
      <c r="F357" s="11">
        <f>IF(OR(C357="",D357=""),"",ROUND(MOD(D357-C357,1)*24,2))</f>
        <v/>
      </c>
      <c r="G357" s="6" t="n"/>
      <c r="H357" s="16">
        <f>IF(OR(A357="",B357=""),"",IF(COUNTIFS('Lançamentos Diários'!$A$5:$A$2004,A357,'Lançamentos Diários'!$B$5:$B$2004,B357)&gt;0,"OK","FALTA LANÇAMENTO"))</f>
        <v/>
      </c>
    </row>
    <row r="358">
      <c r="A358" s="13" t="n"/>
      <c r="B358" s="6" t="n"/>
      <c r="C358" s="14" t="n"/>
      <c r="D358" s="14" t="n"/>
      <c r="E358" s="6" t="n"/>
      <c r="F358" s="11">
        <f>IF(OR(C358="",D358=""),"",ROUND(MOD(D358-C358,1)*24,2))</f>
        <v/>
      </c>
      <c r="G358" s="6" t="n"/>
      <c r="H358" s="16">
        <f>IF(OR(A358="",B358=""),"",IF(COUNTIFS('Lançamentos Diários'!$A$5:$A$2004,A358,'Lançamentos Diários'!$B$5:$B$2004,B358)&gt;0,"OK","FALTA LANÇAMENTO"))</f>
        <v/>
      </c>
    </row>
    <row r="359">
      <c r="A359" s="13" t="n"/>
      <c r="B359" s="6" t="n"/>
      <c r="C359" s="14" t="n"/>
      <c r="D359" s="14" t="n"/>
      <c r="E359" s="6" t="n"/>
      <c r="F359" s="11">
        <f>IF(OR(C359="",D359=""),"",ROUND(MOD(D359-C359,1)*24,2))</f>
        <v/>
      </c>
      <c r="G359" s="6" t="n"/>
      <c r="H359" s="16">
        <f>IF(OR(A359="",B359=""),"",IF(COUNTIFS('Lançamentos Diários'!$A$5:$A$2004,A359,'Lançamentos Diários'!$B$5:$B$2004,B359)&gt;0,"OK","FALTA LANÇAMENTO"))</f>
        <v/>
      </c>
    </row>
    <row r="360">
      <c r="A360" s="13" t="n"/>
      <c r="B360" s="6" t="n"/>
      <c r="C360" s="14" t="n"/>
      <c r="D360" s="14" t="n"/>
      <c r="E360" s="6" t="n"/>
      <c r="F360" s="11">
        <f>IF(OR(C360="",D360=""),"",ROUND(MOD(D360-C360,1)*24,2))</f>
        <v/>
      </c>
      <c r="G360" s="6" t="n"/>
      <c r="H360" s="16">
        <f>IF(OR(A360="",B360=""),"",IF(COUNTIFS('Lançamentos Diários'!$A$5:$A$2004,A360,'Lançamentos Diários'!$B$5:$B$2004,B360)&gt;0,"OK","FALTA LANÇAMENTO"))</f>
        <v/>
      </c>
    </row>
    <row r="361">
      <c r="A361" s="13" t="n"/>
      <c r="B361" s="6" t="n"/>
      <c r="C361" s="14" t="n"/>
      <c r="D361" s="14" t="n"/>
      <c r="E361" s="6" t="n"/>
      <c r="F361" s="11">
        <f>IF(OR(C361="",D361=""),"",ROUND(MOD(D361-C361,1)*24,2))</f>
        <v/>
      </c>
      <c r="G361" s="6" t="n"/>
      <c r="H361" s="16">
        <f>IF(OR(A361="",B361=""),"",IF(COUNTIFS('Lançamentos Diários'!$A$5:$A$2004,A361,'Lançamentos Diários'!$B$5:$B$2004,B361)&gt;0,"OK","FALTA LANÇAMENTO"))</f>
        <v/>
      </c>
    </row>
    <row r="362">
      <c r="A362" s="13" t="n"/>
      <c r="B362" s="6" t="n"/>
      <c r="C362" s="14" t="n"/>
      <c r="D362" s="14" t="n"/>
      <c r="E362" s="6" t="n"/>
      <c r="F362" s="11">
        <f>IF(OR(C362="",D362=""),"",ROUND(MOD(D362-C362,1)*24,2))</f>
        <v/>
      </c>
      <c r="G362" s="6" t="n"/>
      <c r="H362" s="16">
        <f>IF(OR(A362="",B362=""),"",IF(COUNTIFS('Lançamentos Diários'!$A$5:$A$2004,A362,'Lançamentos Diários'!$B$5:$B$2004,B362)&gt;0,"OK","FALTA LANÇAMENTO"))</f>
        <v/>
      </c>
    </row>
    <row r="363">
      <c r="A363" s="13" t="n"/>
      <c r="B363" s="6" t="n"/>
      <c r="C363" s="14" t="n"/>
      <c r="D363" s="14" t="n"/>
      <c r="E363" s="6" t="n"/>
      <c r="F363" s="11">
        <f>IF(OR(C363="",D363=""),"",ROUND(MOD(D363-C363,1)*24,2))</f>
        <v/>
      </c>
      <c r="G363" s="6" t="n"/>
      <c r="H363" s="16">
        <f>IF(OR(A363="",B363=""),"",IF(COUNTIFS('Lançamentos Diários'!$A$5:$A$2004,A363,'Lançamentos Diários'!$B$5:$B$2004,B363)&gt;0,"OK","FALTA LANÇAMENTO"))</f>
        <v/>
      </c>
    </row>
    <row r="364">
      <c r="A364" s="13" t="n"/>
      <c r="B364" s="6" t="n"/>
      <c r="C364" s="14" t="n"/>
      <c r="D364" s="14" t="n"/>
      <c r="E364" s="6" t="n"/>
      <c r="F364" s="11">
        <f>IF(OR(C364="",D364=""),"",ROUND(MOD(D364-C364,1)*24,2))</f>
        <v/>
      </c>
      <c r="G364" s="6" t="n"/>
      <c r="H364" s="16">
        <f>IF(OR(A364="",B364=""),"",IF(COUNTIFS('Lançamentos Diários'!$A$5:$A$2004,A364,'Lançamentos Diários'!$B$5:$B$2004,B364)&gt;0,"OK","FALTA LANÇAMENTO"))</f>
        <v/>
      </c>
    </row>
    <row r="365">
      <c r="A365" s="13" t="n"/>
      <c r="B365" s="6" t="n"/>
      <c r="C365" s="14" t="n"/>
      <c r="D365" s="14" t="n"/>
      <c r="E365" s="6" t="n"/>
      <c r="F365" s="11">
        <f>IF(OR(C365="",D365=""),"",ROUND(MOD(D365-C365,1)*24,2))</f>
        <v/>
      </c>
      <c r="G365" s="6" t="n"/>
      <c r="H365" s="16">
        <f>IF(OR(A365="",B365=""),"",IF(COUNTIFS('Lançamentos Diários'!$A$5:$A$2004,A365,'Lançamentos Diários'!$B$5:$B$2004,B365)&gt;0,"OK","FALTA LANÇAMENTO"))</f>
        <v/>
      </c>
    </row>
    <row r="366">
      <c r="A366" s="13" t="n"/>
      <c r="B366" s="6" t="n"/>
      <c r="C366" s="14" t="n"/>
      <c r="D366" s="14" t="n"/>
      <c r="E366" s="6" t="n"/>
      <c r="F366" s="11">
        <f>IF(OR(C366="",D366=""),"",ROUND(MOD(D366-C366,1)*24,2))</f>
        <v/>
      </c>
      <c r="G366" s="6" t="n"/>
      <c r="H366" s="16">
        <f>IF(OR(A366="",B366=""),"",IF(COUNTIFS('Lançamentos Diários'!$A$5:$A$2004,A366,'Lançamentos Diários'!$B$5:$B$2004,B366)&gt;0,"OK","FALTA LANÇAMENTO"))</f>
        <v/>
      </c>
    </row>
    <row r="367">
      <c r="A367" s="13" t="n"/>
      <c r="B367" s="6" t="n"/>
      <c r="C367" s="14" t="n"/>
      <c r="D367" s="14" t="n"/>
      <c r="E367" s="6" t="n"/>
      <c r="F367" s="11">
        <f>IF(OR(C367="",D367=""),"",ROUND(MOD(D367-C367,1)*24,2))</f>
        <v/>
      </c>
      <c r="G367" s="6" t="n"/>
      <c r="H367" s="16">
        <f>IF(OR(A367="",B367=""),"",IF(COUNTIFS('Lançamentos Diários'!$A$5:$A$2004,A367,'Lançamentos Diários'!$B$5:$B$2004,B367)&gt;0,"OK","FALTA LANÇAMENTO"))</f>
        <v/>
      </c>
    </row>
    <row r="368">
      <c r="A368" s="13" t="n"/>
      <c r="B368" s="6" t="n"/>
      <c r="C368" s="14" t="n"/>
      <c r="D368" s="14" t="n"/>
      <c r="E368" s="6" t="n"/>
      <c r="F368" s="11">
        <f>IF(OR(C368="",D368=""),"",ROUND(MOD(D368-C368,1)*24,2))</f>
        <v/>
      </c>
      <c r="G368" s="6" t="n"/>
      <c r="H368" s="16">
        <f>IF(OR(A368="",B368=""),"",IF(COUNTIFS('Lançamentos Diários'!$A$5:$A$2004,A368,'Lançamentos Diários'!$B$5:$B$2004,B368)&gt;0,"OK","FALTA LANÇAMENTO"))</f>
        <v/>
      </c>
    </row>
    <row r="369">
      <c r="A369" s="13" t="n"/>
      <c r="B369" s="6" t="n"/>
      <c r="C369" s="14" t="n"/>
      <c r="D369" s="14" t="n"/>
      <c r="E369" s="6" t="n"/>
      <c r="F369" s="11">
        <f>IF(OR(C369="",D369=""),"",ROUND(MOD(D369-C369,1)*24,2))</f>
        <v/>
      </c>
      <c r="G369" s="6" t="n"/>
      <c r="H369" s="16">
        <f>IF(OR(A369="",B369=""),"",IF(COUNTIFS('Lançamentos Diários'!$A$5:$A$2004,A369,'Lançamentos Diários'!$B$5:$B$2004,B369)&gt;0,"OK","FALTA LANÇAMENTO"))</f>
        <v/>
      </c>
    </row>
    <row r="370">
      <c r="A370" s="13" t="n"/>
      <c r="B370" s="6" t="n"/>
      <c r="C370" s="14" t="n"/>
      <c r="D370" s="14" t="n"/>
      <c r="E370" s="6" t="n"/>
      <c r="F370" s="11">
        <f>IF(OR(C370="",D370=""),"",ROUND(MOD(D370-C370,1)*24,2))</f>
        <v/>
      </c>
      <c r="G370" s="6" t="n"/>
      <c r="H370" s="16">
        <f>IF(OR(A370="",B370=""),"",IF(COUNTIFS('Lançamentos Diários'!$A$5:$A$2004,A370,'Lançamentos Diários'!$B$5:$B$2004,B370)&gt;0,"OK","FALTA LANÇAMENTO"))</f>
        <v/>
      </c>
    </row>
    <row r="371">
      <c r="A371" s="13" t="n"/>
      <c r="B371" s="6" t="n"/>
      <c r="C371" s="14" t="n"/>
      <c r="D371" s="14" t="n"/>
      <c r="E371" s="6" t="n"/>
      <c r="F371" s="11">
        <f>IF(OR(C371="",D371=""),"",ROUND(MOD(D371-C371,1)*24,2))</f>
        <v/>
      </c>
      <c r="G371" s="6" t="n"/>
      <c r="H371" s="16">
        <f>IF(OR(A371="",B371=""),"",IF(COUNTIFS('Lançamentos Diários'!$A$5:$A$2004,A371,'Lançamentos Diários'!$B$5:$B$2004,B371)&gt;0,"OK","FALTA LANÇAMENTO"))</f>
        <v/>
      </c>
    </row>
    <row r="372">
      <c r="A372" s="13" t="n"/>
      <c r="B372" s="6" t="n"/>
      <c r="C372" s="14" t="n"/>
      <c r="D372" s="14" t="n"/>
      <c r="E372" s="6" t="n"/>
      <c r="F372" s="11">
        <f>IF(OR(C372="",D372=""),"",ROUND(MOD(D372-C372,1)*24,2))</f>
        <v/>
      </c>
      <c r="G372" s="6" t="n"/>
      <c r="H372" s="16">
        <f>IF(OR(A372="",B372=""),"",IF(COUNTIFS('Lançamentos Diários'!$A$5:$A$2004,A372,'Lançamentos Diários'!$B$5:$B$2004,B372)&gt;0,"OK","FALTA LANÇAMENTO"))</f>
        <v/>
      </c>
    </row>
    <row r="373">
      <c r="A373" s="13" t="n"/>
      <c r="B373" s="6" t="n"/>
      <c r="C373" s="14" t="n"/>
      <c r="D373" s="14" t="n"/>
      <c r="E373" s="6" t="n"/>
      <c r="F373" s="11">
        <f>IF(OR(C373="",D373=""),"",ROUND(MOD(D373-C373,1)*24,2))</f>
        <v/>
      </c>
      <c r="G373" s="6" t="n"/>
      <c r="H373" s="16">
        <f>IF(OR(A373="",B373=""),"",IF(COUNTIFS('Lançamentos Diários'!$A$5:$A$2004,A373,'Lançamentos Diários'!$B$5:$B$2004,B373)&gt;0,"OK","FALTA LANÇAMENTO"))</f>
        <v/>
      </c>
    </row>
    <row r="374">
      <c r="A374" s="13" t="n"/>
      <c r="B374" s="6" t="n"/>
      <c r="C374" s="14" t="n"/>
      <c r="D374" s="14" t="n"/>
      <c r="E374" s="6" t="n"/>
      <c r="F374" s="11">
        <f>IF(OR(C374="",D374=""),"",ROUND(MOD(D374-C374,1)*24,2))</f>
        <v/>
      </c>
      <c r="G374" s="6" t="n"/>
      <c r="H374" s="16">
        <f>IF(OR(A374="",B374=""),"",IF(COUNTIFS('Lançamentos Diários'!$A$5:$A$2004,A374,'Lançamentos Diários'!$B$5:$B$2004,B374)&gt;0,"OK","FALTA LANÇAMENTO"))</f>
        <v/>
      </c>
    </row>
    <row r="375">
      <c r="A375" s="13" t="n"/>
      <c r="B375" s="6" t="n"/>
      <c r="C375" s="14" t="n"/>
      <c r="D375" s="14" t="n"/>
      <c r="E375" s="6" t="n"/>
      <c r="F375" s="11">
        <f>IF(OR(C375="",D375=""),"",ROUND(MOD(D375-C375,1)*24,2))</f>
        <v/>
      </c>
      <c r="G375" s="6" t="n"/>
      <c r="H375" s="16">
        <f>IF(OR(A375="",B375=""),"",IF(COUNTIFS('Lançamentos Diários'!$A$5:$A$2004,A375,'Lançamentos Diários'!$B$5:$B$2004,B375)&gt;0,"OK","FALTA LANÇAMENTO"))</f>
        <v/>
      </c>
    </row>
    <row r="376">
      <c r="A376" s="13" t="n"/>
      <c r="B376" s="6" t="n"/>
      <c r="C376" s="14" t="n"/>
      <c r="D376" s="14" t="n"/>
      <c r="E376" s="6" t="n"/>
      <c r="F376" s="11">
        <f>IF(OR(C376="",D376=""),"",ROUND(MOD(D376-C376,1)*24,2))</f>
        <v/>
      </c>
      <c r="G376" s="6" t="n"/>
      <c r="H376" s="16">
        <f>IF(OR(A376="",B376=""),"",IF(COUNTIFS('Lançamentos Diários'!$A$5:$A$2004,A376,'Lançamentos Diários'!$B$5:$B$2004,B376)&gt;0,"OK","FALTA LANÇAMENTO"))</f>
        <v/>
      </c>
    </row>
    <row r="377">
      <c r="A377" s="13" t="n"/>
      <c r="B377" s="6" t="n"/>
      <c r="C377" s="14" t="n"/>
      <c r="D377" s="14" t="n"/>
      <c r="E377" s="6" t="n"/>
      <c r="F377" s="11">
        <f>IF(OR(C377="",D377=""),"",ROUND(MOD(D377-C377,1)*24,2))</f>
        <v/>
      </c>
      <c r="G377" s="6" t="n"/>
      <c r="H377" s="16">
        <f>IF(OR(A377="",B377=""),"",IF(COUNTIFS('Lançamentos Diários'!$A$5:$A$2004,A377,'Lançamentos Diários'!$B$5:$B$2004,B377)&gt;0,"OK","FALTA LANÇAMENTO"))</f>
        <v/>
      </c>
    </row>
    <row r="378">
      <c r="A378" s="13" t="n"/>
      <c r="B378" s="6" t="n"/>
      <c r="C378" s="14" t="n"/>
      <c r="D378" s="14" t="n"/>
      <c r="E378" s="6" t="n"/>
      <c r="F378" s="11">
        <f>IF(OR(C378="",D378=""),"",ROUND(MOD(D378-C378,1)*24,2))</f>
        <v/>
      </c>
      <c r="G378" s="6" t="n"/>
      <c r="H378" s="16">
        <f>IF(OR(A378="",B378=""),"",IF(COUNTIFS('Lançamentos Diários'!$A$5:$A$2004,A378,'Lançamentos Diários'!$B$5:$B$2004,B378)&gt;0,"OK","FALTA LANÇAMENTO"))</f>
        <v/>
      </c>
    </row>
    <row r="379">
      <c r="A379" s="13" t="n"/>
      <c r="B379" s="6" t="n"/>
      <c r="C379" s="14" t="n"/>
      <c r="D379" s="14" t="n"/>
      <c r="E379" s="6" t="n"/>
      <c r="F379" s="11">
        <f>IF(OR(C379="",D379=""),"",ROUND(MOD(D379-C379,1)*24,2))</f>
        <v/>
      </c>
      <c r="G379" s="6" t="n"/>
      <c r="H379" s="16">
        <f>IF(OR(A379="",B379=""),"",IF(COUNTIFS('Lançamentos Diários'!$A$5:$A$2004,A379,'Lançamentos Diários'!$B$5:$B$2004,B379)&gt;0,"OK","FALTA LANÇAMENTO"))</f>
        <v/>
      </c>
    </row>
    <row r="380">
      <c r="A380" s="13" t="n"/>
      <c r="B380" s="6" t="n"/>
      <c r="C380" s="14" t="n"/>
      <c r="D380" s="14" t="n"/>
      <c r="E380" s="6" t="n"/>
      <c r="F380" s="11">
        <f>IF(OR(C380="",D380=""),"",ROUND(MOD(D380-C380,1)*24,2))</f>
        <v/>
      </c>
      <c r="G380" s="6" t="n"/>
      <c r="H380" s="16">
        <f>IF(OR(A380="",B380=""),"",IF(COUNTIFS('Lançamentos Diários'!$A$5:$A$2004,A380,'Lançamentos Diários'!$B$5:$B$2004,B380)&gt;0,"OK","FALTA LANÇAMENTO"))</f>
        <v/>
      </c>
    </row>
    <row r="381">
      <c r="A381" s="13" t="n"/>
      <c r="B381" s="6" t="n"/>
      <c r="C381" s="14" t="n"/>
      <c r="D381" s="14" t="n"/>
      <c r="E381" s="6" t="n"/>
      <c r="F381" s="11">
        <f>IF(OR(C381="",D381=""),"",ROUND(MOD(D381-C381,1)*24,2))</f>
        <v/>
      </c>
      <c r="G381" s="6" t="n"/>
      <c r="H381" s="16">
        <f>IF(OR(A381="",B381=""),"",IF(COUNTIFS('Lançamentos Diários'!$A$5:$A$2004,A381,'Lançamentos Diários'!$B$5:$B$2004,B381)&gt;0,"OK","FALTA LANÇAMENTO"))</f>
        <v/>
      </c>
    </row>
    <row r="382">
      <c r="A382" s="13" t="n"/>
      <c r="B382" s="6" t="n"/>
      <c r="C382" s="14" t="n"/>
      <c r="D382" s="14" t="n"/>
      <c r="E382" s="6" t="n"/>
      <c r="F382" s="11">
        <f>IF(OR(C382="",D382=""),"",ROUND(MOD(D382-C382,1)*24,2))</f>
        <v/>
      </c>
      <c r="G382" s="6" t="n"/>
      <c r="H382" s="16">
        <f>IF(OR(A382="",B382=""),"",IF(COUNTIFS('Lançamentos Diários'!$A$5:$A$2004,A382,'Lançamentos Diários'!$B$5:$B$2004,B382)&gt;0,"OK","FALTA LANÇAMENTO"))</f>
        <v/>
      </c>
    </row>
    <row r="383">
      <c r="A383" s="13" t="n"/>
      <c r="B383" s="6" t="n"/>
      <c r="C383" s="14" t="n"/>
      <c r="D383" s="14" t="n"/>
      <c r="E383" s="6" t="n"/>
      <c r="F383" s="11">
        <f>IF(OR(C383="",D383=""),"",ROUND(MOD(D383-C383,1)*24,2))</f>
        <v/>
      </c>
      <c r="G383" s="6" t="n"/>
      <c r="H383" s="16">
        <f>IF(OR(A383="",B383=""),"",IF(COUNTIFS('Lançamentos Diários'!$A$5:$A$2004,A383,'Lançamentos Diários'!$B$5:$B$2004,B383)&gt;0,"OK","FALTA LANÇAMENTO"))</f>
        <v/>
      </c>
    </row>
    <row r="384">
      <c r="A384" s="13" t="n"/>
      <c r="B384" s="6" t="n"/>
      <c r="C384" s="14" t="n"/>
      <c r="D384" s="14" t="n"/>
      <c r="E384" s="6" t="n"/>
      <c r="F384" s="11">
        <f>IF(OR(C384="",D384=""),"",ROUND(MOD(D384-C384,1)*24,2))</f>
        <v/>
      </c>
      <c r="G384" s="6" t="n"/>
      <c r="H384" s="16">
        <f>IF(OR(A384="",B384=""),"",IF(COUNTIFS('Lançamentos Diários'!$A$5:$A$2004,A384,'Lançamentos Diários'!$B$5:$B$2004,B384)&gt;0,"OK","FALTA LANÇAMENTO"))</f>
        <v/>
      </c>
    </row>
    <row r="385">
      <c r="A385" s="13" t="n"/>
      <c r="B385" s="6" t="n"/>
      <c r="C385" s="14" t="n"/>
      <c r="D385" s="14" t="n"/>
      <c r="E385" s="6" t="n"/>
      <c r="F385" s="11">
        <f>IF(OR(C385="",D385=""),"",ROUND(MOD(D385-C385,1)*24,2))</f>
        <v/>
      </c>
      <c r="G385" s="6" t="n"/>
      <c r="H385" s="16">
        <f>IF(OR(A385="",B385=""),"",IF(COUNTIFS('Lançamentos Diários'!$A$5:$A$2004,A385,'Lançamentos Diários'!$B$5:$B$2004,B385)&gt;0,"OK","FALTA LANÇAMENTO"))</f>
        <v/>
      </c>
    </row>
    <row r="386">
      <c r="A386" s="13" t="n"/>
      <c r="B386" s="6" t="n"/>
      <c r="C386" s="14" t="n"/>
      <c r="D386" s="14" t="n"/>
      <c r="E386" s="6" t="n"/>
      <c r="F386" s="11">
        <f>IF(OR(C386="",D386=""),"",ROUND(MOD(D386-C386,1)*24,2))</f>
        <v/>
      </c>
      <c r="G386" s="6" t="n"/>
      <c r="H386" s="16">
        <f>IF(OR(A386="",B386=""),"",IF(COUNTIFS('Lançamentos Diários'!$A$5:$A$2004,A386,'Lançamentos Diários'!$B$5:$B$2004,B386)&gt;0,"OK","FALTA LANÇAMENTO"))</f>
        <v/>
      </c>
    </row>
    <row r="387">
      <c r="A387" s="13" t="n"/>
      <c r="B387" s="6" t="n"/>
      <c r="C387" s="14" t="n"/>
      <c r="D387" s="14" t="n"/>
      <c r="E387" s="6" t="n"/>
      <c r="F387" s="11">
        <f>IF(OR(C387="",D387=""),"",ROUND(MOD(D387-C387,1)*24,2))</f>
        <v/>
      </c>
      <c r="G387" s="6" t="n"/>
      <c r="H387" s="16">
        <f>IF(OR(A387="",B387=""),"",IF(COUNTIFS('Lançamentos Diários'!$A$5:$A$2004,A387,'Lançamentos Diários'!$B$5:$B$2004,B387)&gt;0,"OK","FALTA LANÇAMENTO"))</f>
        <v/>
      </c>
    </row>
    <row r="388">
      <c r="A388" s="13" t="n"/>
      <c r="B388" s="6" t="n"/>
      <c r="C388" s="14" t="n"/>
      <c r="D388" s="14" t="n"/>
      <c r="E388" s="6" t="n"/>
      <c r="F388" s="11">
        <f>IF(OR(C388="",D388=""),"",ROUND(MOD(D388-C388,1)*24,2))</f>
        <v/>
      </c>
      <c r="G388" s="6" t="n"/>
      <c r="H388" s="16">
        <f>IF(OR(A388="",B388=""),"",IF(COUNTIFS('Lançamentos Diários'!$A$5:$A$2004,A388,'Lançamentos Diários'!$B$5:$B$2004,B388)&gt;0,"OK","FALTA LANÇAMENTO"))</f>
        <v/>
      </c>
    </row>
    <row r="389">
      <c r="A389" s="13" t="n"/>
      <c r="B389" s="6" t="n"/>
      <c r="C389" s="14" t="n"/>
      <c r="D389" s="14" t="n"/>
      <c r="E389" s="6" t="n"/>
      <c r="F389" s="11">
        <f>IF(OR(C389="",D389=""),"",ROUND(MOD(D389-C389,1)*24,2))</f>
        <v/>
      </c>
      <c r="G389" s="6" t="n"/>
      <c r="H389" s="16">
        <f>IF(OR(A389="",B389=""),"",IF(COUNTIFS('Lançamentos Diários'!$A$5:$A$2004,A389,'Lançamentos Diários'!$B$5:$B$2004,B389)&gt;0,"OK","FALTA LANÇAMENTO"))</f>
        <v/>
      </c>
    </row>
    <row r="390">
      <c r="A390" s="13" t="n"/>
      <c r="B390" s="6" t="n"/>
      <c r="C390" s="14" t="n"/>
      <c r="D390" s="14" t="n"/>
      <c r="E390" s="6" t="n"/>
      <c r="F390" s="11">
        <f>IF(OR(C390="",D390=""),"",ROUND(MOD(D390-C390,1)*24,2))</f>
        <v/>
      </c>
      <c r="G390" s="6" t="n"/>
      <c r="H390" s="16">
        <f>IF(OR(A390="",B390=""),"",IF(COUNTIFS('Lançamentos Diários'!$A$5:$A$2004,A390,'Lançamentos Diários'!$B$5:$B$2004,B390)&gt;0,"OK","FALTA LANÇAMENTO"))</f>
        <v/>
      </c>
    </row>
    <row r="391">
      <c r="A391" s="13" t="n"/>
      <c r="B391" s="6" t="n"/>
      <c r="C391" s="14" t="n"/>
      <c r="D391" s="14" t="n"/>
      <c r="E391" s="6" t="n"/>
      <c r="F391" s="11">
        <f>IF(OR(C391="",D391=""),"",ROUND(MOD(D391-C391,1)*24,2))</f>
        <v/>
      </c>
      <c r="G391" s="6" t="n"/>
      <c r="H391" s="16">
        <f>IF(OR(A391="",B391=""),"",IF(COUNTIFS('Lançamentos Diários'!$A$5:$A$2004,A391,'Lançamentos Diários'!$B$5:$B$2004,B391)&gt;0,"OK","FALTA LANÇAMENTO"))</f>
        <v/>
      </c>
    </row>
    <row r="392">
      <c r="A392" s="13" t="n"/>
      <c r="B392" s="6" t="n"/>
      <c r="C392" s="14" t="n"/>
      <c r="D392" s="14" t="n"/>
      <c r="E392" s="6" t="n"/>
      <c r="F392" s="11">
        <f>IF(OR(C392="",D392=""),"",ROUND(MOD(D392-C392,1)*24,2))</f>
        <v/>
      </c>
      <c r="G392" s="6" t="n"/>
      <c r="H392" s="16">
        <f>IF(OR(A392="",B392=""),"",IF(COUNTIFS('Lançamentos Diários'!$A$5:$A$2004,A392,'Lançamentos Diários'!$B$5:$B$2004,B392)&gt;0,"OK","FALTA LANÇAMENTO"))</f>
        <v/>
      </c>
    </row>
    <row r="393">
      <c r="A393" s="13" t="n"/>
      <c r="B393" s="6" t="n"/>
      <c r="C393" s="14" t="n"/>
      <c r="D393" s="14" t="n"/>
      <c r="E393" s="6" t="n"/>
      <c r="F393" s="11">
        <f>IF(OR(C393="",D393=""),"",ROUND(MOD(D393-C393,1)*24,2))</f>
        <v/>
      </c>
      <c r="G393" s="6" t="n"/>
      <c r="H393" s="16">
        <f>IF(OR(A393="",B393=""),"",IF(COUNTIFS('Lançamentos Diários'!$A$5:$A$2004,A393,'Lançamentos Diários'!$B$5:$B$2004,B393)&gt;0,"OK","FALTA LANÇAMENTO"))</f>
        <v/>
      </c>
    </row>
    <row r="394">
      <c r="A394" s="13" t="n"/>
      <c r="B394" s="6" t="n"/>
      <c r="C394" s="14" t="n"/>
      <c r="D394" s="14" t="n"/>
      <c r="E394" s="6" t="n"/>
      <c r="F394" s="11">
        <f>IF(OR(C394="",D394=""),"",ROUND(MOD(D394-C394,1)*24,2))</f>
        <v/>
      </c>
      <c r="G394" s="6" t="n"/>
      <c r="H394" s="16">
        <f>IF(OR(A394="",B394=""),"",IF(COUNTIFS('Lançamentos Diários'!$A$5:$A$2004,A394,'Lançamentos Diários'!$B$5:$B$2004,B394)&gt;0,"OK","FALTA LANÇAMENTO"))</f>
        <v/>
      </c>
    </row>
    <row r="395">
      <c r="A395" s="13" t="n"/>
      <c r="B395" s="6" t="n"/>
      <c r="C395" s="14" t="n"/>
      <c r="D395" s="14" t="n"/>
      <c r="E395" s="6" t="n"/>
      <c r="F395" s="11">
        <f>IF(OR(C395="",D395=""),"",ROUND(MOD(D395-C395,1)*24,2))</f>
        <v/>
      </c>
      <c r="G395" s="6" t="n"/>
      <c r="H395" s="16">
        <f>IF(OR(A395="",B395=""),"",IF(COUNTIFS('Lançamentos Diários'!$A$5:$A$2004,A395,'Lançamentos Diários'!$B$5:$B$2004,B395)&gt;0,"OK","FALTA LANÇAMENTO"))</f>
        <v/>
      </c>
    </row>
    <row r="396">
      <c r="A396" s="13" t="n"/>
      <c r="B396" s="6" t="n"/>
      <c r="C396" s="14" t="n"/>
      <c r="D396" s="14" t="n"/>
      <c r="E396" s="6" t="n"/>
      <c r="F396" s="11">
        <f>IF(OR(C396="",D396=""),"",ROUND(MOD(D396-C396,1)*24,2))</f>
        <v/>
      </c>
      <c r="G396" s="6" t="n"/>
      <c r="H396" s="16">
        <f>IF(OR(A396="",B396=""),"",IF(COUNTIFS('Lançamentos Diários'!$A$5:$A$2004,A396,'Lançamentos Diários'!$B$5:$B$2004,B396)&gt;0,"OK","FALTA LANÇAMENTO"))</f>
        <v/>
      </c>
    </row>
    <row r="397">
      <c r="A397" s="13" t="n"/>
      <c r="B397" s="6" t="n"/>
      <c r="C397" s="14" t="n"/>
      <c r="D397" s="14" t="n"/>
      <c r="E397" s="6" t="n"/>
      <c r="F397" s="11">
        <f>IF(OR(C397="",D397=""),"",ROUND(MOD(D397-C397,1)*24,2))</f>
        <v/>
      </c>
      <c r="G397" s="6" t="n"/>
      <c r="H397" s="16">
        <f>IF(OR(A397="",B397=""),"",IF(COUNTIFS('Lançamentos Diários'!$A$5:$A$2004,A397,'Lançamentos Diários'!$B$5:$B$2004,B397)&gt;0,"OK","FALTA LANÇAMENTO"))</f>
        <v/>
      </c>
    </row>
    <row r="398">
      <c r="A398" s="13" t="n"/>
      <c r="B398" s="6" t="n"/>
      <c r="C398" s="14" t="n"/>
      <c r="D398" s="14" t="n"/>
      <c r="E398" s="6" t="n"/>
      <c r="F398" s="11">
        <f>IF(OR(C398="",D398=""),"",ROUND(MOD(D398-C398,1)*24,2))</f>
        <v/>
      </c>
      <c r="G398" s="6" t="n"/>
      <c r="H398" s="16">
        <f>IF(OR(A398="",B398=""),"",IF(COUNTIFS('Lançamentos Diários'!$A$5:$A$2004,A398,'Lançamentos Diários'!$B$5:$B$2004,B398)&gt;0,"OK","FALTA LANÇAMENTO"))</f>
        <v/>
      </c>
    </row>
    <row r="399">
      <c r="A399" s="13" t="n"/>
      <c r="B399" s="6" t="n"/>
      <c r="C399" s="14" t="n"/>
      <c r="D399" s="14" t="n"/>
      <c r="E399" s="6" t="n"/>
      <c r="F399" s="11">
        <f>IF(OR(C399="",D399=""),"",ROUND(MOD(D399-C399,1)*24,2))</f>
        <v/>
      </c>
      <c r="G399" s="6" t="n"/>
      <c r="H399" s="16">
        <f>IF(OR(A399="",B399=""),"",IF(COUNTIFS('Lançamentos Diários'!$A$5:$A$2004,A399,'Lançamentos Diários'!$B$5:$B$2004,B399)&gt;0,"OK","FALTA LANÇAMENTO"))</f>
        <v/>
      </c>
    </row>
    <row r="400">
      <c r="A400" s="13" t="n"/>
      <c r="B400" s="6" t="n"/>
      <c r="C400" s="14" t="n"/>
      <c r="D400" s="14" t="n"/>
      <c r="E400" s="6" t="n"/>
      <c r="F400" s="11">
        <f>IF(OR(C400="",D400=""),"",ROUND(MOD(D400-C400,1)*24,2))</f>
        <v/>
      </c>
      <c r="G400" s="6" t="n"/>
      <c r="H400" s="16">
        <f>IF(OR(A400="",B400=""),"",IF(COUNTIFS('Lançamentos Diários'!$A$5:$A$2004,A400,'Lançamentos Diários'!$B$5:$B$2004,B400)&gt;0,"OK","FALTA LANÇAMENTO"))</f>
        <v/>
      </c>
    </row>
    <row r="401">
      <c r="A401" s="13" t="n"/>
      <c r="B401" s="6" t="n"/>
      <c r="C401" s="14" t="n"/>
      <c r="D401" s="14" t="n"/>
      <c r="E401" s="6" t="n"/>
      <c r="F401" s="11">
        <f>IF(OR(C401="",D401=""),"",ROUND(MOD(D401-C401,1)*24,2))</f>
        <v/>
      </c>
      <c r="G401" s="6" t="n"/>
      <c r="H401" s="16">
        <f>IF(OR(A401="",B401=""),"",IF(COUNTIFS('Lançamentos Diários'!$A$5:$A$2004,A401,'Lançamentos Diários'!$B$5:$B$2004,B401)&gt;0,"OK","FALTA LANÇAMENTO"))</f>
        <v/>
      </c>
    </row>
    <row r="402">
      <c r="A402" s="13" t="n"/>
      <c r="B402" s="6" t="n"/>
      <c r="C402" s="14" t="n"/>
      <c r="D402" s="14" t="n"/>
      <c r="E402" s="6" t="n"/>
      <c r="F402" s="11">
        <f>IF(OR(C402="",D402=""),"",ROUND(MOD(D402-C402,1)*24,2))</f>
        <v/>
      </c>
      <c r="G402" s="6" t="n"/>
      <c r="H402" s="16">
        <f>IF(OR(A402="",B402=""),"",IF(COUNTIFS('Lançamentos Diários'!$A$5:$A$2004,A402,'Lançamentos Diários'!$B$5:$B$2004,B402)&gt;0,"OK","FALTA LANÇAMENTO"))</f>
        <v/>
      </c>
    </row>
    <row r="403">
      <c r="A403" s="13" t="n"/>
      <c r="B403" s="6" t="n"/>
      <c r="C403" s="14" t="n"/>
      <c r="D403" s="14" t="n"/>
      <c r="E403" s="6" t="n"/>
      <c r="F403" s="11">
        <f>IF(OR(C403="",D403=""),"",ROUND(MOD(D403-C403,1)*24,2))</f>
        <v/>
      </c>
      <c r="G403" s="6" t="n"/>
      <c r="H403" s="16">
        <f>IF(OR(A403="",B403=""),"",IF(COUNTIFS('Lançamentos Diários'!$A$5:$A$2004,A403,'Lançamentos Diários'!$B$5:$B$2004,B403)&gt;0,"OK","FALTA LANÇAMENTO"))</f>
        <v/>
      </c>
    </row>
    <row r="404">
      <c r="A404" s="13" t="n"/>
      <c r="B404" s="6" t="n"/>
      <c r="C404" s="14" t="n"/>
      <c r="D404" s="14" t="n"/>
      <c r="E404" s="6" t="n"/>
      <c r="F404" s="11">
        <f>IF(OR(C404="",D404=""),"",ROUND(MOD(D404-C404,1)*24,2))</f>
        <v/>
      </c>
      <c r="G404" s="6" t="n"/>
      <c r="H404" s="16">
        <f>IF(OR(A404="",B404=""),"",IF(COUNTIFS('Lançamentos Diários'!$A$5:$A$2004,A404,'Lançamentos Diários'!$B$5:$B$2004,B404)&gt;0,"OK","FALTA LANÇAMENTO"))</f>
        <v/>
      </c>
    </row>
    <row r="405">
      <c r="A405" s="13" t="n"/>
      <c r="B405" s="6" t="n"/>
      <c r="C405" s="14" t="n"/>
      <c r="D405" s="14" t="n"/>
      <c r="E405" s="6" t="n"/>
      <c r="F405" s="11">
        <f>IF(OR(C405="",D405=""),"",ROUND(MOD(D405-C405,1)*24,2))</f>
        <v/>
      </c>
      <c r="G405" s="6" t="n"/>
      <c r="H405" s="16">
        <f>IF(OR(A405="",B405=""),"",IF(COUNTIFS('Lançamentos Diários'!$A$5:$A$2004,A405,'Lançamentos Diários'!$B$5:$B$2004,B405)&gt;0,"OK","FALTA LANÇAMENTO"))</f>
        <v/>
      </c>
    </row>
    <row r="406">
      <c r="A406" s="13" t="n"/>
      <c r="B406" s="6" t="n"/>
      <c r="C406" s="14" t="n"/>
      <c r="D406" s="14" t="n"/>
      <c r="E406" s="6" t="n"/>
      <c r="F406" s="11">
        <f>IF(OR(C406="",D406=""),"",ROUND(MOD(D406-C406,1)*24,2))</f>
        <v/>
      </c>
      <c r="G406" s="6" t="n"/>
      <c r="H406" s="16">
        <f>IF(OR(A406="",B406=""),"",IF(COUNTIFS('Lançamentos Diários'!$A$5:$A$2004,A406,'Lançamentos Diários'!$B$5:$B$2004,B406)&gt;0,"OK","FALTA LANÇAMENTO"))</f>
        <v/>
      </c>
    </row>
    <row r="407">
      <c r="A407" s="13" t="n"/>
      <c r="B407" s="6" t="n"/>
      <c r="C407" s="14" t="n"/>
      <c r="D407" s="14" t="n"/>
      <c r="E407" s="6" t="n"/>
      <c r="F407" s="11">
        <f>IF(OR(C407="",D407=""),"",ROUND(MOD(D407-C407,1)*24,2))</f>
        <v/>
      </c>
      <c r="G407" s="6" t="n"/>
      <c r="H407" s="16">
        <f>IF(OR(A407="",B407=""),"",IF(COUNTIFS('Lançamentos Diários'!$A$5:$A$2004,A407,'Lançamentos Diários'!$B$5:$B$2004,B407)&gt;0,"OK","FALTA LANÇAMENTO"))</f>
        <v/>
      </c>
    </row>
    <row r="408">
      <c r="A408" s="13" t="n"/>
      <c r="B408" s="6" t="n"/>
      <c r="C408" s="14" t="n"/>
      <c r="D408" s="14" t="n"/>
      <c r="E408" s="6" t="n"/>
      <c r="F408" s="11">
        <f>IF(OR(C408="",D408=""),"",ROUND(MOD(D408-C408,1)*24,2))</f>
        <v/>
      </c>
      <c r="G408" s="6" t="n"/>
      <c r="H408" s="16">
        <f>IF(OR(A408="",B408=""),"",IF(COUNTIFS('Lançamentos Diários'!$A$5:$A$2004,A408,'Lançamentos Diários'!$B$5:$B$2004,B408)&gt;0,"OK","FALTA LANÇAMENTO"))</f>
        <v/>
      </c>
    </row>
    <row r="409">
      <c r="A409" s="13" t="n"/>
      <c r="B409" s="6" t="n"/>
      <c r="C409" s="14" t="n"/>
      <c r="D409" s="14" t="n"/>
      <c r="E409" s="6" t="n"/>
      <c r="F409" s="11">
        <f>IF(OR(C409="",D409=""),"",ROUND(MOD(D409-C409,1)*24,2))</f>
        <v/>
      </c>
      <c r="G409" s="6" t="n"/>
      <c r="H409" s="16">
        <f>IF(OR(A409="",B409=""),"",IF(COUNTIFS('Lançamentos Diários'!$A$5:$A$2004,A409,'Lançamentos Diários'!$B$5:$B$2004,B409)&gt;0,"OK","FALTA LANÇAMENTO"))</f>
        <v/>
      </c>
    </row>
    <row r="410">
      <c r="A410" s="13" t="n"/>
      <c r="B410" s="6" t="n"/>
      <c r="C410" s="14" t="n"/>
      <c r="D410" s="14" t="n"/>
      <c r="E410" s="6" t="n"/>
      <c r="F410" s="11">
        <f>IF(OR(C410="",D410=""),"",ROUND(MOD(D410-C410,1)*24,2))</f>
        <v/>
      </c>
      <c r="G410" s="6" t="n"/>
      <c r="H410" s="16">
        <f>IF(OR(A410="",B410=""),"",IF(COUNTIFS('Lançamentos Diários'!$A$5:$A$2004,A410,'Lançamentos Diários'!$B$5:$B$2004,B410)&gt;0,"OK","FALTA LANÇAMENTO"))</f>
        <v/>
      </c>
    </row>
    <row r="411">
      <c r="A411" s="13" t="n"/>
      <c r="B411" s="6" t="n"/>
      <c r="C411" s="14" t="n"/>
      <c r="D411" s="14" t="n"/>
      <c r="E411" s="6" t="n"/>
      <c r="F411" s="11">
        <f>IF(OR(C411="",D411=""),"",ROUND(MOD(D411-C411,1)*24,2))</f>
        <v/>
      </c>
      <c r="G411" s="6" t="n"/>
      <c r="H411" s="16">
        <f>IF(OR(A411="",B411=""),"",IF(COUNTIFS('Lançamentos Diários'!$A$5:$A$2004,A411,'Lançamentos Diários'!$B$5:$B$2004,B411)&gt;0,"OK","FALTA LANÇAMENTO"))</f>
        <v/>
      </c>
    </row>
    <row r="412">
      <c r="A412" s="13" t="n"/>
      <c r="B412" s="6" t="n"/>
      <c r="C412" s="14" t="n"/>
      <c r="D412" s="14" t="n"/>
      <c r="E412" s="6" t="n"/>
      <c r="F412" s="11">
        <f>IF(OR(C412="",D412=""),"",ROUND(MOD(D412-C412,1)*24,2))</f>
        <v/>
      </c>
      <c r="G412" s="6" t="n"/>
      <c r="H412" s="16">
        <f>IF(OR(A412="",B412=""),"",IF(COUNTIFS('Lançamentos Diários'!$A$5:$A$2004,A412,'Lançamentos Diários'!$B$5:$B$2004,B412)&gt;0,"OK","FALTA LANÇAMENTO"))</f>
        <v/>
      </c>
    </row>
    <row r="413">
      <c r="A413" s="13" t="n"/>
      <c r="B413" s="6" t="n"/>
      <c r="C413" s="14" t="n"/>
      <c r="D413" s="14" t="n"/>
      <c r="E413" s="6" t="n"/>
      <c r="F413" s="11">
        <f>IF(OR(C413="",D413=""),"",ROUND(MOD(D413-C413,1)*24,2))</f>
        <v/>
      </c>
      <c r="G413" s="6" t="n"/>
      <c r="H413" s="16">
        <f>IF(OR(A413="",B413=""),"",IF(COUNTIFS('Lançamentos Diários'!$A$5:$A$2004,A413,'Lançamentos Diários'!$B$5:$B$2004,B413)&gt;0,"OK","FALTA LANÇAMENTO"))</f>
        <v/>
      </c>
    </row>
    <row r="414">
      <c r="A414" s="13" t="n"/>
      <c r="B414" s="6" t="n"/>
      <c r="C414" s="14" t="n"/>
      <c r="D414" s="14" t="n"/>
      <c r="E414" s="6" t="n"/>
      <c r="F414" s="11">
        <f>IF(OR(C414="",D414=""),"",ROUND(MOD(D414-C414,1)*24,2))</f>
        <v/>
      </c>
      <c r="G414" s="6" t="n"/>
      <c r="H414" s="16">
        <f>IF(OR(A414="",B414=""),"",IF(COUNTIFS('Lançamentos Diários'!$A$5:$A$2004,A414,'Lançamentos Diários'!$B$5:$B$2004,B414)&gt;0,"OK","FALTA LANÇAMENTO"))</f>
        <v/>
      </c>
    </row>
    <row r="415">
      <c r="A415" s="13" t="n"/>
      <c r="B415" s="6" t="n"/>
      <c r="C415" s="14" t="n"/>
      <c r="D415" s="14" t="n"/>
      <c r="E415" s="6" t="n"/>
      <c r="F415" s="11">
        <f>IF(OR(C415="",D415=""),"",ROUND(MOD(D415-C415,1)*24,2))</f>
        <v/>
      </c>
      <c r="G415" s="6" t="n"/>
      <c r="H415" s="16">
        <f>IF(OR(A415="",B415=""),"",IF(COUNTIFS('Lançamentos Diários'!$A$5:$A$2004,A415,'Lançamentos Diários'!$B$5:$B$2004,B415)&gt;0,"OK","FALTA LANÇAMENTO"))</f>
        <v/>
      </c>
    </row>
    <row r="416">
      <c r="A416" s="13" t="n"/>
      <c r="B416" s="6" t="n"/>
      <c r="C416" s="14" t="n"/>
      <c r="D416" s="14" t="n"/>
      <c r="E416" s="6" t="n"/>
      <c r="F416" s="11">
        <f>IF(OR(C416="",D416=""),"",ROUND(MOD(D416-C416,1)*24,2))</f>
        <v/>
      </c>
      <c r="G416" s="6" t="n"/>
      <c r="H416" s="16">
        <f>IF(OR(A416="",B416=""),"",IF(COUNTIFS('Lançamentos Diários'!$A$5:$A$2004,A416,'Lançamentos Diários'!$B$5:$B$2004,B416)&gt;0,"OK","FALTA LANÇAMENTO"))</f>
        <v/>
      </c>
    </row>
    <row r="417">
      <c r="A417" s="13" t="n"/>
      <c r="B417" s="6" t="n"/>
      <c r="C417" s="14" t="n"/>
      <c r="D417" s="14" t="n"/>
      <c r="E417" s="6" t="n"/>
      <c r="F417" s="11">
        <f>IF(OR(C417="",D417=""),"",ROUND(MOD(D417-C417,1)*24,2))</f>
        <v/>
      </c>
      <c r="G417" s="6" t="n"/>
      <c r="H417" s="16">
        <f>IF(OR(A417="",B417=""),"",IF(COUNTIFS('Lançamentos Diários'!$A$5:$A$2004,A417,'Lançamentos Diários'!$B$5:$B$2004,B417)&gt;0,"OK","FALTA LANÇAMENTO"))</f>
        <v/>
      </c>
    </row>
    <row r="418">
      <c r="A418" s="13" t="n"/>
      <c r="B418" s="6" t="n"/>
      <c r="C418" s="14" t="n"/>
      <c r="D418" s="14" t="n"/>
      <c r="E418" s="6" t="n"/>
      <c r="F418" s="11">
        <f>IF(OR(C418="",D418=""),"",ROUND(MOD(D418-C418,1)*24,2))</f>
        <v/>
      </c>
      <c r="G418" s="6" t="n"/>
      <c r="H418" s="16">
        <f>IF(OR(A418="",B418=""),"",IF(COUNTIFS('Lançamentos Diários'!$A$5:$A$2004,A418,'Lançamentos Diários'!$B$5:$B$2004,B418)&gt;0,"OK","FALTA LANÇAMENTO"))</f>
        <v/>
      </c>
    </row>
    <row r="419">
      <c r="A419" s="13" t="n"/>
      <c r="B419" s="6" t="n"/>
      <c r="C419" s="14" t="n"/>
      <c r="D419" s="14" t="n"/>
      <c r="E419" s="6" t="n"/>
      <c r="F419" s="11">
        <f>IF(OR(C419="",D419=""),"",ROUND(MOD(D419-C419,1)*24,2))</f>
        <v/>
      </c>
      <c r="G419" s="6" t="n"/>
      <c r="H419" s="16">
        <f>IF(OR(A419="",B419=""),"",IF(COUNTIFS('Lançamentos Diários'!$A$5:$A$2004,A419,'Lançamentos Diários'!$B$5:$B$2004,B419)&gt;0,"OK","FALTA LANÇAMENTO"))</f>
        <v/>
      </c>
    </row>
    <row r="420">
      <c r="A420" s="13" t="n"/>
      <c r="B420" s="6" t="n"/>
      <c r="C420" s="14" t="n"/>
      <c r="D420" s="14" t="n"/>
      <c r="E420" s="6" t="n"/>
      <c r="F420" s="11">
        <f>IF(OR(C420="",D420=""),"",ROUND(MOD(D420-C420,1)*24,2))</f>
        <v/>
      </c>
      <c r="G420" s="6" t="n"/>
      <c r="H420" s="16">
        <f>IF(OR(A420="",B420=""),"",IF(COUNTIFS('Lançamentos Diários'!$A$5:$A$2004,A420,'Lançamentos Diários'!$B$5:$B$2004,B420)&gt;0,"OK","FALTA LANÇAMENTO"))</f>
        <v/>
      </c>
    </row>
    <row r="421">
      <c r="A421" s="13" t="n"/>
      <c r="B421" s="6" t="n"/>
      <c r="C421" s="14" t="n"/>
      <c r="D421" s="14" t="n"/>
      <c r="E421" s="6" t="n"/>
      <c r="F421" s="11">
        <f>IF(OR(C421="",D421=""),"",ROUND(MOD(D421-C421,1)*24,2))</f>
        <v/>
      </c>
      <c r="G421" s="6" t="n"/>
      <c r="H421" s="16">
        <f>IF(OR(A421="",B421=""),"",IF(COUNTIFS('Lançamentos Diários'!$A$5:$A$2004,A421,'Lançamentos Diários'!$B$5:$B$2004,B421)&gt;0,"OK","FALTA LANÇAMENTO"))</f>
        <v/>
      </c>
    </row>
    <row r="422">
      <c r="A422" s="13" t="n"/>
      <c r="B422" s="6" t="n"/>
      <c r="C422" s="14" t="n"/>
      <c r="D422" s="14" t="n"/>
      <c r="E422" s="6" t="n"/>
      <c r="F422" s="11">
        <f>IF(OR(C422="",D422=""),"",ROUND(MOD(D422-C422,1)*24,2))</f>
        <v/>
      </c>
      <c r="G422" s="6" t="n"/>
      <c r="H422" s="16">
        <f>IF(OR(A422="",B422=""),"",IF(COUNTIFS('Lançamentos Diários'!$A$5:$A$2004,A422,'Lançamentos Diários'!$B$5:$B$2004,B422)&gt;0,"OK","FALTA LANÇAMENTO"))</f>
        <v/>
      </c>
    </row>
    <row r="423">
      <c r="A423" s="13" t="n"/>
      <c r="B423" s="6" t="n"/>
      <c r="C423" s="14" t="n"/>
      <c r="D423" s="14" t="n"/>
      <c r="E423" s="6" t="n"/>
      <c r="F423" s="11">
        <f>IF(OR(C423="",D423=""),"",ROUND(MOD(D423-C423,1)*24,2))</f>
        <v/>
      </c>
      <c r="G423" s="6" t="n"/>
      <c r="H423" s="16">
        <f>IF(OR(A423="",B423=""),"",IF(COUNTIFS('Lançamentos Diários'!$A$5:$A$2004,A423,'Lançamentos Diários'!$B$5:$B$2004,B423)&gt;0,"OK","FALTA LANÇAMENTO"))</f>
        <v/>
      </c>
    </row>
    <row r="424">
      <c r="A424" s="13" t="n"/>
      <c r="B424" s="6" t="n"/>
      <c r="C424" s="14" t="n"/>
      <c r="D424" s="14" t="n"/>
      <c r="E424" s="6" t="n"/>
      <c r="F424" s="11">
        <f>IF(OR(C424="",D424=""),"",ROUND(MOD(D424-C424,1)*24,2))</f>
        <v/>
      </c>
      <c r="G424" s="6" t="n"/>
      <c r="H424" s="16">
        <f>IF(OR(A424="",B424=""),"",IF(COUNTIFS('Lançamentos Diários'!$A$5:$A$2004,A424,'Lançamentos Diários'!$B$5:$B$2004,B424)&gt;0,"OK","FALTA LANÇAMENTO"))</f>
        <v/>
      </c>
    </row>
    <row r="425">
      <c r="A425" s="13" t="n"/>
      <c r="B425" s="6" t="n"/>
      <c r="C425" s="14" t="n"/>
      <c r="D425" s="14" t="n"/>
      <c r="E425" s="6" t="n"/>
      <c r="F425" s="11">
        <f>IF(OR(C425="",D425=""),"",ROUND(MOD(D425-C425,1)*24,2))</f>
        <v/>
      </c>
      <c r="G425" s="6" t="n"/>
      <c r="H425" s="16">
        <f>IF(OR(A425="",B425=""),"",IF(COUNTIFS('Lançamentos Diários'!$A$5:$A$2004,A425,'Lançamentos Diários'!$B$5:$B$2004,B425)&gt;0,"OK","FALTA LANÇAMENTO"))</f>
        <v/>
      </c>
    </row>
    <row r="426">
      <c r="A426" s="13" t="n"/>
      <c r="B426" s="6" t="n"/>
      <c r="C426" s="14" t="n"/>
      <c r="D426" s="14" t="n"/>
      <c r="E426" s="6" t="n"/>
      <c r="F426" s="11">
        <f>IF(OR(C426="",D426=""),"",ROUND(MOD(D426-C426,1)*24,2))</f>
        <v/>
      </c>
      <c r="G426" s="6" t="n"/>
      <c r="H426" s="16">
        <f>IF(OR(A426="",B426=""),"",IF(COUNTIFS('Lançamentos Diários'!$A$5:$A$2004,A426,'Lançamentos Diários'!$B$5:$B$2004,B426)&gt;0,"OK","FALTA LANÇAMENTO"))</f>
        <v/>
      </c>
    </row>
    <row r="427">
      <c r="A427" s="13" t="n"/>
      <c r="B427" s="6" t="n"/>
      <c r="C427" s="14" t="n"/>
      <c r="D427" s="14" t="n"/>
      <c r="E427" s="6" t="n"/>
      <c r="F427" s="11">
        <f>IF(OR(C427="",D427=""),"",ROUND(MOD(D427-C427,1)*24,2))</f>
        <v/>
      </c>
      <c r="G427" s="6" t="n"/>
      <c r="H427" s="16">
        <f>IF(OR(A427="",B427=""),"",IF(COUNTIFS('Lançamentos Diários'!$A$5:$A$2004,A427,'Lançamentos Diários'!$B$5:$B$2004,B427)&gt;0,"OK","FALTA LANÇAMENTO"))</f>
        <v/>
      </c>
    </row>
    <row r="428">
      <c r="A428" s="13" t="n"/>
      <c r="B428" s="6" t="n"/>
      <c r="C428" s="14" t="n"/>
      <c r="D428" s="14" t="n"/>
      <c r="E428" s="6" t="n"/>
      <c r="F428" s="11">
        <f>IF(OR(C428="",D428=""),"",ROUND(MOD(D428-C428,1)*24,2))</f>
        <v/>
      </c>
      <c r="G428" s="6" t="n"/>
      <c r="H428" s="16">
        <f>IF(OR(A428="",B428=""),"",IF(COUNTIFS('Lançamentos Diários'!$A$5:$A$2004,A428,'Lançamentos Diários'!$B$5:$B$2004,B428)&gt;0,"OK","FALTA LANÇAMENTO"))</f>
        <v/>
      </c>
    </row>
    <row r="429">
      <c r="A429" s="13" t="n"/>
      <c r="B429" s="6" t="n"/>
      <c r="C429" s="14" t="n"/>
      <c r="D429" s="14" t="n"/>
      <c r="E429" s="6" t="n"/>
      <c r="F429" s="11">
        <f>IF(OR(C429="",D429=""),"",ROUND(MOD(D429-C429,1)*24,2))</f>
        <v/>
      </c>
      <c r="G429" s="6" t="n"/>
      <c r="H429" s="16">
        <f>IF(OR(A429="",B429=""),"",IF(COUNTIFS('Lançamentos Diários'!$A$5:$A$2004,A429,'Lançamentos Diários'!$B$5:$B$2004,B429)&gt;0,"OK","FALTA LANÇAMENTO"))</f>
        <v/>
      </c>
    </row>
    <row r="430">
      <c r="A430" s="13" t="n"/>
      <c r="B430" s="6" t="n"/>
      <c r="C430" s="14" t="n"/>
      <c r="D430" s="14" t="n"/>
      <c r="E430" s="6" t="n"/>
      <c r="F430" s="11">
        <f>IF(OR(C430="",D430=""),"",ROUND(MOD(D430-C430,1)*24,2))</f>
        <v/>
      </c>
      <c r="G430" s="6" t="n"/>
      <c r="H430" s="16">
        <f>IF(OR(A430="",B430=""),"",IF(COUNTIFS('Lançamentos Diários'!$A$5:$A$2004,A430,'Lançamentos Diários'!$B$5:$B$2004,B430)&gt;0,"OK","FALTA LANÇAMENTO"))</f>
        <v/>
      </c>
    </row>
    <row r="431">
      <c r="A431" s="13" t="n"/>
      <c r="B431" s="6" t="n"/>
      <c r="C431" s="14" t="n"/>
      <c r="D431" s="14" t="n"/>
      <c r="E431" s="6" t="n"/>
      <c r="F431" s="11">
        <f>IF(OR(C431="",D431=""),"",ROUND(MOD(D431-C431,1)*24,2))</f>
        <v/>
      </c>
      <c r="G431" s="6" t="n"/>
      <c r="H431" s="16">
        <f>IF(OR(A431="",B431=""),"",IF(COUNTIFS('Lançamentos Diários'!$A$5:$A$2004,A431,'Lançamentos Diários'!$B$5:$B$2004,B431)&gt;0,"OK","FALTA LANÇAMENTO"))</f>
        <v/>
      </c>
    </row>
    <row r="432">
      <c r="A432" s="13" t="n"/>
      <c r="B432" s="6" t="n"/>
      <c r="C432" s="14" t="n"/>
      <c r="D432" s="14" t="n"/>
      <c r="E432" s="6" t="n"/>
      <c r="F432" s="11">
        <f>IF(OR(C432="",D432=""),"",ROUND(MOD(D432-C432,1)*24,2))</f>
        <v/>
      </c>
      <c r="G432" s="6" t="n"/>
      <c r="H432" s="16">
        <f>IF(OR(A432="",B432=""),"",IF(COUNTIFS('Lançamentos Diários'!$A$5:$A$2004,A432,'Lançamentos Diários'!$B$5:$B$2004,B432)&gt;0,"OK","FALTA LANÇAMENTO"))</f>
        <v/>
      </c>
    </row>
    <row r="433">
      <c r="A433" s="13" t="n"/>
      <c r="B433" s="6" t="n"/>
      <c r="C433" s="14" t="n"/>
      <c r="D433" s="14" t="n"/>
      <c r="E433" s="6" t="n"/>
      <c r="F433" s="11">
        <f>IF(OR(C433="",D433=""),"",ROUND(MOD(D433-C433,1)*24,2))</f>
        <v/>
      </c>
      <c r="G433" s="6" t="n"/>
      <c r="H433" s="16">
        <f>IF(OR(A433="",B433=""),"",IF(COUNTIFS('Lançamentos Diários'!$A$5:$A$2004,A433,'Lançamentos Diários'!$B$5:$B$2004,B433)&gt;0,"OK","FALTA LANÇAMENTO"))</f>
        <v/>
      </c>
    </row>
    <row r="434">
      <c r="A434" s="13" t="n"/>
      <c r="B434" s="6" t="n"/>
      <c r="C434" s="14" t="n"/>
      <c r="D434" s="14" t="n"/>
      <c r="E434" s="6" t="n"/>
      <c r="F434" s="11">
        <f>IF(OR(C434="",D434=""),"",ROUND(MOD(D434-C434,1)*24,2))</f>
        <v/>
      </c>
      <c r="G434" s="6" t="n"/>
      <c r="H434" s="16">
        <f>IF(OR(A434="",B434=""),"",IF(COUNTIFS('Lançamentos Diários'!$A$5:$A$2004,A434,'Lançamentos Diários'!$B$5:$B$2004,B434)&gt;0,"OK","FALTA LANÇAMENTO"))</f>
        <v/>
      </c>
    </row>
    <row r="435">
      <c r="A435" s="13" t="n"/>
      <c r="B435" s="6" t="n"/>
      <c r="C435" s="14" t="n"/>
      <c r="D435" s="14" t="n"/>
      <c r="E435" s="6" t="n"/>
      <c r="F435" s="11">
        <f>IF(OR(C435="",D435=""),"",ROUND(MOD(D435-C435,1)*24,2))</f>
        <v/>
      </c>
      <c r="G435" s="6" t="n"/>
      <c r="H435" s="16">
        <f>IF(OR(A435="",B435=""),"",IF(COUNTIFS('Lançamentos Diários'!$A$5:$A$2004,A435,'Lançamentos Diários'!$B$5:$B$2004,B435)&gt;0,"OK","FALTA LANÇAMENTO"))</f>
        <v/>
      </c>
    </row>
    <row r="436">
      <c r="A436" s="13" t="n"/>
      <c r="B436" s="6" t="n"/>
      <c r="C436" s="14" t="n"/>
      <c r="D436" s="14" t="n"/>
      <c r="E436" s="6" t="n"/>
      <c r="F436" s="11">
        <f>IF(OR(C436="",D436=""),"",ROUND(MOD(D436-C436,1)*24,2))</f>
        <v/>
      </c>
      <c r="G436" s="6" t="n"/>
      <c r="H436" s="16">
        <f>IF(OR(A436="",B436=""),"",IF(COUNTIFS('Lançamentos Diários'!$A$5:$A$2004,A436,'Lançamentos Diários'!$B$5:$B$2004,B436)&gt;0,"OK","FALTA LANÇAMENTO"))</f>
        <v/>
      </c>
    </row>
    <row r="437">
      <c r="A437" s="13" t="n"/>
      <c r="B437" s="6" t="n"/>
      <c r="C437" s="14" t="n"/>
      <c r="D437" s="14" t="n"/>
      <c r="E437" s="6" t="n"/>
      <c r="F437" s="11">
        <f>IF(OR(C437="",D437=""),"",ROUND(MOD(D437-C437,1)*24,2))</f>
        <v/>
      </c>
      <c r="G437" s="6" t="n"/>
      <c r="H437" s="16">
        <f>IF(OR(A437="",B437=""),"",IF(COUNTIFS('Lançamentos Diários'!$A$5:$A$2004,A437,'Lançamentos Diários'!$B$5:$B$2004,B437)&gt;0,"OK","FALTA LANÇAMENTO"))</f>
        <v/>
      </c>
    </row>
    <row r="438">
      <c r="A438" s="13" t="n"/>
      <c r="B438" s="6" t="n"/>
      <c r="C438" s="14" t="n"/>
      <c r="D438" s="14" t="n"/>
      <c r="E438" s="6" t="n"/>
      <c r="F438" s="11">
        <f>IF(OR(C438="",D438=""),"",ROUND(MOD(D438-C438,1)*24,2))</f>
        <v/>
      </c>
      <c r="G438" s="6" t="n"/>
      <c r="H438" s="16">
        <f>IF(OR(A438="",B438=""),"",IF(COUNTIFS('Lançamentos Diários'!$A$5:$A$2004,A438,'Lançamentos Diários'!$B$5:$B$2004,B438)&gt;0,"OK","FALTA LANÇAMENTO"))</f>
        <v/>
      </c>
    </row>
    <row r="439">
      <c r="A439" s="13" t="n"/>
      <c r="B439" s="6" t="n"/>
      <c r="C439" s="14" t="n"/>
      <c r="D439" s="14" t="n"/>
      <c r="E439" s="6" t="n"/>
      <c r="F439" s="11">
        <f>IF(OR(C439="",D439=""),"",ROUND(MOD(D439-C439,1)*24,2))</f>
        <v/>
      </c>
      <c r="G439" s="6" t="n"/>
      <c r="H439" s="16">
        <f>IF(OR(A439="",B439=""),"",IF(COUNTIFS('Lançamentos Diários'!$A$5:$A$2004,A439,'Lançamentos Diários'!$B$5:$B$2004,B439)&gt;0,"OK","FALTA LANÇAMENTO"))</f>
        <v/>
      </c>
    </row>
    <row r="440">
      <c r="A440" s="13" t="n"/>
      <c r="B440" s="6" t="n"/>
      <c r="C440" s="14" t="n"/>
      <c r="D440" s="14" t="n"/>
      <c r="E440" s="6" t="n"/>
      <c r="F440" s="11">
        <f>IF(OR(C440="",D440=""),"",ROUND(MOD(D440-C440,1)*24,2))</f>
        <v/>
      </c>
      <c r="G440" s="6" t="n"/>
      <c r="H440" s="16">
        <f>IF(OR(A440="",B440=""),"",IF(COUNTIFS('Lançamentos Diários'!$A$5:$A$2004,A440,'Lançamentos Diários'!$B$5:$B$2004,B440)&gt;0,"OK","FALTA LANÇAMENTO"))</f>
        <v/>
      </c>
    </row>
    <row r="441">
      <c r="A441" s="13" t="n"/>
      <c r="B441" s="6" t="n"/>
      <c r="C441" s="14" t="n"/>
      <c r="D441" s="14" t="n"/>
      <c r="E441" s="6" t="n"/>
      <c r="F441" s="11">
        <f>IF(OR(C441="",D441=""),"",ROUND(MOD(D441-C441,1)*24,2))</f>
        <v/>
      </c>
      <c r="G441" s="6" t="n"/>
      <c r="H441" s="16">
        <f>IF(OR(A441="",B441=""),"",IF(COUNTIFS('Lançamentos Diários'!$A$5:$A$2004,A441,'Lançamentos Diários'!$B$5:$B$2004,B441)&gt;0,"OK","FALTA LANÇAMENTO"))</f>
        <v/>
      </c>
    </row>
    <row r="442">
      <c r="A442" s="13" t="n"/>
      <c r="B442" s="6" t="n"/>
      <c r="C442" s="14" t="n"/>
      <c r="D442" s="14" t="n"/>
      <c r="E442" s="6" t="n"/>
      <c r="F442" s="11">
        <f>IF(OR(C442="",D442=""),"",ROUND(MOD(D442-C442,1)*24,2))</f>
        <v/>
      </c>
      <c r="G442" s="6" t="n"/>
      <c r="H442" s="16">
        <f>IF(OR(A442="",B442=""),"",IF(COUNTIFS('Lançamentos Diários'!$A$5:$A$2004,A442,'Lançamentos Diários'!$B$5:$B$2004,B442)&gt;0,"OK","FALTA LANÇAMENTO"))</f>
        <v/>
      </c>
    </row>
    <row r="443">
      <c r="A443" s="13" t="n"/>
      <c r="B443" s="6" t="n"/>
      <c r="C443" s="14" t="n"/>
      <c r="D443" s="14" t="n"/>
      <c r="E443" s="6" t="n"/>
      <c r="F443" s="11">
        <f>IF(OR(C443="",D443=""),"",ROUND(MOD(D443-C443,1)*24,2))</f>
        <v/>
      </c>
      <c r="G443" s="6" t="n"/>
      <c r="H443" s="16">
        <f>IF(OR(A443="",B443=""),"",IF(COUNTIFS('Lançamentos Diários'!$A$5:$A$2004,A443,'Lançamentos Diários'!$B$5:$B$2004,B443)&gt;0,"OK","FALTA LANÇAMENTO"))</f>
        <v/>
      </c>
    </row>
    <row r="444">
      <c r="A444" s="13" t="n"/>
      <c r="B444" s="6" t="n"/>
      <c r="C444" s="14" t="n"/>
      <c r="D444" s="14" t="n"/>
      <c r="E444" s="6" t="n"/>
      <c r="F444" s="11">
        <f>IF(OR(C444="",D444=""),"",ROUND(MOD(D444-C444,1)*24,2))</f>
        <v/>
      </c>
      <c r="G444" s="6" t="n"/>
      <c r="H444" s="16">
        <f>IF(OR(A444="",B444=""),"",IF(COUNTIFS('Lançamentos Diários'!$A$5:$A$2004,A444,'Lançamentos Diários'!$B$5:$B$2004,B444)&gt;0,"OK","FALTA LANÇAMENTO"))</f>
        <v/>
      </c>
    </row>
    <row r="445">
      <c r="A445" s="13" t="n"/>
      <c r="B445" s="6" t="n"/>
      <c r="C445" s="14" t="n"/>
      <c r="D445" s="14" t="n"/>
      <c r="E445" s="6" t="n"/>
      <c r="F445" s="11">
        <f>IF(OR(C445="",D445=""),"",ROUND(MOD(D445-C445,1)*24,2))</f>
        <v/>
      </c>
      <c r="G445" s="6" t="n"/>
      <c r="H445" s="16">
        <f>IF(OR(A445="",B445=""),"",IF(COUNTIFS('Lançamentos Diários'!$A$5:$A$2004,A445,'Lançamentos Diários'!$B$5:$B$2004,B445)&gt;0,"OK","FALTA LANÇAMENTO"))</f>
        <v/>
      </c>
    </row>
    <row r="446">
      <c r="A446" s="13" t="n"/>
      <c r="B446" s="6" t="n"/>
      <c r="C446" s="14" t="n"/>
      <c r="D446" s="14" t="n"/>
      <c r="E446" s="6" t="n"/>
      <c r="F446" s="11">
        <f>IF(OR(C446="",D446=""),"",ROUND(MOD(D446-C446,1)*24,2))</f>
        <v/>
      </c>
      <c r="G446" s="6" t="n"/>
      <c r="H446" s="16">
        <f>IF(OR(A446="",B446=""),"",IF(COUNTIFS('Lançamentos Diários'!$A$5:$A$2004,A446,'Lançamentos Diários'!$B$5:$B$2004,B446)&gt;0,"OK","FALTA LANÇAMENTO"))</f>
        <v/>
      </c>
    </row>
    <row r="447">
      <c r="A447" s="13" t="n"/>
      <c r="B447" s="6" t="n"/>
      <c r="C447" s="14" t="n"/>
      <c r="D447" s="14" t="n"/>
      <c r="E447" s="6" t="n"/>
      <c r="F447" s="11">
        <f>IF(OR(C447="",D447=""),"",ROUND(MOD(D447-C447,1)*24,2))</f>
        <v/>
      </c>
      <c r="G447" s="6" t="n"/>
      <c r="H447" s="16">
        <f>IF(OR(A447="",B447=""),"",IF(COUNTIFS('Lançamentos Diários'!$A$5:$A$2004,A447,'Lançamentos Diários'!$B$5:$B$2004,B447)&gt;0,"OK","FALTA LANÇAMENTO"))</f>
        <v/>
      </c>
    </row>
    <row r="448">
      <c r="A448" s="13" t="n"/>
      <c r="B448" s="6" t="n"/>
      <c r="C448" s="14" t="n"/>
      <c r="D448" s="14" t="n"/>
      <c r="E448" s="6" t="n"/>
      <c r="F448" s="11">
        <f>IF(OR(C448="",D448=""),"",ROUND(MOD(D448-C448,1)*24,2))</f>
        <v/>
      </c>
      <c r="G448" s="6" t="n"/>
      <c r="H448" s="16">
        <f>IF(OR(A448="",B448=""),"",IF(COUNTIFS('Lançamentos Diários'!$A$5:$A$2004,A448,'Lançamentos Diários'!$B$5:$B$2004,B448)&gt;0,"OK","FALTA LANÇAMENTO"))</f>
        <v/>
      </c>
    </row>
    <row r="449">
      <c r="A449" s="13" t="n"/>
      <c r="B449" s="6" t="n"/>
      <c r="C449" s="14" t="n"/>
      <c r="D449" s="14" t="n"/>
      <c r="E449" s="6" t="n"/>
      <c r="F449" s="11">
        <f>IF(OR(C449="",D449=""),"",ROUND(MOD(D449-C449,1)*24,2))</f>
        <v/>
      </c>
      <c r="G449" s="6" t="n"/>
      <c r="H449" s="16">
        <f>IF(OR(A449="",B449=""),"",IF(COUNTIFS('Lançamentos Diários'!$A$5:$A$2004,A449,'Lançamentos Diários'!$B$5:$B$2004,B449)&gt;0,"OK","FALTA LANÇAMENTO"))</f>
        <v/>
      </c>
    </row>
    <row r="450">
      <c r="A450" s="13" t="n"/>
      <c r="B450" s="6" t="n"/>
      <c r="C450" s="14" t="n"/>
      <c r="D450" s="14" t="n"/>
      <c r="E450" s="6" t="n"/>
      <c r="F450" s="11">
        <f>IF(OR(C450="",D450=""),"",ROUND(MOD(D450-C450,1)*24,2))</f>
        <v/>
      </c>
      <c r="G450" s="6" t="n"/>
      <c r="H450" s="16">
        <f>IF(OR(A450="",B450=""),"",IF(COUNTIFS('Lançamentos Diários'!$A$5:$A$2004,A450,'Lançamentos Diários'!$B$5:$B$2004,B450)&gt;0,"OK","FALTA LANÇAMENTO"))</f>
        <v/>
      </c>
    </row>
    <row r="451">
      <c r="A451" s="13" t="n"/>
      <c r="B451" s="6" t="n"/>
      <c r="C451" s="14" t="n"/>
      <c r="D451" s="14" t="n"/>
      <c r="E451" s="6" t="n"/>
      <c r="F451" s="11">
        <f>IF(OR(C451="",D451=""),"",ROUND(MOD(D451-C451,1)*24,2))</f>
        <v/>
      </c>
      <c r="G451" s="6" t="n"/>
      <c r="H451" s="16">
        <f>IF(OR(A451="",B451=""),"",IF(COUNTIFS('Lançamentos Diários'!$A$5:$A$2004,A451,'Lançamentos Diários'!$B$5:$B$2004,B451)&gt;0,"OK","FALTA LANÇAMENTO"))</f>
        <v/>
      </c>
    </row>
    <row r="452">
      <c r="A452" s="13" t="n"/>
      <c r="B452" s="6" t="n"/>
      <c r="C452" s="14" t="n"/>
      <c r="D452" s="14" t="n"/>
      <c r="E452" s="6" t="n"/>
      <c r="F452" s="11">
        <f>IF(OR(C452="",D452=""),"",ROUND(MOD(D452-C452,1)*24,2))</f>
        <v/>
      </c>
      <c r="G452" s="6" t="n"/>
      <c r="H452" s="16">
        <f>IF(OR(A452="",B452=""),"",IF(COUNTIFS('Lançamentos Diários'!$A$5:$A$2004,A452,'Lançamentos Diários'!$B$5:$B$2004,B452)&gt;0,"OK","FALTA LANÇAMENTO"))</f>
        <v/>
      </c>
    </row>
    <row r="453">
      <c r="A453" s="13" t="n"/>
      <c r="B453" s="6" t="n"/>
      <c r="C453" s="14" t="n"/>
      <c r="D453" s="14" t="n"/>
      <c r="E453" s="6" t="n"/>
      <c r="F453" s="11">
        <f>IF(OR(C453="",D453=""),"",ROUND(MOD(D453-C453,1)*24,2))</f>
        <v/>
      </c>
      <c r="G453" s="6" t="n"/>
      <c r="H453" s="16">
        <f>IF(OR(A453="",B453=""),"",IF(COUNTIFS('Lançamentos Diários'!$A$5:$A$2004,A453,'Lançamentos Diários'!$B$5:$B$2004,B453)&gt;0,"OK","FALTA LANÇAMENTO"))</f>
        <v/>
      </c>
    </row>
    <row r="454">
      <c r="A454" s="13" t="n"/>
      <c r="B454" s="6" t="n"/>
      <c r="C454" s="14" t="n"/>
      <c r="D454" s="14" t="n"/>
      <c r="E454" s="6" t="n"/>
      <c r="F454" s="11">
        <f>IF(OR(C454="",D454=""),"",ROUND(MOD(D454-C454,1)*24,2))</f>
        <v/>
      </c>
      <c r="G454" s="6" t="n"/>
      <c r="H454" s="16">
        <f>IF(OR(A454="",B454=""),"",IF(COUNTIFS('Lançamentos Diários'!$A$5:$A$2004,A454,'Lançamentos Diários'!$B$5:$B$2004,B454)&gt;0,"OK","FALTA LANÇAMENTO"))</f>
        <v/>
      </c>
    </row>
    <row r="455">
      <c r="A455" s="13" t="n"/>
      <c r="B455" s="6" t="n"/>
      <c r="C455" s="14" t="n"/>
      <c r="D455" s="14" t="n"/>
      <c r="E455" s="6" t="n"/>
      <c r="F455" s="11">
        <f>IF(OR(C455="",D455=""),"",ROUND(MOD(D455-C455,1)*24,2))</f>
        <v/>
      </c>
      <c r="G455" s="6" t="n"/>
      <c r="H455" s="16">
        <f>IF(OR(A455="",B455=""),"",IF(COUNTIFS('Lançamentos Diários'!$A$5:$A$2004,A455,'Lançamentos Diários'!$B$5:$B$2004,B455)&gt;0,"OK","FALTA LANÇAMENTO"))</f>
        <v/>
      </c>
    </row>
    <row r="456">
      <c r="A456" s="13" t="n"/>
      <c r="B456" s="6" t="n"/>
      <c r="C456" s="14" t="n"/>
      <c r="D456" s="14" t="n"/>
      <c r="E456" s="6" t="n"/>
      <c r="F456" s="11">
        <f>IF(OR(C456="",D456=""),"",ROUND(MOD(D456-C456,1)*24,2))</f>
        <v/>
      </c>
      <c r="G456" s="6" t="n"/>
      <c r="H456" s="16">
        <f>IF(OR(A456="",B456=""),"",IF(COUNTIFS('Lançamentos Diários'!$A$5:$A$2004,A456,'Lançamentos Diários'!$B$5:$B$2004,B456)&gt;0,"OK","FALTA LANÇAMENTO"))</f>
        <v/>
      </c>
    </row>
    <row r="457">
      <c r="A457" s="13" t="n"/>
      <c r="B457" s="6" t="n"/>
      <c r="C457" s="14" t="n"/>
      <c r="D457" s="14" t="n"/>
      <c r="E457" s="6" t="n"/>
      <c r="F457" s="11">
        <f>IF(OR(C457="",D457=""),"",ROUND(MOD(D457-C457,1)*24,2))</f>
        <v/>
      </c>
      <c r="G457" s="6" t="n"/>
      <c r="H457" s="16">
        <f>IF(OR(A457="",B457=""),"",IF(COUNTIFS('Lançamentos Diários'!$A$5:$A$2004,A457,'Lançamentos Diários'!$B$5:$B$2004,B457)&gt;0,"OK","FALTA LANÇAMENTO"))</f>
        <v/>
      </c>
    </row>
    <row r="458">
      <c r="A458" s="13" t="n"/>
      <c r="B458" s="6" t="n"/>
      <c r="C458" s="14" t="n"/>
      <c r="D458" s="14" t="n"/>
      <c r="E458" s="6" t="n"/>
      <c r="F458" s="11">
        <f>IF(OR(C458="",D458=""),"",ROUND(MOD(D458-C458,1)*24,2))</f>
        <v/>
      </c>
      <c r="G458" s="6" t="n"/>
      <c r="H458" s="16">
        <f>IF(OR(A458="",B458=""),"",IF(COUNTIFS('Lançamentos Diários'!$A$5:$A$2004,A458,'Lançamentos Diários'!$B$5:$B$2004,B458)&gt;0,"OK","FALTA LANÇAMENTO"))</f>
        <v/>
      </c>
    </row>
    <row r="459">
      <c r="A459" s="13" t="n"/>
      <c r="B459" s="6" t="n"/>
      <c r="C459" s="14" t="n"/>
      <c r="D459" s="14" t="n"/>
      <c r="E459" s="6" t="n"/>
      <c r="F459" s="11">
        <f>IF(OR(C459="",D459=""),"",ROUND(MOD(D459-C459,1)*24,2))</f>
        <v/>
      </c>
      <c r="G459" s="6" t="n"/>
      <c r="H459" s="16">
        <f>IF(OR(A459="",B459=""),"",IF(COUNTIFS('Lançamentos Diários'!$A$5:$A$2004,A459,'Lançamentos Diários'!$B$5:$B$2004,B459)&gt;0,"OK","FALTA LANÇAMENTO"))</f>
        <v/>
      </c>
    </row>
    <row r="460">
      <c r="A460" s="13" t="n"/>
      <c r="B460" s="6" t="n"/>
      <c r="C460" s="14" t="n"/>
      <c r="D460" s="14" t="n"/>
      <c r="E460" s="6" t="n"/>
      <c r="F460" s="11">
        <f>IF(OR(C460="",D460=""),"",ROUND(MOD(D460-C460,1)*24,2))</f>
        <v/>
      </c>
      <c r="G460" s="6" t="n"/>
      <c r="H460" s="16">
        <f>IF(OR(A460="",B460=""),"",IF(COUNTIFS('Lançamentos Diários'!$A$5:$A$2004,A460,'Lançamentos Diários'!$B$5:$B$2004,B460)&gt;0,"OK","FALTA LANÇAMENTO"))</f>
        <v/>
      </c>
    </row>
    <row r="461">
      <c r="A461" s="13" t="n"/>
      <c r="B461" s="6" t="n"/>
      <c r="C461" s="14" t="n"/>
      <c r="D461" s="14" t="n"/>
      <c r="E461" s="6" t="n"/>
      <c r="F461" s="11">
        <f>IF(OR(C461="",D461=""),"",ROUND(MOD(D461-C461,1)*24,2))</f>
        <v/>
      </c>
      <c r="G461" s="6" t="n"/>
      <c r="H461" s="16">
        <f>IF(OR(A461="",B461=""),"",IF(COUNTIFS('Lançamentos Diários'!$A$5:$A$2004,A461,'Lançamentos Diários'!$B$5:$B$2004,B461)&gt;0,"OK","FALTA LANÇAMENTO"))</f>
        <v/>
      </c>
    </row>
    <row r="462">
      <c r="A462" s="13" t="n"/>
      <c r="B462" s="6" t="n"/>
      <c r="C462" s="14" t="n"/>
      <c r="D462" s="14" t="n"/>
      <c r="E462" s="6" t="n"/>
      <c r="F462" s="11">
        <f>IF(OR(C462="",D462=""),"",ROUND(MOD(D462-C462,1)*24,2))</f>
        <v/>
      </c>
      <c r="G462" s="6" t="n"/>
      <c r="H462" s="16">
        <f>IF(OR(A462="",B462=""),"",IF(COUNTIFS('Lançamentos Diários'!$A$5:$A$2004,A462,'Lançamentos Diários'!$B$5:$B$2004,B462)&gt;0,"OK","FALTA LANÇAMENTO"))</f>
        <v/>
      </c>
    </row>
    <row r="463">
      <c r="A463" s="13" t="n"/>
      <c r="B463" s="6" t="n"/>
      <c r="C463" s="14" t="n"/>
      <c r="D463" s="14" t="n"/>
      <c r="E463" s="6" t="n"/>
      <c r="F463" s="11">
        <f>IF(OR(C463="",D463=""),"",ROUND(MOD(D463-C463,1)*24,2))</f>
        <v/>
      </c>
      <c r="G463" s="6" t="n"/>
      <c r="H463" s="16">
        <f>IF(OR(A463="",B463=""),"",IF(COUNTIFS('Lançamentos Diários'!$A$5:$A$2004,A463,'Lançamentos Diários'!$B$5:$B$2004,B463)&gt;0,"OK","FALTA LANÇAMENTO"))</f>
        <v/>
      </c>
    </row>
    <row r="464">
      <c r="A464" s="13" t="n"/>
      <c r="B464" s="6" t="n"/>
      <c r="C464" s="14" t="n"/>
      <c r="D464" s="14" t="n"/>
      <c r="E464" s="6" t="n"/>
      <c r="F464" s="11">
        <f>IF(OR(C464="",D464=""),"",ROUND(MOD(D464-C464,1)*24,2))</f>
        <v/>
      </c>
      <c r="G464" s="6" t="n"/>
      <c r="H464" s="16">
        <f>IF(OR(A464="",B464=""),"",IF(COUNTIFS('Lançamentos Diários'!$A$5:$A$2004,A464,'Lançamentos Diários'!$B$5:$B$2004,B464)&gt;0,"OK","FALTA LANÇAMENTO"))</f>
        <v/>
      </c>
    </row>
    <row r="465">
      <c r="A465" s="13" t="n"/>
      <c r="B465" s="6" t="n"/>
      <c r="C465" s="14" t="n"/>
      <c r="D465" s="14" t="n"/>
      <c r="E465" s="6" t="n"/>
      <c r="F465" s="11">
        <f>IF(OR(C465="",D465=""),"",ROUND(MOD(D465-C465,1)*24,2))</f>
        <v/>
      </c>
      <c r="G465" s="6" t="n"/>
      <c r="H465" s="16">
        <f>IF(OR(A465="",B465=""),"",IF(COUNTIFS('Lançamentos Diários'!$A$5:$A$2004,A465,'Lançamentos Diários'!$B$5:$B$2004,B465)&gt;0,"OK","FALTA LANÇAMENTO"))</f>
        <v/>
      </c>
    </row>
    <row r="466">
      <c r="A466" s="13" t="n"/>
      <c r="B466" s="6" t="n"/>
      <c r="C466" s="14" t="n"/>
      <c r="D466" s="14" t="n"/>
      <c r="E466" s="6" t="n"/>
      <c r="F466" s="11">
        <f>IF(OR(C466="",D466=""),"",ROUND(MOD(D466-C466,1)*24,2))</f>
        <v/>
      </c>
      <c r="G466" s="6" t="n"/>
      <c r="H466" s="16">
        <f>IF(OR(A466="",B466=""),"",IF(COUNTIFS('Lançamentos Diários'!$A$5:$A$2004,A466,'Lançamentos Diários'!$B$5:$B$2004,B466)&gt;0,"OK","FALTA LANÇAMENTO"))</f>
        <v/>
      </c>
    </row>
    <row r="467">
      <c r="A467" s="13" t="n"/>
      <c r="B467" s="6" t="n"/>
      <c r="C467" s="14" t="n"/>
      <c r="D467" s="14" t="n"/>
      <c r="E467" s="6" t="n"/>
      <c r="F467" s="11">
        <f>IF(OR(C467="",D467=""),"",ROUND(MOD(D467-C467,1)*24,2))</f>
        <v/>
      </c>
      <c r="G467" s="6" t="n"/>
      <c r="H467" s="16">
        <f>IF(OR(A467="",B467=""),"",IF(COUNTIFS('Lançamentos Diários'!$A$5:$A$2004,A467,'Lançamentos Diários'!$B$5:$B$2004,B467)&gt;0,"OK","FALTA LANÇAMENTO"))</f>
        <v/>
      </c>
    </row>
    <row r="468">
      <c r="A468" s="13" t="n"/>
      <c r="B468" s="6" t="n"/>
      <c r="C468" s="14" t="n"/>
      <c r="D468" s="14" t="n"/>
      <c r="E468" s="6" t="n"/>
      <c r="F468" s="11">
        <f>IF(OR(C468="",D468=""),"",ROUND(MOD(D468-C468,1)*24,2))</f>
        <v/>
      </c>
      <c r="G468" s="6" t="n"/>
      <c r="H468" s="16">
        <f>IF(OR(A468="",B468=""),"",IF(COUNTIFS('Lançamentos Diários'!$A$5:$A$2004,A468,'Lançamentos Diários'!$B$5:$B$2004,B468)&gt;0,"OK","FALTA LANÇAMENTO"))</f>
        <v/>
      </c>
    </row>
    <row r="469">
      <c r="A469" s="13" t="n"/>
      <c r="B469" s="6" t="n"/>
      <c r="C469" s="14" t="n"/>
      <c r="D469" s="14" t="n"/>
      <c r="E469" s="6" t="n"/>
      <c r="F469" s="11">
        <f>IF(OR(C469="",D469=""),"",ROUND(MOD(D469-C469,1)*24,2))</f>
        <v/>
      </c>
      <c r="G469" s="6" t="n"/>
      <c r="H469" s="16">
        <f>IF(OR(A469="",B469=""),"",IF(COUNTIFS('Lançamentos Diários'!$A$5:$A$2004,A469,'Lançamentos Diários'!$B$5:$B$2004,B469)&gt;0,"OK","FALTA LANÇAMENTO"))</f>
        <v/>
      </c>
    </row>
    <row r="470">
      <c r="A470" s="13" t="n"/>
      <c r="B470" s="6" t="n"/>
      <c r="C470" s="14" t="n"/>
      <c r="D470" s="14" t="n"/>
      <c r="E470" s="6" t="n"/>
      <c r="F470" s="11">
        <f>IF(OR(C470="",D470=""),"",ROUND(MOD(D470-C470,1)*24,2))</f>
        <v/>
      </c>
      <c r="G470" s="6" t="n"/>
      <c r="H470" s="16">
        <f>IF(OR(A470="",B470=""),"",IF(COUNTIFS('Lançamentos Diários'!$A$5:$A$2004,A470,'Lançamentos Diários'!$B$5:$B$2004,B470)&gt;0,"OK","FALTA LANÇAMENTO"))</f>
        <v/>
      </c>
    </row>
    <row r="471">
      <c r="A471" s="13" t="n"/>
      <c r="B471" s="6" t="n"/>
      <c r="C471" s="14" t="n"/>
      <c r="D471" s="14" t="n"/>
      <c r="E471" s="6" t="n"/>
      <c r="F471" s="11">
        <f>IF(OR(C471="",D471=""),"",ROUND(MOD(D471-C471,1)*24,2))</f>
        <v/>
      </c>
      <c r="G471" s="6" t="n"/>
      <c r="H471" s="16">
        <f>IF(OR(A471="",B471=""),"",IF(COUNTIFS('Lançamentos Diários'!$A$5:$A$2004,A471,'Lançamentos Diários'!$B$5:$B$2004,B471)&gt;0,"OK","FALTA LANÇAMENTO"))</f>
        <v/>
      </c>
    </row>
    <row r="472">
      <c r="A472" s="13" t="n"/>
      <c r="B472" s="6" t="n"/>
      <c r="C472" s="14" t="n"/>
      <c r="D472" s="14" t="n"/>
      <c r="E472" s="6" t="n"/>
      <c r="F472" s="11">
        <f>IF(OR(C472="",D472=""),"",ROUND(MOD(D472-C472,1)*24,2))</f>
        <v/>
      </c>
      <c r="G472" s="6" t="n"/>
      <c r="H472" s="16">
        <f>IF(OR(A472="",B472=""),"",IF(COUNTIFS('Lançamentos Diários'!$A$5:$A$2004,A472,'Lançamentos Diários'!$B$5:$B$2004,B472)&gt;0,"OK","FALTA LANÇAMENTO"))</f>
        <v/>
      </c>
    </row>
    <row r="473">
      <c r="A473" s="13" t="n"/>
      <c r="B473" s="6" t="n"/>
      <c r="C473" s="14" t="n"/>
      <c r="D473" s="14" t="n"/>
      <c r="E473" s="6" t="n"/>
      <c r="F473" s="11">
        <f>IF(OR(C473="",D473=""),"",ROUND(MOD(D473-C473,1)*24,2))</f>
        <v/>
      </c>
      <c r="G473" s="6" t="n"/>
      <c r="H473" s="16">
        <f>IF(OR(A473="",B473=""),"",IF(COUNTIFS('Lançamentos Diários'!$A$5:$A$2004,A473,'Lançamentos Diários'!$B$5:$B$2004,B473)&gt;0,"OK","FALTA LANÇAMENTO"))</f>
        <v/>
      </c>
    </row>
    <row r="474">
      <c r="A474" s="13" t="n"/>
      <c r="B474" s="6" t="n"/>
      <c r="C474" s="14" t="n"/>
      <c r="D474" s="14" t="n"/>
      <c r="E474" s="6" t="n"/>
      <c r="F474" s="11">
        <f>IF(OR(C474="",D474=""),"",ROUND(MOD(D474-C474,1)*24,2))</f>
        <v/>
      </c>
      <c r="G474" s="6" t="n"/>
      <c r="H474" s="16">
        <f>IF(OR(A474="",B474=""),"",IF(COUNTIFS('Lançamentos Diários'!$A$5:$A$2004,A474,'Lançamentos Diários'!$B$5:$B$2004,B474)&gt;0,"OK","FALTA LANÇAMENTO"))</f>
        <v/>
      </c>
    </row>
    <row r="475">
      <c r="A475" s="13" t="n"/>
      <c r="B475" s="6" t="n"/>
      <c r="C475" s="14" t="n"/>
      <c r="D475" s="14" t="n"/>
      <c r="E475" s="6" t="n"/>
      <c r="F475" s="11">
        <f>IF(OR(C475="",D475=""),"",ROUND(MOD(D475-C475,1)*24,2))</f>
        <v/>
      </c>
      <c r="G475" s="6" t="n"/>
      <c r="H475" s="16">
        <f>IF(OR(A475="",B475=""),"",IF(COUNTIFS('Lançamentos Diários'!$A$5:$A$2004,A475,'Lançamentos Diários'!$B$5:$B$2004,B475)&gt;0,"OK","FALTA LANÇAMENTO"))</f>
        <v/>
      </c>
    </row>
    <row r="476">
      <c r="A476" s="13" t="n"/>
      <c r="B476" s="6" t="n"/>
      <c r="C476" s="14" t="n"/>
      <c r="D476" s="14" t="n"/>
      <c r="E476" s="6" t="n"/>
      <c r="F476" s="11">
        <f>IF(OR(C476="",D476=""),"",ROUND(MOD(D476-C476,1)*24,2))</f>
        <v/>
      </c>
      <c r="G476" s="6" t="n"/>
      <c r="H476" s="16">
        <f>IF(OR(A476="",B476=""),"",IF(COUNTIFS('Lançamentos Diários'!$A$5:$A$2004,A476,'Lançamentos Diários'!$B$5:$B$2004,B476)&gt;0,"OK","FALTA LANÇAMENTO"))</f>
        <v/>
      </c>
    </row>
    <row r="477">
      <c r="A477" s="13" t="n"/>
      <c r="B477" s="6" t="n"/>
      <c r="C477" s="14" t="n"/>
      <c r="D477" s="14" t="n"/>
      <c r="E477" s="6" t="n"/>
      <c r="F477" s="11">
        <f>IF(OR(C477="",D477=""),"",ROUND(MOD(D477-C477,1)*24,2))</f>
        <v/>
      </c>
      <c r="G477" s="6" t="n"/>
      <c r="H477" s="16">
        <f>IF(OR(A477="",B477=""),"",IF(COUNTIFS('Lançamentos Diários'!$A$5:$A$2004,A477,'Lançamentos Diários'!$B$5:$B$2004,B477)&gt;0,"OK","FALTA LANÇAMENTO"))</f>
        <v/>
      </c>
    </row>
    <row r="478">
      <c r="A478" s="13" t="n"/>
      <c r="B478" s="6" t="n"/>
      <c r="C478" s="14" t="n"/>
      <c r="D478" s="14" t="n"/>
      <c r="E478" s="6" t="n"/>
      <c r="F478" s="11">
        <f>IF(OR(C478="",D478=""),"",ROUND(MOD(D478-C478,1)*24,2))</f>
        <v/>
      </c>
      <c r="G478" s="6" t="n"/>
      <c r="H478" s="16">
        <f>IF(OR(A478="",B478=""),"",IF(COUNTIFS('Lançamentos Diários'!$A$5:$A$2004,A478,'Lançamentos Diários'!$B$5:$B$2004,B478)&gt;0,"OK","FALTA LANÇAMENTO"))</f>
        <v/>
      </c>
    </row>
    <row r="479">
      <c r="A479" s="13" t="n"/>
      <c r="B479" s="6" t="n"/>
      <c r="C479" s="14" t="n"/>
      <c r="D479" s="14" t="n"/>
      <c r="E479" s="6" t="n"/>
      <c r="F479" s="11">
        <f>IF(OR(C479="",D479=""),"",ROUND(MOD(D479-C479,1)*24,2))</f>
        <v/>
      </c>
      <c r="G479" s="6" t="n"/>
      <c r="H479" s="16">
        <f>IF(OR(A479="",B479=""),"",IF(COUNTIFS('Lançamentos Diários'!$A$5:$A$2004,A479,'Lançamentos Diários'!$B$5:$B$2004,B479)&gt;0,"OK","FALTA LANÇAMENTO"))</f>
        <v/>
      </c>
    </row>
    <row r="480">
      <c r="A480" s="13" t="n"/>
      <c r="B480" s="6" t="n"/>
      <c r="C480" s="14" t="n"/>
      <c r="D480" s="14" t="n"/>
      <c r="E480" s="6" t="n"/>
      <c r="F480" s="11">
        <f>IF(OR(C480="",D480=""),"",ROUND(MOD(D480-C480,1)*24,2))</f>
        <v/>
      </c>
      <c r="G480" s="6" t="n"/>
      <c r="H480" s="16">
        <f>IF(OR(A480="",B480=""),"",IF(COUNTIFS('Lançamentos Diários'!$A$5:$A$2004,A480,'Lançamentos Diários'!$B$5:$B$2004,B480)&gt;0,"OK","FALTA LANÇAMENTO"))</f>
        <v/>
      </c>
    </row>
    <row r="481">
      <c r="A481" s="13" t="n"/>
      <c r="B481" s="6" t="n"/>
      <c r="C481" s="14" t="n"/>
      <c r="D481" s="14" t="n"/>
      <c r="E481" s="6" t="n"/>
      <c r="F481" s="11">
        <f>IF(OR(C481="",D481=""),"",ROUND(MOD(D481-C481,1)*24,2))</f>
        <v/>
      </c>
      <c r="G481" s="6" t="n"/>
      <c r="H481" s="16">
        <f>IF(OR(A481="",B481=""),"",IF(COUNTIFS('Lançamentos Diários'!$A$5:$A$2004,A481,'Lançamentos Diários'!$B$5:$B$2004,B481)&gt;0,"OK","FALTA LANÇAMENTO"))</f>
        <v/>
      </c>
    </row>
    <row r="482">
      <c r="A482" s="13" t="n"/>
      <c r="B482" s="6" t="n"/>
      <c r="C482" s="14" t="n"/>
      <c r="D482" s="14" t="n"/>
      <c r="E482" s="6" t="n"/>
      <c r="F482" s="11">
        <f>IF(OR(C482="",D482=""),"",ROUND(MOD(D482-C482,1)*24,2))</f>
        <v/>
      </c>
      <c r="G482" s="6" t="n"/>
      <c r="H482" s="16">
        <f>IF(OR(A482="",B482=""),"",IF(COUNTIFS('Lançamentos Diários'!$A$5:$A$2004,A482,'Lançamentos Diários'!$B$5:$B$2004,B482)&gt;0,"OK","FALTA LANÇAMENTO"))</f>
        <v/>
      </c>
    </row>
    <row r="483">
      <c r="A483" s="13" t="n"/>
      <c r="B483" s="6" t="n"/>
      <c r="C483" s="14" t="n"/>
      <c r="D483" s="14" t="n"/>
      <c r="E483" s="6" t="n"/>
      <c r="F483" s="11">
        <f>IF(OR(C483="",D483=""),"",ROUND(MOD(D483-C483,1)*24,2))</f>
        <v/>
      </c>
      <c r="G483" s="6" t="n"/>
      <c r="H483" s="16">
        <f>IF(OR(A483="",B483=""),"",IF(COUNTIFS('Lançamentos Diários'!$A$5:$A$2004,A483,'Lançamentos Diários'!$B$5:$B$2004,B483)&gt;0,"OK","FALTA LANÇAMENTO"))</f>
        <v/>
      </c>
    </row>
    <row r="484">
      <c r="A484" s="13" t="n"/>
      <c r="B484" s="6" t="n"/>
      <c r="C484" s="14" t="n"/>
      <c r="D484" s="14" t="n"/>
      <c r="E484" s="6" t="n"/>
      <c r="F484" s="11">
        <f>IF(OR(C484="",D484=""),"",ROUND(MOD(D484-C484,1)*24,2))</f>
        <v/>
      </c>
      <c r="G484" s="6" t="n"/>
      <c r="H484" s="16">
        <f>IF(OR(A484="",B484=""),"",IF(COUNTIFS('Lançamentos Diários'!$A$5:$A$2004,A484,'Lançamentos Diários'!$B$5:$B$2004,B484)&gt;0,"OK","FALTA LANÇAMENTO"))</f>
        <v/>
      </c>
    </row>
    <row r="485">
      <c r="A485" s="13" t="n"/>
      <c r="B485" s="6" t="n"/>
      <c r="C485" s="14" t="n"/>
      <c r="D485" s="14" t="n"/>
      <c r="E485" s="6" t="n"/>
      <c r="F485" s="11">
        <f>IF(OR(C485="",D485=""),"",ROUND(MOD(D485-C485,1)*24,2))</f>
        <v/>
      </c>
      <c r="G485" s="6" t="n"/>
      <c r="H485" s="16">
        <f>IF(OR(A485="",B485=""),"",IF(COUNTIFS('Lançamentos Diários'!$A$5:$A$2004,A485,'Lançamentos Diários'!$B$5:$B$2004,B485)&gt;0,"OK","FALTA LANÇAMENTO"))</f>
        <v/>
      </c>
    </row>
    <row r="486">
      <c r="A486" s="13" t="n"/>
      <c r="B486" s="6" t="n"/>
      <c r="C486" s="14" t="n"/>
      <c r="D486" s="14" t="n"/>
      <c r="E486" s="6" t="n"/>
      <c r="F486" s="11">
        <f>IF(OR(C486="",D486=""),"",ROUND(MOD(D486-C486,1)*24,2))</f>
        <v/>
      </c>
      <c r="G486" s="6" t="n"/>
      <c r="H486" s="16">
        <f>IF(OR(A486="",B486=""),"",IF(COUNTIFS('Lançamentos Diários'!$A$5:$A$2004,A486,'Lançamentos Diários'!$B$5:$B$2004,B486)&gt;0,"OK","FALTA LANÇAMENTO"))</f>
        <v/>
      </c>
    </row>
    <row r="487">
      <c r="A487" s="13" t="n"/>
      <c r="B487" s="6" t="n"/>
      <c r="C487" s="14" t="n"/>
      <c r="D487" s="14" t="n"/>
      <c r="E487" s="6" t="n"/>
      <c r="F487" s="11">
        <f>IF(OR(C487="",D487=""),"",ROUND(MOD(D487-C487,1)*24,2))</f>
        <v/>
      </c>
      <c r="G487" s="6" t="n"/>
      <c r="H487" s="16">
        <f>IF(OR(A487="",B487=""),"",IF(COUNTIFS('Lançamentos Diários'!$A$5:$A$2004,A487,'Lançamentos Diários'!$B$5:$B$2004,B487)&gt;0,"OK","FALTA LANÇAMENTO"))</f>
        <v/>
      </c>
    </row>
    <row r="488">
      <c r="A488" s="13" t="n"/>
      <c r="B488" s="6" t="n"/>
      <c r="C488" s="14" t="n"/>
      <c r="D488" s="14" t="n"/>
      <c r="E488" s="6" t="n"/>
      <c r="F488" s="11">
        <f>IF(OR(C488="",D488=""),"",ROUND(MOD(D488-C488,1)*24,2))</f>
        <v/>
      </c>
      <c r="G488" s="6" t="n"/>
      <c r="H488" s="16">
        <f>IF(OR(A488="",B488=""),"",IF(COUNTIFS('Lançamentos Diários'!$A$5:$A$2004,A488,'Lançamentos Diários'!$B$5:$B$2004,B488)&gt;0,"OK","FALTA LANÇAMENTO"))</f>
        <v/>
      </c>
    </row>
    <row r="489">
      <c r="A489" s="13" t="n"/>
      <c r="B489" s="6" t="n"/>
      <c r="C489" s="14" t="n"/>
      <c r="D489" s="14" t="n"/>
      <c r="E489" s="6" t="n"/>
      <c r="F489" s="11">
        <f>IF(OR(C489="",D489=""),"",ROUND(MOD(D489-C489,1)*24,2))</f>
        <v/>
      </c>
      <c r="G489" s="6" t="n"/>
      <c r="H489" s="16">
        <f>IF(OR(A489="",B489=""),"",IF(COUNTIFS('Lançamentos Diários'!$A$5:$A$2004,A489,'Lançamentos Diários'!$B$5:$B$2004,B489)&gt;0,"OK","FALTA LANÇAMENTO"))</f>
        <v/>
      </c>
    </row>
    <row r="490">
      <c r="A490" s="13" t="n"/>
      <c r="B490" s="6" t="n"/>
      <c r="C490" s="14" t="n"/>
      <c r="D490" s="14" t="n"/>
      <c r="E490" s="6" t="n"/>
      <c r="F490" s="11">
        <f>IF(OR(C490="",D490=""),"",ROUND(MOD(D490-C490,1)*24,2))</f>
        <v/>
      </c>
      <c r="G490" s="6" t="n"/>
      <c r="H490" s="16">
        <f>IF(OR(A490="",B490=""),"",IF(COUNTIFS('Lançamentos Diários'!$A$5:$A$2004,A490,'Lançamentos Diários'!$B$5:$B$2004,B490)&gt;0,"OK","FALTA LANÇAMENTO"))</f>
        <v/>
      </c>
    </row>
    <row r="491">
      <c r="A491" s="13" t="n"/>
      <c r="B491" s="6" t="n"/>
      <c r="C491" s="14" t="n"/>
      <c r="D491" s="14" t="n"/>
      <c r="E491" s="6" t="n"/>
      <c r="F491" s="11">
        <f>IF(OR(C491="",D491=""),"",ROUND(MOD(D491-C491,1)*24,2))</f>
        <v/>
      </c>
      <c r="G491" s="6" t="n"/>
      <c r="H491" s="16">
        <f>IF(OR(A491="",B491=""),"",IF(COUNTIFS('Lançamentos Diários'!$A$5:$A$2004,A491,'Lançamentos Diários'!$B$5:$B$2004,B491)&gt;0,"OK","FALTA LANÇAMENTO"))</f>
        <v/>
      </c>
    </row>
    <row r="492">
      <c r="A492" s="13" t="n"/>
      <c r="B492" s="6" t="n"/>
      <c r="C492" s="14" t="n"/>
      <c r="D492" s="14" t="n"/>
      <c r="E492" s="6" t="n"/>
      <c r="F492" s="11">
        <f>IF(OR(C492="",D492=""),"",ROUND(MOD(D492-C492,1)*24,2))</f>
        <v/>
      </c>
      <c r="G492" s="6" t="n"/>
      <c r="H492" s="16">
        <f>IF(OR(A492="",B492=""),"",IF(COUNTIFS('Lançamentos Diários'!$A$5:$A$2004,A492,'Lançamentos Diários'!$B$5:$B$2004,B492)&gt;0,"OK","FALTA LANÇAMENTO"))</f>
        <v/>
      </c>
    </row>
    <row r="493">
      <c r="A493" s="13" t="n"/>
      <c r="B493" s="6" t="n"/>
      <c r="C493" s="14" t="n"/>
      <c r="D493" s="14" t="n"/>
      <c r="E493" s="6" t="n"/>
      <c r="F493" s="11">
        <f>IF(OR(C493="",D493=""),"",ROUND(MOD(D493-C493,1)*24,2))</f>
        <v/>
      </c>
      <c r="G493" s="6" t="n"/>
      <c r="H493" s="16">
        <f>IF(OR(A493="",B493=""),"",IF(COUNTIFS('Lançamentos Diários'!$A$5:$A$2004,A493,'Lançamentos Diários'!$B$5:$B$2004,B493)&gt;0,"OK","FALTA LANÇAMENTO"))</f>
        <v/>
      </c>
    </row>
    <row r="494">
      <c r="A494" s="13" t="n"/>
      <c r="B494" s="6" t="n"/>
      <c r="C494" s="14" t="n"/>
      <c r="D494" s="14" t="n"/>
      <c r="E494" s="6" t="n"/>
      <c r="F494" s="11">
        <f>IF(OR(C494="",D494=""),"",ROUND(MOD(D494-C494,1)*24,2))</f>
        <v/>
      </c>
      <c r="G494" s="6" t="n"/>
      <c r="H494" s="16">
        <f>IF(OR(A494="",B494=""),"",IF(COUNTIFS('Lançamentos Diários'!$A$5:$A$2004,A494,'Lançamentos Diários'!$B$5:$B$2004,B494)&gt;0,"OK","FALTA LANÇAMENTO"))</f>
        <v/>
      </c>
    </row>
    <row r="495">
      <c r="A495" s="13" t="n"/>
      <c r="B495" s="6" t="n"/>
      <c r="C495" s="14" t="n"/>
      <c r="D495" s="14" t="n"/>
      <c r="E495" s="6" t="n"/>
      <c r="F495" s="11">
        <f>IF(OR(C495="",D495=""),"",ROUND(MOD(D495-C495,1)*24,2))</f>
        <v/>
      </c>
      <c r="G495" s="6" t="n"/>
      <c r="H495" s="16">
        <f>IF(OR(A495="",B495=""),"",IF(COUNTIFS('Lançamentos Diários'!$A$5:$A$2004,A495,'Lançamentos Diários'!$B$5:$B$2004,B495)&gt;0,"OK","FALTA LANÇAMENTO"))</f>
        <v/>
      </c>
    </row>
    <row r="496">
      <c r="A496" s="13" t="n"/>
      <c r="B496" s="6" t="n"/>
      <c r="C496" s="14" t="n"/>
      <c r="D496" s="14" t="n"/>
      <c r="E496" s="6" t="n"/>
      <c r="F496" s="11">
        <f>IF(OR(C496="",D496=""),"",ROUND(MOD(D496-C496,1)*24,2))</f>
        <v/>
      </c>
      <c r="G496" s="6" t="n"/>
      <c r="H496" s="16">
        <f>IF(OR(A496="",B496=""),"",IF(COUNTIFS('Lançamentos Diários'!$A$5:$A$2004,A496,'Lançamentos Diários'!$B$5:$B$2004,B496)&gt;0,"OK","FALTA LANÇAMENTO"))</f>
        <v/>
      </c>
    </row>
    <row r="497">
      <c r="A497" s="13" t="n"/>
      <c r="B497" s="6" t="n"/>
      <c r="C497" s="14" t="n"/>
      <c r="D497" s="14" t="n"/>
      <c r="E497" s="6" t="n"/>
      <c r="F497" s="11">
        <f>IF(OR(C497="",D497=""),"",ROUND(MOD(D497-C497,1)*24,2))</f>
        <v/>
      </c>
      <c r="G497" s="6" t="n"/>
      <c r="H497" s="16">
        <f>IF(OR(A497="",B497=""),"",IF(COUNTIFS('Lançamentos Diários'!$A$5:$A$2004,A497,'Lançamentos Diários'!$B$5:$B$2004,B497)&gt;0,"OK","FALTA LANÇAMENTO"))</f>
        <v/>
      </c>
    </row>
    <row r="498">
      <c r="A498" s="13" t="n"/>
      <c r="B498" s="6" t="n"/>
      <c r="C498" s="14" t="n"/>
      <c r="D498" s="14" t="n"/>
      <c r="E498" s="6" t="n"/>
      <c r="F498" s="11">
        <f>IF(OR(C498="",D498=""),"",ROUND(MOD(D498-C498,1)*24,2))</f>
        <v/>
      </c>
      <c r="G498" s="6" t="n"/>
      <c r="H498" s="16">
        <f>IF(OR(A498="",B498=""),"",IF(COUNTIFS('Lançamentos Diários'!$A$5:$A$2004,A498,'Lançamentos Diários'!$B$5:$B$2004,B498)&gt;0,"OK","FALTA LANÇAMENTO"))</f>
        <v/>
      </c>
    </row>
    <row r="499">
      <c r="A499" s="13" t="n"/>
      <c r="B499" s="6" t="n"/>
      <c r="C499" s="14" t="n"/>
      <c r="D499" s="14" t="n"/>
      <c r="E499" s="6" t="n"/>
      <c r="F499" s="11">
        <f>IF(OR(C499="",D499=""),"",ROUND(MOD(D499-C499,1)*24,2))</f>
        <v/>
      </c>
      <c r="G499" s="6" t="n"/>
      <c r="H499" s="16">
        <f>IF(OR(A499="",B499=""),"",IF(COUNTIFS('Lançamentos Diários'!$A$5:$A$2004,A499,'Lançamentos Diários'!$B$5:$B$2004,B499)&gt;0,"OK","FALTA LANÇAMENTO"))</f>
        <v/>
      </c>
    </row>
    <row r="500">
      <c r="A500" s="13" t="n"/>
      <c r="B500" s="6" t="n"/>
      <c r="C500" s="14" t="n"/>
      <c r="D500" s="14" t="n"/>
      <c r="E500" s="6" t="n"/>
      <c r="F500" s="11">
        <f>IF(OR(C500="",D500=""),"",ROUND(MOD(D500-C500,1)*24,2))</f>
        <v/>
      </c>
      <c r="G500" s="6" t="n"/>
      <c r="H500" s="16">
        <f>IF(OR(A500="",B500=""),"",IF(COUNTIFS('Lançamentos Diários'!$A$5:$A$2004,A500,'Lançamentos Diários'!$B$5:$B$2004,B500)&gt;0,"OK","FALTA LANÇAMENTO"))</f>
        <v/>
      </c>
    </row>
    <row r="501">
      <c r="A501" s="13" t="n"/>
      <c r="B501" s="6" t="n"/>
      <c r="C501" s="14" t="n"/>
      <c r="D501" s="14" t="n"/>
      <c r="E501" s="6" t="n"/>
      <c r="F501" s="11">
        <f>IF(OR(C501="",D501=""),"",ROUND(MOD(D501-C501,1)*24,2))</f>
        <v/>
      </c>
      <c r="G501" s="6" t="n"/>
      <c r="H501" s="16">
        <f>IF(OR(A501="",B501=""),"",IF(COUNTIFS('Lançamentos Diários'!$A$5:$A$2004,A501,'Lançamentos Diários'!$B$5:$B$2004,B501)&gt;0,"OK","FALTA LANÇAMENTO"))</f>
        <v/>
      </c>
    </row>
    <row r="502">
      <c r="A502" s="13" t="n"/>
      <c r="B502" s="6" t="n"/>
      <c r="C502" s="14" t="n"/>
      <c r="D502" s="14" t="n"/>
      <c r="E502" s="6" t="n"/>
      <c r="F502" s="11">
        <f>IF(OR(C502="",D502=""),"",ROUND(MOD(D502-C502,1)*24,2))</f>
        <v/>
      </c>
      <c r="G502" s="6" t="n"/>
      <c r="H502" s="16">
        <f>IF(OR(A502="",B502=""),"",IF(COUNTIFS('Lançamentos Diários'!$A$5:$A$2004,A502,'Lançamentos Diários'!$B$5:$B$2004,B502)&gt;0,"OK","FALTA LANÇAMENTO"))</f>
        <v/>
      </c>
    </row>
    <row r="503">
      <c r="A503" s="13" t="n"/>
      <c r="B503" s="6" t="n"/>
      <c r="C503" s="14" t="n"/>
      <c r="D503" s="14" t="n"/>
      <c r="E503" s="6" t="n"/>
      <c r="F503" s="11">
        <f>IF(OR(C503="",D503=""),"",ROUND(MOD(D503-C503,1)*24,2))</f>
        <v/>
      </c>
      <c r="G503" s="6" t="n"/>
      <c r="H503" s="16">
        <f>IF(OR(A503="",B503=""),"",IF(COUNTIFS('Lançamentos Diários'!$A$5:$A$2004,A503,'Lançamentos Diários'!$B$5:$B$2004,B503)&gt;0,"OK","FALTA LANÇAMENTO"))</f>
        <v/>
      </c>
    </row>
    <row r="504">
      <c r="A504" s="13" t="n"/>
      <c r="B504" s="6" t="n"/>
      <c r="C504" s="14" t="n"/>
      <c r="D504" s="14" t="n"/>
      <c r="E504" s="6" t="n"/>
      <c r="F504" s="11">
        <f>IF(OR(C504="",D504=""),"",ROUND(MOD(D504-C504,1)*24,2))</f>
        <v/>
      </c>
      <c r="G504" s="6" t="n"/>
      <c r="H504" s="16">
        <f>IF(OR(A504="",B504=""),"",IF(COUNTIFS('Lançamentos Diários'!$A$5:$A$2004,A504,'Lançamentos Diários'!$B$5:$B$2004,B504)&gt;0,"OK","FALTA LANÇAMENTO"))</f>
        <v/>
      </c>
    </row>
    <row r="505">
      <c r="A505" s="13" t="n"/>
      <c r="B505" s="6" t="n"/>
      <c r="C505" s="14" t="n"/>
      <c r="D505" s="14" t="n"/>
      <c r="E505" s="6" t="n"/>
      <c r="F505" s="11">
        <f>IF(OR(C505="",D505=""),"",ROUND(MOD(D505-C505,1)*24,2))</f>
        <v/>
      </c>
      <c r="G505" s="6" t="n"/>
      <c r="H505" s="16">
        <f>IF(OR(A505="",B505=""),"",IF(COUNTIFS('Lançamentos Diários'!$A$5:$A$2004,A505,'Lançamentos Diários'!$B$5:$B$2004,B505)&gt;0,"OK","FALTA LANÇAMENTO"))</f>
        <v/>
      </c>
    </row>
    <row r="506">
      <c r="A506" s="13" t="n"/>
      <c r="B506" s="6" t="n"/>
      <c r="C506" s="14" t="n"/>
      <c r="D506" s="14" t="n"/>
      <c r="E506" s="6" t="n"/>
      <c r="F506" s="11">
        <f>IF(OR(C506="",D506=""),"",ROUND(MOD(D506-C506,1)*24,2))</f>
        <v/>
      </c>
      <c r="G506" s="6" t="n"/>
      <c r="H506" s="16">
        <f>IF(OR(A506="",B506=""),"",IF(COUNTIFS('Lançamentos Diários'!$A$5:$A$2004,A506,'Lançamentos Diários'!$B$5:$B$2004,B506)&gt;0,"OK","FALTA LANÇAMENTO"))</f>
        <v/>
      </c>
    </row>
    <row r="507">
      <c r="A507" s="13" t="n"/>
      <c r="B507" s="6" t="n"/>
      <c r="C507" s="14" t="n"/>
      <c r="D507" s="14" t="n"/>
      <c r="E507" s="6" t="n"/>
      <c r="F507" s="11">
        <f>IF(OR(C507="",D507=""),"",ROUND(MOD(D507-C507,1)*24,2))</f>
        <v/>
      </c>
      <c r="G507" s="6" t="n"/>
      <c r="H507" s="16">
        <f>IF(OR(A507="",B507=""),"",IF(COUNTIFS('Lançamentos Diários'!$A$5:$A$2004,A507,'Lançamentos Diários'!$B$5:$B$2004,B507)&gt;0,"OK","FALTA LANÇAMENTO"))</f>
        <v/>
      </c>
    </row>
    <row r="508">
      <c r="A508" s="13" t="n"/>
      <c r="B508" s="6" t="n"/>
      <c r="C508" s="14" t="n"/>
      <c r="D508" s="14" t="n"/>
      <c r="E508" s="6" t="n"/>
      <c r="F508" s="11">
        <f>IF(OR(C508="",D508=""),"",ROUND(MOD(D508-C508,1)*24,2))</f>
        <v/>
      </c>
      <c r="G508" s="6" t="n"/>
      <c r="H508" s="16">
        <f>IF(OR(A508="",B508=""),"",IF(COUNTIFS('Lançamentos Diários'!$A$5:$A$2004,A508,'Lançamentos Diários'!$B$5:$B$2004,B508)&gt;0,"OK","FALTA LANÇAMENTO"))</f>
        <v/>
      </c>
    </row>
    <row r="509">
      <c r="A509" s="13" t="n"/>
      <c r="B509" s="6" t="n"/>
      <c r="C509" s="14" t="n"/>
      <c r="D509" s="14" t="n"/>
      <c r="E509" s="6" t="n"/>
      <c r="F509" s="11">
        <f>IF(OR(C509="",D509=""),"",ROUND(MOD(D509-C509,1)*24,2))</f>
        <v/>
      </c>
      <c r="G509" s="6" t="n"/>
      <c r="H509" s="16">
        <f>IF(OR(A509="",B509=""),"",IF(COUNTIFS('Lançamentos Diários'!$A$5:$A$2004,A509,'Lançamentos Diários'!$B$5:$B$2004,B509)&gt;0,"OK","FALTA LANÇAMENTO"))</f>
        <v/>
      </c>
    </row>
    <row r="510">
      <c r="A510" s="13" t="n"/>
      <c r="B510" s="6" t="n"/>
      <c r="C510" s="14" t="n"/>
      <c r="D510" s="14" t="n"/>
      <c r="E510" s="6" t="n"/>
      <c r="F510" s="11">
        <f>IF(OR(C510="",D510=""),"",ROUND(MOD(D510-C510,1)*24,2))</f>
        <v/>
      </c>
      <c r="G510" s="6" t="n"/>
      <c r="H510" s="16">
        <f>IF(OR(A510="",B510=""),"",IF(COUNTIFS('Lançamentos Diários'!$A$5:$A$2004,A510,'Lançamentos Diários'!$B$5:$B$2004,B510)&gt;0,"OK","FALTA LANÇAMENTO"))</f>
        <v/>
      </c>
    </row>
    <row r="511">
      <c r="A511" s="13" t="n"/>
      <c r="B511" s="6" t="n"/>
      <c r="C511" s="14" t="n"/>
      <c r="D511" s="14" t="n"/>
      <c r="E511" s="6" t="n"/>
      <c r="F511" s="11">
        <f>IF(OR(C511="",D511=""),"",ROUND(MOD(D511-C511,1)*24,2))</f>
        <v/>
      </c>
      <c r="G511" s="6" t="n"/>
      <c r="H511" s="16">
        <f>IF(OR(A511="",B511=""),"",IF(COUNTIFS('Lançamentos Diários'!$A$5:$A$2004,A511,'Lançamentos Diários'!$B$5:$B$2004,B511)&gt;0,"OK","FALTA LANÇAMENTO"))</f>
        <v/>
      </c>
    </row>
    <row r="512">
      <c r="A512" s="13" t="n"/>
      <c r="B512" s="6" t="n"/>
      <c r="C512" s="14" t="n"/>
      <c r="D512" s="14" t="n"/>
      <c r="E512" s="6" t="n"/>
      <c r="F512" s="11">
        <f>IF(OR(C512="",D512=""),"",ROUND(MOD(D512-C512,1)*24,2))</f>
        <v/>
      </c>
      <c r="G512" s="6" t="n"/>
      <c r="H512" s="16">
        <f>IF(OR(A512="",B512=""),"",IF(COUNTIFS('Lançamentos Diários'!$A$5:$A$2004,A512,'Lançamentos Diários'!$B$5:$B$2004,B512)&gt;0,"OK","FALTA LANÇAMENTO"))</f>
        <v/>
      </c>
    </row>
    <row r="513">
      <c r="A513" s="13" t="n"/>
      <c r="B513" s="6" t="n"/>
      <c r="C513" s="14" t="n"/>
      <c r="D513" s="14" t="n"/>
      <c r="E513" s="6" t="n"/>
      <c r="F513" s="11">
        <f>IF(OR(C513="",D513=""),"",ROUND(MOD(D513-C513,1)*24,2))</f>
        <v/>
      </c>
      <c r="G513" s="6" t="n"/>
      <c r="H513" s="16">
        <f>IF(OR(A513="",B513=""),"",IF(COUNTIFS('Lançamentos Diários'!$A$5:$A$2004,A513,'Lançamentos Diários'!$B$5:$B$2004,B513)&gt;0,"OK","FALTA LANÇAMENTO"))</f>
        <v/>
      </c>
    </row>
    <row r="514">
      <c r="A514" s="13" t="n"/>
      <c r="B514" s="6" t="n"/>
      <c r="C514" s="14" t="n"/>
      <c r="D514" s="14" t="n"/>
      <c r="E514" s="6" t="n"/>
      <c r="F514" s="11">
        <f>IF(OR(C514="",D514=""),"",ROUND(MOD(D514-C514,1)*24,2))</f>
        <v/>
      </c>
      <c r="G514" s="6" t="n"/>
      <c r="H514" s="16">
        <f>IF(OR(A514="",B514=""),"",IF(COUNTIFS('Lançamentos Diários'!$A$5:$A$2004,A514,'Lançamentos Diários'!$B$5:$B$2004,B514)&gt;0,"OK","FALTA LANÇAMENTO"))</f>
        <v/>
      </c>
    </row>
    <row r="515">
      <c r="A515" s="13" t="n"/>
      <c r="B515" s="6" t="n"/>
      <c r="C515" s="14" t="n"/>
      <c r="D515" s="14" t="n"/>
      <c r="E515" s="6" t="n"/>
      <c r="F515" s="11">
        <f>IF(OR(C515="",D515=""),"",ROUND(MOD(D515-C515,1)*24,2))</f>
        <v/>
      </c>
      <c r="G515" s="6" t="n"/>
      <c r="H515" s="16">
        <f>IF(OR(A515="",B515=""),"",IF(COUNTIFS('Lançamentos Diários'!$A$5:$A$2004,A515,'Lançamentos Diários'!$B$5:$B$2004,B515)&gt;0,"OK","FALTA LANÇAMENTO"))</f>
        <v/>
      </c>
    </row>
    <row r="516">
      <c r="A516" s="13" t="n"/>
      <c r="B516" s="6" t="n"/>
      <c r="C516" s="14" t="n"/>
      <c r="D516" s="14" t="n"/>
      <c r="E516" s="6" t="n"/>
      <c r="F516" s="11">
        <f>IF(OR(C516="",D516=""),"",ROUND(MOD(D516-C516,1)*24,2))</f>
        <v/>
      </c>
      <c r="G516" s="6" t="n"/>
      <c r="H516" s="16">
        <f>IF(OR(A516="",B516=""),"",IF(COUNTIFS('Lançamentos Diários'!$A$5:$A$2004,A516,'Lançamentos Diários'!$B$5:$B$2004,B516)&gt;0,"OK","FALTA LANÇAMENTO"))</f>
        <v/>
      </c>
    </row>
    <row r="517">
      <c r="A517" s="13" t="n"/>
      <c r="B517" s="6" t="n"/>
      <c r="C517" s="14" t="n"/>
      <c r="D517" s="14" t="n"/>
      <c r="E517" s="6" t="n"/>
      <c r="F517" s="11">
        <f>IF(OR(C517="",D517=""),"",ROUND(MOD(D517-C517,1)*24,2))</f>
        <v/>
      </c>
      <c r="G517" s="6" t="n"/>
      <c r="H517" s="16">
        <f>IF(OR(A517="",B517=""),"",IF(COUNTIFS('Lançamentos Diários'!$A$5:$A$2004,A517,'Lançamentos Diários'!$B$5:$B$2004,B517)&gt;0,"OK","FALTA LANÇAMENTO"))</f>
        <v/>
      </c>
    </row>
    <row r="518">
      <c r="A518" s="13" t="n"/>
      <c r="B518" s="6" t="n"/>
      <c r="C518" s="14" t="n"/>
      <c r="D518" s="14" t="n"/>
      <c r="E518" s="6" t="n"/>
      <c r="F518" s="11">
        <f>IF(OR(C518="",D518=""),"",ROUND(MOD(D518-C518,1)*24,2))</f>
        <v/>
      </c>
      <c r="G518" s="6" t="n"/>
      <c r="H518" s="16">
        <f>IF(OR(A518="",B518=""),"",IF(COUNTIFS('Lançamentos Diários'!$A$5:$A$2004,A518,'Lançamentos Diários'!$B$5:$B$2004,B518)&gt;0,"OK","FALTA LANÇAMENTO"))</f>
        <v/>
      </c>
    </row>
    <row r="519">
      <c r="A519" s="13" t="n"/>
      <c r="B519" s="6" t="n"/>
      <c r="C519" s="14" t="n"/>
      <c r="D519" s="14" t="n"/>
      <c r="E519" s="6" t="n"/>
      <c r="F519" s="11">
        <f>IF(OR(C519="",D519=""),"",ROUND(MOD(D519-C519,1)*24,2))</f>
        <v/>
      </c>
      <c r="G519" s="6" t="n"/>
      <c r="H519" s="16">
        <f>IF(OR(A519="",B519=""),"",IF(COUNTIFS('Lançamentos Diários'!$A$5:$A$2004,A519,'Lançamentos Diários'!$B$5:$B$2004,B519)&gt;0,"OK","FALTA LANÇAMENTO"))</f>
        <v/>
      </c>
    </row>
    <row r="520">
      <c r="A520" s="13" t="n"/>
      <c r="B520" s="6" t="n"/>
      <c r="C520" s="14" t="n"/>
      <c r="D520" s="14" t="n"/>
      <c r="E520" s="6" t="n"/>
      <c r="F520" s="11">
        <f>IF(OR(C520="",D520=""),"",ROUND(MOD(D520-C520,1)*24,2))</f>
        <v/>
      </c>
      <c r="G520" s="6" t="n"/>
      <c r="H520" s="16">
        <f>IF(OR(A520="",B520=""),"",IF(COUNTIFS('Lançamentos Diários'!$A$5:$A$2004,A520,'Lançamentos Diários'!$B$5:$B$2004,B520)&gt;0,"OK","FALTA LANÇAMENTO"))</f>
        <v/>
      </c>
    </row>
    <row r="521">
      <c r="A521" s="13" t="n"/>
      <c r="B521" s="6" t="n"/>
      <c r="C521" s="14" t="n"/>
      <c r="D521" s="14" t="n"/>
      <c r="E521" s="6" t="n"/>
      <c r="F521" s="11">
        <f>IF(OR(C521="",D521=""),"",ROUND(MOD(D521-C521,1)*24,2))</f>
        <v/>
      </c>
      <c r="G521" s="6" t="n"/>
      <c r="H521" s="16">
        <f>IF(OR(A521="",B521=""),"",IF(COUNTIFS('Lançamentos Diários'!$A$5:$A$2004,A521,'Lançamentos Diários'!$B$5:$B$2004,B521)&gt;0,"OK","FALTA LANÇAMENTO"))</f>
        <v/>
      </c>
    </row>
    <row r="522">
      <c r="A522" s="13" t="n"/>
      <c r="B522" s="6" t="n"/>
      <c r="C522" s="14" t="n"/>
      <c r="D522" s="14" t="n"/>
      <c r="E522" s="6" t="n"/>
      <c r="F522" s="11">
        <f>IF(OR(C522="",D522=""),"",ROUND(MOD(D522-C522,1)*24,2))</f>
        <v/>
      </c>
      <c r="G522" s="6" t="n"/>
      <c r="H522" s="16">
        <f>IF(OR(A522="",B522=""),"",IF(COUNTIFS('Lançamentos Diários'!$A$5:$A$2004,A522,'Lançamentos Diários'!$B$5:$B$2004,B522)&gt;0,"OK","FALTA LANÇAMENTO"))</f>
        <v/>
      </c>
    </row>
    <row r="523">
      <c r="A523" s="13" t="n"/>
      <c r="B523" s="6" t="n"/>
      <c r="C523" s="14" t="n"/>
      <c r="D523" s="14" t="n"/>
      <c r="E523" s="6" t="n"/>
      <c r="F523" s="11">
        <f>IF(OR(C523="",D523=""),"",ROUND(MOD(D523-C523,1)*24,2))</f>
        <v/>
      </c>
      <c r="G523" s="6" t="n"/>
      <c r="H523" s="16">
        <f>IF(OR(A523="",B523=""),"",IF(COUNTIFS('Lançamentos Diários'!$A$5:$A$2004,A523,'Lançamentos Diários'!$B$5:$B$2004,B523)&gt;0,"OK","FALTA LANÇAMENTO"))</f>
        <v/>
      </c>
    </row>
    <row r="524">
      <c r="A524" s="13" t="n"/>
      <c r="B524" s="6" t="n"/>
      <c r="C524" s="14" t="n"/>
      <c r="D524" s="14" t="n"/>
      <c r="E524" s="6" t="n"/>
      <c r="F524" s="11">
        <f>IF(OR(C524="",D524=""),"",ROUND(MOD(D524-C524,1)*24,2))</f>
        <v/>
      </c>
      <c r="G524" s="6" t="n"/>
      <c r="H524" s="16">
        <f>IF(OR(A524="",B524=""),"",IF(COUNTIFS('Lançamentos Diários'!$A$5:$A$2004,A524,'Lançamentos Diários'!$B$5:$B$2004,B524)&gt;0,"OK","FALTA LANÇAMENTO"))</f>
        <v/>
      </c>
    </row>
    <row r="525">
      <c r="A525" s="13" t="n"/>
      <c r="B525" s="6" t="n"/>
      <c r="C525" s="14" t="n"/>
      <c r="D525" s="14" t="n"/>
      <c r="E525" s="6" t="n"/>
      <c r="F525" s="11">
        <f>IF(OR(C525="",D525=""),"",ROUND(MOD(D525-C525,1)*24,2))</f>
        <v/>
      </c>
      <c r="G525" s="6" t="n"/>
      <c r="H525" s="16">
        <f>IF(OR(A525="",B525=""),"",IF(COUNTIFS('Lançamentos Diários'!$A$5:$A$2004,A525,'Lançamentos Diários'!$B$5:$B$2004,B525)&gt;0,"OK","FALTA LANÇAMENTO"))</f>
        <v/>
      </c>
    </row>
    <row r="526">
      <c r="A526" s="13" t="n"/>
      <c r="B526" s="6" t="n"/>
      <c r="C526" s="14" t="n"/>
      <c r="D526" s="14" t="n"/>
      <c r="E526" s="6" t="n"/>
      <c r="F526" s="11">
        <f>IF(OR(C526="",D526=""),"",ROUND(MOD(D526-C526,1)*24,2))</f>
        <v/>
      </c>
      <c r="G526" s="6" t="n"/>
      <c r="H526" s="16">
        <f>IF(OR(A526="",B526=""),"",IF(COUNTIFS('Lançamentos Diários'!$A$5:$A$2004,A526,'Lançamentos Diários'!$B$5:$B$2004,B526)&gt;0,"OK","FALTA LANÇAMENTO"))</f>
        <v/>
      </c>
    </row>
    <row r="527">
      <c r="A527" s="13" t="n"/>
      <c r="B527" s="6" t="n"/>
      <c r="C527" s="14" t="n"/>
      <c r="D527" s="14" t="n"/>
      <c r="E527" s="6" t="n"/>
      <c r="F527" s="11">
        <f>IF(OR(C527="",D527=""),"",ROUND(MOD(D527-C527,1)*24,2))</f>
        <v/>
      </c>
      <c r="G527" s="6" t="n"/>
      <c r="H527" s="16">
        <f>IF(OR(A527="",B527=""),"",IF(COUNTIFS('Lançamentos Diários'!$A$5:$A$2004,A527,'Lançamentos Diários'!$B$5:$B$2004,B527)&gt;0,"OK","FALTA LANÇAMENTO"))</f>
        <v/>
      </c>
    </row>
    <row r="528">
      <c r="A528" s="13" t="n"/>
      <c r="B528" s="6" t="n"/>
      <c r="C528" s="14" t="n"/>
      <c r="D528" s="14" t="n"/>
      <c r="E528" s="6" t="n"/>
      <c r="F528" s="11">
        <f>IF(OR(C528="",D528=""),"",ROUND(MOD(D528-C528,1)*24,2))</f>
        <v/>
      </c>
      <c r="G528" s="6" t="n"/>
      <c r="H528" s="16">
        <f>IF(OR(A528="",B528=""),"",IF(COUNTIFS('Lançamentos Diários'!$A$5:$A$2004,A528,'Lançamentos Diários'!$B$5:$B$2004,B528)&gt;0,"OK","FALTA LANÇAMENTO"))</f>
        <v/>
      </c>
    </row>
    <row r="529">
      <c r="A529" s="13" t="n"/>
      <c r="B529" s="6" t="n"/>
      <c r="C529" s="14" t="n"/>
      <c r="D529" s="14" t="n"/>
      <c r="E529" s="6" t="n"/>
      <c r="F529" s="11">
        <f>IF(OR(C529="",D529=""),"",ROUND(MOD(D529-C529,1)*24,2))</f>
        <v/>
      </c>
      <c r="G529" s="6" t="n"/>
      <c r="H529" s="16">
        <f>IF(OR(A529="",B529=""),"",IF(COUNTIFS('Lançamentos Diários'!$A$5:$A$2004,A529,'Lançamentos Diários'!$B$5:$B$2004,B529)&gt;0,"OK","FALTA LANÇAMENTO"))</f>
        <v/>
      </c>
    </row>
    <row r="530">
      <c r="A530" s="13" t="n"/>
      <c r="B530" s="6" t="n"/>
      <c r="C530" s="14" t="n"/>
      <c r="D530" s="14" t="n"/>
      <c r="E530" s="6" t="n"/>
      <c r="F530" s="11">
        <f>IF(OR(C530="",D530=""),"",ROUND(MOD(D530-C530,1)*24,2))</f>
        <v/>
      </c>
      <c r="G530" s="6" t="n"/>
      <c r="H530" s="16">
        <f>IF(OR(A530="",B530=""),"",IF(COUNTIFS('Lançamentos Diários'!$A$5:$A$2004,A530,'Lançamentos Diários'!$B$5:$B$2004,B530)&gt;0,"OK","FALTA LANÇAMENTO"))</f>
        <v/>
      </c>
    </row>
    <row r="531">
      <c r="A531" s="13" t="n"/>
      <c r="B531" s="6" t="n"/>
      <c r="C531" s="14" t="n"/>
      <c r="D531" s="14" t="n"/>
      <c r="E531" s="6" t="n"/>
      <c r="F531" s="11">
        <f>IF(OR(C531="",D531=""),"",ROUND(MOD(D531-C531,1)*24,2))</f>
        <v/>
      </c>
      <c r="G531" s="6" t="n"/>
      <c r="H531" s="16">
        <f>IF(OR(A531="",B531=""),"",IF(COUNTIFS('Lançamentos Diários'!$A$5:$A$2004,A531,'Lançamentos Diários'!$B$5:$B$2004,B531)&gt;0,"OK","FALTA LANÇAMENTO"))</f>
        <v/>
      </c>
    </row>
    <row r="532">
      <c r="A532" s="13" t="n"/>
      <c r="B532" s="6" t="n"/>
      <c r="C532" s="14" t="n"/>
      <c r="D532" s="14" t="n"/>
      <c r="E532" s="6" t="n"/>
      <c r="F532" s="11">
        <f>IF(OR(C532="",D532=""),"",ROUND(MOD(D532-C532,1)*24,2))</f>
        <v/>
      </c>
      <c r="G532" s="6" t="n"/>
      <c r="H532" s="16">
        <f>IF(OR(A532="",B532=""),"",IF(COUNTIFS('Lançamentos Diários'!$A$5:$A$2004,A532,'Lançamentos Diários'!$B$5:$B$2004,B532)&gt;0,"OK","FALTA LANÇAMENTO"))</f>
        <v/>
      </c>
    </row>
    <row r="533">
      <c r="A533" s="13" t="n"/>
      <c r="B533" s="6" t="n"/>
      <c r="C533" s="14" t="n"/>
      <c r="D533" s="14" t="n"/>
      <c r="E533" s="6" t="n"/>
      <c r="F533" s="11">
        <f>IF(OR(C533="",D533=""),"",ROUND(MOD(D533-C533,1)*24,2))</f>
        <v/>
      </c>
      <c r="G533" s="6" t="n"/>
      <c r="H533" s="16">
        <f>IF(OR(A533="",B533=""),"",IF(COUNTIFS('Lançamentos Diários'!$A$5:$A$2004,A533,'Lançamentos Diários'!$B$5:$B$2004,B533)&gt;0,"OK","FALTA LANÇAMENTO"))</f>
        <v/>
      </c>
    </row>
    <row r="534">
      <c r="A534" s="13" t="n"/>
      <c r="B534" s="6" t="n"/>
      <c r="C534" s="14" t="n"/>
      <c r="D534" s="14" t="n"/>
      <c r="E534" s="6" t="n"/>
      <c r="F534" s="11">
        <f>IF(OR(C534="",D534=""),"",ROUND(MOD(D534-C534,1)*24,2))</f>
        <v/>
      </c>
      <c r="G534" s="6" t="n"/>
      <c r="H534" s="16">
        <f>IF(OR(A534="",B534=""),"",IF(COUNTIFS('Lançamentos Diários'!$A$5:$A$2004,A534,'Lançamentos Diários'!$B$5:$B$2004,B534)&gt;0,"OK","FALTA LANÇAMENTO"))</f>
        <v/>
      </c>
    </row>
    <row r="535">
      <c r="A535" s="13" t="n"/>
      <c r="B535" s="6" t="n"/>
      <c r="C535" s="14" t="n"/>
      <c r="D535" s="14" t="n"/>
      <c r="E535" s="6" t="n"/>
      <c r="F535" s="11">
        <f>IF(OR(C535="",D535=""),"",ROUND(MOD(D535-C535,1)*24,2))</f>
        <v/>
      </c>
      <c r="G535" s="6" t="n"/>
      <c r="H535" s="16">
        <f>IF(OR(A535="",B535=""),"",IF(COUNTIFS('Lançamentos Diários'!$A$5:$A$2004,A535,'Lançamentos Diários'!$B$5:$B$2004,B535)&gt;0,"OK","FALTA LANÇAMENTO"))</f>
        <v/>
      </c>
    </row>
    <row r="536">
      <c r="A536" s="13" t="n"/>
      <c r="B536" s="6" t="n"/>
      <c r="C536" s="14" t="n"/>
      <c r="D536" s="14" t="n"/>
      <c r="E536" s="6" t="n"/>
      <c r="F536" s="11">
        <f>IF(OR(C536="",D536=""),"",ROUND(MOD(D536-C536,1)*24,2))</f>
        <v/>
      </c>
      <c r="G536" s="6" t="n"/>
      <c r="H536" s="16">
        <f>IF(OR(A536="",B536=""),"",IF(COUNTIFS('Lançamentos Diários'!$A$5:$A$2004,A536,'Lançamentos Diários'!$B$5:$B$2004,B536)&gt;0,"OK","FALTA LANÇAMENTO"))</f>
        <v/>
      </c>
    </row>
    <row r="537">
      <c r="A537" s="13" t="n"/>
      <c r="B537" s="6" t="n"/>
      <c r="C537" s="14" t="n"/>
      <c r="D537" s="14" t="n"/>
      <c r="E537" s="6" t="n"/>
      <c r="F537" s="11">
        <f>IF(OR(C537="",D537=""),"",ROUND(MOD(D537-C537,1)*24,2))</f>
        <v/>
      </c>
      <c r="G537" s="6" t="n"/>
      <c r="H537" s="16">
        <f>IF(OR(A537="",B537=""),"",IF(COUNTIFS('Lançamentos Diários'!$A$5:$A$2004,A537,'Lançamentos Diários'!$B$5:$B$2004,B537)&gt;0,"OK","FALTA LANÇAMENTO"))</f>
        <v/>
      </c>
    </row>
    <row r="538">
      <c r="A538" s="13" t="n"/>
      <c r="B538" s="6" t="n"/>
      <c r="C538" s="14" t="n"/>
      <c r="D538" s="14" t="n"/>
      <c r="E538" s="6" t="n"/>
      <c r="F538" s="11">
        <f>IF(OR(C538="",D538=""),"",ROUND(MOD(D538-C538,1)*24,2))</f>
        <v/>
      </c>
      <c r="G538" s="6" t="n"/>
      <c r="H538" s="16">
        <f>IF(OR(A538="",B538=""),"",IF(COUNTIFS('Lançamentos Diários'!$A$5:$A$2004,A538,'Lançamentos Diários'!$B$5:$B$2004,B538)&gt;0,"OK","FALTA LANÇAMENTO"))</f>
        <v/>
      </c>
    </row>
    <row r="539">
      <c r="A539" s="13" t="n"/>
      <c r="B539" s="6" t="n"/>
      <c r="C539" s="14" t="n"/>
      <c r="D539" s="14" t="n"/>
      <c r="E539" s="6" t="n"/>
      <c r="F539" s="11">
        <f>IF(OR(C539="",D539=""),"",ROUND(MOD(D539-C539,1)*24,2))</f>
        <v/>
      </c>
      <c r="G539" s="6" t="n"/>
      <c r="H539" s="16">
        <f>IF(OR(A539="",B539=""),"",IF(COUNTIFS('Lançamentos Diários'!$A$5:$A$2004,A539,'Lançamentos Diários'!$B$5:$B$2004,B539)&gt;0,"OK","FALTA LANÇAMENTO"))</f>
        <v/>
      </c>
    </row>
    <row r="540">
      <c r="A540" s="13" t="n"/>
      <c r="B540" s="6" t="n"/>
      <c r="C540" s="14" t="n"/>
      <c r="D540" s="14" t="n"/>
      <c r="E540" s="6" t="n"/>
      <c r="F540" s="11">
        <f>IF(OR(C540="",D540=""),"",ROUND(MOD(D540-C540,1)*24,2))</f>
        <v/>
      </c>
      <c r="G540" s="6" t="n"/>
      <c r="H540" s="16">
        <f>IF(OR(A540="",B540=""),"",IF(COUNTIFS('Lançamentos Diários'!$A$5:$A$2004,A540,'Lançamentos Diários'!$B$5:$B$2004,B540)&gt;0,"OK","FALTA LANÇAMENTO"))</f>
        <v/>
      </c>
    </row>
    <row r="541">
      <c r="A541" s="13" t="n"/>
      <c r="B541" s="6" t="n"/>
      <c r="C541" s="14" t="n"/>
      <c r="D541" s="14" t="n"/>
      <c r="E541" s="6" t="n"/>
      <c r="F541" s="11">
        <f>IF(OR(C541="",D541=""),"",ROUND(MOD(D541-C541,1)*24,2))</f>
        <v/>
      </c>
      <c r="G541" s="6" t="n"/>
      <c r="H541" s="16">
        <f>IF(OR(A541="",B541=""),"",IF(COUNTIFS('Lançamentos Diários'!$A$5:$A$2004,A541,'Lançamentos Diários'!$B$5:$B$2004,B541)&gt;0,"OK","FALTA LANÇAMENTO"))</f>
        <v/>
      </c>
    </row>
    <row r="542">
      <c r="A542" s="13" t="n"/>
      <c r="B542" s="6" t="n"/>
      <c r="C542" s="14" t="n"/>
      <c r="D542" s="14" t="n"/>
      <c r="E542" s="6" t="n"/>
      <c r="F542" s="11">
        <f>IF(OR(C542="",D542=""),"",ROUND(MOD(D542-C542,1)*24,2))</f>
        <v/>
      </c>
      <c r="G542" s="6" t="n"/>
      <c r="H542" s="16">
        <f>IF(OR(A542="",B542=""),"",IF(COUNTIFS('Lançamentos Diários'!$A$5:$A$2004,A542,'Lançamentos Diários'!$B$5:$B$2004,B542)&gt;0,"OK","FALTA LANÇAMENTO"))</f>
        <v/>
      </c>
    </row>
    <row r="543">
      <c r="A543" s="13" t="n"/>
      <c r="B543" s="6" t="n"/>
      <c r="C543" s="14" t="n"/>
      <c r="D543" s="14" t="n"/>
      <c r="E543" s="6" t="n"/>
      <c r="F543" s="11">
        <f>IF(OR(C543="",D543=""),"",ROUND(MOD(D543-C543,1)*24,2))</f>
        <v/>
      </c>
      <c r="G543" s="6" t="n"/>
      <c r="H543" s="16">
        <f>IF(OR(A543="",B543=""),"",IF(COUNTIFS('Lançamentos Diários'!$A$5:$A$2004,A543,'Lançamentos Diários'!$B$5:$B$2004,B543)&gt;0,"OK","FALTA LANÇAMENTO"))</f>
        <v/>
      </c>
    </row>
    <row r="544">
      <c r="A544" s="13" t="n"/>
      <c r="B544" s="6" t="n"/>
      <c r="C544" s="14" t="n"/>
      <c r="D544" s="14" t="n"/>
      <c r="E544" s="6" t="n"/>
      <c r="F544" s="11">
        <f>IF(OR(C544="",D544=""),"",ROUND(MOD(D544-C544,1)*24,2))</f>
        <v/>
      </c>
      <c r="G544" s="6" t="n"/>
      <c r="H544" s="16">
        <f>IF(OR(A544="",B544=""),"",IF(COUNTIFS('Lançamentos Diários'!$A$5:$A$2004,A544,'Lançamentos Diários'!$B$5:$B$2004,B544)&gt;0,"OK","FALTA LANÇAMENTO"))</f>
        <v/>
      </c>
    </row>
    <row r="545">
      <c r="A545" s="13" t="n"/>
      <c r="B545" s="6" t="n"/>
      <c r="C545" s="14" t="n"/>
      <c r="D545" s="14" t="n"/>
      <c r="E545" s="6" t="n"/>
      <c r="F545" s="11">
        <f>IF(OR(C545="",D545=""),"",ROUND(MOD(D545-C545,1)*24,2))</f>
        <v/>
      </c>
      <c r="G545" s="6" t="n"/>
      <c r="H545" s="16">
        <f>IF(OR(A545="",B545=""),"",IF(COUNTIFS('Lançamentos Diários'!$A$5:$A$2004,A545,'Lançamentos Diários'!$B$5:$B$2004,B545)&gt;0,"OK","FALTA LANÇAMENTO"))</f>
        <v/>
      </c>
    </row>
    <row r="546">
      <c r="A546" s="13" t="n"/>
      <c r="B546" s="6" t="n"/>
      <c r="C546" s="14" t="n"/>
      <c r="D546" s="14" t="n"/>
      <c r="E546" s="6" t="n"/>
      <c r="F546" s="11">
        <f>IF(OR(C546="",D546=""),"",ROUND(MOD(D546-C546,1)*24,2))</f>
        <v/>
      </c>
      <c r="G546" s="6" t="n"/>
      <c r="H546" s="16">
        <f>IF(OR(A546="",B546=""),"",IF(COUNTIFS('Lançamentos Diários'!$A$5:$A$2004,A546,'Lançamentos Diários'!$B$5:$B$2004,B546)&gt;0,"OK","FALTA LANÇAMENTO"))</f>
        <v/>
      </c>
    </row>
    <row r="547">
      <c r="A547" s="13" t="n"/>
      <c r="B547" s="6" t="n"/>
      <c r="C547" s="14" t="n"/>
      <c r="D547" s="14" t="n"/>
      <c r="E547" s="6" t="n"/>
      <c r="F547" s="11">
        <f>IF(OR(C547="",D547=""),"",ROUND(MOD(D547-C547,1)*24,2))</f>
        <v/>
      </c>
      <c r="G547" s="6" t="n"/>
      <c r="H547" s="16">
        <f>IF(OR(A547="",B547=""),"",IF(COUNTIFS('Lançamentos Diários'!$A$5:$A$2004,A547,'Lançamentos Diários'!$B$5:$B$2004,B547)&gt;0,"OK","FALTA LANÇAMENTO"))</f>
        <v/>
      </c>
    </row>
    <row r="548">
      <c r="A548" s="13" t="n"/>
      <c r="B548" s="6" t="n"/>
      <c r="C548" s="14" t="n"/>
      <c r="D548" s="14" t="n"/>
      <c r="E548" s="6" t="n"/>
      <c r="F548" s="11">
        <f>IF(OR(C548="",D548=""),"",ROUND(MOD(D548-C548,1)*24,2))</f>
        <v/>
      </c>
      <c r="G548" s="6" t="n"/>
      <c r="H548" s="16">
        <f>IF(OR(A548="",B548=""),"",IF(COUNTIFS('Lançamentos Diários'!$A$5:$A$2004,A548,'Lançamentos Diários'!$B$5:$B$2004,B548)&gt;0,"OK","FALTA LANÇAMENTO"))</f>
        <v/>
      </c>
    </row>
    <row r="549">
      <c r="A549" s="13" t="n"/>
      <c r="B549" s="6" t="n"/>
      <c r="C549" s="14" t="n"/>
      <c r="D549" s="14" t="n"/>
      <c r="E549" s="6" t="n"/>
      <c r="F549" s="11">
        <f>IF(OR(C549="",D549=""),"",ROUND(MOD(D549-C549,1)*24,2))</f>
        <v/>
      </c>
      <c r="G549" s="6" t="n"/>
      <c r="H549" s="16">
        <f>IF(OR(A549="",B549=""),"",IF(COUNTIFS('Lançamentos Diários'!$A$5:$A$2004,A549,'Lançamentos Diários'!$B$5:$B$2004,B549)&gt;0,"OK","FALTA LANÇAMENTO"))</f>
        <v/>
      </c>
    </row>
    <row r="550">
      <c r="A550" s="13" t="n"/>
      <c r="B550" s="6" t="n"/>
      <c r="C550" s="14" t="n"/>
      <c r="D550" s="14" t="n"/>
      <c r="E550" s="6" t="n"/>
      <c r="F550" s="11">
        <f>IF(OR(C550="",D550=""),"",ROUND(MOD(D550-C550,1)*24,2))</f>
        <v/>
      </c>
      <c r="G550" s="6" t="n"/>
      <c r="H550" s="16">
        <f>IF(OR(A550="",B550=""),"",IF(COUNTIFS('Lançamentos Diários'!$A$5:$A$2004,A550,'Lançamentos Diários'!$B$5:$B$2004,B550)&gt;0,"OK","FALTA LANÇAMENTO"))</f>
        <v/>
      </c>
    </row>
    <row r="551">
      <c r="A551" s="13" t="n"/>
      <c r="B551" s="6" t="n"/>
      <c r="C551" s="14" t="n"/>
      <c r="D551" s="14" t="n"/>
      <c r="E551" s="6" t="n"/>
      <c r="F551" s="11">
        <f>IF(OR(C551="",D551=""),"",ROUND(MOD(D551-C551,1)*24,2))</f>
        <v/>
      </c>
      <c r="G551" s="6" t="n"/>
      <c r="H551" s="16">
        <f>IF(OR(A551="",B551=""),"",IF(COUNTIFS('Lançamentos Diários'!$A$5:$A$2004,A551,'Lançamentos Diários'!$B$5:$B$2004,B551)&gt;0,"OK","FALTA LANÇAMENTO"))</f>
        <v/>
      </c>
    </row>
    <row r="552">
      <c r="A552" s="13" t="n"/>
      <c r="B552" s="6" t="n"/>
      <c r="C552" s="14" t="n"/>
      <c r="D552" s="14" t="n"/>
      <c r="E552" s="6" t="n"/>
      <c r="F552" s="11">
        <f>IF(OR(C552="",D552=""),"",ROUND(MOD(D552-C552,1)*24,2))</f>
        <v/>
      </c>
      <c r="G552" s="6" t="n"/>
      <c r="H552" s="16">
        <f>IF(OR(A552="",B552=""),"",IF(COUNTIFS('Lançamentos Diários'!$A$5:$A$2004,A552,'Lançamentos Diários'!$B$5:$B$2004,B552)&gt;0,"OK","FALTA LANÇAMENTO"))</f>
        <v/>
      </c>
    </row>
    <row r="553">
      <c r="A553" s="13" t="n"/>
      <c r="B553" s="6" t="n"/>
      <c r="C553" s="14" t="n"/>
      <c r="D553" s="14" t="n"/>
      <c r="E553" s="6" t="n"/>
      <c r="F553" s="11">
        <f>IF(OR(C553="",D553=""),"",ROUND(MOD(D553-C553,1)*24,2))</f>
        <v/>
      </c>
      <c r="G553" s="6" t="n"/>
      <c r="H553" s="16">
        <f>IF(OR(A553="",B553=""),"",IF(COUNTIFS('Lançamentos Diários'!$A$5:$A$2004,A553,'Lançamentos Diários'!$B$5:$B$2004,B553)&gt;0,"OK","FALTA LANÇAMENTO"))</f>
        <v/>
      </c>
    </row>
    <row r="554">
      <c r="A554" s="13" t="n"/>
      <c r="B554" s="6" t="n"/>
      <c r="C554" s="14" t="n"/>
      <c r="D554" s="14" t="n"/>
      <c r="E554" s="6" t="n"/>
      <c r="F554" s="11">
        <f>IF(OR(C554="",D554=""),"",ROUND(MOD(D554-C554,1)*24,2))</f>
        <v/>
      </c>
      <c r="G554" s="6" t="n"/>
      <c r="H554" s="16">
        <f>IF(OR(A554="",B554=""),"",IF(COUNTIFS('Lançamentos Diários'!$A$5:$A$2004,A554,'Lançamentos Diários'!$B$5:$B$2004,B554)&gt;0,"OK","FALTA LANÇAMENTO"))</f>
        <v/>
      </c>
    </row>
    <row r="555">
      <c r="A555" s="13" t="n"/>
      <c r="B555" s="6" t="n"/>
      <c r="C555" s="14" t="n"/>
      <c r="D555" s="14" t="n"/>
      <c r="E555" s="6" t="n"/>
      <c r="F555" s="11">
        <f>IF(OR(C555="",D555=""),"",ROUND(MOD(D555-C555,1)*24,2))</f>
        <v/>
      </c>
      <c r="G555" s="6" t="n"/>
      <c r="H555" s="16">
        <f>IF(OR(A555="",B555=""),"",IF(COUNTIFS('Lançamentos Diários'!$A$5:$A$2004,A555,'Lançamentos Diários'!$B$5:$B$2004,B555)&gt;0,"OK","FALTA LANÇAMENTO"))</f>
        <v/>
      </c>
    </row>
    <row r="556">
      <c r="A556" s="13" t="n"/>
      <c r="B556" s="6" t="n"/>
      <c r="C556" s="14" t="n"/>
      <c r="D556" s="14" t="n"/>
      <c r="E556" s="6" t="n"/>
      <c r="F556" s="11">
        <f>IF(OR(C556="",D556=""),"",ROUND(MOD(D556-C556,1)*24,2))</f>
        <v/>
      </c>
      <c r="G556" s="6" t="n"/>
      <c r="H556" s="16">
        <f>IF(OR(A556="",B556=""),"",IF(COUNTIFS('Lançamentos Diários'!$A$5:$A$2004,A556,'Lançamentos Diários'!$B$5:$B$2004,B556)&gt;0,"OK","FALTA LANÇAMENTO"))</f>
        <v/>
      </c>
    </row>
    <row r="557">
      <c r="A557" s="13" t="n"/>
      <c r="B557" s="6" t="n"/>
      <c r="C557" s="14" t="n"/>
      <c r="D557" s="14" t="n"/>
      <c r="E557" s="6" t="n"/>
      <c r="F557" s="11">
        <f>IF(OR(C557="",D557=""),"",ROUND(MOD(D557-C557,1)*24,2))</f>
        <v/>
      </c>
      <c r="G557" s="6" t="n"/>
      <c r="H557" s="16">
        <f>IF(OR(A557="",B557=""),"",IF(COUNTIFS('Lançamentos Diários'!$A$5:$A$2004,A557,'Lançamentos Diários'!$B$5:$B$2004,B557)&gt;0,"OK","FALTA LANÇAMENTO"))</f>
        <v/>
      </c>
    </row>
    <row r="558">
      <c r="A558" s="13" t="n"/>
      <c r="B558" s="6" t="n"/>
      <c r="C558" s="14" t="n"/>
      <c r="D558" s="14" t="n"/>
      <c r="E558" s="6" t="n"/>
      <c r="F558" s="11">
        <f>IF(OR(C558="",D558=""),"",ROUND(MOD(D558-C558,1)*24,2))</f>
        <v/>
      </c>
      <c r="G558" s="6" t="n"/>
      <c r="H558" s="16">
        <f>IF(OR(A558="",B558=""),"",IF(COUNTIFS('Lançamentos Diários'!$A$5:$A$2004,A558,'Lançamentos Diários'!$B$5:$B$2004,B558)&gt;0,"OK","FALTA LANÇAMENTO"))</f>
        <v/>
      </c>
    </row>
    <row r="559">
      <c r="A559" s="13" t="n"/>
      <c r="B559" s="6" t="n"/>
      <c r="C559" s="14" t="n"/>
      <c r="D559" s="14" t="n"/>
      <c r="E559" s="6" t="n"/>
      <c r="F559" s="11">
        <f>IF(OR(C559="",D559=""),"",ROUND(MOD(D559-C559,1)*24,2))</f>
        <v/>
      </c>
      <c r="G559" s="6" t="n"/>
      <c r="H559" s="16">
        <f>IF(OR(A559="",B559=""),"",IF(COUNTIFS('Lançamentos Diários'!$A$5:$A$2004,A559,'Lançamentos Diários'!$B$5:$B$2004,B559)&gt;0,"OK","FALTA LANÇAMENTO"))</f>
        <v/>
      </c>
    </row>
    <row r="560">
      <c r="A560" s="13" t="n"/>
      <c r="B560" s="6" t="n"/>
      <c r="C560" s="14" t="n"/>
      <c r="D560" s="14" t="n"/>
      <c r="E560" s="6" t="n"/>
      <c r="F560" s="11">
        <f>IF(OR(C560="",D560=""),"",ROUND(MOD(D560-C560,1)*24,2))</f>
        <v/>
      </c>
      <c r="G560" s="6" t="n"/>
      <c r="H560" s="16">
        <f>IF(OR(A560="",B560=""),"",IF(COUNTIFS('Lançamentos Diários'!$A$5:$A$2004,A560,'Lançamentos Diários'!$B$5:$B$2004,B560)&gt;0,"OK","FALTA LANÇAMENTO"))</f>
        <v/>
      </c>
    </row>
    <row r="561">
      <c r="A561" s="13" t="n"/>
      <c r="B561" s="6" t="n"/>
      <c r="C561" s="14" t="n"/>
      <c r="D561" s="14" t="n"/>
      <c r="E561" s="6" t="n"/>
      <c r="F561" s="11">
        <f>IF(OR(C561="",D561=""),"",ROUND(MOD(D561-C561,1)*24,2))</f>
        <v/>
      </c>
      <c r="G561" s="6" t="n"/>
      <c r="H561" s="16">
        <f>IF(OR(A561="",B561=""),"",IF(COUNTIFS('Lançamentos Diários'!$A$5:$A$2004,A561,'Lançamentos Diários'!$B$5:$B$2004,B561)&gt;0,"OK","FALTA LANÇAMENTO"))</f>
        <v/>
      </c>
    </row>
    <row r="562">
      <c r="A562" s="13" t="n"/>
      <c r="B562" s="6" t="n"/>
      <c r="C562" s="14" t="n"/>
      <c r="D562" s="14" t="n"/>
      <c r="E562" s="6" t="n"/>
      <c r="F562" s="11">
        <f>IF(OR(C562="",D562=""),"",ROUND(MOD(D562-C562,1)*24,2))</f>
        <v/>
      </c>
      <c r="G562" s="6" t="n"/>
      <c r="H562" s="16">
        <f>IF(OR(A562="",B562=""),"",IF(COUNTIFS('Lançamentos Diários'!$A$5:$A$2004,A562,'Lançamentos Diários'!$B$5:$B$2004,B562)&gt;0,"OK","FALTA LANÇAMENTO"))</f>
        <v/>
      </c>
    </row>
    <row r="563">
      <c r="A563" s="13" t="n"/>
      <c r="B563" s="6" t="n"/>
      <c r="C563" s="14" t="n"/>
      <c r="D563" s="14" t="n"/>
      <c r="E563" s="6" t="n"/>
      <c r="F563" s="11">
        <f>IF(OR(C563="",D563=""),"",ROUND(MOD(D563-C563,1)*24,2))</f>
        <v/>
      </c>
      <c r="G563" s="6" t="n"/>
      <c r="H563" s="16">
        <f>IF(OR(A563="",B563=""),"",IF(COUNTIFS('Lançamentos Diários'!$A$5:$A$2004,A563,'Lançamentos Diários'!$B$5:$B$2004,B563)&gt;0,"OK","FALTA LANÇAMENTO"))</f>
        <v/>
      </c>
    </row>
    <row r="564">
      <c r="A564" s="13" t="n"/>
      <c r="B564" s="6" t="n"/>
      <c r="C564" s="14" t="n"/>
      <c r="D564" s="14" t="n"/>
      <c r="E564" s="6" t="n"/>
      <c r="F564" s="11">
        <f>IF(OR(C564="",D564=""),"",ROUND(MOD(D564-C564,1)*24,2))</f>
        <v/>
      </c>
      <c r="G564" s="6" t="n"/>
      <c r="H564" s="16">
        <f>IF(OR(A564="",B564=""),"",IF(COUNTIFS('Lançamentos Diários'!$A$5:$A$2004,A564,'Lançamentos Diários'!$B$5:$B$2004,B564)&gt;0,"OK","FALTA LANÇAMENTO"))</f>
        <v/>
      </c>
    </row>
    <row r="565">
      <c r="A565" s="13" t="n"/>
      <c r="B565" s="6" t="n"/>
      <c r="C565" s="14" t="n"/>
      <c r="D565" s="14" t="n"/>
      <c r="E565" s="6" t="n"/>
      <c r="F565" s="11">
        <f>IF(OR(C565="",D565=""),"",ROUND(MOD(D565-C565,1)*24,2))</f>
        <v/>
      </c>
      <c r="G565" s="6" t="n"/>
      <c r="H565" s="16">
        <f>IF(OR(A565="",B565=""),"",IF(COUNTIFS('Lançamentos Diários'!$A$5:$A$2004,A565,'Lançamentos Diários'!$B$5:$B$2004,B565)&gt;0,"OK","FALTA LANÇAMENTO"))</f>
        <v/>
      </c>
    </row>
    <row r="566">
      <c r="A566" s="13" t="n"/>
      <c r="B566" s="6" t="n"/>
      <c r="C566" s="14" t="n"/>
      <c r="D566" s="14" t="n"/>
      <c r="E566" s="6" t="n"/>
      <c r="F566" s="11">
        <f>IF(OR(C566="",D566=""),"",ROUND(MOD(D566-C566,1)*24,2))</f>
        <v/>
      </c>
      <c r="G566" s="6" t="n"/>
      <c r="H566" s="16">
        <f>IF(OR(A566="",B566=""),"",IF(COUNTIFS('Lançamentos Diários'!$A$5:$A$2004,A566,'Lançamentos Diários'!$B$5:$B$2004,B566)&gt;0,"OK","FALTA LANÇAMENTO"))</f>
        <v/>
      </c>
    </row>
    <row r="567">
      <c r="A567" s="13" t="n"/>
      <c r="B567" s="6" t="n"/>
      <c r="C567" s="14" t="n"/>
      <c r="D567" s="14" t="n"/>
      <c r="E567" s="6" t="n"/>
      <c r="F567" s="11">
        <f>IF(OR(C567="",D567=""),"",ROUND(MOD(D567-C567,1)*24,2))</f>
        <v/>
      </c>
      <c r="G567" s="6" t="n"/>
      <c r="H567" s="16">
        <f>IF(OR(A567="",B567=""),"",IF(COUNTIFS('Lançamentos Diários'!$A$5:$A$2004,A567,'Lançamentos Diários'!$B$5:$B$2004,B567)&gt;0,"OK","FALTA LANÇAMENTO"))</f>
        <v/>
      </c>
    </row>
    <row r="568">
      <c r="A568" s="13" t="n"/>
      <c r="B568" s="6" t="n"/>
      <c r="C568" s="14" t="n"/>
      <c r="D568" s="14" t="n"/>
      <c r="E568" s="6" t="n"/>
      <c r="F568" s="11">
        <f>IF(OR(C568="",D568=""),"",ROUND(MOD(D568-C568,1)*24,2))</f>
        <v/>
      </c>
      <c r="G568" s="6" t="n"/>
      <c r="H568" s="16">
        <f>IF(OR(A568="",B568=""),"",IF(COUNTIFS('Lançamentos Diários'!$A$5:$A$2004,A568,'Lançamentos Diários'!$B$5:$B$2004,B568)&gt;0,"OK","FALTA LANÇAMENTO"))</f>
        <v/>
      </c>
    </row>
    <row r="569">
      <c r="A569" s="13" t="n"/>
      <c r="B569" s="6" t="n"/>
      <c r="C569" s="14" t="n"/>
      <c r="D569" s="14" t="n"/>
      <c r="E569" s="6" t="n"/>
      <c r="F569" s="11">
        <f>IF(OR(C569="",D569=""),"",ROUND(MOD(D569-C569,1)*24,2))</f>
        <v/>
      </c>
      <c r="G569" s="6" t="n"/>
      <c r="H569" s="16">
        <f>IF(OR(A569="",B569=""),"",IF(COUNTIFS('Lançamentos Diários'!$A$5:$A$2004,A569,'Lançamentos Diários'!$B$5:$B$2004,B569)&gt;0,"OK","FALTA LANÇAMENTO"))</f>
        <v/>
      </c>
    </row>
    <row r="570">
      <c r="A570" s="13" t="n"/>
      <c r="B570" s="6" t="n"/>
      <c r="C570" s="14" t="n"/>
      <c r="D570" s="14" t="n"/>
      <c r="E570" s="6" t="n"/>
      <c r="F570" s="11">
        <f>IF(OR(C570="",D570=""),"",ROUND(MOD(D570-C570,1)*24,2))</f>
        <v/>
      </c>
      <c r="G570" s="6" t="n"/>
      <c r="H570" s="16">
        <f>IF(OR(A570="",B570=""),"",IF(COUNTIFS('Lançamentos Diários'!$A$5:$A$2004,A570,'Lançamentos Diários'!$B$5:$B$2004,B570)&gt;0,"OK","FALTA LANÇAMENTO"))</f>
        <v/>
      </c>
    </row>
    <row r="571">
      <c r="A571" s="13" t="n"/>
      <c r="B571" s="6" t="n"/>
      <c r="C571" s="14" t="n"/>
      <c r="D571" s="14" t="n"/>
      <c r="E571" s="6" t="n"/>
      <c r="F571" s="11">
        <f>IF(OR(C571="",D571=""),"",ROUND(MOD(D571-C571,1)*24,2))</f>
        <v/>
      </c>
      <c r="G571" s="6" t="n"/>
      <c r="H571" s="16">
        <f>IF(OR(A571="",B571=""),"",IF(COUNTIFS('Lançamentos Diários'!$A$5:$A$2004,A571,'Lançamentos Diários'!$B$5:$B$2004,B571)&gt;0,"OK","FALTA LANÇAMENTO"))</f>
        <v/>
      </c>
    </row>
    <row r="572">
      <c r="A572" s="13" t="n"/>
      <c r="B572" s="6" t="n"/>
      <c r="C572" s="14" t="n"/>
      <c r="D572" s="14" t="n"/>
      <c r="E572" s="6" t="n"/>
      <c r="F572" s="11">
        <f>IF(OR(C572="",D572=""),"",ROUND(MOD(D572-C572,1)*24,2))</f>
        <v/>
      </c>
      <c r="G572" s="6" t="n"/>
      <c r="H572" s="16">
        <f>IF(OR(A572="",B572=""),"",IF(COUNTIFS('Lançamentos Diários'!$A$5:$A$2004,A572,'Lançamentos Diários'!$B$5:$B$2004,B572)&gt;0,"OK","FALTA LANÇAMENTO"))</f>
        <v/>
      </c>
    </row>
    <row r="573">
      <c r="A573" s="13" t="n"/>
      <c r="B573" s="6" t="n"/>
      <c r="C573" s="14" t="n"/>
      <c r="D573" s="14" t="n"/>
      <c r="E573" s="6" t="n"/>
      <c r="F573" s="11">
        <f>IF(OR(C573="",D573=""),"",ROUND(MOD(D573-C573,1)*24,2))</f>
        <v/>
      </c>
      <c r="G573" s="6" t="n"/>
      <c r="H573" s="16">
        <f>IF(OR(A573="",B573=""),"",IF(COUNTIFS('Lançamentos Diários'!$A$5:$A$2004,A573,'Lançamentos Diários'!$B$5:$B$2004,B573)&gt;0,"OK","FALTA LANÇAMENTO"))</f>
        <v/>
      </c>
    </row>
    <row r="574">
      <c r="A574" s="13" t="n"/>
      <c r="B574" s="6" t="n"/>
      <c r="C574" s="14" t="n"/>
      <c r="D574" s="14" t="n"/>
      <c r="E574" s="6" t="n"/>
      <c r="F574" s="11">
        <f>IF(OR(C574="",D574=""),"",ROUND(MOD(D574-C574,1)*24,2))</f>
        <v/>
      </c>
      <c r="G574" s="6" t="n"/>
      <c r="H574" s="16">
        <f>IF(OR(A574="",B574=""),"",IF(COUNTIFS('Lançamentos Diários'!$A$5:$A$2004,A574,'Lançamentos Diários'!$B$5:$B$2004,B574)&gt;0,"OK","FALTA LANÇAMENTO"))</f>
        <v/>
      </c>
    </row>
    <row r="575">
      <c r="A575" s="13" t="n"/>
      <c r="B575" s="6" t="n"/>
      <c r="C575" s="14" t="n"/>
      <c r="D575" s="14" t="n"/>
      <c r="E575" s="6" t="n"/>
      <c r="F575" s="11">
        <f>IF(OR(C575="",D575=""),"",ROUND(MOD(D575-C575,1)*24,2))</f>
        <v/>
      </c>
      <c r="G575" s="6" t="n"/>
      <c r="H575" s="16">
        <f>IF(OR(A575="",B575=""),"",IF(COUNTIFS('Lançamentos Diários'!$A$5:$A$2004,A575,'Lançamentos Diários'!$B$5:$B$2004,B575)&gt;0,"OK","FALTA LANÇAMENTO"))</f>
        <v/>
      </c>
    </row>
    <row r="576">
      <c r="A576" s="13" t="n"/>
      <c r="B576" s="6" t="n"/>
      <c r="C576" s="14" t="n"/>
      <c r="D576" s="14" t="n"/>
      <c r="E576" s="6" t="n"/>
      <c r="F576" s="11">
        <f>IF(OR(C576="",D576=""),"",ROUND(MOD(D576-C576,1)*24,2))</f>
        <v/>
      </c>
      <c r="G576" s="6" t="n"/>
      <c r="H576" s="16">
        <f>IF(OR(A576="",B576=""),"",IF(COUNTIFS('Lançamentos Diários'!$A$5:$A$2004,A576,'Lançamentos Diários'!$B$5:$B$2004,B576)&gt;0,"OK","FALTA LANÇAMENTO"))</f>
        <v/>
      </c>
    </row>
    <row r="577">
      <c r="A577" s="13" t="n"/>
      <c r="B577" s="6" t="n"/>
      <c r="C577" s="14" t="n"/>
      <c r="D577" s="14" t="n"/>
      <c r="E577" s="6" t="n"/>
      <c r="F577" s="11">
        <f>IF(OR(C577="",D577=""),"",ROUND(MOD(D577-C577,1)*24,2))</f>
        <v/>
      </c>
      <c r="G577" s="6" t="n"/>
      <c r="H577" s="16">
        <f>IF(OR(A577="",B577=""),"",IF(COUNTIFS('Lançamentos Diários'!$A$5:$A$2004,A577,'Lançamentos Diários'!$B$5:$B$2004,B577)&gt;0,"OK","FALTA LANÇAMENTO"))</f>
        <v/>
      </c>
    </row>
    <row r="578">
      <c r="A578" s="13" t="n"/>
      <c r="B578" s="6" t="n"/>
      <c r="C578" s="14" t="n"/>
      <c r="D578" s="14" t="n"/>
      <c r="E578" s="6" t="n"/>
      <c r="F578" s="11">
        <f>IF(OR(C578="",D578=""),"",ROUND(MOD(D578-C578,1)*24,2))</f>
        <v/>
      </c>
      <c r="G578" s="6" t="n"/>
      <c r="H578" s="16">
        <f>IF(OR(A578="",B578=""),"",IF(COUNTIFS('Lançamentos Diários'!$A$5:$A$2004,A578,'Lançamentos Diários'!$B$5:$B$2004,B578)&gt;0,"OK","FALTA LANÇAMENTO"))</f>
        <v/>
      </c>
    </row>
    <row r="579">
      <c r="A579" s="13" t="n"/>
      <c r="B579" s="6" t="n"/>
      <c r="C579" s="14" t="n"/>
      <c r="D579" s="14" t="n"/>
      <c r="E579" s="6" t="n"/>
      <c r="F579" s="11">
        <f>IF(OR(C579="",D579=""),"",ROUND(MOD(D579-C579,1)*24,2))</f>
        <v/>
      </c>
      <c r="G579" s="6" t="n"/>
      <c r="H579" s="16">
        <f>IF(OR(A579="",B579=""),"",IF(COUNTIFS('Lançamentos Diários'!$A$5:$A$2004,A579,'Lançamentos Diários'!$B$5:$B$2004,B579)&gt;0,"OK","FALTA LANÇAMENTO"))</f>
        <v/>
      </c>
    </row>
    <row r="580">
      <c r="A580" s="13" t="n"/>
      <c r="B580" s="6" t="n"/>
      <c r="C580" s="14" t="n"/>
      <c r="D580" s="14" t="n"/>
      <c r="E580" s="6" t="n"/>
      <c r="F580" s="11">
        <f>IF(OR(C580="",D580=""),"",ROUND(MOD(D580-C580,1)*24,2))</f>
        <v/>
      </c>
      <c r="G580" s="6" t="n"/>
      <c r="H580" s="16">
        <f>IF(OR(A580="",B580=""),"",IF(COUNTIFS('Lançamentos Diários'!$A$5:$A$2004,A580,'Lançamentos Diários'!$B$5:$B$2004,B580)&gt;0,"OK","FALTA LANÇAMENTO"))</f>
        <v/>
      </c>
    </row>
    <row r="581">
      <c r="A581" s="13" t="n"/>
      <c r="B581" s="6" t="n"/>
      <c r="C581" s="14" t="n"/>
      <c r="D581" s="14" t="n"/>
      <c r="E581" s="6" t="n"/>
      <c r="F581" s="11">
        <f>IF(OR(C581="",D581=""),"",ROUND(MOD(D581-C581,1)*24,2))</f>
        <v/>
      </c>
      <c r="G581" s="6" t="n"/>
      <c r="H581" s="16">
        <f>IF(OR(A581="",B581=""),"",IF(COUNTIFS('Lançamentos Diários'!$A$5:$A$2004,A581,'Lançamentos Diários'!$B$5:$B$2004,B581)&gt;0,"OK","FALTA LANÇAMENTO"))</f>
        <v/>
      </c>
    </row>
    <row r="582">
      <c r="A582" s="13" t="n"/>
      <c r="B582" s="6" t="n"/>
      <c r="C582" s="14" t="n"/>
      <c r="D582" s="14" t="n"/>
      <c r="E582" s="6" t="n"/>
      <c r="F582" s="11">
        <f>IF(OR(C582="",D582=""),"",ROUND(MOD(D582-C582,1)*24,2))</f>
        <v/>
      </c>
      <c r="G582" s="6" t="n"/>
      <c r="H582" s="16">
        <f>IF(OR(A582="",B582=""),"",IF(COUNTIFS('Lançamentos Diários'!$A$5:$A$2004,A582,'Lançamentos Diários'!$B$5:$B$2004,B582)&gt;0,"OK","FALTA LANÇAMENTO"))</f>
        <v/>
      </c>
    </row>
    <row r="583">
      <c r="A583" s="13" t="n"/>
      <c r="B583" s="6" t="n"/>
      <c r="C583" s="14" t="n"/>
      <c r="D583" s="14" t="n"/>
      <c r="E583" s="6" t="n"/>
      <c r="F583" s="11">
        <f>IF(OR(C583="",D583=""),"",ROUND(MOD(D583-C583,1)*24,2))</f>
        <v/>
      </c>
      <c r="G583" s="6" t="n"/>
      <c r="H583" s="16">
        <f>IF(OR(A583="",B583=""),"",IF(COUNTIFS('Lançamentos Diários'!$A$5:$A$2004,A583,'Lançamentos Diários'!$B$5:$B$2004,B583)&gt;0,"OK","FALTA LANÇAMENTO"))</f>
        <v/>
      </c>
    </row>
    <row r="584">
      <c r="A584" s="13" t="n"/>
      <c r="B584" s="6" t="n"/>
      <c r="C584" s="14" t="n"/>
      <c r="D584" s="14" t="n"/>
      <c r="E584" s="6" t="n"/>
      <c r="F584" s="11">
        <f>IF(OR(C584="",D584=""),"",ROUND(MOD(D584-C584,1)*24,2))</f>
        <v/>
      </c>
      <c r="G584" s="6" t="n"/>
      <c r="H584" s="16">
        <f>IF(OR(A584="",B584=""),"",IF(COUNTIFS('Lançamentos Diários'!$A$5:$A$2004,A584,'Lançamentos Diários'!$B$5:$B$2004,B584)&gt;0,"OK","FALTA LANÇAMENTO"))</f>
        <v/>
      </c>
    </row>
    <row r="585">
      <c r="A585" s="13" t="n"/>
      <c r="B585" s="6" t="n"/>
      <c r="C585" s="14" t="n"/>
      <c r="D585" s="14" t="n"/>
      <c r="E585" s="6" t="n"/>
      <c r="F585" s="11">
        <f>IF(OR(C585="",D585=""),"",ROUND(MOD(D585-C585,1)*24,2))</f>
        <v/>
      </c>
      <c r="G585" s="6" t="n"/>
      <c r="H585" s="16">
        <f>IF(OR(A585="",B585=""),"",IF(COUNTIFS('Lançamentos Diários'!$A$5:$A$2004,A585,'Lançamentos Diários'!$B$5:$B$2004,B585)&gt;0,"OK","FALTA LANÇAMENTO"))</f>
        <v/>
      </c>
    </row>
    <row r="586">
      <c r="A586" s="13" t="n"/>
      <c r="B586" s="6" t="n"/>
      <c r="C586" s="14" t="n"/>
      <c r="D586" s="14" t="n"/>
      <c r="E586" s="6" t="n"/>
      <c r="F586" s="11">
        <f>IF(OR(C586="",D586=""),"",ROUND(MOD(D586-C586,1)*24,2))</f>
        <v/>
      </c>
      <c r="G586" s="6" t="n"/>
      <c r="H586" s="16">
        <f>IF(OR(A586="",B586=""),"",IF(COUNTIFS('Lançamentos Diários'!$A$5:$A$2004,A586,'Lançamentos Diários'!$B$5:$B$2004,B586)&gt;0,"OK","FALTA LANÇAMENTO"))</f>
        <v/>
      </c>
    </row>
    <row r="587">
      <c r="A587" s="13" t="n"/>
      <c r="B587" s="6" t="n"/>
      <c r="C587" s="14" t="n"/>
      <c r="D587" s="14" t="n"/>
      <c r="E587" s="6" t="n"/>
      <c r="F587" s="11">
        <f>IF(OR(C587="",D587=""),"",ROUND(MOD(D587-C587,1)*24,2))</f>
        <v/>
      </c>
      <c r="G587" s="6" t="n"/>
      <c r="H587" s="16">
        <f>IF(OR(A587="",B587=""),"",IF(COUNTIFS('Lançamentos Diários'!$A$5:$A$2004,A587,'Lançamentos Diários'!$B$5:$B$2004,B587)&gt;0,"OK","FALTA LANÇAMENTO"))</f>
        <v/>
      </c>
    </row>
    <row r="588">
      <c r="A588" s="13" t="n"/>
      <c r="B588" s="6" t="n"/>
      <c r="C588" s="14" t="n"/>
      <c r="D588" s="14" t="n"/>
      <c r="E588" s="6" t="n"/>
      <c r="F588" s="11">
        <f>IF(OR(C588="",D588=""),"",ROUND(MOD(D588-C588,1)*24,2))</f>
        <v/>
      </c>
      <c r="G588" s="6" t="n"/>
      <c r="H588" s="16">
        <f>IF(OR(A588="",B588=""),"",IF(COUNTIFS('Lançamentos Diários'!$A$5:$A$2004,A588,'Lançamentos Diários'!$B$5:$B$2004,B588)&gt;0,"OK","FALTA LANÇAMENTO"))</f>
        <v/>
      </c>
    </row>
    <row r="589">
      <c r="A589" s="13" t="n"/>
      <c r="B589" s="6" t="n"/>
      <c r="C589" s="14" t="n"/>
      <c r="D589" s="14" t="n"/>
      <c r="E589" s="6" t="n"/>
      <c r="F589" s="11">
        <f>IF(OR(C589="",D589=""),"",ROUND(MOD(D589-C589,1)*24,2))</f>
        <v/>
      </c>
      <c r="G589" s="6" t="n"/>
      <c r="H589" s="16">
        <f>IF(OR(A589="",B589=""),"",IF(COUNTIFS('Lançamentos Diários'!$A$5:$A$2004,A589,'Lançamentos Diários'!$B$5:$B$2004,B589)&gt;0,"OK","FALTA LANÇAMENTO"))</f>
        <v/>
      </c>
    </row>
    <row r="590">
      <c r="A590" s="13" t="n"/>
      <c r="B590" s="6" t="n"/>
      <c r="C590" s="14" t="n"/>
      <c r="D590" s="14" t="n"/>
      <c r="E590" s="6" t="n"/>
      <c r="F590" s="11">
        <f>IF(OR(C590="",D590=""),"",ROUND(MOD(D590-C590,1)*24,2))</f>
        <v/>
      </c>
      <c r="G590" s="6" t="n"/>
      <c r="H590" s="16">
        <f>IF(OR(A590="",B590=""),"",IF(COUNTIFS('Lançamentos Diários'!$A$5:$A$2004,A590,'Lançamentos Diários'!$B$5:$B$2004,B590)&gt;0,"OK","FALTA LANÇAMENTO"))</f>
        <v/>
      </c>
    </row>
    <row r="591">
      <c r="A591" s="13" t="n"/>
      <c r="B591" s="6" t="n"/>
      <c r="C591" s="14" t="n"/>
      <c r="D591" s="14" t="n"/>
      <c r="E591" s="6" t="n"/>
      <c r="F591" s="11">
        <f>IF(OR(C591="",D591=""),"",ROUND(MOD(D591-C591,1)*24,2))</f>
        <v/>
      </c>
      <c r="G591" s="6" t="n"/>
      <c r="H591" s="16">
        <f>IF(OR(A591="",B591=""),"",IF(COUNTIFS('Lançamentos Diários'!$A$5:$A$2004,A591,'Lançamentos Diários'!$B$5:$B$2004,B591)&gt;0,"OK","FALTA LANÇAMENTO"))</f>
        <v/>
      </c>
    </row>
    <row r="592">
      <c r="A592" s="13" t="n"/>
      <c r="B592" s="6" t="n"/>
      <c r="C592" s="14" t="n"/>
      <c r="D592" s="14" t="n"/>
      <c r="E592" s="6" t="n"/>
      <c r="F592" s="11">
        <f>IF(OR(C592="",D592=""),"",ROUND(MOD(D592-C592,1)*24,2))</f>
        <v/>
      </c>
      <c r="G592" s="6" t="n"/>
      <c r="H592" s="16">
        <f>IF(OR(A592="",B592=""),"",IF(COUNTIFS('Lançamentos Diários'!$A$5:$A$2004,A592,'Lançamentos Diários'!$B$5:$B$2004,B592)&gt;0,"OK","FALTA LANÇAMENTO"))</f>
        <v/>
      </c>
    </row>
    <row r="593">
      <c r="A593" s="13" t="n"/>
      <c r="B593" s="6" t="n"/>
      <c r="C593" s="14" t="n"/>
      <c r="D593" s="14" t="n"/>
      <c r="E593" s="6" t="n"/>
      <c r="F593" s="11">
        <f>IF(OR(C593="",D593=""),"",ROUND(MOD(D593-C593,1)*24,2))</f>
        <v/>
      </c>
      <c r="G593" s="6" t="n"/>
      <c r="H593" s="16">
        <f>IF(OR(A593="",B593=""),"",IF(COUNTIFS('Lançamentos Diários'!$A$5:$A$2004,A593,'Lançamentos Diários'!$B$5:$B$2004,B593)&gt;0,"OK","FALTA LANÇAMENTO"))</f>
        <v/>
      </c>
    </row>
    <row r="594">
      <c r="A594" s="13" t="n"/>
      <c r="B594" s="6" t="n"/>
      <c r="C594" s="14" t="n"/>
      <c r="D594" s="14" t="n"/>
      <c r="E594" s="6" t="n"/>
      <c r="F594" s="11">
        <f>IF(OR(C594="",D594=""),"",ROUND(MOD(D594-C594,1)*24,2))</f>
        <v/>
      </c>
      <c r="G594" s="6" t="n"/>
      <c r="H594" s="16">
        <f>IF(OR(A594="",B594=""),"",IF(COUNTIFS('Lançamentos Diários'!$A$5:$A$2004,A594,'Lançamentos Diários'!$B$5:$B$2004,B594)&gt;0,"OK","FALTA LANÇAMENTO"))</f>
        <v/>
      </c>
    </row>
    <row r="595">
      <c r="A595" s="13" t="n"/>
      <c r="B595" s="6" t="n"/>
      <c r="C595" s="14" t="n"/>
      <c r="D595" s="14" t="n"/>
      <c r="E595" s="6" t="n"/>
      <c r="F595" s="11">
        <f>IF(OR(C595="",D595=""),"",ROUND(MOD(D595-C595,1)*24,2))</f>
        <v/>
      </c>
      <c r="G595" s="6" t="n"/>
      <c r="H595" s="16">
        <f>IF(OR(A595="",B595=""),"",IF(COUNTIFS('Lançamentos Diários'!$A$5:$A$2004,A595,'Lançamentos Diários'!$B$5:$B$2004,B595)&gt;0,"OK","FALTA LANÇAMENTO"))</f>
        <v/>
      </c>
    </row>
    <row r="596">
      <c r="A596" s="13" t="n"/>
      <c r="B596" s="6" t="n"/>
      <c r="C596" s="14" t="n"/>
      <c r="D596" s="14" t="n"/>
      <c r="E596" s="6" t="n"/>
      <c r="F596" s="11">
        <f>IF(OR(C596="",D596=""),"",ROUND(MOD(D596-C596,1)*24,2))</f>
        <v/>
      </c>
      <c r="G596" s="6" t="n"/>
      <c r="H596" s="16">
        <f>IF(OR(A596="",B596=""),"",IF(COUNTIFS('Lançamentos Diários'!$A$5:$A$2004,A596,'Lançamentos Diários'!$B$5:$B$2004,B596)&gt;0,"OK","FALTA LANÇAMENTO"))</f>
        <v/>
      </c>
    </row>
    <row r="597">
      <c r="A597" s="13" t="n"/>
      <c r="B597" s="6" t="n"/>
      <c r="C597" s="14" t="n"/>
      <c r="D597" s="14" t="n"/>
      <c r="E597" s="6" t="n"/>
      <c r="F597" s="11">
        <f>IF(OR(C597="",D597=""),"",ROUND(MOD(D597-C597,1)*24,2))</f>
        <v/>
      </c>
      <c r="G597" s="6" t="n"/>
      <c r="H597" s="16">
        <f>IF(OR(A597="",B597=""),"",IF(COUNTIFS('Lançamentos Diários'!$A$5:$A$2004,A597,'Lançamentos Diários'!$B$5:$B$2004,B597)&gt;0,"OK","FALTA LANÇAMENTO"))</f>
        <v/>
      </c>
    </row>
    <row r="598">
      <c r="A598" s="13" t="n"/>
      <c r="B598" s="6" t="n"/>
      <c r="C598" s="14" t="n"/>
      <c r="D598" s="14" t="n"/>
      <c r="E598" s="6" t="n"/>
      <c r="F598" s="11">
        <f>IF(OR(C598="",D598=""),"",ROUND(MOD(D598-C598,1)*24,2))</f>
        <v/>
      </c>
      <c r="G598" s="6" t="n"/>
      <c r="H598" s="16">
        <f>IF(OR(A598="",B598=""),"",IF(COUNTIFS('Lançamentos Diários'!$A$5:$A$2004,A598,'Lançamentos Diários'!$B$5:$B$2004,B598)&gt;0,"OK","FALTA LANÇAMENTO"))</f>
        <v/>
      </c>
    </row>
    <row r="599">
      <c r="A599" s="13" t="n"/>
      <c r="B599" s="6" t="n"/>
      <c r="C599" s="14" t="n"/>
      <c r="D599" s="14" t="n"/>
      <c r="E599" s="6" t="n"/>
      <c r="F599" s="11">
        <f>IF(OR(C599="",D599=""),"",ROUND(MOD(D599-C599,1)*24,2))</f>
        <v/>
      </c>
      <c r="G599" s="6" t="n"/>
      <c r="H599" s="16">
        <f>IF(OR(A599="",B599=""),"",IF(COUNTIFS('Lançamentos Diários'!$A$5:$A$2004,A599,'Lançamentos Diários'!$B$5:$B$2004,B599)&gt;0,"OK","FALTA LANÇAMENTO"))</f>
        <v/>
      </c>
    </row>
    <row r="600">
      <c r="A600" s="13" t="n"/>
      <c r="B600" s="6" t="n"/>
      <c r="C600" s="14" t="n"/>
      <c r="D600" s="14" t="n"/>
      <c r="E600" s="6" t="n"/>
      <c r="F600" s="11">
        <f>IF(OR(C600="",D600=""),"",ROUND(MOD(D600-C600,1)*24,2))</f>
        <v/>
      </c>
      <c r="G600" s="6" t="n"/>
      <c r="H600" s="16">
        <f>IF(OR(A600="",B600=""),"",IF(COUNTIFS('Lançamentos Diários'!$A$5:$A$2004,A600,'Lançamentos Diários'!$B$5:$B$2004,B600)&gt;0,"OK","FALTA LANÇAMENTO"))</f>
        <v/>
      </c>
    </row>
    <row r="601">
      <c r="A601" s="13" t="n"/>
      <c r="B601" s="6" t="n"/>
      <c r="C601" s="14" t="n"/>
      <c r="D601" s="14" t="n"/>
      <c r="E601" s="6" t="n"/>
      <c r="F601" s="11">
        <f>IF(OR(C601="",D601=""),"",ROUND(MOD(D601-C601,1)*24,2))</f>
        <v/>
      </c>
      <c r="G601" s="6" t="n"/>
      <c r="H601" s="16">
        <f>IF(OR(A601="",B601=""),"",IF(COUNTIFS('Lançamentos Diários'!$A$5:$A$2004,A601,'Lançamentos Diários'!$B$5:$B$2004,B601)&gt;0,"OK","FALTA LANÇAMENTO"))</f>
        <v/>
      </c>
    </row>
    <row r="602">
      <c r="A602" s="13" t="n"/>
      <c r="B602" s="6" t="n"/>
      <c r="C602" s="14" t="n"/>
      <c r="D602" s="14" t="n"/>
      <c r="E602" s="6" t="n"/>
      <c r="F602" s="11">
        <f>IF(OR(C602="",D602=""),"",ROUND(MOD(D602-C602,1)*24,2))</f>
        <v/>
      </c>
      <c r="G602" s="6" t="n"/>
      <c r="H602" s="16">
        <f>IF(OR(A602="",B602=""),"",IF(COUNTIFS('Lançamentos Diários'!$A$5:$A$2004,A602,'Lançamentos Diários'!$B$5:$B$2004,B602)&gt;0,"OK","FALTA LANÇAMENTO"))</f>
        <v/>
      </c>
    </row>
    <row r="603">
      <c r="A603" s="13" t="n"/>
      <c r="B603" s="6" t="n"/>
      <c r="C603" s="14" t="n"/>
      <c r="D603" s="14" t="n"/>
      <c r="E603" s="6" t="n"/>
      <c r="F603" s="11">
        <f>IF(OR(C603="",D603=""),"",ROUND(MOD(D603-C603,1)*24,2))</f>
        <v/>
      </c>
      <c r="G603" s="6" t="n"/>
      <c r="H603" s="16">
        <f>IF(OR(A603="",B603=""),"",IF(COUNTIFS('Lançamentos Diários'!$A$5:$A$2004,A603,'Lançamentos Diários'!$B$5:$B$2004,B603)&gt;0,"OK","FALTA LANÇAMENTO"))</f>
        <v/>
      </c>
    </row>
    <row r="604">
      <c r="A604" s="13" t="n"/>
      <c r="B604" s="6" t="n"/>
      <c r="C604" s="14" t="n"/>
      <c r="D604" s="14" t="n"/>
      <c r="E604" s="6" t="n"/>
      <c r="F604" s="11">
        <f>IF(OR(C604="",D604=""),"",ROUND(MOD(D604-C604,1)*24,2))</f>
        <v/>
      </c>
      <c r="G604" s="6" t="n"/>
      <c r="H604" s="16">
        <f>IF(OR(A604="",B604=""),"",IF(COUNTIFS('Lançamentos Diários'!$A$5:$A$2004,A604,'Lançamentos Diários'!$B$5:$B$2004,B604)&gt;0,"OK","FALTA LANÇAMENTO"))</f>
        <v/>
      </c>
    </row>
    <row r="605">
      <c r="A605" s="13" t="n"/>
      <c r="B605" s="6" t="n"/>
      <c r="C605" s="14" t="n"/>
      <c r="D605" s="14" t="n"/>
      <c r="E605" s="6" t="n"/>
      <c r="F605" s="11">
        <f>IF(OR(C605="",D605=""),"",ROUND(MOD(D605-C605,1)*24,2))</f>
        <v/>
      </c>
      <c r="G605" s="6" t="n"/>
      <c r="H605" s="16">
        <f>IF(OR(A605="",B605=""),"",IF(COUNTIFS('Lançamentos Diários'!$A$5:$A$2004,A605,'Lançamentos Diários'!$B$5:$B$2004,B605)&gt;0,"OK","FALTA LANÇAMENTO"))</f>
        <v/>
      </c>
    </row>
    <row r="606">
      <c r="A606" s="13" t="n"/>
      <c r="B606" s="6" t="n"/>
      <c r="C606" s="14" t="n"/>
      <c r="D606" s="14" t="n"/>
      <c r="E606" s="6" t="n"/>
      <c r="F606" s="11">
        <f>IF(OR(C606="",D606=""),"",ROUND(MOD(D606-C606,1)*24,2))</f>
        <v/>
      </c>
      <c r="G606" s="6" t="n"/>
      <c r="H606" s="16">
        <f>IF(OR(A606="",B606=""),"",IF(COUNTIFS('Lançamentos Diários'!$A$5:$A$2004,A606,'Lançamentos Diários'!$B$5:$B$2004,B606)&gt;0,"OK","FALTA LANÇAMENTO"))</f>
        <v/>
      </c>
    </row>
    <row r="607">
      <c r="A607" s="13" t="n"/>
      <c r="B607" s="6" t="n"/>
      <c r="C607" s="14" t="n"/>
      <c r="D607" s="14" t="n"/>
      <c r="E607" s="6" t="n"/>
      <c r="F607" s="11">
        <f>IF(OR(C607="",D607=""),"",ROUND(MOD(D607-C607,1)*24,2))</f>
        <v/>
      </c>
      <c r="G607" s="6" t="n"/>
      <c r="H607" s="16">
        <f>IF(OR(A607="",B607=""),"",IF(COUNTIFS('Lançamentos Diários'!$A$5:$A$2004,A607,'Lançamentos Diários'!$B$5:$B$2004,B607)&gt;0,"OK","FALTA LANÇAMENTO"))</f>
        <v/>
      </c>
    </row>
    <row r="608">
      <c r="A608" s="13" t="n"/>
      <c r="B608" s="6" t="n"/>
      <c r="C608" s="14" t="n"/>
      <c r="D608" s="14" t="n"/>
      <c r="E608" s="6" t="n"/>
      <c r="F608" s="11">
        <f>IF(OR(C608="",D608=""),"",ROUND(MOD(D608-C608,1)*24,2))</f>
        <v/>
      </c>
      <c r="G608" s="6" t="n"/>
      <c r="H608" s="16">
        <f>IF(OR(A608="",B608=""),"",IF(COUNTIFS('Lançamentos Diários'!$A$5:$A$2004,A608,'Lançamentos Diários'!$B$5:$B$2004,B608)&gt;0,"OK","FALTA LANÇAMENTO"))</f>
        <v/>
      </c>
    </row>
    <row r="609">
      <c r="A609" s="13" t="n"/>
      <c r="B609" s="6" t="n"/>
      <c r="C609" s="14" t="n"/>
      <c r="D609" s="14" t="n"/>
      <c r="E609" s="6" t="n"/>
      <c r="F609" s="11">
        <f>IF(OR(C609="",D609=""),"",ROUND(MOD(D609-C609,1)*24,2))</f>
        <v/>
      </c>
      <c r="G609" s="6" t="n"/>
      <c r="H609" s="16">
        <f>IF(OR(A609="",B609=""),"",IF(COUNTIFS('Lançamentos Diários'!$A$5:$A$2004,A609,'Lançamentos Diários'!$B$5:$B$2004,B609)&gt;0,"OK","FALTA LANÇAMENTO"))</f>
        <v/>
      </c>
    </row>
    <row r="610">
      <c r="A610" s="13" t="n"/>
      <c r="B610" s="6" t="n"/>
      <c r="C610" s="14" t="n"/>
      <c r="D610" s="14" t="n"/>
      <c r="E610" s="6" t="n"/>
      <c r="F610" s="11">
        <f>IF(OR(C610="",D610=""),"",ROUND(MOD(D610-C610,1)*24,2))</f>
        <v/>
      </c>
      <c r="G610" s="6" t="n"/>
      <c r="H610" s="16">
        <f>IF(OR(A610="",B610=""),"",IF(COUNTIFS('Lançamentos Diários'!$A$5:$A$2004,A610,'Lançamentos Diários'!$B$5:$B$2004,B610)&gt;0,"OK","FALTA LANÇAMENTO"))</f>
        <v/>
      </c>
    </row>
    <row r="611">
      <c r="A611" s="13" t="n"/>
      <c r="B611" s="6" t="n"/>
      <c r="C611" s="14" t="n"/>
      <c r="D611" s="14" t="n"/>
      <c r="E611" s="6" t="n"/>
      <c r="F611" s="11">
        <f>IF(OR(C611="",D611=""),"",ROUND(MOD(D611-C611,1)*24,2))</f>
        <v/>
      </c>
      <c r="G611" s="6" t="n"/>
      <c r="H611" s="16">
        <f>IF(OR(A611="",B611=""),"",IF(COUNTIFS('Lançamentos Diários'!$A$5:$A$2004,A611,'Lançamentos Diários'!$B$5:$B$2004,B611)&gt;0,"OK","FALTA LANÇAMENTO"))</f>
        <v/>
      </c>
    </row>
    <row r="612">
      <c r="A612" s="13" t="n"/>
      <c r="B612" s="6" t="n"/>
      <c r="C612" s="14" t="n"/>
      <c r="D612" s="14" t="n"/>
      <c r="E612" s="6" t="n"/>
      <c r="F612" s="11">
        <f>IF(OR(C612="",D612=""),"",ROUND(MOD(D612-C612,1)*24,2))</f>
        <v/>
      </c>
      <c r="G612" s="6" t="n"/>
      <c r="H612" s="16">
        <f>IF(OR(A612="",B612=""),"",IF(COUNTIFS('Lançamentos Diários'!$A$5:$A$2004,A612,'Lançamentos Diários'!$B$5:$B$2004,B612)&gt;0,"OK","FALTA LANÇAMENTO"))</f>
        <v/>
      </c>
    </row>
    <row r="613">
      <c r="A613" s="13" t="n"/>
      <c r="B613" s="6" t="n"/>
      <c r="C613" s="14" t="n"/>
      <c r="D613" s="14" t="n"/>
      <c r="E613" s="6" t="n"/>
      <c r="F613" s="11">
        <f>IF(OR(C613="",D613=""),"",ROUND(MOD(D613-C613,1)*24,2))</f>
        <v/>
      </c>
      <c r="G613" s="6" t="n"/>
      <c r="H613" s="16">
        <f>IF(OR(A613="",B613=""),"",IF(COUNTIFS('Lançamentos Diários'!$A$5:$A$2004,A613,'Lançamentos Diários'!$B$5:$B$2004,B613)&gt;0,"OK","FALTA LANÇAMENTO"))</f>
        <v/>
      </c>
    </row>
    <row r="614">
      <c r="A614" s="13" t="n"/>
      <c r="B614" s="6" t="n"/>
      <c r="C614" s="14" t="n"/>
      <c r="D614" s="14" t="n"/>
      <c r="E614" s="6" t="n"/>
      <c r="F614" s="11">
        <f>IF(OR(C614="",D614=""),"",ROUND(MOD(D614-C614,1)*24,2))</f>
        <v/>
      </c>
      <c r="G614" s="6" t="n"/>
      <c r="H614" s="16">
        <f>IF(OR(A614="",B614=""),"",IF(COUNTIFS('Lançamentos Diários'!$A$5:$A$2004,A614,'Lançamentos Diários'!$B$5:$B$2004,B614)&gt;0,"OK","FALTA LANÇAMENTO"))</f>
        <v/>
      </c>
    </row>
    <row r="615">
      <c r="A615" s="13" t="n"/>
      <c r="B615" s="6" t="n"/>
      <c r="C615" s="14" t="n"/>
      <c r="D615" s="14" t="n"/>
      <c r="E615" s="6" t="n"/>
      <c r="F615" s="11">
        <f>IF(OR(C615="",D615=""),"",ROUND(MOD(D615-C615,1)*24,2))</f>
        <v/>
      </c>
      <c r="G615" s="6" t="n"/>
      <c r="H615" s="16">
        <f>IF(OR(A615="",B615=""),"",IF(COUNTIFS('Lançamentos Diários'!$A$5:$A$2004,A615,'Lançamentos Diários'!$B$5:$B$2004,B615)&gt;0,"OK","FALTA LANÇAMENTO"))</f>
        <v/>
      </c>
    </row>
    <row r="616">
      <c r="A616" s="13" t="n"/>
      <c r="B616" s="6" t="n"/>
      <c r="C616" s="14" t="n"/>
      <c r="D616" s="14" t="n"/>
      <c r="E616" s="6" t="n"/>
      <c r="F616" s="11">
        <f>IF(OR(C616="",D616=""),"",ROUND(MOD(D616-C616,1)*24,2))</f>
        <v/>
      </c>
      <c r="G616" s="6" t="n"/>
      <c r="H616" s="16">
        <f>IF(OR(A616="",B616=""),"",IF(COUNTIFS('Lançamentos Diários'!$A$5:$A$2004,A616,'Lançamentos Diários'!$B$5:$B$2004,B616)&gt;0,"OK","FALTA LANÇAMENTO"))</f>
        <v/>
      </c>
    </row>
    <row r="617">
      <c r="A617" s="13" t="n"/>
      <c r="B617" s="6" t="n"/>
      <c r="C617" s="14" t="n"/>
      <c r="D617" s="14" t="n"/>
      <c r="E617" s="6" t="n"/>
      <c r="F617" s="11">
        <f>IF(OR(C617="",D617=""),"",ROUND(MOD(D617-C617,1)*24,2))</f>
        <v/>
      </c>
      <c r="G617" s="6" t="n"/>
      <c r="H617" s="16">
        <f>IF(OR(A617="",B617=""),"",IF(COUNTIFS('Lançamentos Diários'!$A$5:$A$2004,A617,'Lançamentos Diários'!$B$5:$B$2004,B617)&gt;0,"OK","FALTA LANÇAMENTO"))</f>
        <v/>
      </c>
    </row>
    <row r="618">
      <c r="A618" s="13" t="n"/>
      <c r="B618" s="6" t="n"/>
      <c r="C618" s="14" t="n"/>
      <c r="D618" s="14" t="n"/>
      <c r="E618" s="6" t="n"/>
      <c r="F618" s="11">
        <f>IF(OR(C618="",D618=""),"",ROUND(MOD(D618-C618,1)*24,2))</f>
        <v/>
      </c>
      <c r="G618" s="6" t="n"/>
      <c r="H618" s="16">
        <f>IF(OR(A618="",B618=""),"",IF(COUNTIFS('Lançamentos Diários'!$A$5:$A$2004,A618,'Lançamentos Diários'!$B$5:$B$2004,B618)&gt;0,"OK","FALTA LANÇAMENTO"))</f>
        <v/>
      </c>
    </row>
    <row r="619">
      <c r="A619" s="13" t="n"/>
      <c r="B619" s="6" t="n"/>
      <c r="C619" s="14" t="n"/>
      <c r="D619" s="14" t="n"/>
      <c r="E619" s="6" t="n"/>
      <c r="F619" s="11">
        <f>IF(OR(C619="",D619=""),"",ROUND(MOD(D619-C619,1)*24,2))</f>
        <v/>
      </c>
      <c r="G619" s="6" t="n"/>
      <c r="H619" s="16">
        <f>IF(OR(A619="",B619=""),"",IF(COUNTIFS('Lançamentos Diários'!$A$5:$A$2004,A619,'Lançamentos Diários'!$B$5:$B$2004,B619)&gt;0,"OK","FALTA LANÇAMENTO"))</f>
        <v/>
      </c>
    </row>
    <row r="620">
      <c r="A620" s="13" t="n"/>
      <c r="B620" s="6" t="n"/>
      <c r="C620" s="14" t="n"/>
      <c r="D620" s="14" t="n"/>
      <c r="E620" s="6" t="n"/>
      <c r="F620" s="11">
        <f>IF(OR(C620="",D620=""),"",ROUND(MOD(D620-C620,1)*24,2))</f>
        <v/>
      </c>
      <c r="G620" s="6" t="n"/>
      <c r="H620" s="16">
        <f>IF(OR(A620="",B620=""),"",IF(COUNTIFS('Lançamentos Diários'!$A$5:$A$2004,A620,'Lançamentos Diários'!$B$5:$B$2004,B620)&gt;0,"OK","FALTA LANÇAMENTO"))</f>
        <v/>
      </c>
    </row>
    <row r="621">
      <c r="A621" s="13" t="n"/>
      <c r="B621" s="6" t="n"/>
      <c r="C621" s="14" t="n"/>
      <c r="D621" s="14" t="n"/>
      <c r="E621" s="6" t="n"/>
      <c r="F621" s="11">
        <f>IF(OR(C621="",D621=""),"",ROUND(MOD(D621-C621,1)*24,2))</f>
        <v/>
      </c>
      <c r="G621" s="6" t="n"/>
      <c r="H621" s="16">
        <f>IF(OR(A621="",B621=""),"",IF(COUNTIFS('Lançamentos Diários'!$A$5:$A$2004,A621,'Lançamentos Diários'!$B$5:$B$2004,B621)&gt;0,"OK","FALTA LANÇAMENTO"))</f>
        <v/>
      </c>
    </row>
    <row r="622">
      <c r="A622" s="13" t="n"/>
      <c r="B622" s="6" t="n"/>
      <c r="C622" s="14" t="n"/>
      <c r="D622" s="14" t="n"/>
      <c r="E622" s="6" t="n"/>
      <c r="F622" s="11">
        <f>IF(OR(C622="",D622=""),"",ROUND(MOD(D622-C622,1)*24,2))</f>
        <v/>
      </c>
      <c r="G622" s="6" t="n"/>
      <c r="H622" s="16">
        <f>IF(OR(A622="",B622=""),"",IF(COUNTIFS('Lançamentos Diários'!$A$5:$A$2004,A622,'Lançamentos Diários'!$B$5:$B$2004,B622)&gt;0,"OK","FALTA LANÇAMENTO"))</f>
        <v/>
      </c>
    </row>
    <row r="623">
      <c r="A623" s="13" t="n"/>
      <c r="B623" s="6" t="n"/>
      <c r="C623" s="14" t="n"/>
      <c r="D623" s="14" t="n"/>
      <c r="E623" s="6" t="n"/>
      <c r="F623" s="11">
        <f>IF(OR(C623="",D623=""),"",ROUND(MOD(D623-C623,1)*24,2))</f>
        <v/>
      </c>
      <c r="G623" s="6" t="n"/>
      <c r="H623" s="16">
        <f>IF(OR(A623="",B623=""),"",IF(COUNTIFS('Lançamentos Diários'!$A$5:$A$2004,A623,'Lançamentos Diários'!$B$5:$B$2004,B623)&gt;0,"OK","FALTA LANÇAMENTO"))</f>
        <v/>
      </c>
    </row>
    <row r="624">
      <c r="A624" s="13" t="n"/>
      <c r="B624" s="6" t="n"/>
      <c r="C624" s="14" t="n"/>
      <c r="D624" s="14" t="n"/>
      <c r="E624" s="6" t="n"/>
      <c r="F624" s="11">
        <f>IF(OR(C624="",D624=""),"",ROUND(MOD(D624-C624,1)*24,2))</f>
        <v/>
      </c>
      <c r="G624" s="6" t="n"/>
      <c r="H624" s="16">
        <f>IF(OR(A624="",B624=""),"",IF(COUNTIFS('Lançamentos Diários'!$A$5:$A$2004,A624,'Lançamentos Diários'!$B$5:$B$2004,B624)&gt;0,"OK","FALTA LANÇAMENTO"))</f>
        <v/>
      </c>
    </row>
    <row r="625">
      <c r="A625" s="13" t="n"/>
      <c r="B625" s="6" t="n"/>
      <c r="C625" s="14" t="n"/>
      <c r="D625" s="14" t="n"/>
      <c r="E625" s="6" t="n"/>
      <c r="F625" s="11">
        <f>IF(OR(C625="",D625=""),"",ROUND(MOD(D625-C625,1)*24,2))</f>
        <v/>
      </c>
      <c r="G625" s="6" t="n"/>
      <c r="H625" s="16">
        <f>IF(OR(A625="",B625=""),"",IF(COUNTIFS('Lançamentos Diários'!$A$5:$A$2004,A625,'Lançamentos Diários'!$B$5:$B$2004,B625)&gt;0,"OK","FALTA LANÇAMENTO"))</f>
        <v/>
      </c>
    </row>
    <row r="626">
      <c r="A626" s="13" t="n"/>
      <c r="B626" s="6" t="n"/>
      <c r="C626" s="14" t="n"/>
      <c r="D626" s="14" t="n"/>
      <c r="E626" s="6" t="n"/>
      <c r="F626" s="11">
        <f>IF(OR(C626="",D626=""),"",ROUND(MOD(D626-C626,1)*24,2))</f>
        <v/>
      </c>
      <c r="G626" s="6" t="n"/>
      <c r="H626" s="16">
        <f>IF(OR(A626="",B626=""),"",IF(COUNTIFS('Lançamentos Diários'!$A$5:$A$2004,A626,'Lançamentos Diários'!$B$5:$B$2004,B626)&gt;0,"OK","FALTA LANÇAMENTO"))</f>
        <v/>
      </c>
    </row>
    <row r="627">
      <c r="A627" s="13" t="n"/>
      <c r="B627" s="6" t="n"/>
      <c r="C627" s="14" t="n"/>
      <c r="D627" s="14" t="n"/>
      <c r="E627" s="6" t="n"/>
      <c r="F627" s="11">
        <f>IF(OR(C627="",D627=""),"",ROUND(MOD(D627-C627,1)*24,2))</f>
        <v/>
      </c>
      <c r="G627" s="6" t="n"/>
      <c r="H627" s="16">
        <f>IF(OR(A627="",B627=""),"",IF(COUNTIFS('Lançamentos Diários'!$A$5:$A$2004,A627,'Lançamentos Diários'!$B$5:$B$2004,B627)&gt;0,"OK","FALTA LANÇAMENTO"))</f>
        <v/>
      </c>
    </row>
    <row r="628">
      <c r="A628" s="13" t="n"/>
      <c r="B628" s="6" t="n"/>
      <c r="C628" s="14" t="n"/>
      <c r="D628" s="14" t="n"/>
      <c r="E628" s="6" t="n"/>
      <c r="F628" s="11">
        <f>IF(OR(C628="",D628=""),"",ROUND(MOD(D628-C628,1)*24,2))</f>
        <v/>
      </c>
      <c r="G628" s="6" t="n"/>
      <c r="H628" s="16">
        <f>IF(OR(A628="",B628=""),"",IF(COUNTIFS('Lançamentos Diários'!$A$5:$A$2004,A628,'Lançamentos Diários'!$B$5:$B$2004,B628)&gt;0,"OK","FALTA LANÇAMENTO"))</f>
        <v/>
      </c>
    </row>
    <row r="629">
      <c r="A629" s="13" t="n"/>
      <c r="B629" s="6" t="n"/>
      <c r="C629" s="14" t="n"/>
      <c r="D629" s="14" t="n"/>
      <c r="E629" s="6" t="n"/>
      <c r="F629" s="11">
        <f>IF(OR(C629="",D629=""),"",ROUND(MOD(D629-C629,1)*24,2))</f>
        <v/>
      </c>
      <c r="G629" s="6" t="n"/>
      <c r="H629" s="16">
        <f>IF(OR(A629="",B629=""),"",IF(COUNTIFS('Lançamentos Diários'!$A$5:$A$2004,A629,'Lançamentos Diários'!$B$5:$B$2004,B629)&gt;0,"OK","FALTA LANÇAMENTO"))</f>
        <v/>
      </c>
    </row>
    <row r="630">
      <c r="A630" s="13" t="n"/>
      <c r="B630" s="6" t="n"/>
      <c r="C630" s="14" t="n"/>
      <c r="D630" s="14" t="n"/>
      <c r="E630" s="6" t="n"/>
      <c r="F630" s="11">
        <f>IF(OR(C630="",D630=""),"",ROUND(MOD(D630-C630,1)*24,2))</f>
        <v/>
      </c>
      <c r="G630" s="6" t="n"/>
      <c r="H630" s="16">
        <f>IF(OR(A630="",B630=""),"",IF(COUNTIFS('Lançamentos Diários'!$A$5:$A$2004,A630,'Lançamentos Diários'!$B$5:$B$2004,B630)&gt;0,"OK","FALTA LANÇAMENTO"))</f>
        <v/>
      </c>
    </row>
    <row r="631">
      <c r="A631" s="13" t="n"/>
      <c r="B631" s="6" t="n"/>
      <c r="C631" s="14" t="n"/>
      <c r="D631" s="14" t="n"/>
      <c r="E631" s="6" t="n"/>
      <c r="F631" s="11">
        <f>IF(OR(C631="",D631=""),"",ROUND(MOD(D631-C631,1)*24,2))</f>
        <v/>
      </c>
      <c r="G631" s="6" t="n"/>
      <c r="H631" s="16">
        <f>IF(OR(A631="",B631=""),"",IF(COUNTIFS('Lançamentos Diários'!$A$5:$A$2004,A631,'Lançamentos Diários'!$B$5:$B$2004,B631)&gt;0,"OK","FALTA LANÇAMENTO"))</f>
        <v/>
      </c>
    </row>
    <row r="632">
      <c r="A632" s="13" t="n"/>
      <c r="B632" s="6" t="n"/>
      <c r="C632" s="14" t="n"/>
      <c r="D632" s="14" t="n"/>
      <c r="E632" s="6" t="n"/>
      <c r="F632" s="11">
        <f>IF(OR(C632="",D632=""),"",ROUND(MOD(D632-C632,1)*24,2))</f>
        <v/>
      </c>
      <c r="G632" s="6" t="n"/>
      <c r="H632" s="16">
        <f>IF(OR(A632="",B632=""),"",IF(COUNTIFS('Lançamentos Diários'!$A$5:$A$2004,A632,'Lançamentos Diários'!$B$5:$B$2004,B632)&gt;0,"OK","FALTA LANÇAMENTO"))</f>
        <v/>
      </c>
    </row>
    <row r="633">
      <c r="A633" s="13" t="n"/>
      <c r="B633" s="6" t="n"/>
      <c r="C633" s="14" t="n"/>
      <c r="D633" s="14" t="n"/>
      <c r="E633" s="6" t="n"/>
      <c r="F633" s="11">
        <f>IF(OR(C633="",D633=""),"",ROUND(MOD(D633-C633,1)*24,2))</f>
        <v/>
      </c>
      <c r="G633" s="6" t="n"/>
      <c r="H633" s="16">
        <f>IF(OR(A633="",B633=""),"",IF(COUNTIFS('Lançamentos Diários'!$A$5:$A$2004,A633,'Lançamentos Diários'!$B$5:$B$2004,B633)&gt;0,"OK","FALTA LANÇAMENTO"))</f>
        <v/>
      </c>
    </row>
    <row r="634">
      <c r="A634" s="13" t="n"/>
      <c r="B634" s="6" t="n"/>
      <c r="C634" s="14" t="n"/>
      <c r="D634" s="14" t="n"/>
      <c r="E634" s="6" t="n"/>
      <c r="F634" s="11">
        <f>IF(OR(C634="",D634=""),"",ROUND(MOD(D634-C634,1)*24,2))</f>
        <v/>
      </c>
      <c r="G634" s="6" t="n"/>
      <c r="H634" s="16">
        <f>IF(OR(A634="",B634=""),"",IF(COUNTIFS('Lançamentos Diários'!$A$5:$A$2004,A634,'Lançamentos Diários'!$B$5:$B$2004,B634)&gt;0,"OK","FALTA LANÇAMENTO"))</f>
        <v/>
      </c>
    </row>
    <row r="635">
      <c r="A635" s="13" t="n"/>
      <c r="B635" s="6" t="n"/>
      <c r="C635" s="14" t="n"/>
      <c r="D635" s="14" t="n"/>
      <c r="E635" s="6" t="n"/>
      <c r="F635" s="11">
        <f>IF(OR(C635="",D635=""),"",ROUND(MOD(D635-C635,1)*24,2))</f>
        <v/>
      </c>
      <c r="G635" s="6" t="n"/>
      <c r="H635" s="16">
        <f>IF(OR(A635="",B635=""),"",IF(COUNTIFS('Lançamentos Diários'!$A$5:$A$2004,A635,'Lançamentos Diários'!$B$5:$B$2004,B635)&gt;0,"OK","FALTA LANÇAMENTO"))</f>
        <v/>
      </c>
    </row>
    <row r="636">
      <c r="A636" s="13" t="n"/>
      <c r="B636" s="6" t="n"/>
      <c r="C636" s="14" t="n"/>
      <c r="D636" s="14" t="n"/>
      <c r="E636" s="6" t="n"/>
      <c r="F636" s="11">
        <f>IF(OR(C636="",D636=""),"",ROUND(MOD(D636-C636,1)*24,2))</f>
        <v/>
      </c>
      <c r="G636" s="6" t="n"/>
      <c r="H636" s="16">
        <f>IF(OR(A636="",B636=""),"",IF(COUNTIFS('Lançamentos Diários'!$A$5:$A$2004,A636,'Lançamentos Diários'!$B$5:$B$2004,B636)&gt;0,"OK","FALTA LANÇAMENTO"))</f>
        <v/>
      </c>
    </row>
    <row r="637">
      <c r="A637" s="13" t="n"/>
      <c r="B637" s="6" t="n"/>
      <c r="C637" s="14" t="n"/>
      <c r="D637" s="14" t="n"/>
      <c r="E637" s="6" t="n"/>
      <c r="F637" s="11">
        <f>IF(OR(C637="",D637=""),"",ROUND(MOD(D637-C637,1)*24,2))</f>
        <v/>
      </c>
      <c r="G637" s="6" t="n"/>
      <c r="H637" s="16">
        <f>IF(OR(A637="",B637=""),"",IF(COUNTIFS('Lançamentos Diários'!$A$5:$A$2004,A637,'Lançamentos Diários'!$B$5:$B$2004,B637)&gt;0,"OK","FALTA LANÇAMENTO"))</f>
        <v/>
      </c>
    </row>
    <row r="638">
      <c r="A638" s="13" t="n"/>
      <c r="B638" s="6" t="n"/>
      <c r="C638" s="14" t="n"/>
      <c r="D638" s="14" t="n"/>
      <c r="E638" s="6" t="n"/>
      <c r="F638" s="11">
        <f>IF(OR(C638="",D638=""),"",ROUND(MOD(D638-C638,1)*24,2))</f>
        <v/>
      </c>
      <c r="G638" s="6" t="n"/>
      <c r="H638" s="16">
        <f>IF(OR(A638="",B638=""),"",IF(COUNTIFS('Lançamentos Diários'!$A$5:$A$2004,A638,'Lançamentos Diários'!$B$5:$B$2004,B638)&gt;0,"OK","FALTA LANÇAMENTO"))</f>
        <v/>
      </c>
    </row>
    <row r="639">
      <c r="A639" s="13" t="n"/>
      <c r="B639" s="6" t="n"/>
      <c r="C639" s="14" t="n"/>
      <c r="D639" s="14" t="n"/>
      <c r="E639" s="6" t="n"/>
      <c r="F639" s="11">
        <f>IF(OR(C639="",D639=""),"",ROUND(MOD(D639-C639,1)*24,2))</f>
        <v/>
      </c>
      <c r="G639" s="6" t="n"/>
      <c r="H639" s="16">
        <f>IF(OR(A639="",B639=""),"",IF(COUNTIFS('Lançamentos Diários'!$A$5:$A$2004,A639,'Lançamentos Diários'!$B$5:$B$2004,B639)&gt;0,"OK","FALTA LANÇAMENTO"))</f>
        <v/>
      </c>
    </row>
    <row r="640">
      <c r="A640" s="13" t="n"/>
      <c r="B640" s="6" t="n"/>
      <c r="C640" s="14" t="n"/>
      <c r="D640" s="14" t="n"/>
      <c r="E640" s="6" t="n"/>
      <c r="F640" s="11">
        <f>IF(OR(C640="",D640=""),"",ROUND(MOD(D640-C640,1)*24,2))</f>
        <v/>
      </c>
      <c r="G640" s="6" t="n"/>
      <c r="H640" s="16">
        <f>IF(OR(A640="",B640=""),"",IF(COUNTIFS('Lançamentos Diários'!$A$5:$A$2004,A640,'Lançamentos Diários'!$B$5:$B$2004,B640)&gt;0,"OK","FALTA LANÇAMENTO"))</f>
        <v/>
      </c>
    </row>
    <row r="641">
      <c r="A641" s="13" t="n"/>
      <c r="B641" s="6" t="n"/>
      <c r="C641" s="14" t="n"/>
      <c r="D641" s="14" t="n"/>
      <c r="E641" s="6" t="n"/>
      <c r="F641" s="11">
        <f>IF(OR(C641="",D641=""),"",ROUND(MOD(D641-C641,1)*24,2))</f>
        <v/>
      </c>
      <c r="G641" s="6" t="n"/>
      <c r="H641" s="16">
        <f>IF(OR(A641="",B641=""),"",IF(COUNTIFS('Lançamentos Diários'!$A$5:$A$2004,A641,'Lançamentos Diários'!$B$5:$B$2004,B641)&gt;0,"OK","FALTA LANÇAMENTO"))</f>
        <v/>
      </c>
    </row>
    <row r="642">
      <c r="A642" s="13" t="n"/>
      <c r="B642" s="6" t="n"/>
      <c r="C642" s="14" t="n"/>
      <c r="D642" s="14" t="n"/>
      <c r="E642" s="6" t="n"/>
      <c r="F642" s="11">
        <f>IF(OR(C642="",D642=""),"",ROUND(MOD(D642-C642,1)*24,2))</f>
        <v/>
      </c>
      <c r="G642" s="6" t="n"/>
      <c r="H642" s="16">
        <f>IF(OR(A642="",B642=""),"",IF(COUNTIFS('Lançamentos Diários'!$A$5:$A$2004,A642,'Lançamentos Diários'!$B$5:$B$2004,B642)&gt;0,"OK","FALTA LANÇAMENTO"))</f>
        <v/>
      </c>
    </row>
    <row r="643">
      <c r="A643" s="13" t="n"/>
      <c r="B643" s="6" t="n"/>
      <c r="C643" s="14" t="n"/>
      <c r="D643" s="14" t="n"/>
      <c r="E643" s="6" t="n"/>
      <c r="F643" s="11">
        <f>IF(OR(C643="",D643=""),"",ROUND(MOD(D643-C643,1)*24,2))</f>
        <v/>
      </c>
      <c r="G643" s="6" t="n"/>
      <c r="H643" s="16">
        <f>IF(OR(A643="",B643=""),"",IF(COUNTIFS('Lançamentos Diários'!$A$5:$A$2004,A643,'Lançamentos Diários'!$B$5:$B$2004,B643)&gt;0,"OK","FALTA LANÇAMENTO"))</f>
        <v/>
      </c>
    </row>
    <row r="644">
      <c r="A644" s="13" t="n"/>
      <c r="B644" s="6" t="n"/>
      <c r="C644" s="14" t="n"/>
      <c r="D644" s="14" t="n"/>
      <c r="E644" s="6" t="n"/>
      <c r="F644" s="11">
        <f>IF(OR(C644="",D644=""),"",ROUND(MOD(D644-C644,1)*24,2))</f>
        <v/>
      </c>
      <c r="G644" s="6" t="n"/>
      <c r="H644" s="16">
        <f>IF(OR(A644="",B644=""),"",IF(COUNTIFS('Lançamentos Diários'!$A$5:$A$2004,A644,'Lançamentos Diários'!$B$5:$B$2004,B644)&gt;0,"OK","FALTA LANÇAMENTO"))</f>
        <v/>
      </c>
    </row>
    <row r="645">
      <c r="A645" s="13" t="n"/>
      <c r="B645" s="6" t="n"/>
      <c r="C645" s="14" t="n"/>
      <c r="D645" s="14" t="n"/>
      <c r="E645" s="6" t="n"/>
      <c r="F645" s="11">
        <f>IF(OR(C645="",D645=""),"",ROUND(MOD(D645-C645,1)*24,2))</f>
        <v/>
      </c>
      <c r="G645" s="6" t="n"/>
      <c r="H645" s="16">
        <f>IF(OR(A645="",B645=""),"",IF(COUNTIFS('Lançamentos Diários'!$A$5:$A$2004,A645,'Lançamentos Diários'!$B$5:$B$2004,B645)&gt;0,"OK","FALTA LANÇAMENTO"))</f>
        <v/>
      </c>
    </row>
    <row r="646">
      <c r="A646" s="13" t="n"/>
      <c r="B646" s="6" t="n"/>
      <c r="C646" s="14" t="n"/>
      <c r="D646" s="14" t="n"/>
      <c r="E646" s="6" t="n"/>
      <c r="F646" s="11">
        <f>IF(OR(C646="",D646=""),"",ROUND(MOD(D646-C646,1)*24,2))</f>
        <v/>
      </c>
      <c r="G646" s="6" t="n"/>
      <c r="H646" s="16">
        <f>IF(OR(A646="",B646=""),"",IF(COUNTIFS('Lançamentos Diários'!$A$5:$A$2004,A646,'Lançamentos Diários'!$B$5:$B$2004,B646)&gt;0,"OK","FALTA LANÇAMENTO"))</f>
        <v/>
      </c>
    </row>
    <row r="647">
      <c r="A647" s="13" t="n"/>
      <c r="B647" s="6" t="n"/>
      <c r="C647" s="14" t="n"/>
      <c r="D647" s="14" t="n"/>
      <c r="E647" s="6" t="n"/>
      <c r="F647" s="11">
        <f>IF(OR(C647="",D647=""),"",ROUND(MOD(D647-C647,1)*24,2))</f>
        <v/>
      </c>
      <c r="G647" s="6" t="n"/>
      <c r="H647" s="16">
        <f>IF(OR(A647="",B647=""),"",IF(COUNTIFS('Lançamentos Diários'!$A$5:$A$2004,A647,'Lançamentos Diários'!$B$5:$B$2004,B647)&gt;0,"OK","FALTA LANÇAMENTO"))</f>
        <v/>
      </c>
    </row>
    <row r="648">
      <c r="A648" s="13" t="n"/>
      <c r="B648" s="6" t="n"/>
      <c r="C648" s="14" t="n"/>
      <c r="D648" s="14" t="n"/>
      <c r="E648" s="6" t="n"/>
      <c r="F648" s="11">
        <f>IF(OR(C648="",D648=""),"",ROUND(MOD(D648-C648,1)*24,2))</f>
        <v/>
      </c>
      <c r="G648" s="6" t="n"/>
      <c r="H648" s="16">
        <f>IF(OR(A648="",B648=""),"",IF(COUNTIFS('Lançamentos Diários'!$A$5:$A$2004,A648,'Lançamentos Diários'!$B$5:$B$2004,B648)&gt;0,"OK","FALTA LANÇAMENTO"))</f>
        <v/>
      </c>
    </row>
    <row r="649">
      <c r="A649" s="13" t="n"/>
      <c r="B649" s="6" t="n"/>
      <c r="C649" s="14" t="n"/>
      <c r="D649" s="14" t="n"/>
      <c r="E649" s="6" t="n"/>
      <c r="F649" s="11">
        <f>IF(OR(C649="",D649=""),"",ROUND(MOD(D649-C649,1)*24,2))</f>
        <v/>
      </c>
      <c r="G649" s="6" t="n"/>
      <c r="H649" s="16">
        <f>IF(OR(A649="",B649=""),"",IF(COUNTIFS('Lançamentos Diários'!$A$5:$A$2004,A649,'Lançamentos Diários'!$B$5:$B$2004,B649)&gt;0,"OK","FALTA LANÇAMENTO"))</f>
        <v/>
      </c>
    </row>
    <row r="650">
      <c r="A650" s="13" t="n"/>
      <c r="B650" s="6" t="n"/>
      <c r="C650" s="14" t="n"/>
      <c r="D650" s="14" t="n"/>
      <c r="E650" s="6" t="n"/>
      <c r="F650" s="11">
        <f>IF(OR(C650="",D650=""),"",ROUND(MOD(D650-C650,1)*24,2))</f>
        <v/>
      </c>
      <c r="G650" s="6" t="n"/>
      <c r="H650" s="16">
        <f>IF(OR(A650="",B650=""),"",IF(COUNTIFS('Lançamentos Diários'!$A$5:$A$2004,A650,'Lançamentos Diários'!$B$5:$B$2004,B650)&gt;0,"OK","FALTA LANÇAMENTO"))</f>
        <v/>
      </c>
    </row>
    <row r="651">
      <c r="A651" s="13" t="n"/>
      <c r="B651" s="6" t="n"/>
      <c r="C651" s="14" t="n"/>
      <c r="D651" s="14" t="n"/>
      <c r="E651" s="6" t="n"/>
      <c r="F651" s="11">
        <f>IF(OR(C651="",D651=""),"",ROUND(MOD(D651-C651,1)*24,2))</f>
        <v/>
      </c>
      <c r="G651" s="6" t="n"/>
      <c r="H651" s="16">
        <f>IF(OR(A651="",B651=""),"",IF(COUNTIFS('Lançamentos Diários'!$A$5:$A$2004,A651,'Lançamentos Diários'!$B$5:$B$2004,B651)&gt;0,"OK","FALTA LANÇAMENTO"))</f>
        <v/>
      </c>
    </row>
    <row r="652">
      <c r="A652" s="13" t="n"/>
      <c r="B652" s="6" t="n"/>
      <c r="C652" s="14" t="n"/>
      <c r="D652" s="14" t="n"/>
      <c r="E652" s="6" t="n"/>
      <c r="F652" s="11">
        <f>IF(OR(C652="",D652=""),"",ROUND(MOD(D652-C652,1)*24,2))</f>
        <v/>
      </c>
      <c r="G652" s="6" t="n"/>
      <c r="H652" s="16">
        <f>IF(OR(A652="",B652=""),"",IF(COUNTIFS('Lançamentos Diários'!$A$5:$A$2004,A652,'Lançamentos Diários'!$B$5:$B$2004,B652)&gt;0,"OK","FALTA LANÇAMENTO"))</f>
        <v/>
      </c>
    </row>
    <row r="653">
      <c r="A653" s="13" t="n"/>
      <c r="B653" s="6" t="n"/>
      <c r="C653" s="14" t="n"/>
      <c r="D653" s="14" t="n"/>
      <c r="E653" s="6" t="n"/>
      <c r="F653" s="11">
        <f>IF(OR(C653="",D653=""),"",ROUND(MOD(D653-C653,1)*24,2))</f>
        <v/>
      </c>
      <c r="G653" s="6" t="n"/>
      <c r="H653" s="16">
        <f>IF(OR(A653="",B653=""),"",IF(COUNTIFS('Lançamentos Diários'!$A$5:$A$2004,A653,'Lançamentos Diários'!$B$5:$B$2004,B653)&gt;0,"OK","FALTA LANÇAMENTO"))</f>
        <v/>
      </c>
    </row>
    <row r="654">
      <c r="A654" s="13" t="n"/>
      <c r="B654" s="6" t="n"/>
      <c r="C654" s="14" t="n"/>
      <c r="D654" s="14" t="n"/>
      <c r="E654" s="6" t="n"/>
      <c r="F654" s="11">
        <f>IF(OR(C654="",D654=""),"",ROUND(MOD(D654-C654,1)*24,2))</f>
        <v/>
      </c>
      <c r="G654" s="6" t="n"/>
      <c r="H654" s="16">
        <f>IF(OR(A654="",B654=""),"",IF(COUNTIFS('Lançamentos Diários'!$A$5:$A$2004,A654,'Lançamentos Diários'!$B$5:$B$2004,B654)&gt;0,"OK","FALTA LANÇAMENTO"))</f>
        <v/>
      </c>
    </row>
    <row r="655">
      <c r="A655" s="13" t="n"/>
      <c r="B655" s="6" t="n"/>
      <c r="C655" s="14" t="n"/>
      <c r="D655" s="14" t="n"/>
      <c r="E655" s="6" t="n"/>
      <c r="F655" s="11">
        <f>IF(OR(C655="",D655=""),"",ROUND(MOD(D655-C655,1)*24,2))</f>
        <v/>
      </c>
      <c r="G655" s="6" t="n"/>
      <c r="H655" s="16">
        <f>IF(OR(A655="",B655=""),"",IF(COUNTIFS('Lançamentos Diários'!$A$5:$A$2004,A655,'Lançamentos Diários'!$B$5:$B$2004,B655)&gt;0,"OK","FALTA LANÇAMENTO"))</f>
        <v/>
      </c>
    </row>
    <row r="656">
      <c r="A656" s="13" t="n"/>
      <c r="B656" s="6" t="n"/>
      <c r="C656" s="14" t="n"/>
      <c r="D656" s="14" t="n"/>
      <c r="E656" s="6" t="n"/>
      <c r="F656" s="11">
        <f>IF(OR(C656="",D656=""),"",ROUND(MOD(D656-C656,1)*24,2))</f>
        <v/>
      </c>
      <c r="G656" s="6" t="n"/>
      <c r="H656" s="16">
        <f>IF(OR(A656="",B656=""),"",IF(COUNTIFS('Lançamentos Diários'!$A$5:$A$2004,A656,'Lançamentos Diários'!$B$5:$B$2004,B656)&gt;0,"OK","FALTA LANÇAMENTO"))</f>
        <v/>
      </c>
    </row>
    <row r="657">
      <c r="A657" s="13" t="n"/>
      <c r="B657" s="6" t="n"/>
      <c r="C657" s="14" t="n"/>
      <c r="D657" s="14" t="n"/>
      <c r="E657" s="6" t="n"/>
      <c r="F657" s="11">
        <f>IF(OR(C657="",D657=""),"",ROUND(MOD(D657-C657,1)*24,2))</f>
        <v/>
      </c>
      <c r="G657" s="6" t="n"/>
      <c r="H657" s="16">
        <f>IF(OR(A657="",B657=""),"",IF(COUNTIFS('Lançamentos Diários'!$A$5:$A$2004,A657,'Lançamentos Diários'!$B$5:$B$2004,B657)&gt;0,"OK","FALTA LANÇAMENTO"))</f>
        <v/>
      </c>
    </row>
    <row r="658">
      <c r="A658" s="13" t="n"/>
      <c r="B658" s="6" t="n"/>
      <c r="C658" s="14" t="n"/>
      <c r="D658" s="14" t="n"/>
      <c r="E658" s="6" t="n"/>
      <c r="F658" s="11">
        <f>IF(OR(C658="",D658=""),"",ROUND(MOD(D658-C658,1)*24,2))</f>
        <v/>
      </c>
      <c r="G658" s="6" t="n"/>
      <c r="H658" s="16">
        <f>IF(OR(A658="",B658=""),"",IF(COUNTIFS('Lançamentos Diários'!$A$5:$A$2004,A658,'Lançamentos Diários'!$B$5:$B$2004,B658)&gt;0,"OK","FALTA LANÇAMENTO"))</f>
        <v/>
      </c>
    </row>
    <row r="659">
      <c r="A659" s="13" t="n"/>
      <c r="B659" s="6" t="n"/>
      <c r="C659" s="14" t="n"/>
      <c r="D659" s="14" t="n"/>
      <c r="E659" s="6" t="n"/>
      <c r="F659" s="11">
        <f>IF(OR(C659="",D659=""),"",ROUND(MOD(D659-C659,1)*24,2))</f>
        <v/>
      </c>
      <c r="G659" s="6" t="n"/>
      <c r="H659" s="16">
        <f>IF(OR(A659="",B659=""),"",IF(COUNTIFS('Lançamentos Diários'!$A$5:$A$2004,A659,'Lançamentos Diários'!$B$5:$B$2004,B659)&gt;0,"OK","FALTA LANÇAMENTO"))</f>
        <v/>
      </c>
    </row>
    <row r="660">
      <c r="A660" s="13" t="n"/>
      <c r="B660" s="6" t="n"/>
      <c r="C660" s="14" t="n"/>
      <c r="D660" s="14" t="n"/>
      <c r="E660" s="6" t="n"/>
      <c r="F660" s="11">
        <f>IF(OR(C660="",D660=""),"",ROUND(MOD(D660-C660,1)*24,2))</f>
        <v/>
      </c>
      <c r="G660" s="6" t="n"/>
      <c r="H660" s="16">
        <f>IF(OR(A660="",B660=""),"",IF(COUNTIFS('Lançamentos Diários'!$A$5:$A$2004,A660,'Lançamentos Diários'!$B$5:$B$2004,B660)&gt;0,"OK","FALTA LANÇAMENTO"))</f>
        <v/>
      </c>
    </row>
    <row r="661">
      <c r="A661" s="13" t="n"/>
      <c r="B661" s="6" t="n"/>
      <c r="C661" s="14" t="n"/>
      <c r="D661" s="14" t="n"/>
      <c r="E661" s="6" t="n"/>
      <c r="F661" s="11">
        <f>IF(OR(C661="",D661=""),"",ROUND(MOD(D661-C661,1)*24,2))</f>
        <v/>
      </c>
      <c r="G661" s="6" t="n"/>
      <c r="H661" s="16">
        <f>IF(OR(A661="",B661=""),"",IF(COUNTIFS('Lançamentos Diários'!$A$5:$A$2004,A661,'Lançamentos Diários'!$B$5:$B$2004,B661)&gt;0,"OK","FALTA LANÇAMENTO"))</f>
        <v/>
      </c>
    </row>
    <row r="662">
      <c r="A662" s="13" t="n"/>
      <c r="B662" s="6" t="n"/>
      <c r="C662" s="14" t="n"/>
      <c r="D662" s="14" t="n"/>
      <c r="E662" s="6" t="n"/>
      <c r="F662" s="11">
        <f>IF(OR(C662="",D662=""),"",ROUND(MOD(D662-C662,1)*24,2))</f>
        <v/>
      </c>
      <c r="G662" s="6" t="n"/>
      <c r="H662" s="16">
        <f>IF(OR(A662="",B662=""),"",IF(COUNTIFS('Lançamentos Diários'!$A$5:$A$2004,A662,'Lançamentos Diários'!$B$5:$B$2004,B662)&gt;0,"OK","FALTA LANÇAMENTO"))</f>
        <v/>
      </c>
    </row>
    <row r="663">
      <c r="A663" s="13" t="n"/>
      <c r="B663" s="6" t="n"/>
      <c r="C663" s="14" t="n"/>
      <c r="D663" s="14" t="n"/>
      <c r="E663" s="6" t="n"/>
      <c r="F663" s="11">
        <f>IF(OR(C663="",D663=""),"",ROUND(MOD(D663-C663,1)*24,2))</f>
        <v/>
      </c>
      <c r="G663" s="6" t="n"/>
      <c r="H663" s="16">
        <f>IF(OR(A663="",B663=""),"",IF(COUNTIFS('Lançamentos Diários'!$A$5:$A$2004,A663,'Lançamentos Diários'!$B$5:$B$2004,B663)&gt;0,"OK","FALTA LANÇAMENTO"))</f>
        <v/>
      </c>
    </row>
    <row r="664">
      <c r="A664" s="13" t="n"/>
      <c r="B664" s="6" t="n"/>
      <c r="C664" s="14" t="n"/>
      <c r="D664" s="14" t="n"/>
      <c r="E664" s="6" t="n"/>
      <c r="F664" s="11">
        <f>IF(OR(C664="",D664=""),"",ROUND(MOD(D664-C664,1)*24,2))</f>
        <v/>
      </c>
      <c r="G664" s="6" t="n"/>
      <c r="H664" s="16">
        <f>IF(OR(A664="",B664=""),"",IF(COUNTIFS('Lançamentos Diários'!$A$5:$A$2004,A664,'Lançamentos Diários'!$B$5:$B$2004,B664)&gt;0,"OK","FALTA LANÇAMENTO"))</f>
        <v/>
      </c>
    </row>
    <row r="665">
      <c r="A665" s="13" t="n"/>
      <c r="B665" s="6" t="n"/>
      <c r="C665" s="14" t="n"/>
      <c r="D665" s="14" t="n"/>
      <c r="E665" s="6" t="n"/>
      <c r="F665" s="11">
        <f>IF(OR(C665="",D665=""),"",ROUND(MOD(D665-C665,1)*24,2))</f>
        <v/>
      </c>
      <c r="G665" s="6" t="n"/>
      <c r="H665" s="16">
        <f>IF(OR(A665="",B665=""),"",IF(COUNTIFS('Lançamentos Diários'!$A$5:$A$2004,A665,'Lançamentos Diários'!$B$5:$B$2004,B665)&gt;0,"OK","FALTA LANÇAMENTO"))</f>
        <v/>
      </c>
    </row>
    <row r="666">
      <c r="A666" s="13" t="n"/>
      <c r="B666" s="6" t="n"/>
      <c r="C666" s="14" t="n"/>
      <c r="D666" s="14" t="n"/>
      <c r="E666" s="6" t="n"/>
      <c r="F666" s="11">
        <f>IF(OR(C666="",D666=""),"",ROUND(MOD(D666-C666,1)*24,2))</f>
        <v/>
      </c>
      <c r="G666" s="6" t="n"/>
      <c r="H666" s="16">
        <f>IF(OR(A666="",B666=""),"",IF(COUNTIFS('Lançamentos Diários'!$A$5:$A$2004,A666,'Lançamentos Diários'!$B$5:$B$2004,B666)&gt;0,"OK","FALTA LANÇAMENTO"))</f>
        <v/>
      </c>
    </row>
    <row r="667">
      <c r="A667" s="13" t="n"/>
      <c r="B667" s="6" t="n"/>
      <c r="C667" s="14" t="n"/>
      <c r="D667" s="14" t="n"/>
      <c r="E667" s="6" t="n"/>
      <c r="F667" s="11">
        <f>IF(OR(C667="",D667=""),"",ROUND(MOD(D667-C667,1)*24,2))</f>
        <v/>
      </c>
      <c r="G667" s="6" t="n"/>
      <c r="H667" s="16">
        <f>IF(OR(A667="",B667=""),"",IF(COUNTIFS('Lançamentos Diários'!$A$5:$A$2004,A667,'Lançamentos Diários'!$B$5:$B$2004,B667)&gt;0,"OK","FALTA LANÇAMENTO"))</f>
        <v/>
      </c>
    </row>
    <row r="668">
      <c r="A668" s="13" t="n"/>
      <c r="B668" s="6" t="n"/>
      <c r="C668" s="14" t="n"/>
      <c r="D668" s="14" t="n"/>
      <c r="E668" s="6" t="n"/>
      <c r="F668" s="11">
        <f>IF(OR(C668="",D668=""),"",ROUND(MOD(D668-C668,1)*24,2))</f>
        <v/>
      </c>
      <c r="G668" s="6" t="n"/>
      <c r="H668" s="16">
        <f>IF(OR(A668="",B668=""),"",IF(COUNTIFS('Lançamentos Diários'!$A$5:$A$2004,A668,'Lançamentos Diários'!$B$5:$B$2004,B668)&gt;0,"OK","FALTA LANÇAMENTO"))</f>
        <v/>
      </c>
    </row>
    <row r="669">
      <c r="A669" s="13" t="n"/>
      <c r="B669" s="6" t="n"/>
      <c r="C669" s="14" t="n"/>
      <c r="D669" s="14" t="n"/>
      <c r="E669" s="6" t="n"/>
      <c r="F669" s="11">
        <f>IF(OR(C669="",D669=""),"",ROUND(MOD(D669-C669,1)*24,2))</f>
        <v/>
      </c>
      <c r="G669" s="6" t="n"/>
      <c r="H669" s="16">
        <f>IF(OR(A669="",B669=""),"",IF(COUNTIFS('Lançamentos Diários'!$A$5:$A$2004,A669,'Lançamentos Diários'!$B$5:$B$2004,B669)&gt;0,"OK","FALTA LANÇAMENTO"))</f>
        <v/>
      </c>
    </row>
    <row r="670">
      <c r="A670" s="13" t="n"/>
      <c r="B670" s="6" t="n"/>
      <c r="C670" s="14" t="n"/>
      <c r="D670" s="14" t="n"/>
      <c r="E670" s="6" t="n"/>
      <c r="F670" s="11">
        <f>IF(OR(C670="",D670=""),"",ROUND(MOD(D670-C670,1)*24,2))</f>
        <v/>
      </c>
      <c r="G670" s="6" t="n"/>
      <c r="H670" s="16">
        <f>IF(OR(A670="",B670=""),"",IF(COUNTIFS('Lançamentos Diários'!$A$5:$A$2004,A670,'Lançamentos Diários'!$B$5:$B$2004,B670)&gt;0,"OK","FALTA LANÇAMENTO"))</f>
        <v/>
      </c>
    </row>
    <row r="671">
      <c r="A671" s="13" t="n"/>
      <c r="B671" s="6" t="n"/>
      <c r="C671" s="14" t="n"/>
      <c r="D671" s="14" t="n"/>
      <c r="E671" s="6" t="n"/>
      <c r="F671" s="11">
        <f>IF(OR(C671="",D671=""),"",ROUND(MOD(D671-C671,1)*24,2))</f>
        <v/>
      </c>
      <c r="G671" s="6" t="n"/>
      <c r="H671" s="16">
        <f>IF(OR(A671="",B671=""),"",IF(COUNTIFS('Lançamentos Diários'!$A$5:$A$2004,A671,'Lançamentos Diários'!$B$5:$B$2004,B671)&gt;0,"OK","FALTA LANÇAMENTO"))</f>
        <v/>
      </c>
    </row>
    <row r="672">
      <c r="A672" s="13" t="n"/>
      <c r="B672" s="6" t="n"/>
      <c r="C672" s="14" t="n"/>
      <c r="D672" s="14" t="n"/>
      <c r="E672" s="6" t="n"/>
      <c r="F672" s="11">
        <f>IF(OR(C672="",D672=""),"",ROUND(MOD(D672-C672,1)*24,2))</f>
        <v/>
      </c>
      <c r="G672" s="6" t="n"/>
      <c r="H672" s="16">
        <f>IF(OR(A672="",B672=""),"",IF(COUNTIFS('Lançamentos Diários'!$A$5:$A$2004,A672,'Lançamentos Diários'!$B$5:$B$2004,B672)&gt;0,"OK","FALTA LANÇAMENTO"))</f>
        <v/>
      </c>
    </row>
    <row r="673">
      <c r="A673" s="13" t="n"/>
      <c r="B673" s="6" t="n"/>
      <c r="C673" s="14" t="n"/>
      <c r="D673" s="14" t="n"/>
      <c r="E673" s="6" t="n"/>
      <c r="F673" s="11">
        <f>IF(OR(C673="",D673=""),"",ROUND(MOD(D673-C673,1)*24,2))</f>
        <v/>
      </c>
      <c r="G673" s="6" t="n"/>
      <c r="H673" s="16">
        <f>IF(OR(A673="",B673=""),"",IF(COUNTIFS('Lançamentos Diários'!$A$5:$A$2004,A673,'Lançamentos Diários'!$B$5:$B$2004,B673)&gt;0,"OK","FALTA LANÇAMENTO"))</f>
        <v/>
      </c>
    </row>
    <row r="674">
      <c r="A674" s="13" t="n"/>
      <c r="B674" s="6" t="n"/>
      <c r="C674" s="14" t="n"/>
      <c r="D674" s="14" t="n"/>
      <c r="E674" s="6" t="n"/>
      <c r="F674" s="11">
        <f>IF(OR(C674="",D674=""),"",ROUND(MOD(D674-C674,1)*24,2))</f>
        <v/>
      </c>
      <c r="G674" s="6" t="n"/>
      <c r="H674" s="16">
        <f>IF(OR(A674="",B674=""),"",IF(COUNTIFS('Lançamentos Diários'!$A$5:$A$2004,A674,'Lançamentos Diários'!$B$5:$B$2004,B674)&gt;0,"OK","FALTA LANÇAMENTO"))</f>
        <v/>
      </c>
    </row>
    <row r="675">
      <c r="A675" s="13" t="n"/>
      <c r="B675" s="6" t="n"/>
      <c r="C675" s="14" t="n"/>
      <c r="D675" s="14" t="n"/>
      <c r="E675" s="6" t="n"/>
      <c r="F675" s="11">
        <f>IF(OR(C675="",D675=""),"",ROUND(MOD(D675-C675,1)*24,2))</f>
        <v/>
      </c>
      <c r="G675" s="6" t="n"/>
      <c r="H675" s="16">
        <f>IF(OR(A675="",B675=""),"",IF(COUNTIFS('Lançamentos Diários'!$A$5:$A$2004,A675,'Lançamentos Diários'!$B$5:$B$2004,B675)&gt;0,"OK","FALTA LANÇAMENTO"))</f>
        <v/>
      </c>
    </row>
    <row r="676">
      <c r="A676" s="13" t="n"/>
      <c r="B676" s="6" t="n"/>
      <c r="C676" s="14" t="n"/>
      <c r="D676" s="14" t="n"/>
      <c r="E676" s="6" t="n"/>
      <c r="F676" s="11">
        <f>IF(OR(C676="",D676=""),"",ROUND(MOD(D676-C676,1)*24,2))</f>
        <v/>
      </c>
      <c r="G676" s="6" t="n"/>
      <c r="H676" s="16">
        <f>IF(OR(A676="",B676=""),"",IF(COUNTIFS('Lançamentos Diários'!$A$5:$A$2004,A676,'Lançamentos Diários'!$B$5:$B$2004,B676)&gt;0,"OK","FALTA LANÇAMENTO"))</f>
        <v/>
      </c>
    </row>
    <row r="677">
      <c r="A677" s="13" t="n"/>
      <c r="B677" s="6" t="n"/>
      <c r="C677" s="14" t="n"/>
      <c r="D677" s="14" t="n"/>
      <c r="E677" s="6" t="n"/>
      <c r="F677" s="11">
        <f>IF(OR(C677="",D677=""),"",ROUND(MOD(D677-C677,1)*24,2))</f>
        <v/>
      </c>
      <c r="G677" s="6" t="n"/>
      <c r="H677" s="16">
        <f>IF(OR(A677="",B677=""),"",IF(COUNTIFS('Lançamentos Diários'!$A$5:$A$2004,A677,'Lançamentos Diários'!$B$5:$B$2004,B677)&gt;0,"OK","FALTA LANÇAMENTO"))</f>
        <v/>
      </c>
    </row>
    <row r="678">
      <c r="A678" s="13" t="n"/>
      <c r="B678" s="6" t="n"/>
      <c r="C678" s="14" t="n"/>
      <c r="D678" s="14" t="n"/>
      <c r="E678" s="6" t="n"/>
      <c r="F678" s="11">
        <f>IF(OR(C678="",D678=""),"",ROUND(MOD(D678-C678,1)*24,2))</f>
        <v/>
      </c>
      <c r="G678" s="6" t="n"/>
      <c r="H678" s="16">
        <f>IF(OR(A678="",B678=""),"",IF(COUNTIFS('Lançamentos Diários'!$A$5:$A$2004,A678,'Lançamentos Diários'!$B$5:$B$2004,B678)&gt;0,"OK","FALTA LANÇAMENTO"))</f>
        <v/>
      </c>
    </row>
    <row r="679">
      <c r="A679" s="13" t="n"/>
      <c r="B679" s="6" t="n"/>
      <c r="C679" s="14" t="n"/>
      <c r="D679" s="14" t="n"/>
      <c r="E679" s="6" t="n"/>
      <c r="F679" s="11">
        <f>IF(OR(C679="",D679=""),"",ROUND(MOD(D679-C679,1)*24,2))</f>
        <v/>
      </c>
      <c r="G679" s="6" t="n"/>
      <c r="H679" s="16">
        <f>IF(OR(A679="",B679=""),"",IF(COUNTIFS('Lançamentos Diários'!$A$5:$A$2004,A679,'Lançamentos Diários'!$B$5:$B$2004,B679)&gt;0,"OK","FALTA LANÇAMENTO"))</f>
        <v/>
      </c>
    </row>
    <row r="680">
      <c r="A680" s="13" t="n"/>
      <c r="B680" s="6" t="n"/>
      <c r="C680" s="14" t="n"/>
      <c r="D680" s="14" t="n"/>
      <c r="E680" s="6" t="n"/>
      <c r="F680" s="11">
        <f>IF(OR(C680="",D680=""),"",ROUND(MOD(D680-C680,1)*24,2))</f>
        <v/>
      </c>
      <c r="G680" s="6" t="n"/>
      <c r="H680" s="16">
        <f>IF(OR(A680="",B680=""),"",IF(COUNTIFS('Lançamentos Diários'!$A$5:$A$2004,A680,'Lançamentos Diários'!$B$5:$B$2004,B680)&gt;0,"OK","FALTA LANÇAMENTO"))</f>
        <v/>
      </c>
    </row>
    <row r="681">
      <c r="A681" s="13" t="n"/>
      <c r="B681" s="6" t="n"/>
      <c r="C681" s="14" t="n"/>
      <c r="D681" s="14" t="n"/>
      <c r="E681" s="6" t="n"/>
      <c r="F681" s="11">
        <f>IF(OR(C681="",D681=""),"",ROUND(MOD(D681-C681,1)*24,2))</f>
        <v/>
      </c>
      <c r="G681" s="6" t="n"/>
      <c r="H681" s="16">
        <f>IF(OR(A681="",B681=""),"",IF(COUNTIFS('Lançamentos Diários'!$A$5:$A$2004,A681,'Lançamentos Diários'!$B$5:$B$2004,B681)&gt;0,"OK","FALTA LANÇAMENTO"))</f>
        <v/>
      </c>
    </row>
    <row r="682">
      <c r="A682" s="13" t="n"/>
      <c r="B682" s="6" t="n"/>
      <c r="C682" s="14" t="n"/>
      <c r="D682" s="14" t="n"/>
      <c r="E682" s="6" t="n"/>
      <c r="F682" s="11">
        <f>IF(OR(C682="",D682=""),"",ROUND(MOD(D682-C682,1)*24,2))</f>
        <v/>
      </c>
      <c r="G682" s="6" t="n"/>
      <c r="H682" s="16">
        <f>IF(OR(A682="",B682=""),"",IF(COUNTIFS('Lançamentos Diários'!$A$5:$A$2004,A682,'Lançamentos Diários'!$B$5:$B$2004,B682)&gt;0,"OK","FALTA LANÇAMENTO"))</f>
        <v/>
      </c>
    </row>
    <row r="683">
      <c r="A683" s="13" t="n"/>
      <c r="B683" s="6" t="n"/>
      <c r="C683" s="14" t="n"/>
      <c r="D683" s="14" t="n"/>
      <c r="E683" s="6" t="n"/>
      <c r="F683" s="11">
        <f>IF(OR(C683="",D683=""),"",ROUND(MOD(D683-C683,1)*24,2))</f>
        <v/>
      </c>
      <c r="G683" s="6" t="n"/>
      <c r="H683" s="16">
        <f>IF(OR(A683="",B683=""),"",IF(COUNTIFS('Lançamentos Diários'!$A$5:$A$2004,A683,'Lançamentos Diários'!$B$5:$B$2004,B683)&gt;0,"OK","FALTA LANÇAMENTO"))</f>
        <v/>
      </c>
    </row>
    <row r="684">
      <c r="A684" s="13" t="n"/>
      <c r="B684" s="6" t="n"/>
      <c r="C684" s="14" t="n"/>
      <c r="D684" s="14" t="n"/>
      <c r="E684" s="6" t="n"/>
      <c r="F684" s="11">
        <f>IF(OR(C684="",D684=""),"",ROUND(MOD(D684-C684,1)*24,2))</f>
        <v/>
      </c>
      <c r="G684" s="6" t="n"/>
      <c r="H684" s="16">
        <f>IF(OR(A684="",B684=""),"",IF(COUNTIFS('Lançamentos Diários'!$A$5:$A$2004,A684,'Lançamentos Diários'!$B$5:$B$2004,B684)&gt;0,"OK","FALTA LANÇAMENTO"))</f>
        <v/>
      </c>
    </row>
    <row r="685">
      <c r="A685" s="13" t="n"/>
      <c r="B685" s="6" t="n"/>
      <c r="C685" s="14" t="n"/>
      <c r="D685" s="14" t="n"/>
      <c r="E685" s="6" t="n"/>
      <c r="F685" s="11">
        <f>IF(OR(C685="",D685=""),"",ROUND(MOD(D685-C685,1)*24,2))</f>
        <v/>
      </c>
      <c r="G685" s="6" t="n"/>
      <c r="H685" s="16">
        <f>IF(OR(A685="",B685=""),"",IF(COUNTIFS('Lançamentos Diários'!$A$5:$A$2004,A685,'Lançamentos Diários'!$B$5:$B$2004,B685)&gt;0,"OK","FALTA LANÇAMENTO"))</f>
        <v/>
      </c>
    </row>
    <row r="686">
      <c r="A686" s="13" t="n"/>
      <c r="B686" s="6" t="n"/>
      <c r="C686" s="14" t="n"/>
      <c r="D686" s="14" t="n"/>
      <c r="E686" s="6" t="n"/>
      <c r="F686" s="11">
        <f>IF(OR(C686="",D686=""),"",ROUND(MOD(D686-C686,1)*24,2))</f>
        <v/>
      </c>
      <c r="G686" s="6" t="n"/>
      <c r="H686" s="16">
        <f>IF(OR(A686="",B686=""),"",IF(COUNTIFS('Lançamentos Diários'!$A$5:$A$2004,A686,'Lançamentos Diários'!$B$5:$B$2004,B686)&gt;0,"OK","FALTA LANÇAMENTO"))</f>
        <v/>
      </c>
    </row>
    <row r="687">
      <c r="A687" s="13" t="n"/>
      <c r="B687" s="6" t="n"/>
      <c r="C687" s="14" t="n"/>
      <c r="D687" s="14" t="n"/>
      <c r="E687" s="6" t="n"/>
      <c r="F687" s="11">
        <f>IF(OR(C687="",D687=""),"",ROUND(MOD(D687-C687,1)*24,2))</f>
        <v/>
      </c>
      <c r="G687" s="6" t="n"/>
      <c r="H687" s="16">
        <f>IF(OR(A687="",B687=""),"",IF(COUNTIFS('Lançamentos Diários'!$A$5:$A$2004,A687,'Lançamentos Diários'!$B$5:$B$2004,B687)&gt;0,"OK","FALTA LANÇAMENTO"))</f>
        <v/>
      </c>
    </row>
    <row r="688">
      <c r="A688" s="13" t="n"/>
      <c r="B688" s="6" t="n"/>
      <c r="C688" s="14" t="n"/>
      <c r="D688" s="14" t="n"/>
      <c r="E688" s="6" t="n"/>
      <c r="F688" s="11">
        <f>IF(OR(C688="",D688=""),"",ROUND(MOD(D688-C688,1)*24,2))</f>
        <v/>
      </c>
      <c r="G688" s="6" t="n"/>
      <c r="H688" s="16">
        <f>IF(OR(A688="",B688=""),"",IF(COUNTIFS('Lançamentos Diários'!$A$5:$A$2004,A688,'Lançamentos Diários'!$B$5:$B$2004,B688)&gt;0,"OK","FALTA LANÇAMENTO"))</f>
        <v/>
      </c>
    </row>
    <row r="689">
      <c r="A689" s="13" t="n"/>
      <c r="B689" s="6" t="n"/>
      <c r="C689" s="14" t="n"/>
      <c r="D689" s="14" t="n"/>
      <c r="E689" s="6" t="n"/>
      <c r="F689" s="11">
        <f>IF(OR(C689="",D689=""),"",ROUND(MOD(D689-C689,1)*24,2))</f>
        <v/>
      </c>
      <c r="G689" s="6" t="n"/>
      <c r="H689" s="16">
        <f>IF(OR(A689="",B689=""),"",IF(COUNTIFS('Lançamentos Diários'!$A$5:$A$2004,A689,'Lançamentos Diários'!$B$5:$B$2004,B689)&gt;0,"OK","FALTA LANÇAMENTO"))</f>
        <v/>
      </c>
    </row>
    <row r="690">
      <c r="A690" s="13" t="n"/>
      <c r="B690" s="6" t="n"/>
      <c r="C690" s="14" t="n"/>
      <c r="D690" s="14" t="n"/>
      <c r="E690" s="6" t="n"/>
      <c r="F690" s="11">
        <f>IF(OR(C690="",D690=""),"",ROUND(MOD(D690-C690,1)*24,2))</f>
        <v/>
      </c>
      <c r="G690" s="6" t="n"/>
      <c r="H690" s="16">
        <f>IF(OR(A690="",B690=""),"",IF(COUNTIFS('Lançamentos Diários'!$A$5:$A$2004,A690,'Lançamentos Diários'!$B$5:$B$2004,B690)&gt;0,"OK","FALTA LANÇAMENTO"))</f>
        <v/>
      </c>
    </row>
    <row r="691">
      <c r="A691" s="13" t="n"/>
      <c r="B691" s="6" t="n"/>
      <c r="C691" s="14" t="n"/>
      <c r="D691" s="14" t="n"/>
      <c r="E691" s="6" t="n"/>
      <c r="F691" s="11">
        <f>IF(OR(C691="",D691=""),"",ROUND(MOD(D691-C691,1)*24,2))</f>
        <v/>
      </c>
      <c r="G691" s="6" t="n"/>
      <c r="H691" s="16">
        <f>IF(OR(A691="",B691=""),"",IF(COUNTIFS('Lançamentos Diários'!$A$5:$A$2004,A691,'Lançamentos Diários'!$B$5:$B$2004,B691)&gt;0,"OK","FALTA LANÇAMENTO"))</f>
        <v/>
      </c>
    </row>
    <row r="692">
      <c r="A692" s="13" t="n"/>
      <c r="B692" s="6" t="n"/>
      <c r="C692" s="14" t="n"/>
      <c r="D692" s="14" t="n"/>
      <c r="E692" s="6" t="n"/>
      <c r="F692" s="11">
        <f>IF(OR(C692="",D692=""),"",ROUND(MOD(D692-C692,1)*24,2))</f>
        <v/>
      </c>
      <c r="G692" s="6" t="n"/>
      <c r="H692" s="16">
        <f>IF(OR(A692="",B692=""),"",IF(COUNTIFS('Lançamentos Diários'!$A$5:$A$2004,A692,'Lançamentos Diários'!$B$5:$B$2004,B692)&gt;0,"OK","FALTA LANÇAMENTO"))</f>
        <v/>
      </c>
    </row>
    <row r="693">
      <c r="A693" s="13" t="n"/>
      <c r="B693" s="6" t="n"/>
      <c r="C693" s="14" t="n"/>
      <c r="D693" s="14" t="n"/>
      <c r="E693" s="6" t="n"/>
      <c r="F693" s="11">
        <f>IF(OR(C693="",D693=""),"",ROUND(MOD(D693-C693,1)*24,2))</f>
        <v/>
      </c>
      <c r="G693" s="6" t="n"/>
      <c r="H693" s="16">
        <f>IF(OR(A693="",B693=""),"",IF(COUNTIFS('Lançamentos Diários'!$A$5:$A$2004,A693,'Lançamentos Diários'!$B$5:$B$2004,B693)&gt;0,"OK","FALTA LANÇAMENTO"))</f>
        <v/>
      </c>
    </row>
    <row r="694">
      <c r="A694" s="13" t="n"/>
      <c r="B694" s="6" t="n"/>
      <c r="C694" s="14" t="n"/>
      <c r="D694" s="14" t="n"/>
      <c r="E694" s="6" t="n"/>
      <c r="F694" s="11">
        <f>IF(OR(C694="",D694=""),"",ROUND(MOD(D694-C694,1)*24,2))</f>
        <v/>
      </c>
      <c r="G694" s="6" t="n"/>
      <c r="H694" s="16">
        <f>IF(OR(A694="",B694=""),"",IF(COUNTIFS('Lançamentos Diários'!$A$5:$A$2004,A694,'Lançamentos Diários'!$B$5:$B$2004,B694)&gt;0,"OK","FALTA LANÇAMENTO"))</f>
        <v/>
      </c>
    </row>
    <row r="695">
      <c r="A695" s="13" t="n"/>
      <c r="B695" s="6" t="n"/>
      <c r="C695" s="14" t="n"/>
      <c r="D695" s="14" t="n"/>
      <c r="E695" s="6" t="n"/>
      <c r="F695" s="11">
        <f>IF(OR(C695="",D695=""),"",ROUND(MOD(D695-C695,1)*24,2))</f>
        <v/>
      </c>
      <c r="G695" s="6" t="n"/>
      <c r="H695" s="16">
        <f>IF(OR(A695="",B695=""),"",IF(COUNTIFS('Lançamentos Diários'!$A$5:$A$2004,A695,'Lançamentos Diários'!$B$5:$B$2004,B695)&gt;0,"OK","FALTA LANÇAMENTO"))</f>
        <v/>
      </c>
    </row>
    <row r="696">
      <c r="A696" s="13" t="n"/>
      <c r="B696" s="6" t="n"/>
      <c r="C696" s="14" t="n"/>
      <c r="D696" s="14" t="n"/>
      <c r="E696" s="6" t="n"/>
      <c r="F696" s="11">
        <f>IF(OR(C696="",D696=""),"",ROUND(MOD(D696-C696,1)*24,2))</f>
        <v/>
      </c>
      <c r="G696" s="6" t="n"/>
      <c r="H696" s="16">
        <f>IF(OR(A696="",B696=""),"",IF(COUNTIFS('Lançamentos Diários'!$A$5:$A$2004,A696,'Lançamentos Diários'!$B$5:$B$2004,B696)&gt;0,"OK","FALTA LANÇAMENTO"))</f>
        <v/>
      </c>
    </row>
    <row r="697">
      <c r="A697" s="13" t="n"/>
      <c r="B697" s="6" t="n"/>
      <c r="C697" s="14" t="n"/>
      <c r="D697" s="14" t="n"/>
      <c r="E697" s="6" t="n"/>
      <c r="F697" s="11">
        <f>IF(OR(C697="",D697=""),"",ROUND(MOD(D697-C697,1)*24,2))</f>
        <v/>
      </c>
      <c r="G697" s="6" t="n"/>
      <c r="H697" s="16">
        <f>IF(OR(A697="",B697=""),"",IF(COUNTIFS('Lançamentos Diários'!$A$5:$A$2004,A697,'Lançamentos Diários'!$B$5:$B$2004,B697)&gt;0,"OK","FALTA LANÇAMENTO"))</f>
        <v/>
      </c>
    </row>
    <row r="698">
      <c r="A698" s="13" t="n"/>
      <c r="B698" s="6" t="n"/>
      <c r="C698" s="14" t="n"/>
      <c r="D698" s="14" t="n"/>
      <c r="E698" s="6" t="n"/>
      <c r="F698" s="11">
        <f>IF(OR(C698="",D698=""),"",ROUND(MOD(D698-C698,1)*24,2))</f>
        <v/>
      </c>
      <c r="G698" s="6" t="n"/>
      <c r="H698" s="16">
        <f>IF(OR(A698="",B698=""),"",IF(COUNTIFS('Lançamentos Diários'!$A$5:$A$2004,A698,'Lançamentos Diários'!$B$5:$B$2004,B698)&gt;0,"OK","FALTA LANÇAMENTO"))</f>
        <v/>
      </c>
    </row>
    <row r="699">
      <c r="A699" s="13" t="n"/>
      <c r="B699" s="6" t="n"/>
      <c r="C699" s="14" t="n"/>
      <c r="D699" s="14" t="n"/>
      <c r="E699" s="6" t="n"/>
      <c r="F699" s="11">
        <f>IF(OR(C699="",D699=""),"",ROUND(MOD(D699-C699,1)*24,2))</f>
        <v/>
      </c>
      <c r="G699" s="6" t="n"/>
      <c r="H699" s="16">
        <f>IF(OR(A699="",B699=""),"",IF(COUNTIFS('Lançamentos Diários'!$A$5:$A$2004,A699,'Lançamentos Diários'!$B$5:$B$2004,B699)&gt;0,"OK","FALTA LANÇAMENTO"))</f>
        <v/>
      </c>
    </row>
    <row r="700">
      <c r="A700" s="13" t="n"/>
      <c r="B700" s="6" t="n"/>
      <c r="C700" s="14" t="n"/>
      <c r="D700" s="14" t="n"/>
      <c r="E700" s="6" t="n"/>
      <c r="F700" s="11">
        <f>IF(OR(C700="",D700=""),"",ROUND(MOD(D700-C700,1)*24,2))</f>
        <v/>
      </c>
      <c r="G700" s="6" t="n"/>
      <c r="H700" s="16">
        <f>IF(OR(A700="",B700=""),"",IF(COUNTIFS('Lançamentos Diários'!$A$5:$A$2004,A700,'Lançamentos Diários'!$B$5:$B$2004,B700)&gt;0,"OK","FALTA LANÇAMENTO"))</f>
        <v/>
      </c>
    </row>
    <row r="701">
      <c r="A701" s="13" t="n"/>
      <c r="B701" s="6" t="n"/>
      <c r="C701" s="14" t="n"/>
      <c r="D701" s="14" t="n"/>
      <c r="E701" s="6" t="n"/>
      <c r="F701" s="11">
        <f>IF(OR(C701="",D701=""),"",ROUND(MOD(D701-C701,1)*24,2))</f>
        <v/>
      </c>
      <c r="G701" s="6" t="n"/>
      <c r="H701" s="16">
        <f>IF(OR(A701="",B701=""),"",IF(COUNTIFS('Lançamentos Diários'!$A$5:$A$2004,A701,'Lançamentos Diários'!$B$5:$B$2004,B701)&gt;0,"OK","FALTA LANÇAMENTO"))</f>
        <v/>
      </c>
    </row>
    <row r="702">
      <c r="A702" s="13" t="n"/>
      <c r="B702" s="6" t="n"/>
      <c r="C702" s="14" t="n"/>
      <c r="D702" s="14" t="n"/>
      <c r="E702" s="6" t="n"/>
      <c r="F702" s="11">
        <f>IF(OR(C702="",D702=""),"",ROUND(MOD(D702-C702,1)*24,2))</f>
        <v/>
      </c>
      <c r="G702" s="6" t="n"/>
      <c r="H702" s="16">
        <f>IF(OR(A702="",B702=""),"",IF(COUNTIFS('Lançamentos Diários'!$A$5:$A$2004,A702,'Lançamentos Diários'!$B$5:$B$2004,B702)&gt;0,"OK","FALTA LANÇAMENTO"))</f>
        <v/>
      </c>
    </row>
    <row r="703">
      <c r="A703" s="13" t="n"/>
      <c r="B703" s="6" t="n"/>
      <c r="C703" s="14" t="n"/>
      <c r="D703" s="14" t="n"/>
      <c r="E703" s="6" t="n"/>
      <c r="F703" s="11">
        <f>IF(OR(C703="",D703=""),"",ROUND(MOD(D703-C703,1)*24,2))</f>
        <v/>
      </c>
      <c r="G703" s="6" t="n"/>
      <c r="H703" s="16">
        <f>IF(OR(A703="",B703=""),"",IF(COUNTIFS('Lançamentos Diários'!$A$5:$A$2004,A703,'Lançamentos Diários'!$B$5:$B$2004,B703)&gt;0,"OK","FALTA LANÇAMENTO"))</f>
        <v/>
      </c>
    </row>
    <row r="704">
      <c r="A704" s="13" t="n"/>
      <c r="B704" s="6" t="n"/>
      <c r="C704" s="14" t="n"/>
      <c r="D704" s="14" t="n"/>
      <c r="E704" s="6" t="n"/>
      <c r="F704" s="11">
        <f>IF(OR(C704="",D704=""),"",ROUND(MOD(D704-C704,1)*24,2))</f>
        <v/>
      </c>
      <c r="G704" s="6" t="n"/>
      <c r="H704" s="16">
        <f>IF(OR(A704="",B704=""),"",IF(COUNTIFS('Lançamentos Diários'!$A$5:$A$2004,A704,'Lançamentos Diários'!$B$5:$B$2004,B704)&gt;0,"OK","FALTA LANÇAMENTO"))</f>
        <v/>
      </c>
    </row>
    <row r="705">
      <c r="A705" s="13" t="n"/>
      <c r="B705" s="6" t="n"/>
      <c r="C705" s="14" t="n"/>
      <c r="D705" s="14" t="n"/>
      <c r="E705" s="6" t="n"/>
      <c r="F705" s="11">
        <f>IF(OR(C705="",D705=""),"",ROUND(MOD(D705-C705,1)*24,2))</f>
        <v/>
      </c>
      <c r="G705" s="6" t="n"/>
      <c r="H705" s="16">
        <f>IF(OR(A705="",B705=""),"",IF(COUNTIFS('Lançamentos Diários'!$A$5:$A$2004,A705,'Lançamentos Diários'!$B$5:$B$2004,B705)&gt;0,"OK","FALTA LANÇAMENTO"))</f>
        <v/>
      </c>
    </row>
    <row r="706">
      <c r="A706" s="13" t="n"/>
      <c r="B706" s="6" t="n"/>
      <c r="C706" s="14" t="n"/>
      <c r="D706" s="14" t="n"/>
      <c r="E706" s="6" t="n"/>
      <c r="F706" s="11">
        <f>IF(OR(C706="",D706=""),"",ROUND(MOD(D706-C706,1)*24,2))</f>
        <v/>
      </c>
      <c r="G706" s="6" t="n"/>
      <c r="H706" s="16">
        <f>IF(OR(A706="",B706=""),"",IF(COUNTIFS('Lançamentos Diários'!$A$5:$A$2004,A706,'Lançamentos Diários'!$B$5:$B$2004,B706)&gt;0,"OK","FALTA LANÇAMENTO"))</f>
        <v/>
      </c>
    </row>
    <row r="707">
      <c r="A707" s="13" t="n"/>
      <c r="B707" s="6" t="n"/>
      <c r="C707" s="14" t="n"/>
      <c r="D707" s="14" t="n"/>
      <c r="E707" s="6" t="n"/>
      <c r="F707" s="11">
        <f>IF(OR(C707="",D707=""),"",ROUND(MOD(D707-C707,1)*24,2))</f>
        <v/>
      </c>
      <c r="G707" s="6" t="n"/>
      <c r="H707" s="16">
        <f>IF(OR(A707="",B707=""),"",IF(COUNTIFS('Lançamentos Diários'!$A$5:$A$2004,A707,'Lançamentos Diários'!$B$5:$B$2004,B707)&gt;0,"OK","FALTA LANÇAMENTO"))</f>
        <v/>
      </c>
    </row>
    <row r="708">
      <c r="A708" s="13" t="n"/>
      <c r="B708" s="6" t="n"/>
      <c r="C708" s="14" t="n"/>
      <c r="D708" s="14" t="n"/>
      <c r="E708" s="6" t="n"/>
      <c r="F708" s="11">
        <f>IF(OR(C708="",D708=""),"",ROUND(MOD(D708-C708,1)*24,2))</f>
        <v/>
      </c>
      <c r="G708" s="6" t="n"/>
      <c r="H708" s="16">
        <f>IF(OR(A708="",B708=""),"",IF(COUNTIFS('Lançamentos Diários'!$A$5:$A$2004,A708,'Lançamentos Diários'!$B$5:$B$2004,B708)&gt;0,"OK","FALTA LANÇAMENTO"))</f>
        <v/>
      </c>
    </row>
    <row r="709">
      <c r="A709" s="13" t="n"/>
      <c r="B709" s="6" t="n"/>
      <c r="C709" s="14" t="n"/>
      <c r="D709" s="14" t="n"/>
      <c r="E709" s="6" t="n"/>
      <c r="F709" s="11">
        <f>IF(OR(C709="",D709=""),"",ROUND(MOD(D709-C709,1)*24,2))</f>
        <v/>
      </c>
      <c r="G709" s="6" t="n"/>
      <c r="H709" s="16">
        <f>IF(OR(A709="",B709=""),"",IF(COUNTIFS('Lançamentos Diários'!$A$5:$A$2004,A709,'Lançamentos Diários'!$B$5:$B$2004,B709)&gt;0,"OK","FALTA LANÇAMENTO"))</f>
        <v/>
      </c>
    </row>
    <row r="710">
      <c r="A710" s="13" t="n"/>
      <c r="B710" s="6" t="n"/>
      <c r="C710" s="14" t="n"/>
      <c r="D710" s="14" t="n"/>
      <c r="E710" s="6" t="n"/>
      <c r="F710" s="11">
        <f>IF(OR(C710="",D710=""),"",ROUND(MOD(D710-C710,1)*24,2))</f>
        <v/>
      </c>
      <c r="G710" s="6" t="n"/>
      <c r="H710" s="16">
        <f>IF(OR(A710="",B710=""),"",IF(COUNTIFS('Lançamentos Diários'!$A$5:$A$2004,A710,'Lançamentos Diários'!$B$5:$B$2004,B710)&gt;0,"OK","FALTA LANÇAMENTO"))</f>
        <v/>
      </c>
    </row>
    <row r="711">
      <c r="A711" s="13" t="n"/>
      <c r="B711" s="6" t="n"/>
      <c r="C711" s="14" t="n"/>
      <c r="D711" s="14" t="n"/>
      <c r="E711" s="6" t="n"/>
      <c r="F711" s="11">
        <f>IF(OR(C711="",D711=""),"",ROUND(MOD(D711-C711,1)*24,2))</f>
        <v/>
      </c>
      <c r="G711" s="6" t="n"/>
      <c r="H711" s="16">
        <f>IF(OR(A711="",B711=""),"",IF(COUNTIFS('Lançamentos Diários'!$A$5:$A$2004,A711,'Lançamentos Diários'!$B$5:$B$2004,B711)&gt;0,"OK","FALTA LANÇAMENTO"))</f>
        <v/>
      </c>
    </row>
    <row r="712">
      <c r="A712" s="13" t="n"/>
      <c r="B712" s="6" t="n"/>
      <c r="C712" s="14" t="n"/>
      <c r="D712" s="14" t="n"/>
      <c r="E712" s="6" t="n"/>
      <c r="F712" s="11">
        <f>IF(OR(C712="",D712=""),"",ROUND(MOD(D712-C712,1)*24,2))</f>
        <v/>
      </c>
      <c r="G712" s="6" t="n"/>
      <c r="H712" s="16">
        <f>IF(OR(A712="",B712=""),"",IF(COUNTIFS('Lançamentos Diários'!$A$5:$A$2004,A712,'Lançamentos Diários'!$B$5:$B$2004,B712)&gt;0,"OK","FALTA LANÇAMENTO"))</f>
        <v/>
      </c>
    </row>
    <row r="713">
      <c r="A713" s="13" t="n"/>
      <c r="B713" s="6" t="n"/>
      <c r="C713" s="14" t="n"/>
      <c r="D713" s="14" t="n"/>
      <c r="E713" s="6" t="n"/>
      <c r="F713" s="11">
        <f>IF(OR(C713="",D713=""),"",ROUND(MOD(D713-C713,1)*24,2))</f>
        <v/>
      </c>
      <c r="G713" s="6" t="n"/>
      <c r="H713" s="16">
        <f>IF(OR(A713="",B713=""),"",IF(COUNTIFS('Lançamentos Diários'!$A$5:$A$2004,A713,'Lançamentos Diários'!$B$5:$B$2004,B713)&gt;0,"OK","FALTA LANÇAMENTO"))</f>
        <v/>
      </c>
    </row>
    <row r="714">
      <c r="A714" s="13" t="n"/>
      <c r="B714" s="6" t="n"/>
      <c r="C714" s="14" t="n"/>
      <c r="D714" s="14" t="n"/>
      <c r="E714" s="6" t="n"/>
      <c r="F714" s="11">
        <f>IF(OR(C714="",D714=""),"",ROUND(MOD(D714-C714,1)*24,2))</f>
        <v/>
      </c>
      <c r="G714" s="6" t="n"/>
      <c r="H714" s="16">
        <f>IF(OR(A714="",B714=""),"",IF(COUNTIFS('Lançamentos Diários'!$A$5:$A$2004,A714,'Lançamentos Diários'!$B$5:$B$2004,B714)&gt;0,"OK","FALTA LANÇAMENTO"))</f>
        <v/>
      </c>
    </row>
    <row r="715">
      <c r="A715" s="13" t="n"/>
      <c r="B715" s="6" t="n"/>
      <c r="C715" s="14" t="n"/>
      <c r="D715" s="14" t="n"/>
      <c r="E715" s="6" t="n"/>
      <c r="F715" s="11">
        <f>IF(OR(C715="",D715=""),"",ROUND(MOD(D715-C715,1)*24,2))</f>
        <v/>
      </c>
      <c r="G715" s="6" t="n"/>
      <c r="H715" s="16">
        <f>IF(OR(A715="",B715=""),"",IF(COUNTIFS('Lançamentos Diários'!$A$5:$A$2004,A715,'Lançamentos Diários'!$B$5:$B$2004,B715)&gt;0,"OK","FALTA LANÇAMENTO"))</f>
        <v/>
      </c>
    </row>
    <row r="716">
      <c r="A716" s="13" t="n"/>
      <c r="B716" s="6" t="n"/>
      <c r="C716" s="14" t="n"/>
      <c r="D716" s="14" t="n"/>
      <c r="E716" s="6" t="n"/>
      <c r="F716" s="11">
        <f>IF(OR(C716="",D716=""),"",ROUND(MOD(D716-C716,1)*24,2))</f>
        <v/>
      </c>
      <c r="G716" s="6" t="n"/>
      <c r="H716" s="16">
        <f>IF(OR(A716="",B716=""),"",IF(COUNTIFS('Lançamentos Diários'!$A$5:$A$2004,A716,'Lançamentos Diários'!$B$5:$B$2004,B716)&gt;0,"OK","FALTA LANÇAMENTO"))</f>
        <v/>
      </c>
    </row>
    <row r="717">
      <c r="A717" s="13" t="n"/>
      <c r="B717" s="6" t="n"/>
      <c r="C717" s="14" t="n"/>
      <c r="D717" s="14" t="n"/>
      <c r="E717" s="6" t="n"/>
      <c r="F717" s="11">
        <f>IF(OR(C717="",D717=""),"",ROUND(MOD(D717-C717,1)*24,2))</f>
        <v/>
      </c>
      <c r="G717" s="6" t="n"/>
      <c r="H717" s="16">
        <f>IF(OR(A717="",B717=""),"",IF(COUNTIFS('Lançamentos Diários'!$A$5:$A$2004,A717,'Lançamentos Diários'!$B$5:$B$2004,B717)&gt;0,"OK","FALTA LANÇAMENTO"))</f>
        <v/>
      </c>
    </row>
    <row r="718">
      <c r="A718" s="13" t="n"/>
      <c r="B718" s="6" t="n"/>
      <c r="C718" s="14" t="n"/>
      <c r="D718" s="14" t="n"/>
      <c r="E718" s="6" t="n"/>
      <c r="F718" s="11">
        <f>IF(OR(C718="",D718=""),"",ROUND(MOD(D718-C718,1)*24,2))</f>
        <v/>
      </c>
      <c r="G718" s="6" t="n"/>
      <c r="H718" s="16">
        <f>IF(OR(A718="",B718=""),"",IF(COUNTIFS('Lançamentos Diários'!$A$5:$A$2004,A718,'Lançamentos Diários'!$B$5:$B$2004,B718)&gt;0,"OK","FALTA LANÇAMENTO"))</f>
        <v/>
      </c>
    </row>
    <row r="719">
      <c r="A719" s="13" t="n"/>
      <c r="B719" s="6" t="n"/>
      <c r="C719" s="14" t="n"/>
      <c r="D719" s="14" t="n"/>
      <c r="E719" s="6" t="n"/>
      <c r="F719" s="11">
        <f>IF(OR(C719="",D719=""),"",ROUND(MOD(D719-C719,1)*24,2))</f>
        <v/>
      </c>
      <c r="G719" s="6" t="n"/>
      <c r="H719" s="16">
        <f>IF(OR(A719="",B719=""),"",IF(COUNTIFS('Lançamentos Diários'!$A$5:$A$2004,A719,'Lançamentos Diários'!$B$5:$B$2004,B719)&gt;0,"OK","FALTA LANÇAMENTO"))</f>
        <v/>
      </c>
    </row>
    <row r="720">
      <c r="A720" s="13" t="n"/>
      <c r="B720" s="6" t="n"/>
      <c r="C720" s="14" t="n"/>
      <c r="D720" s="14" t="n"/>
      <c r="E720" s="6" t="n"/>
      <c r="F720" s="11">
        <f>IF(OR(C720="",D720=""),"",ROUND(MOD(D720-C720,1)*24,2))</f>
        <v/>
      </c>
      <c r="G720" s="6" t="n"/>
      <c r="H720" s="16">
        <f>IF(OR(A720="",B720=""),"",IF(COUNTIFS('Lançamentos Diários'!$A$5:$A$2004,A720,'Lançamentos Diários'!$B$5:$B$2004,B720)&gt;0,"OK","FALTA LANÇAMENTO"))</f>
        <v/>
      </c>
    </row>
    <row r="721">
      <c r="A721" s="13" t="n"/>
      <c r="B721" s="6" t="n"/>
      <c r="C721" s="14" t="n"/>
      <c r="D721" s="14" t="n"/>
      <c r="E721" s="6" t="n"/>
      <c r="F721" s="11">
        <f>IF(OR(C721="",D721=""),"",ROUND(MOD(D721-C721,1)*24,2))</f>
        <v/>
      </c>
      <c r="G721" s="6" t="n"/>
      <c r="H721" s="16">
        <f>IF(OR(A721="",B721=""),"",IF(COUNTIFS('Lançamentos Diários'!$A$5:$A$2004,A721,'Lançamentos Diários'!$B$5:$B$2004,B721)&gt;0,"OK","FALTA LANÇAMENTO"))</f>
        <v/>
      </c>
    </row>
    <row r="722">
      <c r="A722" s="13" t="n"/>
      <c r="B722" s="6" t="n"/>
      <c r="C722" s="14" t="n"/>
      <c r="D722" s="14" t="n"/>
      <c r="E722" s="6" t="n"/>
      <c r="F722" s="11">
        <f>IF(OR(C722="",D722=""),"",ROUND(MOD(D722-C722,1)*24,2))</f>
        <v/>
      </c>
      <c r="G722" s="6" t="n"/>
      <c r="H722" s="16">
        <f>IF(OR(A722="",B722=""),"",IF(COUNTIFS('Lançamentos Diários'!$A$5:$A$2004,A722,'Lançamentos Diários'!$B$5:$B$2004,B722)&gt;0,"OK","FALTA LANÇAMENTO"))</f>
        <v/>
      </c>
    </row>
    <row r="723">
      <c r="A723" s="13" t="n"/>
      <c r="B723" s="6" t="n"/>
      <c r="C723" s="14" t="n"/>
      <c r="D723" s="14" t="n"/>
      <c r="E723" s="6" t="n"/>
      <c r="F723" s="11">
        <f>IF(OR(C723="",D723=""),"",ROUND(MOD(D723-C723,1)*24,2))</f>
        <v/>
      </c>
      <c r="G723" s="6" t="n"/>
      <c r="H723" s="16">
        <f>IF(OR(A723="",B723=""),"",IF(COUNTIFS('Lançamentos Diários'!$A$5:$A$2004,A723,'Lançamentos Diários'!$B$5:$B$2004,B723)&gt;0,"OK","FALTA LANÇAMENTO"))</f>
        <v/>
      </c>
    </row>
    <row r="724">
      <c r="A724" s="13" t="n"/>
      <c r="B724" s="6" t="n"/>
      <c r="C724" s="14" t="n"/>
      <c r="D724" s="14" t="n"/>
      <c r="E724" s="6" t="n"/>
      <c r="F724" s="11">
        <f>IF(OR(C724="",D724=""),"",ROUND(MOD(D724-C724,1)*24,2))</f>
        <v/>
      </c>
      <c r="G724" s="6" t="n"/>
      <c r="H724" s="16">
        <f>IF(OR(A724="",B724=""),"",IF(COUNTIFS('Lançamentos Diários'!$A$5:$A$2004,A724,'Lançamentos Diários'!$B$5:$B$2004,B724)&gt;0,"OK","FALTA LANÇAMENTO"))</f>
        <v/>
      </c>
    </row>
    <row r="725">
      <c r="A725" s="13" t="n"/>
      <c r="B725" s="6" t="n"/>
      <c r="C725" s="14" t="n"/>
      <c r="D725" s="14" t="n"/>
      <c r="E725" s="6" t="n"/>
      <c r="F725" s="11">
        <f>IF(OR(C725="",D725=""),"",ROUND(MOD(D725-C725,1)*24,2))</f>
        <v/>
      </c>
      <c r="G725" s="6" t="n"/>
      <c r="H725" s="16">
        <f>IF(OR(A725="",B725=""),"",IF(COUNTIFS('Lançamentos Diários'!$A$5:$A$2004,A725,'Lançamentos Diários'!$B$5:$B$2004,B725)&gt;0,"OK","FALTA LANÇAMENTO"))</f>
        <v/>
      </c>
    </row>
    <row r="726">
      <c r="A726" s="13" t="n"/>
      <c r="B726" s="6" t="n"/>
      <c r="C726" s="14" t="n"/>
      <c r="D726" s="14" t="n"/>
      <c r="E726" s="6" t="n"/>
      <c r="F726" s="11">
        <f>IF(OR(C726="",D726=""),"",ROUND(MOD(D726-C726,1)*24,2))</f>
        <v/>
      </c>
      <c r="G726" s="6" t="n"/>
      <c r="H726" s="16">
        <f>IF(OR(A726="",B726=""),"",IF(COUNTIFS('Lançamentos Diários'!$A$5:$A$2004,A726,'Lançamentos Diários'!$B$5:$B$2004,B726)&gt;0,"OK","FALTA LANÇAMENTO"))</f>
        <v/>
      </c>
    </row>
    <row r="727">
      <c r="A727" s="13" t="n"/>
      <c r="B727" s="6" t="n"/>
      <c r="C727" s="14" t="n"/>
      <c r="D727" s="14" t="n"/>
      <c r="E727" s="6" t="n"/>
      <c r="F727" s="11">
        <f>IF(OR(C727="",D727=""),"",ROUND(MOD(D727-C727,1)*24,2))</f>
        <v/>
      </c>
      <c r="G727" s="6" t="n"/>
      <c r="H727" s="16">
        <f>IF(OR(A727="",B727=""),"",IF(COUNTIFS('Lançamentos Diários'!$A$5:$A$2004,A727,'Lançamentos Diários'!$B$5:$B$2004,B727)&gt;0,"OK","FALTA LANÇAMENTO"))</f>
        <v/>
      </c>
    </row>
    <row r="728">
      <c r="A728" s="13" t="n"/>
      <c r="B728" s="6" t="n"/>
      <c r="C728" s="14" t="n"/>
      <c r="D728" s="14" t="n"/>
      <c r="E728" s="6" t="n"/>
      <c r="F728" s="11">
        <f>IF(OR(C728="",D728=""),"",ROUND(MOD(D728-C728,1)*24,2))</f>
        <v/>
      </c>
      <c r="G728" s="6" t="n"/>
      <c r="H728" s="16">
        <f>IF(OR(A728="",B728=""),"",IF(COUNTIFS('Lançamentos Diários'!$A$5:$A$2004,A728,'Lançamentos Diários'!$B$5:$B$2004,B728)&gt;0,"OK","FALTA LANÇAMENTO"))</f>
        <v/>
      </c>
    </row>
    <row r="729">
      <c r="A729" s="13" t="n"/>
      <c r="B729" s="6" t="n"/>
      <c r="C729" s="14" t="n"/>
      <c r="D729" s="14" t="n"/>
      <c r="E729" s="6" t="n"/>
      <c r="F729" s="11">
        <f>IF(OR(C729="",D729=""),"",ROUND(MOD(D729-C729,1)*24,2))</f>
        <v/>
      </c>
      <c r="G729" s="6" t="n"/>
      <c r="H729" s="16">
        <f>IF(OR(A729="",B729=""),"",IF(COUNTIFS('Lançamentos Diários'!$A$5:$A$2004,A729,'Lançamentos Diários'!$B$5:$B$2004,B729)&gt;0,"OK","FALTA LANÇAMENTO"))</f>
        <v/>
      </c>
    </row>
    <row r="730">
      <c r="A730" s="13" t="n"/>
      <c r="B730" s="6" t="n"/>
      <c r="C730" s="14" t="n"/>
      <c r="D730" s="14" t="n"/>
      <c r="E730" s="6" t="n"/>
      <c r="F730" s="11">
        <f>IF(OR(C730="",D730=""),"",ROUND(MOD(D730-C730,1)*24,2))</f>
        <v/>
      </c>
      <c r="G730" s="6" t="n"/>
      <c r="H730" s="16">
        <f>IF(OR(A730="",B730=""),"",IF(COUNTIFS('Lançamentos Diários'!$A$5:$A$2004,A730,'Lançamentos Diários'!$B$5:$B$2004,B730)&gt;0,"OK","FALTA LANÇAMENTO"))</f>
        <v/>
      </c>
    </row>
    <row r="731">
      <c r="A731" s="13" t="n"/>
      <c r="B731" s="6" t="n"/>
      <c r="C731" s="14" t="n"/>
      <c r="D731" s="14" t="n"/>
      <c r="E731" s="6" t="n"/>
      <c r="F731" s="11">
        <f>IF(OR(C731="",D731=""),"",ROUND(MOD(D731-C731,1)*24,2))</f>
        <v/>
      </c>
      <c r="G731" s="6" t="n"/>
      <c r="H731" s="16">
        <f>IF(OR(A731="",B731=""),"",IF(COUNTIFS('Lançamentos Diários'!$A$5:$A$2004,A731,'Lançamentos Diários'!$B$5:$B$2004,B731)&gt;0,"OK","FALTA LANÇAMENTO"))</f>
        <v/>
      </c>
    </row>
    <row r="732">
      <c r="A732" s="13" t="n"/>
      <c r="B732" s="6" t="n"/>
      <c r="C732" s="14" t="n"/>
      <c r="D732" s="14" t="n"/>
      <c r="E732" s="6" t="n"/>
      <c r="F732" s="11">
        <f>IF(OR(C732="",D732=""),"",ROUND(MOD(D732-C732,1)*24,2))</f>
        <v/>
      </c>
      <c r="G732" s="6" t="n"/>
      <c r="H732" s="16">
        <f>IF(OR(A732="",B732=""),"",IF(COUNTIFS('Lançamentos Diários'!$A$5:$A$2004,A732,'Lançamentos Diários'!$B$5:$B$2004,B732)&gt;0,"OK","FALTA LANÇAMENTO"))</f>
        <v/>
      </c>
    </row>
    <row r="733">
      <c r="A733" s="13" t="n"/>
      <c r="B733" s="6" t="n"/>
      <c r="C733" s="14" t="n"/>
      <c r="D733" s="14" t="n"/>
      <c r="E733" s="6" t="n"/>
      <c r="F733" s="11">
        <f>IF(OR(C733="",D733=""),"",ROUND(MOD(D733-C733,1)*24,2))</f>
        <v/>
      </c>
      <c r="G733" s="6" t="n"/>
      <c r="H733" s="16">
        <f>IF(OR(A733="",B733=""),"",IF(COUNTIFS('Lançamentos Diários'!$A$5:$A$2004,A733,'Lançamentos Diários'!$B$5:$B$2004,B733)&gt;0,"OK","FALTA LANÇAMENTO"))</f>
        <v/>
      </c>
    </row>
    <row r="734">
      <c r="A734" s="13" t="n"/>
      <c r="B734" s="6" t="n"/>
      <c r="C734" s="14" t="n"/>
      <c r="D734" s="14" t="n"/>
      <c r="E734" s="6" t="n"/>
      <c r="F734" s="11">
        <f>IF(OR(C734="",D734=""),"",ROUND(MOD(D734-C734,1)*24,2))</f>
        <v/>
      </c>
      <c r="G734" s="6" t="n"/>
      <c r="H734" s="16">
        <f>IF(OR(A734="",B734=""),"",IF(COUNTIFS('Lançamentos Diários'!$A$5:$A$2004,A734,'Lançamentos Diários'!$B$5:$B$2004,B734)&gt;0,"OK","FALTA LANÇAMENTO"))</f>
        <v/>
      </c>
    </row>
    <row r="735">
      <c r="A735" s="13" t="n"/>
      <c r="B735" s="6" t="n"/>
      <c r="C735" s="14" t="n"/>
      <c r="D735" s="14" t="n"/>
      <c r="E735" s="6" t="n"/>
      <c r="F735" s="11">
        <f>IF(OR(C735="",D735=""),"",ROUND(MOD(D735-C735,1)*24,2))</f>
        <v/>
      </c>
      <c r="G735" s="6" t="n"/>
      <c r="H735" s="16">
        <f>IF(OR(A735="",B735=""),"",IF(COUNTIFS('Lançamentos Diários'!$A$5:$A$2004,A735,'Lançamentos Diários'!$B$5:$B$2004,B735)&gt;0,"OK","FALTA LANÇAMENTO"))</f>
        <v/>
      </c>
    </row>
    <row r="736">
      <c r="A736" s="13" t="n"/>
      <c r="B736" s="6" t="n"/>
      <c r="C736" s="14" t="n"/>
      <c r="D736" s="14" t="n"/>
      <c r="E736" s="6" t="n"/>
      <c r="F736" s="11">
        <f>IF(OR(C736="",D736=""),"",ROUND(MOD(D736-C736,1)*24,2))</f>
        <v/>
      </c>
      <c r="G736" s="6" t="n"/>
      <c r="H736" s="16">
        <f>IF(OR(A736="",B736=""),"",IF(COUNTIFS('Lançamentos Diários'!$A$5:$A$2004,A736,'Lançamentos Diários'!$B$5:$B$2004,B736)&gt;0,"OK","FALTA LANÇAMENTO"))</f>
        <v/>
      </c>
    </row>
    <row r="737">
      <c r="A737" s="13" t="n"/>
      <c r="B737" s="6" t="n"/>
      <c r="C737" s="14" t="n"/>
      <c r="D737" s="14" t="n"/>
      <c r="E737" s="6" t="n"/>
      <c r="F737" s="11">
        <f>IF(OR(C737="",D737=""),"",ROUND(MOD(D737-C737,1)*24,2))</f>
        <v/>
      </c>
      <c r="G737" s="6" t="n"/>
      <c r="H737" s="16">
        <f>IF(OR(A737="",B737=""),"",IF(COUNTIFS('Lançamentos Diários'!$A$5:$A$2004,A737,'Lançamentos Diários'!$B$5:$B$2004,B737)&gt;0,"OK","FALTA LANÇAMENTO"))</f>
        <v/>
      </c>
    </row>
    <row r="738">
      <c r="A738" s="13" t="n"/>
      <c r="B738" s="6" t="n"/>
      <c r="C738" s="14" t="n"/>
      <c r="D738" s="14" t="n"/>
      <c r="E738" s="6" t="n"/>
      <c r="F738" s="11">
        <f>IF(OR(C738="",D738=""),"",ROUND(MOD(D738-C738,1)*24,2))</f>
        <v/>
      </c>
      <c r="G738" s="6" t="n"/>
      <c r="H738" s="16">
        <f>IF(OR(A738="",B738=""),"",IF(COUNTIFS('Lançamentos Diários'!$A$5:$A$2004,A738,'Lançamentos Diários'!$B$5:$B$2004,B738)&gt;0,"OK","FALTA LANÇAMENTO"))</f>
        <v/>
      </c>
    </row>
    <row r="739">
      <c r="A739" s="13" t="n"/>
      <c r="B739" s="6" t="n"/>
      <c r="C739" s="14" t="n"/>
      <c r="D739" s="14" t="n"/>
      <c r="E739" s="6" t="n"/>
      <c r="F739" s="11">
        <f>IF(OR(C739="",D739=""),"",ROUND(MOD(D739-C739,1)*24,2))</f>
        <v/>
      </c>
      <c r="G739" s="6" t="n"/>
      <c r="H739" s="16">
        <f>IF(OR(A739="",B739=""),"",IF(COUNTIFS('Lançamentos Diários'!$A$5:$A$2004,A739,'Lançamentos Diários'!$B$5:$B$2004,B739)&gt;0,"OK","FALTA LANÇAMENTO"))</f>
        <v/>
      </c>
    </row>
    <row r="740">
      <c r="A740" s="13" t="n"/>
      <c r="B740" s="6" t="n"/>
      <c r="C740" s="14" t="n"/>
      <c r="D740" s="14" t="n"/>
      <c r="E740" s="6" t="n"/>
      <c r="F740" s="11">
        <f>IF(OR(C740="",D740=""),"",ROUND(MOD(D740-C740,1)*24,2))</f>
        <v/>
      </c>
      <c r="G740" s="6" t="n"/>
      <c r="H740" s="16">
        <f>IF(OR(A740="",B740=""),"",IF(COUNTIFS('Lançamentos Diários'!$A$5:$A$2004,A740,'Lançamentos Diários'!$B$5:$B$2004,B740)&gt;0,"OK","FALTA LANÇAMENTO"))</f>
        <v/>
      </c>
    </row>
    <row r="741">
      <c r="A741" s="13" t="n"/>
      <c r="B741" s="6" t="n"/>
      <c r="C741" s="14" t="n"/>
      <c r="D741" s="14" t="n"/>
      <c r="E741" s="6" t="n"/>
      <c r="F741" s="11">
        <f>IF(OR(C741="",D741=""),"",ROUND(MOD(D741-C741,1)*24,2))</f>
        <v/>
      </c>
      <c r="G741" s="6" t="n"/>
      <c r="H741" s="16">
        <f>IF(OR(A741="",B741=""),"",IF(COUNTIFS('Lançamentos Diários'!$A$5:$A$2004,A741,'Lançamentos Diários'!$B$5:$B$2004,B741)&gt;0,"OK","FALTA LANÇAMENTO"))</f>
        <v/>
      </c>
    </row>
    <row r="742">
      <c r="A742" s="13" t="n"/>
      <c r="B742" s="6" t="n"/>
      <c r="C742" s="14" t="n"/>
      <c r="D742" s="14" t="n"/>
      <c r="E742" s="6" t="n"/>
      <c r="F742" s="11">
        <f>IF(OR(C742="",D742=""),"",ROUND(MOD(D742-C742,1)*24,2))</f>
        <v/>
      </c>
      <c r="G742" s="6" t="n"/>
      <c r="H742" s="16">
        <f>IF(OR(A742="",B742=""),"",IF(COUNTIFS('Lançamentos Diários'!$A$5:$A$2004,A742,'Lançamentos Diários'!$B$5:$B$2004,B742)&gt;0,"OK","FALTA LANÇAMENTO"))</f>
        <v/>
      </c>
    </row>
    <row r="743">
      <c r="A743" s="13" t="n"/>
      <c r="B743" s="6" t="n"/>
      <c r="C743" s="14" t="n"/>
      <c r="D743" s="14" t="n"/>
      <c r="E743" s="6" t="n"/>
      <c r="F743" s="11">
        <f>IF(OR(C743="",D743=""),"",ROUND(MOD(D743-C743,1)*24,2))</f>
        <v/>
      </c>
      <c r="G743" s="6" t="n"/>
      <c r="H743" s="16">
        <f>IF(OR(A743="",B743=""),"",IF(COUNTIFS('Lançamentos Diários'!$A$5:$A$2004,A743,'Lançamentos Diários'!$B$5:$B$2004,B743)&gt;0,"OK","FALTA LANÇAMENTO"))</f>
        <v/>
      </c>
    </row>
    <row r="744">
      <c r="A744" s="13" t="n"/>
      <c r="B744" s="6" t="n"/>
      <c r="C744" s="14" t="n"/>
      <c r="D744" s="14" t="n"/>
      <c r="E744" s="6" t="n"/>
      <c r="F744" s="11">
        <f>IF(OR(C744="",D744=""),"",ROUND(MOD(D744-C744,1)*24,2))</f>
        <v/>
      </c>
      <c r="G744" s="6" t="n"/>
      <c r="H744" s="16">
        <f>IF(OR(A744="",B744=""),"",IF(COUNTIFS('Lançamentos Diários'!$A$5:$A$2004,A744,'Lançamentos Diários'!$B$5:$B$2004,B744)&gt;0,"OK","FALTA LANÇAMENTO"))</f>
        <v/>
      </c>
    </row>
    <row r="745">
      <c r="A745" s="13" t="n"/>
      <c r="B745" s="6" t="n"/>
      <c r="C745" s="14" t="n"/>
      <c r="D745" s="14" t="n"/>
      <c r="E745" s="6" t="n"/>
      <c r="F745" s="11">
        <f>IF(OR(C745="",D745=""),"",ROUND(MOD(D745-C745,1)*24,2))</f>
        <v/>
      </c>
      <c r="G745" s="6" t="n"/>
      <c r="H745" s="16">
        <f>IF(OR(A745="",B745=""),"",IF(COUNTIFS('Lançamentos Diários'!$A$5:$A$2004,A745,'Lançamentos Diários'!$B$5:$B$2004,B745)&gt;0,"OK","FALTA LANÇAMENTO"))</f>
        <v/>
      </c>
    </row>
    <row r="746">
      <c r="A746" s="13" t="n"/>
      <c r="B746" s="6" t="n"/>
      <c r="C746" s="14" t="n"/>
      <c r="D746" s="14" t="n"/>
      <c r="E746" s="6" t="n"/>
      <c r="F746" s="11">
        <f>IF(OR(C746="",D746=""),"",ROUND(MOD(D746-C746,1)*24,2))</f>
        <v/>
      </c>
      <c r="G746" s="6" t="n"/>
      <c r="H746" s="16">
        <f>IF(OR(A746="",B746=""),"",IF(COUNTIFS('Lançamentos Diários'!$A$5:$A$2004,A746,'Lançamentos Diários'!$B$5:$B$2004,B746)&gt;0,"OK","FALTA LANÇAMENTO"))</f>
        <v/>
      </c>
    </row>
    <row r="747">
      <c r="A747" s="13" t="n"/>
      <c r="B747" s="6" t="n"/>
      <c r="C747" s="14" t="n"/>
      <c r="D747" s="14" t="n"/>
      <c r="E747" s="6" t="n"/>
      <c r="F747" s="11">
        <f>IF(OR(C747="",D747=""),"",ROUND(MOD(D747-C747,1)*24,2))</f>
        <v/>
      </c>
      <c r="G747" s="6" t="n"/>
      <c r="H747" s="16">
        <f>IF(OR(A747="",B747=""),"",IF(COUNTIFS('Lançamentos Diários'!$A$5:$A$2004,A747,'Lançamentos Diários'!$B$5:$B$2004,B747)&gt;0,"OK","FALTA LANÇAMENTO"))</f>
        <v/>
      </c>
    </row>
    <row r="748">
      <c r="A748" s="13" t="n"/>
      <c r="B748" s="6" t="n"/>
      <c r="C748" s="14" t="n"/>
      <c r="D748" s="14" t="n"/>
      <c r="E748" s="6" t="n"/>
      <c r="F748" s="11">
        <f>IF(OR(C748="",D748=""),"",ROUND(MOD(D748-C748,1)*24,2))</f>
        <v/>
      </c>
      <c r="G748" s="6" t="n"/>
      <c r="H748" s="16">
        <f>IF(OR(A748="",B748=""),"",IF(COUNTIFS('Lançamentos Diários'!$A$5:$A$2004,A748,'Lançamentos Diários'!$B$5:$B$2004,B748)&gt;0,"OK","FALTA LANÇAMENTO"))</f>
        <v/>
      </c>
    </row>
    <row r="749">
      <c r="A749" s="13" t="n"/>
      <c r="B749" s="6" t="n"/>
      <c r="C749" s="14" t="n"/>
      <c r="D749" s="14" t="n"/>
      <c r="E749" s="6" t="n"/>
      <c r="F749" s="11">
        <f>IF(OR(C749="",D749=""),"",ROUND(MOD(D749-C749,1)*24,2))</f>
        <v/>
      </c>
      <c r="G749" s="6" t="n"/>
      <c r="H749" s="16">
        <f>IF(OR(A749="",B749=""),"",IF(COUNTIFS('Lançamentos Diários'!$A$5:$A$2004,A749,'Lançamentos Diários'!$B$5:$B$2004,B749)&gt;0,"OK","FALTA LANÇAMENTO"))</f>
        <v/>
      </c>
    </row>
    <row r="750">
      <c r="A750" s="13" t="n"/>
      <c r="B750" s="6" t="n"/>
      <c r="C750" s="14" t="n"/>
      <c r="D750" s="14" t="n"/>
      <c r="E750" s="6" t="n"/>
      <c r="F750" s="11">
        <f>IF(OR(C750="",D750=""),"",ROUND(MOD(D750-C750,1)*24,2))</f>
        <v/>
      </c>
      <c r="G750" s="6" t="n"/>
      <c r="H750" s="16">
        <f>IF(OR(A750="",B750=""),"",IF(COUNTIFS('Lançamentos Diários'!$A$5:$A$2004,A750,'Lançamentos Diários'!$B$5:$B$2004,B750)&gt;0,"OK","FALTA LANÇAMENTO"))</f>
        <v/>
      </c>
    </row>
    <row r="751">
      <c r="A751" s="13" t="n"/>
      <c r="B751" s="6" t="n"/>
      <c r="C751" s="14" t="n"/>
      <c r="D751" s="14" t="n"/>
      <c r="E751" s="6" t="n"/>
      <c r="F751" s="11">
        <f>IF(OR(C751="",D751=""),"",ROUND(MOD(D751-C751,1)*24,2))</f>
        <v/>
      </c>
      <c r="G751" s="6" t="n"/>
      <c r="H751" s="16">
        <f>IF(OR(A751="",B751=""),"",IF(COUNTIFS('Lançamentos Diários'!$A$5:$A$2004,A751,'Lançamentos Diários'!$B$5:$B$2004,B751)&gt;0,"OK","FALTA LANÇAMENTO"))</f>
        <v/>
      </c>
    </row>
    <row r="752">
      <c r="A752" s="13" t="n"/>
      <c r="B752" s="6" t="n"/>
      <c r="C752" s="14" t="n"/>
      <c r="D752" s="14" t="n"/>
      <c r="E752" s="6" t="n"/>
      <c r="F752" s="11">
        <f>IF(OR(C752="",D752=""),"",ROUND(MOD(D752-C752,1)*24,2))</f>
        <v/>
      </c>
      <c r="G752" s="6" t="n"/>
      <c r="H752" s="16">
        <f>IF(OR(A752="",B752=""),"",IF(COUNTIFS('Lançamentos Diários'!$A$5:$A$2004,A752,'Lançamentos Diários'!$B$5:$B$2004,B752)&gt;0,"OK","FALTA LANÇAMENTO"))</f>
        <v/>
      </c>
    </row>
    <row r="753">
      <c r="A753" s="13" t="n"/>
      <c r="B753" s="6" t="n"/>
      <c r="C753" s="14" t="n"/>
      <c r="D753" s="14" t="n"/>
      <c r="E753" s="6" t="n"/>
      <c r="F753" s="11">
        <f>IF(OR(C753="",D753=""),"",ROUND(MOD(D753-C753,1)*24,2))</f>
        <v/>
      </c>
      <c r="G753" s="6" t="n"/>
      <c r="H753" s="16">
        <f>IF(OR(A753="",B753=""),"",IF(COUNTIFS('Lançamentos Diários'!$A$5:$A$2004,A753,'Lançamentos Diários'!$B$5:$B$2004,B753)&gt;0,"OK","FALTA LANÇAMENTO"))</f>
        <v/>
      </c>
    </row>
    <row r="754">
      <c r="A754" s="13" t="n"/>
      <c r="B754" s="6" t="n"/>
      <c r="C754" s="14" t="n"/>
      <c r="D754" s="14" t="n"/>
      <c r="E754" s="6" t="n"/>
      <c r="F754" s="11">
        <f>IF(OR(C754="",D754=""),"",ROUND(MOD(D754-C754,1)*24,2))</f>
        <v/>
      </c>
      <c r="G754" s="6" t="n"/>
      <c r="H754" s="16">
        <f>IF(OR(A754="",B754=""),"",IF(COUNTIFS('Lançamentos Diários'!$A$5:$A$2004,A754,'Lançamentos Diários'!$B$5:$B$2004,B754)&gt;0,"OK","FALTA LANÇAMENTO"))</f>
        <v/>
      </c>
    </row>
    <row r="755">
      <c r="A755" s="13" t="n"/>
      <c r="B755" s="6" t="n"/>
      <c r="C755" s="14" t="n"/>
      <c r="D755" s="14" t="n"/>
      <c r="E755" s="6" t="n"/>
      <c r="F755" s="11">
        <f>IF(OR(C755="",D755=""),"",ROUND(MOD(D755-C755,1)*24,2))</f>
        <v/>
      </c>
      <c r="G755" s="6" t="n"/>
      <c r="H755" s="16">
        <f>IF(OR(A755="",B755=""),"",IF(COUNTIFS('Lançamentos Diários'!$A$5:$A$2004,A755,'Lançamentos Diários'!$B$5:$B$2004,B755)&gt;0,"OK","FALTA LANÇAMENTO"))</f>
        <v/>
      </c>
    </row>
    <row r="756">
      <c r="A756" s="13" t="n"/>
      <c r="B756" s="6" t="n"/>
      <c r="C756" s="14" t="n"/>
      <c r="D756" s="14" t="n"/>
      <c r="E756" s="6" t="n"/>
      <c r="F756" s="11">
        <f>IF(OR(C756="",D756=""),"",ROUND(MOD(D756-C756,1)*24,2))</f>
        <v/>
      </c>
      <c r="G756" s="6" t="n"/>
      <c r="H756" s="16">
        <f>IF(OR(A756="",B756=""),"",IF(COUNTIFS('Lançamentos Diários'!$A$5:$A$2004,A756,'Lançamentos Diários'!$B$5:$B$2004,B756)&gt;0,"OK","FALTA LANÇAMENTO"))</f>
        <v/>
      </c>
    </row>
    <row r="757">
      <c r="A757" s="13" t="n"/>
      <c r="B757" s="6" t="n"/>
      <c r="C757" s="14" t="n"/>
      <c r="D757" s="14" t="n"/>
      <c r="E757" s="6" t="n"/>
      <c r="F757" s="11">
        <f>IF(OR(C757="",D757=""),"",ROUND(MOD(D757-C757,1)*24,2))</f>
        <v/>
      </c>
      <c r="G757" s="6" t="n"/>
      <c r="H757" s="16">
        <f>IF(OR(A757="",B757=""),"",IF(COUNTIFS('Lançamentos Diários'!$A$5:$A$2004,A757,'Lançamentos Diários'!$B$5:$B$2004,B757)&gt;0,"OK","FALTA LANÇAMENTO"))</f>
        <v/>
      </c>
    </row>
    <row r="758">
      <c r="A758" s="13" t="n"/>
      <c r="B758" s="6" t="n"/>
      <c r="C758" s="14" t="n"/>
      <c r="D758" s="14" t="n"/>
      <c r="E758" s="6" t="n"/>
      <c r="F758" s="11">
        <f>IF(OR(C758="",D758=""),"",ROUND(MOD(D758-C758,1)*24,2))</f>
        <v/>
      </c>
      <c r="G758" s="6" t="n"/>
      <c r="H758" s="16">
        <f>IF(OR(A758="",B758=""),"",IF(COUNTIFS('Lançamentos Diários'!$A$5:$A$2004,A758,'Lançamentos Diários'!$B$5:$B$2004,B758)&gt;0,"OK","FALTA LANÇAMENTO"))</f>
        <v/>
      </c>
    </row>
    <row r="759">
      <c r="A759" s="13" t="n"/>
      <c r="B759" s="6" t="n"/>
      <c r="C759" s="14" t="n"/>
      <c r="D759" s="14" t="n"/>
      <c r="E759" s="6" t="n"/>
      <c r="F759" s="11">
        <f>IF(OR(C759="",D759=""),"",ROUND(MOD(D759-C759,1)*24,2))</f>
        <v/>
      </c>
      <c r="G759" s="6" t="n"/>
      <c r="H759" s="16">
        <f>IF(OR(A759="",B759=""),"",IF(COUNTIFS('Lançamentos Diários'!$A$5:$A$2004,A759,'Lançamentos Diários'!$B$5:$B$2004,B759)&gt;0,"OK","FALTA LANÇAMENTO"))</f>
        <v/>
      </c>
    </row>
    <row r="760">
      <c r="A760" s="13" t="n"/>
      <c r="B760" s="6" t="n"/>
      <c r="C760" s="14" t="n"/>
      <c r="D760" s="14" t="n"/>
      <c r="E760" s="6" t="n"/>
      <c r="F760" s="11">
        <f>IF(OR(C760="",D760=""),"",ROUND(MOD(D760-C760,1)*24,2))</f>
        <v/>
      </c>
      <c r="G760" s="6" t="n"/>
      <c r="H760" s="16">
        <f>IF(OR(A760="",B760=""),"",IF(COUNTIFS('Lançamentos Diários'!$A$5:$A$2004,A760,'Lançamentos Diários'!$B$5:$B$2004,B760)&gt;0,"OK","FALTA LANÇAMENTO"))</f>
        <v/>
      </c>
    </row>
    <row r="761">
      <c r="A761" s="13" t="n"/>
      <c r="B761" s="6" t="n"/>
      <c r="C761" s="14" t="n"/>
      <c r="D761" s="14" t="n"/>
      <c r="E761" s="6" t="n"/>
      <c r="F761" s="11">
        <f>IF(OR(C761="",D761=""),"",ROUND(MOD(D761-C761,1)*24,2))</f>
        <v/>
      </c>
      <c r="G761" s="6" t="n"/>
      <c r="H761" s="16">
        <f>IF(OR(A761="",B761=""),"",IF(COUNTIFS('Lançamentos Diários'!$A$5:$A$2004,A761,'Lançamentos Diários'!$B$5:$B$2004,B761)&gt;0,"OK","FALTA LANÇAMENTO"))</f>
        <v/>
      </c>
    </row>
    <row r="762">
      <c r="A762" s="13" t="n"/>
      <c r="B762" s="6" t="n"/>
      <c r="C762" s="14" t="n"/>
      <c r="D762" s="14" t="n"/>
      <c r="E762" s="6" t="n"/>
      <c r="F762" s="11">
        <f>IF(OR(C762="",D762=""),"",ROUND(MOD(D762-C762,1)*24,2))</f>
        <v/>
      </c>
      <c r="G762" s="6" t="n"/>
      <c r="H762" s="16">
        <f>IF(OR(A762="",B762=""),"",IF(COUNTIFS('Lançamentos Diários'!$A$5:$A$2004,A762,'Lançamentos Diários'!$B$5:$B$2004,B762)&gt;0,"OK","FALTA LANÇAMENTO"))</f>
        <v/>
      </c>
    </row>
    <row r="763">
      <c r="A763" s="13" t="n"/>
      <c r="B763" s="6" t="n"/>
      <c r="C763" s="14" t="n"/>
      <c r="D763" s="14" t="n"/>
      <c r="E763" s="6" t="n"/>
      <c r="F763" s="11">
        <f>IF(OR(C763="",D763=""),"",ROUND(MOD(D763-C763,1)*24,2))</f>
        <v/>
      </c>
      <c r="G763" s="6" t="n"/>
      <c r="H763" s="16">
        <f>IF(OR(A763="",B763=""),"",IF(COUNTIFS('Lançamentos Diários'!$A$5:$A$2004,A763,'Lançamentos Diários'!$B$5:$B$2004,B763)&gt;0,"OK","FALTA LANÇAMENTO"))</f>
        <v/>
      </c>
    </row>
    <row r="764">
      <c r="A764" s="13" t="n"/>
      <c r="B764" s="6" t="n"/>
      <c r="C764" s="14" t="n"/>
      <c r="D764" s="14" t="n"/>
      <c r="E764" s="6" t="n"/>
      <c r="F764" s="11">
        <f>IF(OR(C764="",D764=""),"",ROUND(MOD(D764-C764,1)*24,2))</f>
        <v/>
      </c>
      <c r="G764" s="6" t="n"/>
      <c r="H764" s="16">
        <f>IF(OR(A764="",B764=""),"",IF(COUNTIFS('Lançamentos Diários'!$A$5:$A$2004,A764,'Lançamentos Diários'!$B$5:$B$2004,B764)&gt;0,"OK","FALTA LANÇAMENTO"))</f>
        <v/>
      </c>
    </row>
    <row r="765">
      <c r="A765" s="13" t="n"/>
      <c r="B765" s="6" t="n"/>
      <c r="C765" s="14" t="n"/>
      <c r="D765" s="14" t="n"/>
      <c r="E765" s="6" t="n"/>
      <c r="F765" s="11">
        <f>IF(OR(C765="",D765=""),"",ROUND(MOD(D765-C765,1)*24,2))</f>
        <v/>
      </c>
      <c r="G765" s="6" t="n"/>
      <c r="H765" s="16">
        <f>IF(OR(A765="",B765=""),"",IF(COUNTIFS('Lançamentos Diários'!$A$5:$A$2004,A765,'Lançamentos Diários'!$B$5:$B$2004,B765)&gt;0,"OK","FALTA LANÇAMENTO"))</f>
        <v/>
      </c>
    </row>
    <row r="766">
      <c r="A766" s="13" t="n"/>
      <c r="B766" s="6" t="n"/>
      <c r="C766" s="14" t="n"/>
      <c r="D766" s="14" t="n"/>
      <c r="E766" s="6" t="n"/>
      <c r="F766" s="11">
        <f>IF(OR(C766="",D766=""),"",ROUND(MOD(D766-C766,1)*24,2))</f>
        <v/>
      </c>
      <c r="G766" s="6" t="n"/>
      <c r="H766" s="16">
        <f>IF(OR(A766="",B766=""),"",IF(COUNTIFS('Lançamentos Diários'!$A$5:$A$2004,A766,'Lançamentos Diários'!$B$5:$B$2004,B766)&gt;0,"OK","FALTA LANÇAMENTO"))</f>
        <v/>
      </c>
    </row>
    <row r="767">
      <c r="A767" s="13" t="n"/>
      <c r="B767" s="6" t="n"/>
      <c r="C767" s="14" t="n"/>
      <c r="D767" s="14" t="n"/>
      <c r="E767" s="6" t="n"/>
      <c r="F767" s="11">
        <f>IF(OR(C767="",D767=""),"",ROUND(MOD(D767-C767,1)*24,2))</f>
        <v/>
      </c>
      <c r="G767" s="6" t="n"/>
      <c r="H767" s="16">
        <f>IF(OR(A767="",B767=""),"",IF(COUNTIFS('Lançamentos Diários'!$A$5:$A$2004,A767,'Lançamentos Diários'!$B$5:$B$2004,B767)&gt;0,"OK","FALTA LANÇAMENTO"))</f>
        <v/>
      </c>
    </row>
    <row r="768">
      <c r="A768" s="13" t="n"/>
      <c r="B768" s="6" t="n"/>
      <c r="C768" s="14" t="n"/>
      <c r="D768" s="14" t="n"/>
      <c r="E768" s="6" t="n"/>
      <c r="F768" s="11">
        <f>IF(OR(C768="",D768=""),"",ROUND(MOD(D768-C768,1)*24,2))</f>
        <v/>
      </c>
      <c r="G768" s="6" t="n"/>
      <c r="H768" s="16">
        <f>IF(OR(A768="",B768=""),"",IF(COUNTIFS('Lançamentos Diários'!$A$5:$A$2004,A768,'Lançamentos Diários'!$B$5:$B$2004,B768)&gt;0,"OK","FALTA LANÇAMENTO"))</f>
        <v/>
      </c>
    </row>
    <row r="769">
      <c r="A769" s="13" t="n"/>
      <c r="B769" s="6" t="n"/>
      <c r="C769" s="14" t="n"/>
      <c r="D769" s="14" t="n"/>
      <c r="E769" s="6" t="n"/>
      <c r="F769" s="11">
        <f>IF(OR(C769="",D769=""),"",ROUND(MOD(D769-C769,1)*24,2))</f>
        <v/>
      </c>
      <c r="G769" s="6" t="n"/>
      <c r="H769" s="16">
        <f>IF(OR(A769="",B769=""),"",IF(COUNTIFS('Lançamentos Diários'!$A$5:$A$2004,A769,'Lançamentos Diários'!$B$5:$B$2004,B769)&gt;0,"OK","FALTA LANÇAMENTO"))</f>
        <v/>
      </c>
    </row>
    <row r="770">
      <c r="A770" s="13" t="n"/>
      <c r="B770" s="6" t="n"/>
      <c r="C770" s="14" t="n"/>
      <c r="D770" s="14" t="n"/>
      <c r="E770" s="6" t="n"/>
      <c r="F770" s="11">
        <f>IF(OR(C770="",D770=""),"",ROUND(MOD(D770-C770,1)*24,2))</f>
        <v/>
      </c>
      <c r="G770" s="6" t="n"/>
      <c r="H770" s="16">
        <f>IF(OR(A770="",B770=""),"",IF(COUNTIFS('Lançamentos Diários'!$A$5:$A$2004,A770,'Lançamentos Diários'!$B$5:$B$2004,B770)&gt;0,"OK","FALTA LANÇAMENTO"))</f>
        <v/>
      </c>
    </row>
    <row r="771">
      <c r="A771" s="13" t="n"/>
      <c r="B771" s="6" t="n"/>
      <c r="C771" s="14" t="n"/>
      <c r="D771" s="14" t="n"/>
      <c r="E771" s="6" t="n"/>
      <c r="F771" s="11">
        <f>IF(OR(C771="",D771=""),"",ROUND(MOD(D771-C771,1)*24,2))</f>
        <v/>
      </c>
      <c r="G771" s="6" t="n"/>
      <c r="H771" s="16">
        <f>IF(OR(A771="",B771=""),"",IF(COUNTIFS('Lançamentos Diários'!$A$5:$A$2004,A771,'Lançamentos Diários'!$B$5:$B$2004,B771)&gt;0,"OK","FALTA LANÇAMENTO"))</f>
        <v/>
      </c>
    </row>
    <row r="772">
      <c r="A772" s="13" t="n"/>
      <c r="B772" s="6" t="n"/>
      <c r="C772" s="14" t="n"/>
      <c r="D772" s="14" t="n"/>
      <c r="E772" s="6" t="n"/>
      <c r="F772" s="11">
        <f>IF(OR(C772="",D772=""),"",ROUND(MOD(D772-C772,1)*24,2))</f>
        <v/>
      </c>
      <c r="G772" s="6" t="n"/>
      <c r="H772" s="16">
        <f>IF(OR(A772="",B772=""),"",IF(COUNTIFS('Lançamentos Diários'!$A$5:$A$2004,A772,'Lançamentos Diários'!$B$5:$B$2004,B772)&gt;0,"OK","FALTA LANÇAMENTO"))</f>
        <v/>
      </c>
    </row>
    <row r="773">
      <c r="A773" s="13" t="n"/>
      <c r="B773" s="6" t="n"/>
      <c r="C773" s="14" t="n"/>
      <c r="D773" s="14" t="n"/>
      <c r="E773" s="6" t="n"/>
      <c r="F773" s="11">
        <f>IF(OR(C773="",D773=""),"",ROUND(MOD(D773-C773,1)*24,2))</f>
        <v/>
      </c>
      <c r="G773" s="6" t="n"/>
      <c r="H773" s="16">
        <f>IF(OR(A773="",B773=""),"",IF(COUNTIFS('Lançamentos Diários'!$A$5:$A$2004,A773,'Lançamentos Diários'!$B$5:$B$2004,B773)&gt;0,"OK","FALTA LANÇAMENTO"))</f>
        <v/>
      </c>
    </row>
    <row r="774">
      <c r="A774" s="13" t="n"/>
      <c r="B774" s="6" t="n"/>
      <c r="C774" s="14" t="n"/>
      <c r="D774" s="14" t="n"/>
      <c r="E774" s="6" t="n"/>
      <c r="F774" s="11">
        <f>IF(OR(C774="",D774=""),"",ROUND(MOD(D774-C774,1)*24,2))</f>
        <v/>
      </c>
      <c r="G774" s="6" t="n"/>
      <c r="H774" s="16">
        <f>IF(OR(A774="",B774=""),"",IF(COUNTIFS('Lançamentos Diários'!$A$5:$A$2004,A774,'Lançamentos Diários'!$B$5:$B$2004,B774)&gt;0,"OK","FALTA LANÇAMENTO"))</f>
        <v/>
      </c>
    </row>
    <row r="775">
      <c r="A775" s="13" t="n"/>
      <c r="B775" s="6" t="n"/>
      <c r="C775" s="14" t="n"/>
      <c r="D775" s="14" t="n"/>
      <c r="E775" s="6" t="n"/>
      <c r="F775" s="11">
        <f>IF(OR(C775="",D775=""),"",ROUND(MOD(D775-C775,1)*24,2))</f>
        <v/>
      </c>
      <c r="G775" s="6" t="n"/>
      <c r="H775" s="16">
        <f>IF(OR(A775="",B775=""),"",IF(COUNTIFS('Lançamentos Diários'!$A$5:$A$2004,A775,'Lançamentos Diários'!$B$5:$B$2004,B775)&gt;0,"OK","FALTA LANÇAMENTO"))</f>
        <v/>
      </c>
    </row>
    <row r="776">
      <c r="A776" s="13" t="n"/>
      <c r="B776" s="6" t="n"/>
      <c r="C776" s="14" t="n"/>
      <c r="D776" s="14" t="n"/>
      <c r="E776" s="6" t="n"/>
      <c r="F776" s="11">
        <f>IF(OR(C776="",D776=""),"",ROUND(MOD(D776-C776,1)*24,2))</f>
        <v/>
      </c>
      <c r="G776" s="6" t="n"/>
      <c r="H776" s="16">
        <f>IF(OR(A776="",B776=""),"",IF(COUNTIFS('Lançamentos Diários'!$A$5:$A$2004,A776,'Lançamentos Diários'!$B$5:$B$2004,B776)&gt;0,"OK","FALTA LANÇAMENTO"))</f>
        <v/>
      </c>
    </row>
    <row r="777">
      <c r="A777" s="13" t="n"/>
      <c r="B777" s="6" t="n"/>
      <c r="C777" s="14" t="n"/>
      <c r="D777" s="14" t="n"/>
      <c r="E777" s="6" t="n"/>
      <c r="F777" s="11">
        <f>IF(OR(C777="",D777=""),"",ROUND(MOD(D777-C777,1)*24,2))</f>
        <v/>
      </c>
      <c r="G777" s="6" t="n"/>
      <c r="H777" s="16">
        <f>IF(OR(A777="",B777=""),"",IF(COUNTIFS('Lançamentos Diários'!$A$5:$A$2004,A777,'Lançamentos Diários'!$B$5:$B$2004,B777)&gt;0,"OK","FALTA LANÇAMENTO"))</f>
        <v/>
      </c>
    </row>
    <row r="778">
      <c r="A778" s="13" t="n"/>
      <c r="B778" s="6" t="n"/>
      <c r="C778" s="14" t="n"/>
      <c r="D778" s="14" t="n"/>
      <c r="E778" s="6" t="n"/>
      <c r="F778" s="11">
        <f>IF(OR(C778="",D778=""),"",ROUND(MOD(D778-C778,1)*24,2))</f>
        <v/>
      </c>
      <c r="G778" s="6" t="n"/>
      <c r="H778" s="16">
        <f>IF(OR(A778="",B778=""),"",IF(COUNTIFS('Lançamentos Diários'!$A$5:$A$2004,A778,'Lançamentos Diários'!$B$5:$B$2004,B778)&gt;0,"OK","FALTA LANÇAMENTO"))</f>
        <v/>
      </c>
    </row>
    <row r="779">
      <c r="A779" s="13" t="n"/>
      <c r="B779" s="6" t="n"/>
      <c r="C779" s="14" t="n"/>
      <c r="D779" s="14" t="n"/>
      <c r="E779" s="6" t="n"/>
      <c r="F779" s="11">
        <f>IF(OR(C779="",D779=""),"",ROUND(MOD(D779-C779,1)*24,2))</f>
        <v/>
      </c>
      <c r="G779" s="6" t="n"/>
      <c r="H779" s="16">
        <f>IF(OR(A779="",B779=""),"",IF(COUNTIFS('Lançamentos Diários'!$A$5:$A$2004,A779,'Lançamentos Diários'!$B$5:$B$2004,B779)&gt;0,"OK","FALTA LANÇAMENTO"))</f>
        <v/>
      </c>
    </row>
    <row r="780">
      <c r="A780" s="13" t="n"/>
      <c r="B780" s="6" t="n"/>
      <c r="C780" s="14" t="n"/>
      <c r="D780" s="14" t="n"/>
      <c r="E780" s="6" t="n"/>
      <c r="F780" s="11">
        <f>IF(OR(C780="",D780=""),"",ROUND(MOD(D780-C780,1)*24,2))</f>
        <v/>
      </c>
      <c r="G780" s="6" t="n"/>
      <c r="H780" s="16">
        <f>IF(OR(A780="",B780=""),"",IF(COUNTIFS('Lançamentos Diários'!$A$5:$A$2004,A780,'Lançamentos Diários'!$B$5:$B$2004,B780)&gt;0,"OK","FALTA LANÇAMENTO"))</f>
        <v/>
      </c>
    </row>
    <row r="781">
      <c r="A781" s="13" t="n"/>
      <c r="B781" s="6" t="n"/>
      <c r="C781" s="14" t="n"/>
      <c r="D781" s="14" t="n"/>
      <c r="E781" s="6" t="n"/>
      <c r="F781" s="11">
        <f>IF(OR(C781="",D781=""),"",ROUND(MOD(D781-C781,1)*24,2))</f>
        <v/>
      </c>
      <c r="G781" s="6" t="n"/>
      <c r="H781" s="16">
        <f>IF(OR(A781="",B781=""),"",IF(COUNTIFS('Lançamentos Diários'!$A$5:$A$2004,A781,'Lançamentos Diários'!$B$5:$B$2004,B781)&gt;0,"OK","FALTA LANÇAMENTO"))</f>
        <v/>
      </c>
    </row>
    <row r="782">
      <c r="A782" s="13" t="n"/>
      <c r="B782" s="6" t="n"/>
      <c r="C782" s="14" t="n"/>
      <c r="D782" s="14" t="n"/>
      <c r="E782" s="6" t="n"/>
      <c r="F782" s="11">
        <f>IF(OR(C782="",D782=""),"",ROUND(MOD(D782-C782,1)*24,2))</f>
        <v/>
      </c>
      <c r="G782" s="6" t="n"/>
      <c r="H782" s="16">
        <f>IF(OR(A782="",B782=""),"",IF(COUNTIFS('Lançamentos Diários'!$A$5:$A$2004,A782,'Lançamentos Diários'!$B$5:$B$2004,B782)&gt;0,"OK","FALTA LANÇAMENTO"))</f>
        <v/>
      </c>
    </row>
    <row r="783">
      <c r="A783" s="13" t="n"/>
      <c r="B783" s="6" t="n"/>
      <c r="C783" s="14" t="n"/>
      <c r="D783" s="14" t="n"/>
      <c r="E783" s="6" t="n"/>
      <c r="F783" s="11">
        <f>IF(OR(C783="",D783=""),"",ROUND(MOD(D783-C783,1)*24,2))</f>
        <v/>
      </c>
      <c r="G783" s="6" t="n"/>
      <c r="H783" s="16">
        <f>IF(OR(A783="",B783=""),"",IF(COUNTIFS('Lançamentos Diários'!$A$5:$A$2004,A783,'Lançamentos Diários'!$B$5:$B$2004,B783)&gt;0,"OK","FALTA LANÇAMENTO"))</f>
        <v/>
      </c>
    </row>
    <row r="784">
      <c r="A784" s="13" t="n"/>
      <c r="B784" s="6" t="n"/>
      <c r="C784" s="14" t="n"/>
      <c r="D784" s="14" t="n"/>
      <c r="E784" s="6" t="n"/>
      <c r="F784" s="11">
        <f>IF(OR(C784="",D784=""),"",ROUND(MOD(D784-C784,1)*24,2))</f>
        <v/>
      </c>
      <c r="G784" s="6" t="n"/>
      <c r="H784" s="16">
        <f>IF(OR(A784="",B784=""),"",IF(COUNTIFS('Lançamentos Diários'!$A$5:$A$2004,A784,'Lançamentos Diários'!$B$5:$B$2004,B784)&gt;0,"OK","FALTA LANÇAMENTO"))</f>
        <v/>
      </c>
    </row>
    <row r="785">
      <c r="A785" s="13" t="n"/>
      <c r="B785" s="6" t="n"/>
      <c r="C785" s="14" t="n"/>
      <c r="D785" s="14" t="n"/>
      <c r="E785" s="6" t="n"/>
      <c r="F785" s="11">
        <f>IF(OR(C785="",D785=""),"",ROUND(MOD(D785-C785,1)*24,2))</f>
        <v/>
      </c>
      <c r="G785" s="6" t="n"/>
      <c r="H785" s="16">
        <f>IF(OR(A785="",B785=""),"",IF(COUNTIFS('Lançamentos Diários'!$A$5:$A$2004,A785,'Lançamentos Diários'!$B$5:$B$2004,B785)&gt;0,"OK","FALTA LANÇAMENTO"))</f>
        <v/>
      </c>
    </row>
    <row r="786">
      <c r="A786" s="13" t="n"/>
      <c r="B786" s="6" t="n"/>
      <c r="C786" s="14" t="n"/>
      <c r="D786" s="14" t="n"/>
      <c r="E786" s="6" t="n"/>
      <c r="F786" s="11">
        <f>IF(OR(C786="",D786=""),"",ROUND(MOD(D786-C786,1)*24,2))</f>
        <v/>
      </c>
      <c r="G786" s="6" t="n"/>
      <c r="H786" s="16">
        <f>IF(OR(A786="",B786=""),"",IF(COUNTIFS('Lançamentos Diários'!$A$5:$A$2004,A786,'Lançamentos Diários'!$B$5:$B$2004,B786)&gt;0,"OK","FALTA LANÇAMENTO"))</f>
        <v/>
      </c>
    </row>
    <row r="787">
      <c r="A787" s="13" t="n"/>
      <c r="B787" s="6" t="n"/>
      <c r="C787" s="14" t="n"/>
      <c r="D787" s="14" t="n"/>
      <c r="E787" s="6" t="n"/>
      <c r="F787" s="11">
        <f>IF(OR(C787="",D787=""),"",ROUND(MOD(D787-C787,1)*24,2))</f>
        <v/>
      </c>
      <c r="G787" s="6" t="n"/>
      <c r="H787" s="16">
        <f>IF(OR(A787="",B787=""),"",IF(COUNTIFS('Lançamentos Diários'!$A$5:$A$2004,A787,'Lançamentos Diários'!$B$5:$B$2004,B787)&gt;0,"OK","FALTA LANÇAMENTO"))</f>
        <v/>
      </c>
    </row>
    <row r="788">
      <c r="A788" s="13" t="n"/>
      <c r="B788" s="6" t="n"/>
      <c r="C788" s="14" t="n"/>
      <c r="D788" s="14" t="n"/>
      <c r="E788" s="6" t="n"/>
      <c r="F788" s="11">
        <f>IF(OR(C788="",D788=""),"",ROUND(MOD(D788-C788,1)*24,2))</f>
        <v/>
      </c>
      <c r="G788" s="6" t="n"/>
      <c r="H788" s="16">
        <f>IF(OR(A788="",B788=""),"",IF(COUNTIFS('Lançamentos Diários'!$A$5:$A$2004,A788,'Lançamentos Diários'!$B$5:$B$2004,B788)&gt;0,"OK","FALTA LANÇAMENTO"))</f>
        <v/>
      </c>
    </row>
    <row r="789">
      <c r="A789" s="13" t="n"/>
      <c r="B789" s="6" t="n"/>
      <c r="C789" s="14" t="n"/>
      <c r="D789" s="14" t="n"/>
      <c r="E789" s="6" t="n"/>
      <c r="F789" s="11">
        <f>IF(OR(C789="",D789=""),"",ROUND(MOD(D789-C789,1)*24,2))</f>
        <v/>
      </c>
      <c r="G789" s="6" t="n"/>
      <c r="H789" s="16">
        <f>IF(OR(A789="",B789=""),"",IF(COUNTIFS('Lançamentos Diários'!$A$5:$A$2004,A789,'Lançamentos Diários'!$B$5:$B$2004,B789)&gt;0,"OK","FALTA LANÇAMENTO"))</f>
        <v/>
      </c>
    </row>
    <row r="790">
      <c r="A790" s="13" t="n"/>
      <c r="B790" s="6" t="n"/>
      <c r="C790" s="14" t="n"/>
      <c r="D790" s="14" t="n"/>
      <c r="E790" s="6" t="n"/>
      <c r="F790" s="11">
        <f>IF(OR(C790="",D790=""),"",ROUND(MOD(D790-C790,1)*24,2))</f>
        <v/>
      </c>
      <c r="G790" s="6" t="n"/>
      <c r="H790" s="16">
        <f>IF(OR(A790="",B790=""),"",IF(COUNTIFS('Lançamentos Diários'!$A$5:$A$2004,A790,'Lançamentos Diários'!$B$5:$B$2004,B790)&gt;0,"OK","FALTA LANÇAMENTO"))</f>
        <v/>
      </c>
    </row>
    <row r="791">
      <c r="A791" s="13" t="n"/>
      <c r="B791" s="6" t="n"/>
      <c r="C791" s="14" t="n"/>
      <c r="D791" s="14" t="n"/>
      <c r="E791" s="6" t="n"/>
      <c r="F791" s="11">
        <f>IF(OR(C791="",D791=""),"",ROUND(MOD(D791-C791,1)*24,2))</f>
        <v/>
      </c>
      <c r="G791" s="6" t="n"/>
      <c r="H791" s="16">
        <f>IF(OR(A791="",B791=""),"",IF(COUNTIFS('Lançamentos Diários'!$A$5:$A$2004,A791,'Lançamentos Diários'!$B$5:$B$2004,B791)&gt;0,"OK","FALTA LANÇAMENTO"))</f>
        <v/>
      </c>
    </row>
    <row r="792">
      <c r="A792" s="13" t="n"/>
      <c r="B792" s="6" t="n"/>
      <c r="C792" s="14" t="n"/>
      <c r="D792" s="14" t="n"/>
      <c r="E792" s="6" t="n"/>
      <c r="F792" s="11">
        <f>IF(OR(C792="",D792=""),"",ROUND(MOD(D792-C792,1)*24,2))</f>
        <v/>
      </c>
      <c r="G792" s="6" t="n"/>
      <c r="H792" s="16">
        <f>IF(OR(A792="",B792=""),"",IF(COUNTIFS('Lançamentos Diários'!$A$5:$A$2004,A792,'Lançamentos Diários'!$B$5:$B$2004,B792)&gt;0,"OK","FALTA LANÇAMENTO"))</f>
        <v/>
      </c>
    </row>
    <row r="793">
      <c r="A793" s="13" t="n"/>
      <c r="B793" s="6" t="n"/>
      <c r="C793" s="14" t="n"/>
      <c r="D793" s="14" t="n"/>
      <c r="E793" s="6" t="n"/>
      <c r="F793" s="11">
        <f>IF(OR(C793="",D793=""),"",ROUND(MOD(D793-C793,1)*24,2))</f>
        <v/>
      </c>
      <c r="G793" s="6" t="n"/>
      <c r="H793" s="16">
        <f>IF(OR(A793="",B793=""),"",IF(COUNTIFS('Lançamentos Diários'!$A$5:$A$2004,A793,'Lançamentos Diários'!$B$5:$B$2004,B793)&gt;0,"OK","FALTA LANÇAMENTO"))</f>
        <v/>
      </c>
    </row>
    <row r="794">
      <c r="A794" s="13" t="n"/>
      <c r="B794" s="6" t="n"/>
      <c r="C794" s="14" t="n"/>
      <c r="D794" s="14" t="n"/>
      <c r="E794" s="6" t="n"/>
      <c r="F794" s="11">
        <f>IF(OR(C794="",D794=""),"",ROUND(MOD(D794-C794,1)*24,2))</f>
        <v/>
      </c>
      <c r="G794" s="6" t="n"/>
      <c r="H794" s="16">
        <f>IF(OR(A794="",B794=""),"",IF(COUNTIFS('Lançamentos Diários'!$A$5:$A$2004,A794,'Lançamentos Diários'!$B$5:$B$2004,B794)&gt;0,"OK","FALTA LANÇAMENTO"))</f>
        <v/>
      </c>
    </row>
    <row r="795">
      <c r="A795" s="13" t="n"/>
      <c r="B795" s="6" t="n"/>
      <c r="C795" s="14" t="n"/>
      <c r="D795" s="14" t="n"/>
      <c r="E795" s="6" t="n"/>
      <c r="F795" s="11">
        <f>IF(OR(C795="",D795=""),"",ROUND(MOD(D795-C795,1)*24,2))</f>
        <v/>
      </c>
      <c r="G795" s="6" t="n"/>
      <c r="H795" s="16">
        <f>IF(OR(A795="",B795=""),"",IF(COUNTIFS('Lançamentos Diários'!$A$5:$A$2004,A795,'Lançamentos Diários'!$B$5:$B$2004,B795)&gt;0,"OK","FALTA LANÇAMENTO"))</f>
        <v/>
      </c>
    </row>
    <row r="796">
      <c r="A796" s="13" t="n"/>
      <c r="B796" s="6" t="n"/>
      <c r="C796" s="14" t="n"/>
      <c r="D796" s="14" t="n"/>
      <c r="E796" s="6" t="n"/>
      <c r="F796" s="11">
        <f>IF(OR(C796="",D796=""),"",ROUND(MOD(D796-C796,1)*24,2))</f>
        <v/>
      </c>
      <c r="G796" s="6" t="n"/>
      <c r="H796" s="16">
        <f>IF(OR(A796="",B796=""),"",IF(COUNTIFS('Lançamentos Diários'!$A$5:$A$2004,A796,'Lançamentos Diários'!$B$5:$B$2004,B796)&gt;0,"OK","FALTA LANÇAMENTO"))</f>
        <v/>
      </c>
    </row>
    <row r="797">
      <c r="A797" s="13" t="n"/>
      <c r="B797" s="6" t="n"/>
      <c r="C797" s="14" t="n"/>
      <c r="D797" s="14" t="n"/>
      <c r="E797" s="6" t="n"/>
      <c r="F797" s="11">
        <f>IF(OR(C797="",D797=""),"",ROUND(MOD(D797-C797,1)*24,2))</f>
        <v/>
      </c>
      <c r="G797" s="6" t="n"/>
      <c r="H797" s="16">
        <f>IF(OR(A797="",B797=""),"",IF(COUNTIFS('Lançamentos Diários'!$A$5:$A$2004,A797,'Lançamentos Diários'!$B$5:$B$2004,B797)&gt;0,"OK","FALTA LANÇAMENTO"))</f>
        <v/>
      </c>
    </row>
    <row r="798">
      <c r="A798" s="13" t="n"/>
      <c r="B798" s="6" t="n"/>
      <c r="C798" s="14" t="n"/>
      <c r="D798" s="14" t="n"/>
      <c r="E798" s="6" t="n"/>
      <c r="F798" s="11">
        <f>IF(OR(C798="",D798=""),"",ROUND(MOD(D798-C798,1)*24,2))</f>
        <v/>
      </c>
      <c r="G798" s="6" t="n"/>
      <c r="H798" s="16">
        <f>IF(OR(A798="",B798=""),"",IF(COUNTIFS('Lançamentos Diários'!$A$5:$A$2004,A798,'Lançamentos Diários'!$B$5:$B$2004,B798)&gt;0,"OK","FALTA LANÇAMENTO"))</f>
        <v/>
      </c>
    </row>
    <row r="799">
      <c r="A799" s="13" t="n"/>
      <c r="B799" s="6" t="n"/>
      <c r="C799" s="14" t="n"/>
      <c r="D799" s="14" t="n"/>
      <c r="E799" s="6" t="n"/>
      <c r="F799" s="11">
        <f>IF(OR(C799="",D799=""),"",ROUND(MOD(D799-C799,1)*24,2))</f>
        <v/>
      </c>
      <c r="G799" s="6" t="n"/>
      <c r="H799" s="16">
        <f>IF(OR(A799="",B799=""),"",IF(COUNTIFS('Lançamentos Diários'!$A$5:$A$2004,A799,'Lançamentos Diários'!$B$5:$B$2004,B799)&gt;0,"OK","FALTA LANÇAMENTO"))</f>
        <v/>
      </c>
    </row>
    <row r="800">
      <c r="A800" s="13" t="n"/>
      <c r="B800" s="6" t="n"/>
      <c r="C800" s="14" t="n"/>
      <c r="D800" s="14" t="n"/>
      <c r="E800" s="6" t="n"/>
      <c r="F800" s="11">
        <f>IF(OR(C800="",D800=""),"",ROUND(MOD(D800-C800,1)*24,2))</f>
        <v/>
      </c>
      <c r="G800" s="6" t="n"/>
      <c r="H800" s="16">
        <f>IF(OR(A800="",B800=""),"",IF(COUNTIFS('Lançamentos Diários'!$A$5:$A$2004,A800,'Lançamentos Diários'!$B$5:$B$2004,B800)&gt;0,"OK","FALTA LANÇAMENTO"))</f>
        <v/>
      </c>
    </row>
    <row r="801">
      <c r="A801" s="13" t="n"/>
      <c r="B801" s="6" t="n"/>
      <c r="C801" s="14" t="n"/>
      <c r="D801" s="14" t="n"/>
      <c r="E801" s="6" t="n"/>
      <c r="F801" s="11">
        <f>IF(OR(C801="",D801=""),"",ROUND(MOD(D801-C801,1)*24,2))</f>
        <v/>
      </c>
      <c r="G801" s="6" t="n"/>
      <c r="H801" s="16">
        <f>IF(OR(A801="",B801=""),"",IF(COUNTIFS('Lançamentos Diários'!$A$5:$A$2004,A801,'Lançamentos Diários'!$B$5:$B$2004,B801)&gt;0,"OK","FALTA LANÇAMENTO"))</f>
        <v/>
      </c>
    </row>
    <row r="802">
      <c r="A802" s="13" t="n"/>
      <c r="B802" s="6" t="n"/>
      <c r="C802" s="14" t="n"/>
      <c r="D802" s="14" t="n"/>
      <c r="E802" s="6" t="n"/>
      <c r="F802" s="11">
        <f>IF(OR(C802="",D802=""),"",ROUND(MOD(D802-C802,1)*24,2))</f>
        <v/>
      </c>
      <c r="G802" s="6" t="n"/>
      <c r="H802" s="16">
        <f>IF(OR(A802="",B802=""),"",IF(COUNTIFS('Lançamentos Diários'!$A$5:$A$2004,A802,'Lançamentos Diários'!$B$5:$B$2004,B802)&gt;0,"OK","FALTA LANÇAMENTO"))</f>
        <v/>
      </c>
    </row>
    <row r="803">
      <c r="A803" s="13" t="n"/>
      <c r="B803" s="6" t="n"/>
      <c r="C803" s="14" t="n"/>
      <c r="D803" s="14" t="n"/>
      <c r="E803" s="6" t="n"/>
      <c r="F803" s="11">
        <f>IF(OR(C803="",D803=""),"",ROUND(MOD(D803-C803,1)*24,2))</f>
        <v/>
      </c>
      <c r="G803" s="6" t="n"/>
      <c r="H803" s="16">
        <f>IF(OR(A803="",B803=""),"",IF(COUNTIFS('Lançamentos Diários'!$A$5:$A$2004,A803,'Lançamentos Diários'!$B$5:$B$2004,B803)&gt;0,"OK","FALTA LANÇAMENTO"))</f>
        <v/>
      </c>
    </row>
    <row r="804">
      <c r="A804" s="13" t="n"/>
      <c r="B804" s="6" t="n"/>
      <c r="C804" s="14" t="n"/>
      <c r="D804" s="14" t="n"/>
      <c r="E804" s="6" t="n"/>
      <c r="F804" s="11">
        <f>IF(OR(C804="",D804=""),"",ROUND(MOD(D804-C804,1)*24,2))</f>
        <v/>
      </c>
      <c r="G804" s="6" t="n"/>
      <c r="H804" s="16">
        <f>IF(OR(A804="",B804=""),"",IF(COUNTIFS('Lançamentos Diários'!$A$5:$A$2004,A804,'Lançamentos Diários'!$B$5:$B$2004,B804)&gt;0,"OK","FALTA LANÇAMENTO"))</f>
        <v/>
      </c>
    </row>
    <row r="805">
      <c r="A805" s="13" t="n"/>
      <c r="B805" s="6" t="n"/>
      <c r="C805" s="14" t="n"/>
      <c r="D805" s="14" t="n"/>
      <c r="E805" s="6" t="n"/>
      <c r="F805" s="11">
        <f>IF(OR(C805="",D805=""),"",ROUND(MOD(D805-C805,1)*24,2))</f>
        <v/>
      </c>
      <c r="G805" s="6" t="n"/>
      <c r="H805" s="16">
        <f>IF(OR(A805="",B805=""),"",IF(COUNTIFS('Lançamentos Diários'!$A$5:$A$2004,A805,'Lançamentos Diários'!$B$5:$B$2004,B805)&gt;0,"OK","FALTA LANÇAMENTO"))</f>
        <v/>
      </c>
    </row>
    <row r="806">
      <c r="A806" s="13" t="n"/>
      <c r="B806" s="6" t="n"/>
      <c r="C806" s="14" t="n"/>
      <c r="D806" s="14" t="n"/>
      <c r="E806" s="6" t="n"/>
      <c r="F806" s="11">
        <f>IF(OR(C806="",D806=""),"",ROUND(MOD(D806-C806,1)*24,2))</f>
        <v/>
      </c>
      <c r="G806" s="6" t="n"/>
      <c r="H806" s="16">
        <f>IF(OR(A806="",B806=""),"",IF(COUNTIFS('Lançamentos Diários'!$A$5:$A$2004,A806,'Lançamentos Diários'!$B$5:$B$2004,B806)&gt;0,"OK","FALTA LANÇAMENTO"))</f>
        <v/>
      </c>
    </row>
    <row r="807">
      <c r="A807" s="13" t="n"/>
      <c r="B807" s="6" t="n"/>
      <c r="C807" s="14" t="n"/>
      <c r="D807" s="14" t="n"/>
      <c r="E807" s="6" t="n"/>
      <c r="F807" s="11">
        <f>IF(OR(C807="",D807=""),"",ROUND(MOD(D807-C807,1)*24,2))</f>
        <v/>
      </c>
      <c r="G807" s="6" t="n"/>
      <c r="H807" s="16">
        <f>IF(OR(A807="",B807=""),"",IF(COUNTIFS('Lançamentos Diários'!$A$5:$A$2004,A807,'Lançamentos Diários'!$B$5:$B$2004,B807)&gt;0,"OK","FALTA LANÇAMENTO"))</f>
        <v/>
      </c>
    </row>
    <row r="808">
      <c r="A808" s="13" t="n"/>
      <c r="B808" s="6" t="n"/>
      <c r="C808" s="14" t="n"/>
      <c r="D808" s="14" t="n"/>
      <c r="E808" s="6" t="n"/>
      <c r="F808" s="11">
        <f>IF(OR(C808="",D808=""),"",ROUND(MOD(D808-C808,1)*24,2))</f>
        <v/>
      </c>
      <c r="G808" s="6" t="n"/>
      <c r="H808" s="16">
        <f>IF(OR(A808="",B808=""),"",IF(COUNTIFS('Lançamentos Diários'!$A$5:$A$2004,A808,'Lançamentos Diários'!$B$5:$B$2004,B808)&gt;0,"OK","FALTA LANÇAMENTO"))</f>
        <v/>
      </c>
    </row>
    <row r="809">
      <c r="A809" s="13" t="n"/>
      <c r="B809" s="6" t="n"/>
      <c r="C809" s="14" t="n"/>
      <c r="D809" s="14" t="n"/>
      <c r="E809" s="6" t="n"/>
      <c r="F809" s="11">
        <f>IF(OR(C809="",D809=""),"",ROUND(MOD(D809-C809,1)*24,2))</f>
        <v/>
      </c>
      <c r="G809" s="6" t="n"/>
      <c r="H809" s="16">
        <f>IF(OR(A809="",B809=""),"",IF(COUNTIFS('Lançamentos Diários'!$A$5:$A$2004,A809,'Lançamentos Diários'!$B$5:$B$2004,B809)&gt;0,"OK","FALTA LANÇAMENTO"))</f>
        <v/>
      </c>
    </row>
    <row r="810">
      <c r="A810" s="13" t="n"/>
      <c r="B810" s="6" t="n"/>
      <c r="C810" s="14" t="n"/>
      <c r="D810" s="14" t="n"/>
      <c r="E810" s="6" t="n"/>
      <c r="F810" s="11">
        <f>IF(OR(C810="",D810=""),"",ROUND(MOD(D810-C810,1)*24,2))</f>
        <v/>
      </c>
      <c r="G810" s="6" t="n"/>
      <c r="H810" s="16">
        <f>IF(OR(A810="",B810=""),"",IF(COUNTIFS('Lançamentos Diários'!$A$5:$A$2004,A810,'Lançamentos Diários'!$B$5:$B$2004,B810)&gt;0,"OK","FALTA LANÇAMENTO"))</f>
        <v/>
      </c>
    </row>
    <row r="811">
      <c r="A811" s="13" t="n"/>
      <c r="B811" s="6" t="n"/>
      <c r="C811" s="14" t="n"/>
      <c r="D811" s="14" t="n"/>
      <c r="E811" s="6" t="n"/>
      <c r="F811" s="11">
        <f>IF(OR(C811="",D811=""),"",ROUND(MOD(D811-C811,1)*24,2))</f>
        <v/>
      </c>
      <c r="G811" s="6" t="n"/>
      <c r="H811" s="16">
        <f>IF(OR(A811="",B811=""),"",IF(COUNTIFS('Lançamentos Diários'!$A$5:$A$2004,A811,'Lançamentos Diários'!$B$5:$B$2004,B811)&gt;0,"OK","FALTA LANÇAMENTO"))</f>
        <v/>
      </c>
    </row>
    <row r="812">
      <c r="A812" s="13" t="n"/>
      <c r="B812" s="6" t="n"/>
      <c r="C812" s="14" t="n"/>
      <c r="D812" s="14" t="n"/>
      <c r="E812" s="6" t="n"/>
      <c r="F812" s="11">
        <f>IF(OR(C812="",D812=""),"",ROUND(MOD(D812-C812,1)*24,2))</f>
        <v/>
      </c>
      <c r="G812" s="6" t="n"/>
      <c r="H812" s="16">
        <f>IF(OR(A812="",B812=""),"",IF(COUNTIFS('Lançamentos Diários'!$A$5:$A$2004,A812,'Lançamentos Diários'!$B$5:$B$2004,B812)&gt;0,"OK","FALTA LANÇAMENTO"))</f>
        <v/>
      </c>
    </row>
    <row r="813">
      <c r="A813" s="13" t="n"/>
      <c r="B813" s="6" t="n"/>
      <c r="C813" s="14" t="n"/>
      <c r="D813" s="14" t="n"/>
      <c r="E813" s="6" t="n"/>
      <c r="F813" s="11">
        <f>IF(OR(C813="",D813=""),"",ROUND(MOD(D813-C813,1)*24,2))</f>
        <v/>
      </c>
      <c r="G813" s="6" t="n"/>
      <c r="H813" s="16">
        <f>IF(OR(A813="",B813=""),"",IF(COUNTIFS('Lançamentos Diários'!$A$5:$A$2004,A813,'Lançamentos Diários'!$B$5:$B$2004,B813)&gt;0,"OK","FALTA LANÇAMENTO"))</f>
        <v/>
      </c>
    </row>
    <row r="814">
      <c r="A814" s="13" t="n"/>
      <c r="B814" s="6" t="n"/>
      <c r="C814" s="14" t="n"/>
      <c r="D814" s="14" t="n"/>
      <c r="E814" s="6" t="n"/>
      <c r="F814" s="11">
        <f>IF(OR(C814="",D814=""),"",ROUND(MOD(D814-C814,1)*24,2))</f>
        <v/>
      </c>
      <c r="G814" s="6" t="n"/>
      <c r="H814" s="16">
        <f>IF(OR(A814="",B814=""),"",IF(COUNTIFS('Lançamentos Diários'!$A$5:$A$2004,A814,'Lançamentos Diários'!$B$5:$B$2004,B814)&gt;0,"OK","FALTA LANÇAMENTO"))</f>
        <v/>
      </c>
    </row>
    <row r="815">
      <c r="A815" s="13" t="n"/>
      <c r="B815" s="6" t="n"/>
      <c r="C815" s="14" t="n"/>
      <c r="D815" s="14" t="n"/>
      <c r="E815" s="6" t="n"/>
      <c r="F815" s="11">
        <f>IF(OR(C815="",D815=""),"",ROUND(MOD(D815-C815,1)*24,2))</f>
        <v/>
      </c>
      <c r="G815" s="6" t="n"/>
      <c r="H815" s="16">
        <f>IF(OR(A815="",B815=""),"",IF(COUNTIFS('Lançamentos Diários'!$A$5:$A$2004,A815,'Lançamentos Diários'!$B$5:$B$2004,B815)&gt;0,"OK","FALTA LANÇAMENTO"))</f>
        <v/>
      </c>
    </row>
    <row r="816">
      <c r="A816" s="13" t="n"/>
      <c r="B816" s="6" t="n"/>
      <c r="C816" s="14" t="n"/>
      <c r="D816" s="14" t="n"/>
      <c r="E816" s="6" t="n"/>
      <c r="F816" s="11">
        <f>IF(OR(C816="",D816=""),"",ROUND(MOD(D816-C816,1)*24,2))</f>
        <v/>
      </c>
      <c r="G816" s="6" t="n"/>
      <c r="H816" s="16">
        <f>IF(OR(A816="",B816=""),"",IF(COUNTIFS('Lançamentos Diários'!$A$5:$A$2004,A816,'Lançamentos Diários'!$B$5:$B$2004,B816)&gt;0,"OK","FALTA LANÇAMENTO"))</f>
        <v/>
      </c>
    </row>
    <row r="817">
      <c r="A817" s="13" t="n"/>
      <c r="B817" s="6" t="n"/>
      <c r="C817" s="14" t="n"/>
      <c r="D817" s="14" t="n"/>
      <c r="E817" s="6" t="n"/>
      <c r="F817" s="11">
        <f>IF(OR(C817="",D817=""),"",ROUND(MOD(D817-C817,1)*24,2))</f>
        <v/>
      </c>
      <c r="G817" s="6" t="n"/>
      <c r="H817" s="16">
        <f>IF(OR(A817="",B817=""),"",IF(COUNTIFS('Lançamentos Diários'!$A$5:$A$2004,A817,'Lançamentos Diários'!$B$5:$B$2004,B817)&gt;0,"OK","FALTA LANÇAMENTO"))</f>
        <v/>
      </c>
    </row>
    <row r="818">
      <c r="A818" s="13" t="n"/>
      <c r="B818" s="6" t="n"/>
      <c r="C818" s="14" t="n"/>
      <c r="D818" s="14" t="n"/>
      <c r="E818" s="6" t="n"/>
      <c r="F818" s="11">
        <f>IF(OR(C818="",D818=""),"",ROUND(MOD(D818-C818,1)*24,2))</f>
        <v/>
      </c>
      <c r="G818" s="6" t="n"/>
      <c r="H818" s="16">
        <f>IF(OR(A818="",B818=""),"",IF(COUNTIFS('Lançamentos Diários'!$A$5:$A$2004,A818,'Lançamentos Diários'!$B$5:$B$2004,B818)&gt;0,"OK","FALTA LANÇAMENTO"))</f>
        <v/>
      </c>
    </row>
    <row r="819">
      <c r="A819" s="13" t="n"/>
      <c r="B819" s="6" t="n"/>
      <c r="C819" s="14" t="n"/>
      <c r="D819" s="14" t="n"/>
      <c r="E819" s="6" t="n"/>
      <c r="F819" s="11">
        <f>IF(OR(C819="",D819=""),"",ROUND(MOD(D819-C819,1)*24,2))</f>
        <v/>
      </c>
      <c r="G819" s="6" t="n"/>
      <c r="H819" s="16">
        <f>IF(OR(A819="",B819=""),"",IF(COUNTIFS('Lançamentos Diários'!$A$5:$A$2004,A819,'Lançamentos Diários'!$B$5:$B$2004,B819)&gt;0,"OK","FALTA LANÇAMENTO"))</f>
        <v/>
      </c>
    </row>
    <row r="820">
      <c r="A820" s="13" t="n"/>
      <c r="B820" s="6" t="n"/>
      <c r="C820" s="14" t="n"/>
      <c r="D820" s="14" t="n"/>
      <c r="E820" s="6" t="n"/>
      <c r="F820" s="11">
        <f>IF(OR(C820="",D820=""),"",ROUND(MOD(D820-C820,1)*24,2))</f>
        <v/>
      </c>
      <c r="G820" s="6" t="n"/>
      <c r="H820" s="16">
        <f>IF(OR(A820="",B820=""),"",IF(COUNTIFS('Lançamentos Diários'!$A$5:$A$2004,A820,'Lançamentos Diários'!$B$5:$B$2004,B820)&gt;0,"OK","FALTA LANÇAMENTO"))</f>
        <v/>
      </c>
    </row>
    <row r="821">
      <c r="A821" s="13" t="n"/>
      <c r="B821" s="6" t="n"/>
      <c r="C821" s="14" t="n"/>
      <c r="D821" s="14" t="n"/>
      <c r="E821" s="6" t="n"/>
      <c r="F821" s="11">
        <f>IF(OR(C821="",D821=""),"",ROUND(MOD(D821-C821,1)*24,2))</f>
        <v/>
      </c>
      <c r="G821" s="6" t="n"/>
      <c r="H821" s="16">
        <f>IF(OR(A821="",B821=""),"",IF(COUNTIFS('Lançamentos Diários'!$A$5:$A$2004,A821,'Lançamentos Diários'!$B$5:$B$2004,B821)&gt;0,"OK","FALTA LANÇAMENTO"))</f>
        <v/>
      </c>
    </row>
    <row r="822">
      <c r="A822" s="13" t="n"/>
      <c r="B822" s="6" t="n"/>
      <c r="C822" s="14" t="n"/>
      <c r="D822" s="14" t="n"/>
      <c r="E822" s="6" t="n"/>
      <c r="F822" s="11">
        <f>IF(OR(C822="",D822=""),"",ROUND(MOD(D822-C822,1)*24,2))</f>
        <v/>
      </c>
      <c r="G822" s="6" t="n"/>
      <c r="H822" s="16">
        <f>IF(OR(A822="",B822=""),"",IF(COUNTIFS('Lançamentos Diários'!$A$5:$A$2004,A822,'Lançamentos Diários'!$B$5:$B$2004,B822)&gt;0,"OK","FALTA LANÇAMENTO"))</f>
        <v/>
      </c>
    </row>
    <row r="823">
      <c r="A823" s="13" t="n"/>
      <c r="B823" s="6" t="n"/>
      <c r="C823" s="14" t="n"/>
      <c r="D823" s="14" t="n"/>
      <c r="E823" s="6" t="n"/>
      <c r="F823" s="11">
        <f>IF(OR(C823="",D823=""),"",ROUND(MOD(D823-C823,1)*24,2))</f>
        <v/>
      </c>
      <c r="G823" s="6" t="n"/>
      <c r="H823" s="16">
        <f>IF(OR(A823="",B823=""),"",IF(COUNTIFS('Lançamentos Diários'!$A$5:$A$2004,A823,'Lançamentos Diários'!$B$5:$B$2004,B823)&gt;0,"OK","FALTA LANÇAMENTO"))</f>
        <v/>
      </c>
    </row>
    <row r="824">
      <c r="A824" s="13" t="n"/>
      <c r="B824" s="6" t="n"/>
      <c r="C824" s="14" t="n"/>
      <c r="D824" s="14" t="n"/>
      <c r="E824" s="6" t="n"/>
      <c r="F824" s="11">
        <f>IF(OR(C824="",D824=""),"",ROUND(MOD(D824-C824,1)*24,2))</f>
        <v/>
      </c>
      <c r="G824" s="6" t="n"/>
      <c r="H824" s="16">
        <f>IF(OR(A824="",B824=""),"",IF(COUNTIFS('Lançamentos Diários'!$A$5:$A$2004,A824,'Lançamentos Diários'!$B$5:$B$2004,B824)&gt;0,"OK","FALTA LANÇAMENTO"))</f>
        <v/>
      </c>
    </row>
    <row r="825">
      <c r="A825" s="13" t="n"/>
      <c r="B825" s="6" t="n"/>
      <c r="C825" s="14" t="n"/>
      <c r="D825" s="14" t="n"/>
      <c r="E825" s="6" t="n"/>
      <c r="F825" s="11">
        <f>IF(OR(C825="",D825=""),"",ROUND(MOD(D825-C825,1)*24,2))</f>
        <v/>
      </c>
      <c r="G825" s="6" t="n"/>
      <c r="H825" s="16">
        <f>IF(OR(A825="",B825=""),"",IF(COUNTIFS('Lançamentos Diários'!$A$5:$A$2004,A825,'Lançamentos Diários'!$B$5:$B$2004,B825)&gt;0,"OK","FALTA LANÇAMENTO"))</f>
        <v/>
      </c>
    </row>
    <row r="826">
      <c r="A826" s="13" t="n"/>
      <c r="B826" s="6" t="n"/>
      <c r="C826" s="14" t="n"/>
      <c r="D826" s="14" t="n"/>
      <c r="E826" s="6" t="n"/>
      <c r="F826" s="11">
        <f>IF(OR(C826="",D826=""),"",ROUND(MOD(D826-C826,1)*24,2))</f>
        <v/>
      </c>
      <c r="G826" s="6" t="n"/>
      <c r="H826" s="16">
        <f>IF(OR(A826="",B826=""),"",IF(COUNTIFS('Lançamentos Diários'!$A$5:$A$2004,A826,'Lançamentos Diários'!$B$5:$B$2004,B826)&gt;0,"OK","FALTA LANÇAMENTO"))</f>
        <v/>
      </c>
    </row>
    <row r="827">
      <c r="A827" s="13" t="n"/>
      <c r="B827" s="6" t="n"/>
      <c r="C827" s="14" t="n"/>
      <c r="D827" s="14" t="n"/>
      <c r="E827" s="6" t="n"/>
      <c r="F827" s="11">
        <f>IF(OR(C827="",D827=""),"",ROUND(MOD(D827-C827,1)*24,2))</f>
        <v/>
      </c>
      <c r="G827" s="6" t="n"/>
      <c r="H827" s="16">
        <f>IF(OR(A827="",B827=""),"",IF(COUNTIFS('Lançamentos Diários'!$A$5:$A$2004,A827,'Lançamentos Diários'!$B$5:$B$2004,B827)&gt;0,"OK","FALTA LANÇAMENTO"))</f>
        <v/>
      </c>
    </row>
    <row r="828">
      <c r="A828" s="13" t="n"/>
      <c r="B828" s="6" t="n"/>
      <c r="C828" s="14" t="n"/>
      <c r="D828" s="14" t="n"/>
      <c r="E828" s="6" t="n"/>
      <c r="F828" s="11">
        <f>IF(OR(C828="",D828=""),"",ROUND(MOD(D828-C828,1)*24,2))</f>
        <v/>
      </c>
      <c r="G828" s="6" t="n"/>
      <c r="H828" s="16">
        <f>IF(OR(A828="",B828=""),"",IF(COUNTIFS('Lançamentos Diários'!$A$5:$A$2004,A828,'Lançamentos Diários'!$B$5:$B$2004,B828)&gt;0,"OK","FALTA LANÇAMENTO"))</f>
        <v/>
      </c>
    </row>
    <row r="829">
      <c r="A829" s="13" t="n"/>
      <c r="B829" s="6" t="n"/>
      <c r="C829" s="14" t="n"/>
      <c r="D829" s="14" t="n"/>
      <c r="E829" s="6" t="n"/>
      <c r="F829" s="11">
        <f>IF(OR(C829="",D829=""),"",ROUND(MOD(D829-C829,1)*24,2))</f>
        <v/>
      </c>
      <c r="G829" s="6" t="n"/>
      <c r="H829" s="16">
        <f>IF(OR(A829="",B829=""),"",IF(COUNTIFS('Lançamentos Diários'!$A$5:$A$2004,A829,'Lançamentos Diários'!$B$5:$B$2004,B829)&gt;0,"OK","FALTA LANÇAMENTO"))</f>
        <v/>
      </c>
    </row>
    <row r="830">
      <c r="A830" s="13" t="n"/>
      <c r="B830" s="6" t="n"/>
      <c r="C830" s="14" t="n"/>
      <c r="D830" s="14" t="n"/>
      <c r="E830" s="6" t="n"/>
      <c r="F830" s="11">
        <f>IF(OR(C830="",D830=""),"",ROUND(MOD(D830-C830,1)*24,2))</f>
        <v/>
      </c>
      <c r="G830" s="6" t="n"/>
      <c r="H830" s="16">
        <f>IF(OR(A830="",B830=""),"",IF(COUNTIFS('Lançamentos Diários'!$A$5:$A$2004,A830,'Lançamentos Diários'!$B$5:$B$2004,B830)&gt;0,"OK","FALTA LANÇAMENTO"))</f>
        <v/>
      </c>
    </row>
    <row r="831">
      <c r="A831" s="13" t="n"/>
      <c r="B831" s="6" t="n"/>
      <c r="C831" s="14" t="n"/>
      <c r="D831" s="14" t="n"/>
      <c r="E831" s="6" t="n"/>
      <c r="F831" s="11">
        <f>IF(OR(C831="",D831=""),"",ROUND(MOD(D831-C831,1)*24,2))</f>
        <v/>
      </c>
      <c r="G831" s="6" t="n"/>
      <c r="H831" s="16">
        <f>IF(OR(A831="",B831=""),"",IF(COUNTIFS('Lançamentos Diários'!$A$5:$A$2004,A831,'Lançamentos Diários'!$B$5:$B$2004,B831)&gt;0,"OK","FALTA LANÇAMENTO"))</f>
        <v/>
      </c>
    </row>
    <row r="832">
      <c r="A832" s="13" t="n"/>
      <c r="B832" s="6" t="n"/>
      <c r="C832" s="14" t="n"/>
      <c r="D832" s="14" t="n"/>
      <c r="E832" s="6" t="n"/>
      <c r="F832" s="11">
        <f>IF(OR(C832="",D832=""),"",ROUND(MOD(D832-C832,1)*24,2))</f>
        <v/>
      </c>
      <c r="G832" s="6" t="n"/>
      <c r="H832" s="16">
        <f>IF(OR(A832="",B832=""),"",IF(COUNTIFS('Lançamentos Diários'!$A$5:$A$2004,A832,'Lançamentos Diários'!$B$5:$B$2004,B832)&gt;0,"OK","FALTA LANÇAMENTO"))</f>
        <v/>
      </c>
    </row>
    <row r="833">
      <c r="A833" s="13" t="n"/>
      <c r="B833" s="6" t="n"/>
      <c r="C833" s="14" t="n"/>
      <c r="D833" s="14" t="n"/>
      <c r="E833" s="6" t="n"/>
      <c r="F833" s="11">
        <f>IF(OR(C833="",D833=""),"",ROUND(MOD(D833-C833,1)*24,2))</f>
        <v/>
      </c>
      <c r="G833" s="6" t="n"/>
      <c r="H833" s="16">
        <f>IF(OR(A833="",B833=""),"",IF(COUNTIFS('Lançamentos Diários'!$A$5:$A$2004,A833,'Lançamentos Diários'!$B$5:$B$2004,B833)&gt;0,"OK","FALTA LANÇAMENTO"))</f>
        <v/>
      </c>
    </row>
    <row r="834">
      <c r="A834" s="13" t="n"/>
      <c r="B834" s="6" t="n"/>
      <c r="C834" s="14" t="n"/>
      <c r="D834" s="14" t="n"/>
      <c r="E834" s="6" t="n"/>
      <c r="F834" s="11">
        <f>IF(OR(C834="",D834=""),"",ROUND(MOD(D834-C834,1)*24,2))</f>
        <v/>
      </c>
      <c r="G834" s="6" t="n"/>
      <c r="H834" s="16">
        <f>IF(OR(A834="",B834=""),"",IF(COUNTIFS('Lançamentos Diários'!$A$5:$A$2004,A834,'Lançamentos Diários'!$B$5:$B$2004,B834)&gt;0,"OK","FALTA LANÇAMENTO"))</f>
        <v/>
      </c>
    </row>
    <row r="835">
      <c r="A835" s="13" t="n"/>
      <c r="B835" s="6" t="n"/>
      <c r="C835" s="14" t="n"/>
      <c r="D835" s="14" t="n"/>
      <c r="E835" s="6" t="n"/>
      <c r="F835" s="11">
        <f>IF(OR(C835="",D835=""),"",ROUND(MOD(D835-C835,1)*24,2))</f>
        <v/>
      </c>
      <c r="G835" s="6" t="n"/>
      <c r="H835" s="16">
        <f>IF(OR(A835="",B835=""),"",IF(COUNTIFS('Lançamentos Diários'!$A$5:$A$2004,A835,'Lançamentos Diários'!$B$5:$B$2004,B835)&gt;0,"OK","FALTA LANÇAMENTO"))</f>
        <v/>
      </c>
    </row>
    <row r="836">
      <c r="A836" s="13" t="n"/>
      <c r="B836" s="6" t="n"/>
      <c r="C836" s="14" t="n"/>
      <c r="D836" s="14" t="n"/>
      <c r="E836" s="6" t="n"/>
      <c r="F836" s="11">
        <f>IF(OR(C836="",D836=""),"",ROUND(MOD(D836-C836,1)*24,2))</f>
        <v/>
      </c>
      <c r="G836" s="6" t="n"/>
      <c r="H836" s="16">
        <f>IF(OR(A836="",B836=""),"",IF(COUNTIFS('Lançamentos Diários'!$A$5:$A$2004,A836,'Lançamentos Diários'!$B$5:$B$2004,B836)&gt;0,"OK","FALTA LANÇAMENTO"))</f>
        <v/>
      </c>
    </row>
    <row r="837">
      <c r="A837" s="13" t="n"/>
      <c r="B837" s="6" t="n"/>
      <c r="C837" s="14" t="n"/>
      <c r="D837" s="14" t="n"/>
      <c r="E837" s="6" t="n"/>
      <c r="F837" s="11">
        <f>IF(OR(C837="",D837=""),"",ROUND(MOD(D837-C837,1)*24,2))</f>
        <v/>
      </c>
      <c r="G837" s="6" t="n"/>
      <c r="H837" s="16">
        <f>IF(OR(A837="",B837=""),"",IF(COUNTIFS('Lançamentos Diários'!$A$5:$A$2004,A837,'Lançamentos Diários'!$B$5:$B$2004,B837)&gt;0,"OK","FALTA LANÇAMENTO"))</f>
        <v/>
      </c>
    </row>
    <row r="838">
      <c r="A838" s="13" t="n"/>
      <c r="B838" s="6" t="n"/>
      <c r="C838" s="14" t="n"/>
      <c r="D838" s="14" t="n"/>
      <c r="E838" s="6" t="n"/>
      <c r="F838" s="11">
        <f>IF(OR(C838="",D838=""),"",ROUND(MOD(D838-C838,1)*24,2))</f>
        <v/>
      </c>
      <c r="G838" s="6" t="n"/>
      <c r="H838" s="16">
        <f>IF(OR(A838="",B838=""),"",IF(COUNTIFS('Lançamentos Diários'!$A$5:$A$2004,A838,'Lançamentos Diários'!$B$5:$B$2004,B838)&gt;0,"OK","FALTA LANÇAMENTO"))</f>
        <v/>
      </c>
    </row>
    <row r="839">
      <c r="A839" s="13" t="n"/>
      <c r="B839" s="6" t="n"/>
      <c r="C839" s="14" t="n"/>
      <c r="D839" s="14" t="n"/>
      <c r="E839" s="6" t="n"/>
      <c r="F839" s="11">
        <f>IF(OR(C839="",D839=""),"",ROUND(MOD(D839-C839,1)*24,2))</f>
        <v/>
      </c>
      <c r="G839" s="6" t="n"/>
      <c r="H839" s="16">
        <f>IF(OR(A839="",B839=""),"",IF(COUNTIFS('Lançamentos Diários'!$A$5:$A$2004,A839,'Lançamentos Diários'!$B$5:$B$2004,B839)&gt;0,"OK","FALTA LANÇAMENTO"))</f>
        <v/>
      </c>
    </row>
    <row r="840">
      <c r="A840" s="13" t="n"/>
      <c r="B840" s="6" t="n"/>
      <c r="C840" s="14" t="n"/>
      <c r="D840" s="14" t="n"/>
      <c r="E840" s="6" t="n"/>
      <c r="F840" s="11">
        <f>IF(OR(C840="",D840=""),"",ROUND(MOD(D840-C840,1)*24,2))</f>
        <v/>
      </c>
      <c r="G840" s="6" t="n"/>
      <c r="H840" s="16">
        <f>IF(OR(A840="",B840=""),"",IF(COUNTIFS('Lançamentos Diários'!$A$5:$A$2004,A840,'Lançamentos Diários'!$B$5:$B$2004,B840)&gt;0,"OK","FALTA LANÇAMENTO"))</f>
        <v/>
      </c>
    </row>
    <row r="841">
      <c r="A841" s="13" t="n"/>
      <c r="B841" s="6" t="n"/>
      <c r="C841" s="14" t="n"/>
      <c r="D841" s="14" t="n"/>
      <c r="E841" s="6" t="n"/>
      <c r="F841" s="11">
        <f>IF(OR(C841="",D841=""),"",ROUND(MOD(D841-C841,1)*24,2))</f>
        <v/>
      </c>
      <c r="G841" s="6" t="n"/>
      <c r="H841" s="16">
        <f>IF(OR(A841="",B841=""),"",IF(COUNTIFS('Lançamentos Diários'!$A$5:$A$2004,A841,'Lançamentos Diários'!$B$5:$B$2004,B841)&gt;0,"OK","FALTA LANÇAMENTO"))</f>
        <v/>
      </c>
    </row>
    <row r="842">
      <c r="A842" s="13" t="n"/>
      <c r="B842" s="6" t="n"/>
      <c r="C842" s="14" t="n"/>
      <c r="D842" s="14" t="n"/>
      <c r="E842" s="6" t="n"/>
      <c r="F842" s="11">
        <f>IF(OR(C842="",D842=""),"",ROUND(MOD(D842-C842,1)*24,2))</f>
        <v/>
      </c>
      <c r="G842" s="6" t="n"/>
      <c r="H842" s="16">
        <f>IF(OR(A842="",B842=""),"",IF(COUNTIFS('Lançamentos Diários'!$A$5:$A$2004,A842,'Lançamentos Diários'!$B$5:$B$2004,B842)&gt;0,"OK","FALTA LANÇAMENTO"))</f>
        <v/>
      </c>
    </row>
    <row r="843">
      <c r="A843" s="13" t="n"/>
      <c r="B843" s="6" t="n"/>
      <c r="C843" s="14" t="n"/>
      <c r="D843" s="14" t="n"/>
      <c r="E843" s="6" t="n"/>
      <c r="F843" s="11">
        <f>IF(OR(C843="",D843=""),"",ROUND(MOD(D843-C843,1)*24,2))</f>
        <v/>
      </c>
      <c r="G843" s="6" t="n"/>
      <c r="H843" s="16">
        <f>IF(OR(A843="",B843=""),"",IF(COUNTIFS('Lançamentos Diários'!$A$5:$A$2004,A843,'Lançamentos Diários'!$B$5:$B$2004,B843)&gt;0,"OK","FALTA LANÇAMENTO"))</f>
        <v/>
      </c>
    </row>
    <row r="844">
      <c r="A844" s="13" t="n"/>
      <c r="B844" s="6" t="n"/>
      <c r="C844" s="14" t="n"/>
      <c r="D844" s="14" t="n"/>
      <c r="E844" s="6" t="n"/>
      <c r="F844" s="11">
        <f>IF(OR(C844="",D844=""),"",ROUND(MOD(D844-C844,1)*24,2))</f>
        <v/>
      </c>
      <c r="G844" s="6" t="n"/>
      <c r="H844" s="16">
        <f>IF(OR(A844="",B844=""),"",IF(COUNTIFS('Lançamentos Diários'!$A$5:$A$2004,A844,'Lançamentos Diários'!$B$5:$B$2004,B844)&gt;0,"OK","FALTA LANÇAMENTO"))</f>
        <v/>
      </c>
    </row>
    <row r="845">
      <c r="A845" s="13" t="n"/>
      <c r="B845" s="6" t="n"/>
      <c r="C845" s="14" t="n"/>
      <c r="D845" s="14" t="n"/>
      <c r="E845" s="6" t="n"/>
      <c r="F845" s="11">
        <f>IF(OR(C845="",D845=""),"",ROUND(MOD(D845-C845,1)*24,2))</f>
        <v/>
      </c>
      <c r="G845" s="6" t="n"/>
      <c r="H845" s="16">
        <f>IF(OR(A845="",B845=""),"",IF(COUNTIFS('Lançamentos Diários'!$A$5:$A$2004,A845,'Lançamentos Diários'!$B$5:$B$2004,B845)&gt;0,"OK","FALTA LANÇAMENTO"))</f>
        <v/>
      </c>
    </row>
    <row r="846">
      <c r="A846" s="13" t="n"/>
      <c r="B846" s="6" t="n"/>
      <c r="C846" s="14" t="n"/>
      <c r="D846" s="14" t="n"/>
      <c r="E846" s="6" t="n"/>
      <c r="F846" s="11">
        <f>IF(OR(C846="",D846=""),"",ROUND(MOD(D846-C846,1)*24,2))</f>
        <v/>
      </c>
      <c r="G846" s="6" t="n"/>
      <c r="H846" s="16">
        <f>IF(OR(A846="",B846=""),"",IF(COUNTIFS('Lançamentos Diários'!$A$5:$A$2004,A846,'Lançamentos Diários'!$B$5:$B$2004,B846)&gt;0,"OK","FALTA LANÇAMENTO"))</f>
        <v/>
      </c>
    </row>
    <row r="847">
      <c r="A847" s="13" t="n"/>
      <c r="B847" s="6" t="n"/>
      <c r="C847" s="14" t="n"/>
      <c r="D847" s="14" t="n"/>
      <c r="E847" s="6" t="n"/>
      <c r="F847" s="11">
        <f>IF(OR(C847="",D847=""),"",ROUND(MOD(D847-C847,1)*24,2))</f>
        <v/>
      </c>
      <c r="G847" s="6" t="n"/>
      <c r="H847" s="16">
        <f>IF(OR(A847="",B847=""),"",IF(COUNTIFS('Lançamentos Diários'!$A$5:$A$2004,A847,'Lançamentos Diários'!$B$5:$B$2004,B847)&gt;0,"OK","FALTA LANÇAMENTO"))</f>
        <v/>
      </c>
    </row>
    <row r="848">
      <c r="A848" s="13" t="n"/>
      <c r="B848" s="6" t="n"/>
      <c r="C848" s="14" t="n"/>
      <c r="D848" s="14" t="n"/>
      <c r="E848" s="6" t="n"/>
      <c r="F848" s="11">
        <f>IF(OR(C848="",D848=""),"",ROUND(MOD(D848-C848,1)*24,2))</f>
        <v/>
      </c>
      <c r="G848" s="6" t="n"/>
      <c r="H848" s="16">
        <f>IF(OR(A848="",B848=""),"",IF(COUNTIFS('Lançamentos Diários'!$A$5:$A$2004,A848,'Lançamentos Diários'!$B$5:$B$2004,B848)&gt;0,"OK","FALTA LANÇAMENTO"))</f>
        <v/>
      </c>
    </row>
    <row r="849">
      <c r="A849" s="13" t="n"/>
      <c r="B849" s="6" t="n"/>
      <c r="C849" s="14" t="n"/>
      <c r="D849" s="14" t="n"/>
      <c r="E849" s="6" t="n"/>
      <c r="F849" s="11">
        <f>IF(OR(C849="",D849=""),"",ROUND(MOD(D849-C849,1)*24,2))</f>
        <v/>
      </c>
      <c r="G849" s="6" t="n"/>
      <c r="H849" s="16">
        <f>IF(OR(A849="",B849=""),"",IF(COUNTIFS('Lançamentos Diários'!$A$5:$A$2004,A849,'Lançamentos Diários'!$B$5:$B$2004,B849)&gt;0,"OK","FALTA LANÇAMENTO"))</f>
        <v/>
      </c>
    </row>
    <row r="850">
      <c r="A850" s="13" t="n"/>
      <c r="B850" s="6" t="n"/>
      <c r="C850" s="14" t="n"/>
      <c r="D850" s="14" t="n"/>
      <c r="E850" s="6" t="n"/>
      <c r="F850" s="11">
        <f>IF(OR(C850="",D850=""),"",ROUND(MOD(D850-C850,1)*24,2))</f>
        <v/>
      </c>
      <c r="G850" s="6" t="n"/>
      <c r="H850" s="16">
        <f>IF(OR(A850="",B850=""),"",IF(COUNTIFS('Lançamentos Diários'!$A$5:$A$2004,A850,'Lançamentos Diários'!$B$5:$B$2004,B850)&gt;0,"OK","FALTA LANÇAMENTO"))</f>
        <v/>
      </c>
    </row>
    <row r="851">
      <c r="A851" s="13" t="n"/>
      <c r="B851" s="6" t="n"/>
      <c r="C851" s="14" t="n"/>
      <c r="D851" s="14" t="n"/>
      <c r="E851" s="6" t="n"/>
      <c r="F851" s="11">
        <f>IF(OR(C851="",D851=""),"",ROUND(MOD(D851-C851,1)*24,2))</f>
        <v/>
      </c>
      <c r="G851" s="6" t="n"/>
      <c r="H851" s="16">
        <f>IF(OR(A851="",B851=""),"",IF(COUNTIFS('Lançamentos Diários'!$A$5:$A$2004,A851,'Lançamentos Diários'!$B$5:$B$2004,B851)&gt;0,"OK","FALTA LANÇAMENTO"))</f>
        <v/>
      </c>
    </row>
    <row r="852">
      <c r="A852" s="13" t="n"/>
      <c r="B852" s="6" t="n"/>
      <c r="C852" s="14" t="n"/>
      <c r="D852" s="14" t="n"/>
      <c r="E852" s="6" t="n"/>
      <c r="F852" s="11">
        <f>IF(OR(C852="",D852=""),"",ROUND(MOD(D852-C852,1)*24,2))</f>
        <v/>
      </c>
      <c r="G852" s="6" t="n"/>
      <c r="H852" s="16">
        <f>IF(OR(A852="",B852=""),"",IF(COUNTIFS('Lançamentos Diários'!$A$5:$A$2004,A852,'Lançamentos Diários'!$B$5:$B$2004,B852)&gt;0,"OK","FALTA LANÇAMENTO"))</f>
        <v/>
      </c>
    </row>
    <row r="853">
      <c r="A853" s="13" t="n"/>
      <c r="B853" s="6" t="n"/>
      <c r="C853" s="14" t="n"/>
      <c r="D853" s="14" t="n"/>
      <c r="E853" s="6" t="n"/>
      <c r="F853" s="11">
        <f>IF(OR(C853="",D853=""),"",ROUND(MOD(D853-C853,1)*24,2))</f>
        <v/>
      </c>
      <c r="G853" s="6" t="n"/>
      <c r="H853" s="16">
        <f>IF(OR(A853="",B853=""),"",IF(COUNTIFS('Lançamentos Diários'!$A$5:$A$2004,A853,'Lançamentos Diários'!$B$5:$B$2004,B853)&gt;0,"OK","FALTA LANÇAMENTO"))</f>
        <v/>
      </c>
    </row>
    <row r="854">
      <c r="A854" s="13" t="n"/>
      <c r="B854" s="6" t="n"/>
      <c r="C854" s="14" t="n"/>
      <c r="D854" s="14" t="n"/>
      <c r="E854" s="6" t="n"/>
      <c r="F854" s="11">
        <f>IF(OR(C854="",D854=""),"",ROUND(MOD(D854-C854,1)*24,2))</f>
        <v/>
      </c>
      <c r="G854" s="6" t="n"/>
      <c r="H854" s="16">
        <f>IF(OR(A854="",B854=""),"",IF(COUNTIFS('Lançamentos Diários'!$A$5:$A$2004,A854,'Lançamentos Diários'!$B$5:$B$2004,B854)&gt;0,"OK","FALTA LANÇAMENTO"))</f>
        <v/>
      </c>
    </row>
    <row r="855">
      <c r="A855" s="13" t="n"/>
      <c r="B855" s="6" t="n"/>
      <c r="C855" s="14" t="n"/>
      <c r="D855" s="14" t="n"/>
      <c r="E855" s="6" t="n"/>
      <c r="F855" s="11">
        <f>IF(OR(C855="",D855=""),"",ROUND(MOD(D855-C855,1)*24,2))</f>
        <v/>
      </c>
      <c r="G855" s="6" t="n"/>
      <c r="H855" s="16">
        <f>IF(OR(A855="",B855=""),"",IF(COUNTIFS('Lançamentos Diários'!$A$5:$A$2004,A855,'Lançamentos Diários'!$B$5:$B$2004,B855)&gt;0,"OK","FALTA LANÇAMENTO"))</f>
        <v/>
      </c>
    </row>
    <row r="856">
      <c r="A856" s="13" t="n"/>
      <c r="B856" s="6" t="n"/>
      <c r="C856" s="14" t="n"/>
      <c r="D856" s="14" t="n"/>
      <c r="E856" s="6" t="n"/>
      <c r="F856" s="11">
        <f>IF(OR(C856="",D856=""),"",ROUND(MOD(D856-C856,1)*24,2))</f>
        <v/>
      </c>
      <c r="G856" s="6" t="n"/>
      <c r="H856" s="16">
        <f>IF(OR(A856="",B856=""),"",IF(COUNTIFS('Lançamentos Diários'!$A$5:$A$2004,A856,'Lançamentos Diários'!$B$5:$B$2004,B856)&gt;0,"OK","FALTA LANÇAMENTO"))</f>
        <v/>
      </c>
    </row>
    <row r="857">
      <c r="A857" s="13" t="n"/>
      <c r="B857" s="6" t="n"/>
      <c r="C857" s="14" t="n"/>
      <c r="D857" s="14" t="n"/>
      <c r="E857" s="6" t="n"/>
      <c r="F857" s="11">
        <f>IF(OR(C857="",D857=""),"",ROUND(MOD(D857-C857,1)*24,2))</f>
        <v/>
      </c>
      <c r="G857" s="6" t="n"/>
      <c r="H857" s="16">
        <f>IF(OR(A857="",B857=""),"",IF(COUNTIFS('Lançamentos Diários'!$A$5:$A$2004,A857,'Lançamentos Diários'!$B$5:$B$2004,B857)&gt;0,"OK","FALTA LANÇAMENTO"))</f>
        <v/>
      </c>
    </row>
    <row r="858">
      <c r="A858" s="13" t="n"/>
      <c r="B858" s="6" t="n"/>
      <c r="C858" s="14" t="n"/>
      <c r="D858" s="14" t="n"/>
      <c r="E858" s="6" t="n"/>
      <c r="F858" s="11">
        <f>IF(OR(C858="",D858=""),"",ROUND(MOD(D858-C858,1)*24,2))</f>
        <v/>
      </c>
      <c r="G858" s="6" t="n"/>
      <c r="H858" s="16">
        <f>IF(OR(A858="",B858=""),"",IF(COUNTIFS('Lançamentos Diários'!$A$5:$A$2004,A858,'Lançamentos Diários'!$B$5:$B$2004,B858)&gt;0,"OK","FALTA LANÇAMENTO"))</f>
        <v/>
      </c>
    </row>
    <row r="859">
      <c r="A859" s="13" t="n"/>
      <c r="B859" s="6" t="n"/>
      <c r="C859" s="14" t="n"/>
      <c r="D859" s="14" t="n"/>
      <c r="E859" s="6" t="n"/>
      <c r="F859" s="11">
        <f>IF(OR(C859="",D859=""),"",ROUND(MOD(D859-C859,1)*24,2))</f>
        <v/>
      </c>
      <c r="G859" s="6" t="n"/>
      <c r="H859" s="16">
        <f>IF(OR(A859="",B859=""),"",IF(COUNTIFS('Lançamentos Diários'!$A$5:$A$2004,A859,'Lançamentos Diários'!$B$5:$B$2004,B859)&gt;0,"OK","FALTA LANÇAMENTO"))</f>
        <v/>
      </c>
    </row>
    <row r="860">
      <c r="A860" s="13" t="n"/>
      <c r="B860" s="6" t="n"/>
      <c r="C860" s="14" t="n"/>
      <c r="D860" s="14" t="n"/>
      <c r="E860" s="6" t="n"/>
      <c r="F860" s="11">
        <f>IF(OR(C860="",D860=""),"",ROUND(MOD(D860-C860,1)*24,2))</f>
        <v/>
      </c>
      <c r="G860" s="6" t="n"/>
      <c r="H860" s="16">
        <f>IF(OR(A860="",B860=""),"",IF(COUNTIFS('Lançamentos Diários'!$A$5:$A$2004,A860,'Lançamentos Diários'!$B$5:$B$2004,B860)&gt;0,"OK","FALTA LANÇAMENTO"))</f>
        <v/>
      </c>
    </row>
    <row r="861">
      <c r="A861" s="13" t="n"/>
      <c r="B861" s="6" t="n"/>
      <c r="C861" s="14" t="n"/>
      <c r="D861" s="14" t="n"/>
      <c r="E861" s="6" t="n"/>
      <c r="F861" s="11">
        <f>IF(OR(C861="",D861=""),"",ROUND(MOD(D861-C861,1)*24,2))</f>
        <v/>
      </c>
      <c r="G861" s="6" t="n"/>
      <c r="H861" s="16">
        <f>IF(OR(A861="",B861=""),"",IF(COUNTIFS('Lançamentos Diários'!$A$5:$A$2004,A861,'Lançamentos Diários'!$B$5:$B$2004,B861)&gt;0,"OK","FALTA LANÇAMENTO"))</f>
        <v/>
      </c>
    </row>
    <row r="862">
      <c r="A862" s="13" t="n"/>
      <c r="B862" s="6" t="n"/>
      <c r="C862" s="14" t="n"/>
      <c r="D862" s="14" t="n"/>
      <c r="E862" s="6" t="n"/>
      <c r="F862" s="11">
        <f>IF(OR(C862="",D862=""),"",ROUND(MOD(D862-C862,1)*24,2))</f>
        <v/>
      </c>
      <c r="G862" s="6" t="n"/>
      <c r="H862" s="16">
        <f>IF(OR(A862="",B862=""),"",IF(COUNTIFS('Lançamentos Diários'!$A$5:$A$2004,A862,'Lançamentos Diários'!$B$5:$B$2004,B862)&gt;0,"OK","FALTA LANÇAMENTO"))</f>
        <v/>
      </c>
    </row>
    <row r="863">
      <c r="A863" s="13" t="n"/>
      <c r="B863" s="6" t="n"/>
      <c r="C863" s="14" t="n"/>
      <c r="D863" s="14" t="n"/>
      <c r="E863" s="6" t="n"/>
      <c r="F863" s="11">
        <f>IF(OR(C863="",D863=""),"",ROUND(MOD(D863-C863,1)*24,2))</f>
        <v/>
      </c>
      <c r="G863" s="6" t="n"/>
      <c r="H863" s="16">
        <f>IF(OR(A863="",B863=""),"",IF(COUNTIFS('Lançamentos Diários'!$A$5:$A$2004,A863,'Lançamentos Diários'!$B$5:$B$2004,B863)&gt;0,"OK","FALTA LANÇAMENTO"))</f>
        <v/>
      </c>
    </row>
    <row r="864">
      <c r="A864" s="13" t="n"/>
      <c r="B864" s="6" t="n"/>
      <c r="C864" s="14" t="n"/>
      <c r="D864" s="14" t="n"/>
      <c r="E864" s="6" t="n"/>
      <c r="F864" s="11">
        <f>IF(OR(C864="",D864=""),"",ROUND(MOD(D864-C864,1)*24,2))</f>
        <v/>
      </c>
      <c r="G864" s="6" t="n"/>
      <c r="H864" s="16">
        <f>IF(OR(A864="",B864=""),"",IF(COUNTIFS('Lançamentos Diários'!$A$5:$A$2004,A864,'Lançamentos Diários'!$B$5:$B$2004,B864)&gt;0,"OK","FALTA LANÇAMENTO"))</f>
        <v/>
      </c>
    </row>
    <row r="865">
      <c r="A865" s="13" t="n"/>
      <c r="B865" s="6" t="n"/>
      <c r="C865" s="14" t="n"/>
      <c r="D865" s="14" t="n"/>
      <c r="E865" s="6" t="n"/>
      <c r="F865" s="11">
        <f>IF(OR(C865="",D865=""),"",ROUND(MOD(D865-C865,1)*24,2))</f>
        <v/>
      </c>
      <c r="G865" s="6" t="n"/>
      <c r="H865" s="16">
        <f>IF(OR(A865="",B865=""),"",IF(COUNTIFS('Lançamentos Diários'!$A$5:$A$2004,A865,'Lançamentos Diários'!$B$5:$B$2004,B865)&gt;0,"OK","FALTA LANÇAMENTO"))</f>
        <v/>
      </c>
    </row>
    <row r="866">
      <c r="A866" s="13" t="n"/>
      <c r="B866" s="6" t="n"/>
      <c r="C866" s="14" t="n"/>
      <c r="D866" s="14" t="n"/>
      <c r="E866" s="6" t="n"/>
      <c r="F866" s="11">
        <f>IF(OR(C866="",D866=""),"",ROUND(MOD(D866-C866,1)*24,2))</f>
        <v/>
      </c>
      <c r="G866" s="6" t="n"/>
      <c r="H866" s="16">
        <f>IF(OR(A866="",B866=""),"",IF(COUNTIFS('Lançamentos Diários'!$A$5:$A$2004,A866,'Lançamentos Diários'!$B$5:$B$2004,B866)&gt;0,"OK","FALTA LANÇAMENTO"))</f>
        <v/>
      </c>
    </row>
    <row r="867">
      <c r="A867" s="13" t="n"/>
      <c r="B867" s="6" t="n"/>
      <c r="C867" s="14" t="n"/>
      <c r="D867" s="14" t="n"/>
      <c r="E867" s="6" t="n"/>
      <c r="F867" s="11">
        <f>IF(OR(C867="",D867=""),"",ROUND(MOD(D867-C867,1)*24,2))</f>
        <v/>
      </c>
      <c r="G867" s="6" t="n"/>
      <c r="H867" s="16">
        <f>IF(OR(A867="",B867=""),"",IF(COUNTIFS('Lançamentos Diários'!$A$5:$A$2004,A867,'Lançamentos Diários'!$B$5:$B$2004,B867)&gt;0,"OK","FALTA LANÇAMENTO"))</f>
        <v/>
      </c>
    </row>
    <row r="868">
      <c r="A868" s="13" t="n"/>
      <c r="B868" s="6" t="n"/>
      <c r="C868" s="14" t="n"/>
      <c r="D868" s="14" t="n"/>
      <c r="E868" s="6" t="n"/>
      <c r="F868" s="11">
        <f>IF(OR(C868="",D868=""),"",ROUND(MOD(D868-C868,1)*24,2))</f>
        <v/>
      </c>
      <c r="G868" s="6" t="n"/>
      <c r="H868" s="16">
        <f>IF(OR(A868="",B868=""),"",IF(COUNTIFS('Lançamentos Diários'!$A$5:$A$2004,A868,'Lançamentos Diários'!$B$5:$B$2004,B868)&gt;0,"OK","FALTA LANÇAMENTO"))</f>
        <v/>
      </c>
    </row>
    <row r="869">
      <c r="A869" s="13" t="n"/>
      <c r="B869" s="6" t="n"/>
      <c r="C869" s="14" t="n"/>
      <c r="D869" s="14" t="n"/>
      <c r="E869" s="6" t="n"/>
      <c r="F869" s="11">
        <f>IF(OR(C869="",D869=""),"",ROUND(MOD(D869-C869,1)*24,2))</f>
        <v/>
      </c>
      <c r="G869" s="6" t="n"/>
      <c r="H869" s="16">
        <f>IF(OR(A869="",B869=""),"",IF(COUNTIFS('Lançamentos Diários'!$A$5:$A$2004,A869,'Lançamentos Diários'!$B$5:$B$2004,B869)&gt;0,"OK","FALTA LANÇAMENTO"))</f>
        <v/>
      </c>
    </row>
    <row r="870">
      <c r="A870" s="13" t="n"/>
      <c r="B870" s="6" t="n"/>
      <c r="C870" s="14" t="n"/>
      <c r="D870" s="14" t="n"/>
      <c r="E870" s="6" t="n"/>
      <c r="F870" s="11">
        <f>IF(OR(C870="",D870=""),"",ROUND(MOD(D870-C870,1)*24,2))</f>
        <v/>
      </c>
      <c r="G870" s="6" t="n"/>
      <c r="H870" s="16">
        <f>IF(OR(A870="",B870=""),"",IF(COUNTIFS('Lançamentos Diários'!$A$5:$A$2004,A870,'Lançamentos Diários'!$B$5:$B$2004,B870)&gt;0,"OK","FALTA LANÇAMENTO"))</f>
        <v/>
      </c>
    </row>
    <row r="871">
      <c r="A871" s="13" t="n"/>
      <c r="B871" s="6" t="n"/>
      <c r="C871" s="14" t="n"/>
      <c r="D871" s="14" t="n"/>
      <c r="E871" s="6" t="n"/>
      <c r="F871" s="11">
        <f>IF(OR(C871="",D871=""),"",ROUND(MOD(D871-C871,1)*24,2))</f>
        <v/>
      </c>
      <c r="G871" s="6" t="n"/>
      <c r="H871" s="16">
        <f>IF(OR(A871="",B871=""),"",IF(COUNTIFS('Lançamentos Diários'!$A$5:$A$2004,A871,'Lançamentos Diários'!$B$5:$B$2004,B871)&gt;0,"OK","FALTA LANÇAMENTO"))</f>
        <v/>
      </c>
    </row>
    <row r="872">
      <c r="A872" s="13" t="n"/>
      <c r="B872" s="6" t="n"/>
      <c r="C872" s="14" t="n"/>
      <c r="D872" s="14" t="n"/>
      <c r="E872" s="6" t="n"/>
      <c r="F872" s="11">
        <f>IF(OR(C872="",D872=""),"",ROUND(MOD(D872-C872,1)*24,2))</f>
        <v/>
      </c>
      <c r="G872" s="6" t="n"/>
      <c r="H872" s="16">
        <f>IF(OR(A872="",B872=""),"",IF(COUNTIFS('Lançamentos Diários'!$A$5:$A$2004,A872,'Lançamentos Diários'!$B$5:$B$2004,B872)&gt;0,"OK","FALTA LANÇAMENTO"))</f>
        <v/>
      </c>
    </row>
    <row r="873">
      <c r="A873" s="13" t="n"/>
      <c r="B873" s="6" t="n"/>
      <c r="C873" s="14" t="n"/>
      <c r="D873" s="14" t="n"/>
      <c r="E873" s="6" t="n"/>
      <c r="F873" s="11">
        <f>IF(OR(C873="",D873=""),"",ROUND(MOD(D873-C873,1)*24,2))</f>
        <v/>
      </c>
      <c r="G873" s="6" t="n"/>
      <c r="H873" s="16">
        <f>IF(OR(A873="",B873=""),"",IF(COUNTIFS('Lançamentos Diários'!$A$5:$A$2004,A873,'Lançamentos Diários'!$B$5:$B$2004,B873)&gt;0,"OK","FALTA LANÇAMENTO"))</f>
        <v/>
      </c>
    </row>
    <row r="874">
      <c r="A874" s="13" t="n"/>
      <c r="B874" s="6" t="n"/>
      <c r="C874" s="14" t="n"/>
      <c r="D874" s="14" t="n"/>
      <c r="E874" s="6" t="n"/>
      <c r="F874" s="11">
        <f>IF(OR(C874="",D874=""),"",ROUND(MOD(D874-C874,1)*24,2))</f>
        <v/>
      </c>
      <c r="G874" s="6" t="n"/>
      <c r="H874" s="16">
        <f>IF(OR(A874="",B874=""),"",IF(COUNTIFS('Lançamentos Diários'!$A$5:$A$2004,A874,'Lançamentos Diários'!$B$5:$B$2004,B874)&gt;0,"OK","FALTA LANÇAMENTO"))</f>
        <v/>
      </c>
    </row>
    <row r="875">
      <c r="A875" s="13" t="n"/>
      <c r="B875" s="6" t="n"/>
      <c r="C875" s="14" t="n"/>
      <c r="D875" s="14" t="n"/>
      <c r="E875" s="6" t="n"/>
      <c r="F875" s="11">
        <f>IF(OR(C875="",D875=""),"",ROUND(MOD(D875-C875,1)*24,2))</f>
        <v/>
      </c>
      <c r="G875" s="6" t="n"/>
      <c r="H875" s="16">
        <f>IF(OR(A875="",B875=""),"",IF(COUNTIFS('Lançamentos Diários'!$A$5:$A$2004,A875,'Lançamentos Diários'!$B$5:$B$2004,B875)&gt;0,"OK","FALTA LANÇAMENTO"))</f>
        <v/>
      </c>
    </row>
    <row r="876">
      <c r="A876" s="13" t="n"/>
      <c r="B876" s="6" t="n"/>
      <c r="C876" s="14" t="n"/>
      <c r="D876" s="14" t="n"/>
      <c r="E876" s="6" t="n"/>
      <c r="F876" s="11">
        <f>IF(OR(C876="",D876=""),"",ROUND(MOD(D876-C876,1)*24,2))</f>
        <v/>
      </c>
      <c r="G876" s="6" t="n"/>
      <c r="H876" s="16">
        <f>IF(OR(A876="",B876=""),"",IF(COUNTIFS('Lançamentos Diários'!$A$5:$A$2004,A876,'Lançamentos Diários'!$B$5:$B$2004,B876)&gt;0,"OK","FALTA LANÇAMENTO"))</f>
        <v/>
      </c>
    </row>
    <row r="877">
      <c r="A877" s="13" t="n"/>
      <c r="B877" s="6" t="n"/>
      <c r="C877" s="14" t="n"/>
      <c r="D877" s="14" t="n"/>
      <c r="E877" s="6" t="n"/>
      <c r="F877" s="11">
        <f>IF(OR(C877="",D877=""),"",ROUND(MOD(D877-C877,1)*24,2))</f>
        <v/>
      </c>
      <c r="G877" s="6" t="n"/>
      <c r="H877" s="16">
        <f>IF(OR(A877="",B877=""),"",IF(COUNTIFS('Lançamentos Diários'!$A$5:$A$2004,A877,'Lançamentos Diários'!$B$5:$B$2004,B877)&gt;0,"OK","FALTA LANÇAMENTO"))</f>
        <v/>
      </c>
    </row>
    <row r="878">
      <c r="A878" s="13" t="n"/>
      <c r="B878" s="6" t="n"/>
      <c r="C878" s="14" t="n"/>
      <c r="D878" s="14" t="n"/>
      <c r="E878" s="6" t="n"/>
      <c r="F878" s="11">
        <f>IF(OR(C878="",D878=""),"",ROUND(MOD(D878-C878,1)*24,2))</f>
        <v/>
      </c>
      <c r="G878" s="6" t="n"/>
      <c r="H878" s="16">
        <f>IF(OR(A878="",B878=""),"",IF(COUNTIFS('Lançamentos Diários'!$A$5:$A$2004,A878,'Lançamentos Diários'!$B$5:$B$2004,B878)&gt;0,"OK","FALTA LANÇAMENTO"))</f>
        <v/>
      </c>
    </row>
    <row r="879">
      <c r="A879" s="13" t="n"/>
      <c r="B879" s="6" t="n"/>
      <c r="C879" s="14" t="n"/>
      <c r="D879" s="14" t="n"/>
      <c r="E879" s="6" t="n"/>
      <c r="F879" s="11">
        <f>IF(OR(C879="",D879=""),"",ROUND(MOD(D879-C879,1)*24,2))</f>
        <v/>
      </c>
      <c r="G879" s="6" t="n"/>
      <c r="H879" s="16">
        <f>IF(OR(A879="",B879=""),"",IF(COUNTIFS('Lançamentos Diários'!$A$5:$A$2004,A879,'Lançamentos Diários'!$B$5:$B$2004,B879)&gt;0,"OK","FALTA LANÇAMENTO"))</f>
        <v/>
      </c>
    </row>
    <row r="880">
      <c r="A880" s="13" t="n"/>
      <c r="B880" s="6" t="n"/>
      <c r="C880" s="14" t="n"/>
      <c r="D880" s="14" t="n"/>
      <c r="E880" s="6" t="n"/>
      <c r="F880" s="11">
        <f>IF(OR(C880="",D880=""),"",ROUND(MOD(D880-C880,1)*24,2))</f>
        <v/>
      </c>
      <c r="G880" s="6" t="n"/>
      <c r="H880" s="16">
        <f>IF(OR(A880="",B880=""),"",IF(COUNTIFS('Lançamentos Diários'!$A$5:$A$2004,A880,'Lançamentos Diários'!$B$5:$B$2004,B880)&gt;0,"OK","FALTA LANÇAMENTO"))</f>
        <v/>
      </c>
    </row>
    <row r="881">
      <c r="A881" s="13" t="n"/>
      <c r="B881" s="6" t="n"/>
      <c r="C881" s="14" t="n"/>
      <c r="D881" s="14" t="n"/>
      <c r="E881" s="6" t="n"/>
      <c r="F881" s="11">
        <f>IF(OR(C881="",D881=""),"",ROUND(MOD(D881-C881,1)*24,2))</f>
        <v/>
      </c>
      <c r="G881" s="6" t="n"/>
      <c r="H881" s="16">
        <f>IF(OR(A881="",B881=""),"",IF(COUNTIFS('Lançamentos Diários'!$A$5:$A$2004,A881,'Lançamentos Diários'!$B$5:$B$2004,B881)&gt;0,"OK","FALTA LANÇAMENTO"))</f>
        <v/>
      </c>
    </row>
    <row r="882">
      <c r="A882" s="13" t="n"/>
      <c r="B882" s="6" t="n"/>
      <c r="C882" s="14" t="n"/>
      <c r="D882" s="14" t="n"/>
      <c r="E882" s="6" t="n"/>
      <c r="F882" s="11">
        <f>IF(OR(C882="",D882=""),"",ROUND(MOD(D882-C882,1)*24,2))</f>
        <v/>
      </c>
      <c r="G882" s="6" t="n"/>
      <c r="H882" s="16">
        <f>IF(OR(A882="",B882=""),"",IF(COUNTIFS('Lançamentos Diários'!$A$5:$A$2004,A882,'Lançamentos Diários'!$B$5:$B$2004,B882)&gt;0,"OK","FALTA LANÇAMENTO"))</f>
        <v/>
      </c>
    </row>
    <row r="883">
      <c r="A883" s="13" t="n"/>
      <c r="B883" s="6" t="n"/>
      <c r="C883" s="14" t="n"/>
      <c r="D883" s="14" t="n"/>
      <c r="E883" s="6" t="n"/>
      <c r="F883" s="11">
        <f>IF(OR(C883="",D883=""),"",ROUND(MOD(D883-C883,1)*24,2))</f>
        <v/>
      </c>
      <c r="G883" s="6" t="n"/>
      <c r="H883" s="16">
        <f>IF(OR(A883="",B883=""),"",IF(COUNTIFS('Lançamentos Diários'!$A$5:$A$2004,A883,'Lançamentos Diários'!$B$5:$B$2004,B883)&gt;0,"OK","FALTA LANÇAMENTO"))</f>
        <v/>
      </c>
    </row>
    <row r="884">
      <c r="A884" s="13" t="n"/>
      <c r="B884" s="6" t="n"/>
      <c r="C884" s="14" t="n"/>
      <c r="D884" s="14" t="n"/>
      <c r="E884" s="6" t="n"/>
      <c r="F884" s="11">
        <f>IF(OR(C884="",D884=""),"",ROUND(MOD(D884-C884,1)*24,2))</f>
        <v/>
      </c>
      <c r="G884" s="6" t="n"/>
      <c r="H884" s="16">
        <f>IF(OR(A884="",B884=""),"",IF(COUNTIFS('Lançamentos Diários'!$A$5:$A$2004,A884,'Lançamentos Diários'!$B$5:$B$2004,B884)&gt;0,"OK","FALTA LANÇAMENTO"))</f>
        <v/>
      </c>
    </row>
    <row r="885">
      <c r="A885" s="13" t="n"/>
      <c r="B885" s="6" t="n"/>
      <c r="C885" s="14" t="n"/>
      <c r="D885" s="14" t="n"/>
      <c r="E885" s="6" t="n"/>
      <c r="F885" s="11">
        <f>IF(OR(C885="",D885=""),"",ROUND(MOD(D885-C885,1)*24,2))</f>
        <v/>
      </c>
      <c r="G885" s="6" t="n"/>
      <c r="H885" s="16">
        <f>IF(OR(A885="",B885=""),"",IF(COUNTIFS('Lançamentos Diários'!$A$5:$A$2004,A885,'Lançamentos Diários'!$B$5:$B$2004,B885)&gt;0,"OK","FALTA LANÇAMENTO"))</f>
        <v/>
      </c>
    </row>
    <row r="886">
      <c r="A886" s="13" t="n"/>
      <c r="B886" s="6" t="n"/>
      <c r="C886" s="14" t="n"/>
      <c r="D886" s="14" t="n"/>
      <c r="E886" s="6" t="n"/>
      <c r="F886" s="11">
        <f>IF(OR(C886="",D886=""),"",ROUND(MOD(D886-C886,1)*24,2))</f>
        <v/>
      </c>
      <c r="G886" s="6" t="n"/>
      <c r="H886" s="16">
        <f>IF(OR(A886="",B886=""),"",IF(COUNTIFS('Lançamentos Diários'!$A$5:$A$2004,A886,'Lançamentos Diários'!$B$5:$B$2004,B886)&gt;0,"OK","FALTA LANÇAMENTO"))</f>
        <v/>
      </c>
    </row>
    <row r="887">
      <c r="A887" s="13" t="n"/>
      <c r="B887" s="6" t="n"/>
      <c r="C887" s="14" t="n"/>
      <c r="D887" s="14" t="n"/>
      <c r="E887" s="6" t="n"/>
      <c r="F887" s="11">
        <f>IF(OR(C887="",D887=""),"",ROUND(MOD(D887-C887,1)*24,2))</f>
        <v/>
      </c>
      <c r="G887" s="6" t="n"/>
      <c r="H887" s="16">
        <f>IF(OR(A887="",B887=""),"",IF(COUNTIFS('Lançamentos Diários'!$A$5:$A$2004,A887,'Lançamentos Diários'!$B$5:$B$2004,B887)&gt;0,"OK","FALTA LANÇAMENTO"))</f>
        <v/>
      </c>
    </row>
    <row r="888">
      <c r="A888" s="13" t="n"/>
      <c r="B888" s="6" t="n"/>
      <c r="C888" s="14" t="n"/>
      <c r="D888" s="14" t="n"/>
      <c r="E888" s="6" t="n"/>
      <c r="F888" s="11">
        <f>IF(OR(C888="",D888=""),"",ROUND(MOD(D888-C888,1)*24,2))</f>
        <v/>
      </c>
      <c r="G888" s="6" t="n"/>
      <c r="H888" s="16">
        <f>IF(OR(A888="",B888=""),"",IF(COUNTIFS('Lançamentos Diários'!$A$5:$A$2004,A888,'Lançamentos Diários'!$B$5:$B$2004,B888)&gt;0,"OK","FALTA LANÇAMENTO"))</f>
        <v/>
      </c>
    </row>
    <row r="889">
      <c r="A889" s="13" t="n"/>
      <c r="B889" s="6" t="n"/>
      <c r="C889" s="14" t="n"/>
      <c r="D889" s="14" t="n"/>
      <c r="E889" s="6" t="n"/>
      <c r="F889" s="11">
        <f>IF(OR(C889="",D889=""),"",ROUND(MOD(D889-C889,1)*24,2))</f>
        <v/>
      </c>
      <c r="G889" s="6" t="n"/>
      <c r="H889" s="16">
        <f>IF(OR(A889="",B889=""),"",IF(COUNTIFS('Lançamentos Diários'!$A$5:$A$2004,A889,'Lançamentos Diários'!$B$5:$B$2004,B889)&gt;0,"OK","FALTA LANÇAMENTO"))</f>
        <v/>
      </c>
    </row>
    <row r="890">
      <c r="A890" s="13" t="n"/>
      <c r="B890" s="6" t="n"/>
      <c r="C890" s="14" t="n"/>
      <c r="D890" s="14" t="n"/>
      <c r="E890" s="6" t="n"/>
      <c r="F890" s="11">
        <f>IF(OR(C890="",D890=""),"",ROUND(MOD(D890-C890,1)*24,2))</f>
        <v/>
      </c>
      <c r="G890" s="6" t="n"/>
      <c r="H890" s="16">
        <f>IF(OR(A890="",B890=""),"",IF(COUNTIFS('Lançamentos Diários'!$A$5:$A$2004,A890,'Lançamentos Diários'!$B$5:$B$2004,B890)&gt;0,"OK","FALTA LANÇAMENTO"))</f>
        <v/>
      </c>
    </row>
    <row r="891">
      <c r="A891" s="13" t="n"/>
      <c r="B891" s="6" t="n"/>
      <c r="C891" s="14" t="n"/>
      <c r="D891" s="14" t="n"/>
      <c r="E891" s="6" t="n"/>
      <c r="F891" s="11">
        <f>IF(OR(C891="",D891=""),"",ROUND(MOD(D891-C891,1)*24,2))</f>
        <v/>
      </c>
      <c r="G891" s="6" t="n"/>
      <c r="H891" s="16">
        <f>IF(OR(A891="",B891=""),"",IF(COUNTIFS('Lançamentos Diários'!$A$5:$A$2004,A891,'Lançamentos Diários'!$B$5:$B$2004,B891)&gt;0,"OK","FALTA LANÇAMENTO"))</f>
        <v/>
      </c>
    </row>
    <row r="892">
      <c r="A892" s="13" t="n"/>
      <c r="B892" s="6" t="n"/>
      <c r="C892" s="14" t="n"/>
      <c r="D892" s="14" t="n"/>
      <c r="E892" s="6" t="n"/>
      <c r="F892" s="11">
        <f>IF(OR(C892="",D892=""),"",ROUND(MOD(D892-C892,1)*24,2))</f>
        <v/>
      </c>
      <c r="G892" s="6" t="n"/>
      <c r="H892" s="16">
        <f>IF(OR(A892="",B892=""),"",IF(COUNTIFS('Lançamentos Diários'!$A$5:$A$2004,A892,'Lançamentos Diários'!$B$5:$B$2004,B892)&gt;0,"OK","FALTA LANÇAMENTO"))</f>
        <v/>
      </c>
    </row>
    <row r="893">
      <c r="A893" s="13" t="n"/>
      <c r="B893" s="6" t="n"/>
      <c r="C893" s="14" t="n"/>
      <c r="D893" s="14" t="n"/>
      <c r="E893" s="6" t="n"/>
      <c r="F893" s="11">
        <f>IF(OR(C893="",D893=""),"",ROUND(MOD(D893-C893,1)*24,2))</f>
        <v/>
      </c>
      <c r="G893" s="6" t="n"/>
      <c r="H893" s="16">
        <f>IF(OR(A893="",B893=""),"",IF(COUNTIFS('Lançamentos Diários'!$A$5:$A$2004,A893,'Lançamentos Diários'!$B$5:$B$2004,B893)&gt;0,"OK","FALTA LANÇAMENTO"))</f>
        <v/>
      </c>
    </row>
    <row r="894">
      <c r="A894" s="13" t="n"/>
      <c r="B894" s="6" t="n"/>
      <c r="C894" s="14" t="n"/>
      <c r="D894" s="14" t="n"/>
      <c r="E894" s="6" t="n"/>
      <c r="F894" s="11">
        <f>IF(OR(C894="",D894=""),"",ROUND(MOD(D894-C894,1)*24,2))</f>
        <v/>
      </c>
      <c r="G894" s="6" t="n"/>
      <c r="H894" s="16">
        <f>IF(OR(A894="",B894=""),"",IF(COUNTIFS('Lançamentos Diários'!$A$5:$A$2004,A894,'Lançamentos Diários'!$B$5:$B$2004,B894)&gt;0,"OK","FALTA LANÇAMENTO"))</f>
        <v/>
      </c>
    </row>
    <row r="895">
      <c r="A895" s="13" t="n"/>
      <c r="B895" s="6" t="n"/>
      <c r="C895" s="14" t="n"/>
      <c r="D895" s="14" t="n"/>
      <c r="E895" s="6" t="n"/>
      <c r="F895" s="11">
        <f>IF(OR(C895="",D895=""),"",ROUND(MOD(D895-C895,1)*24,2))</f>
        <v/>
      </c>
      <c r="G895" s="6" t="n"/>
      <c r="H895" s="16">
        <f>IF(OR(A895="",B895=""),"",IF(COUNTIFS('Lançamentos Diários'!$A$5:$A$2004,A895,'Lançamentos Diários'!$B$5:$B$2004,B895)&gt;0,"OK","FALTA LANÇAMENTO"))</f>
        <v/>
      </c>
    </row>
    <row r="896">
      <c r="A896" s="13" t="n"/>
      <c r="B896" s="6" t="n"/>
      <c r="C896" s="14" t="n"/>
      <c r="D896" s="14" t="n"/>
      <c r="E896" s="6" t="n"/>
      <c r="F896" s="11">
        <f>IF(OR(C896="",D896=""),"",ROUND(MOD(D896-C896,1)*24,2))</f>
        <v/>
      </c>
      <c r="G896" s="6" t="n"/>
      <c r="H896" s="16">
        <f>IF(OR(A896="",B896=""),"",IF(COUNTIFS('Lançamentos Diários'!$A$5:$A$2004,A896,'Lançamentos Diários'!$B$5:$B$2004,B896)&gt;0,"OK","FALTA LANÇAMENTO"))</f>
        <v/>
      </c>
    </row>
    <row r="897">
      <c r="A897" s="13" t="n"/>
      <c r="B897" s="6" t="n"/>
      <c r="C897" s="14" t="n"/>
      <c r="D897" s="14" t="n"/>
      <c r="E897" s="6" t="n"/>
      <c r="F897" s="11">
        <f>IF(OR(C897="",D897=""),"",ROUND(MOD(D897-C897,1)*24,2))</f>
        <v/>
      </c>
      <c r="G897" s="6" t="n"/>
      <c r="H897" s="16">
        <f>IF(OR(A897="",B897=""),"",IF(COUNTIFS('Lançamentos Diários'!$A$5:$A$2004,A897,'Lançamentos Diários'!$B$5:$B$2004,B897)&gt;0,"OK","FALTA LANÇAMENTO"))</f>
        <v/>
      </c>
    </row>
    <row r="898">
      <c r="A898" s="13" t="n"/>
      <c r="B898" s="6" t="n"/>
      <c r="C898" s="14" t="n"/>
      <c r="D898" s="14" t="n"/>
      <c r="E898" s="6" t="n"/>
      <c r="F898" s="11">
        <f>IF(OR(C898="",D898=""),"",ROUND(MOD(D898-C898,1)*24,2))</f>
        <v/>
      </c>
      <c r="G898" s="6" t="n"/>
      <c r="H898" s="16">
        <f>IF(OR(A898="",B898=""),"",IF(COUNTIFS('Lançamentos Diários'!$A$5:$A$2004,A898,'Lançamentos Diários'!$B$5:$B$2004,B898)&gt;0,"OK","FALTA LANÇAMENTO"))</f>
        <v/>
      </c>
    </row>
    <row r="899">
      <c r="A899" s="13" t="n"/>
      <c r="B899" s="6" t="n"/>
      <c r="C899" s="14" t="n"/>
      <c r="D899" s="14" t="n"/>
      <c r="E899" s="6" t="n"/>
      <c r="F899" s="11">
        <f>IF(OR(C899="",D899=""),"",ROUND(MOD(D899-C899,1)*24,2))</f>
        <v/>
      </c>
      <c r="G899" s="6" t="n"/>
      <c r="H899" s="16">
        <f>IF(OR(A899="",B899=""),"",IF(COUNTIFS('Lançamentos Diários'!$A$5:$A$2004,A899,'Lançamentos Diários'!$B$5:$B$2004,B899)&gt;0,"OK","FALTA LANÇAMENTO"))</f>
        <v/>
      </c>
    </row>
    <row r="900">
      <c r="A900" s="13" t="n"/>
      <c r="B900" s="6" t="n"/>
      <c r="C900" s="14" t="n"/>
      <c r="D900" s="14" t="n"/>
      <c r="E900" s="6" t="n"/>
      <c r="F900" s="11">
        <f>IF(OR(C900="",D900=""),"",ROUND(MOD(D900-C900,1)*24,2))</f>
        <v/>
      </c>
      <c r="G900" s="6" t="n"/>
      <c r="H900" s="16">
        <f>IF(OR(A900="",B900=""),"",IF(COUNTIFS('Lançamentos Diários'!$A$5:$A$2004,A900,'Lançamentos Diários'!$B$5:$B$2004,B900)&gt;0,"OK","FALTA LANÇAMENTO"))</f>
        <v/>
      </c>
    </row>
    <row r="901">
      <c r="A901" s="13" t="n"/>
      <c r="B901" s="6" t="n"/>
      <c r="C901" s="14" t="n"/>
      <c r="D901" s="14" t="n"/>
      <c r="E901" s="6" t="n"/>
      <c r="F901" s="11">
        <f>IF(OR(C901="",D901=""),"",ROUND(MOD(D901-C901,1)*24,2))</f>
        <v/>
      </c>
      <c r="G901" s="6" t="n"/>
      <c r="H901" s="16">
        <f>IF(OR(A901="",B901=""),"",IF(COUNTIFS('Lançamentos Diários'!$A$5:$A$2004,A901,'Lançamentos Diários'!$B$5:$B$2004,B901)&gt;0,"OK","FALTA LANÇAMENTO"))</f>
        <v/>
      </c>
    </row>
    <row r="902">
      <c r="A902" s="13" t="n"/>
      <c r="B902" s="6" t="n"/>
      <c r="C902" s="14" t="n"/>
      <c r="D902" s="14" t="n"/>
      <c r="E902" s="6" t="n"/>
      <c r="F902" s="11">
        <f>IF(OR(C902="",D902=""),"",ROUND(MOD(D902-C902,1)*24,2))</f>
        <v/>
      </c>
      <c r="G902" s="6" t="n"/>
      <c r="H902" s="16">
        <f>IF(OR(A902="",B902=""),"",IF(COUNTIFS('Lançamentos Diários'!$A$5:$A$2004,A902,'Lançamentos Diários'!$B$5:$B$2004,B902)&gt;0,"OK","FALTA LANÇAMENTO"))</f>
        <v/>
      </c>
    </row>
    <row r="903">
      <c r="A903" s="13" t="n"/>
      <c r="B903" s="6" t="n"/>
      <c r="C903" s="14" t="n"/>
      <c r="D903" s="14" t="n"/>
      <c r="E903" s="6" t="n"/>
      <c r="F903" s="11">
        <f>IF(OR(C903="",D903=""),"",ROUND(MOD(D903-C903,1)*24,2))</f>
        <v/>
      </c>
      <c r="G903" s="6" t="n"/>
      <c r="H903" s="16">
        <f>IF(OR(A903="",B903=""),"",IF(COUNTIFS('Lançamentos Diários'!$A$5:$A$2004,A903,'Lançamentos Diários'!$B$5:$B$2004,B903)&gt;0,"OK","FALTA LANÇAMENTO"))</f>
        <v/>
      </c>
    </row>
    <row r="904">
      <c r="A904" s="13" t="n"/>
      <c r="B904" s="6" t="n"/>
      <c r="C904" s="14" t="n"/>
      <c r="D904" s="14" t="n"/>
      <c r="E904" s="6" t="n"/>
      <c r="F904" s="11">
        <f>IF(OR(C904="",D904=""),"",ROUND(MOD(D904-C904,1)*24,2))</f>
        <v/>
      </c>
      <c r="G904" s="6" t="n"/>
      <c r="H904" s="16">
        <f>IF(OR(A904="",B904=""),"",IF(COUNTIFS('Lançamentos Diários'!$A$5:$A$2004,A904,'Lançamentos Diários'!$B$5:$B$2004,B904)&gt;0,"OK","FALTA LANÇAMENTO"))</f>
        <v/>
      </c>
    </row>
    <row r="905">
      <c r="A905" s="13" t="n"/>
      <c r="B905" s="6" t="n"/>
      <c r="C905" s="14" t="n"/>
      <c r="D905" s="14" t="n"/>
      <c r="E905" s="6" t="n"/>
      <c r="F905" s="11">
        <f>IF(OR(C905="",D905=""),"",ROUND(MOD(D905-C905,1)*24,2))</f>
        <v/>
      </c>
      <c r="G905" s="6" t="n"/>
      <c r="H905" s="16">
        <f>IF(OR(A905="",B905=""),"",IF(COUNTIFS('Lançamentos Diários'!$A$5:$A$2004,A905,'Lançamentos Diários'!$B$5:$B$2004,B905)&gt;0,"OK","FALTA LANÇAMENTO"))</f>
        <v/>
      </c>
    </row>
    <row r="906">
      <c r="A906" s="13" t="n"/>
      <c r="B906" s="6" t="n"/>
      <c r="C906" s="14" t="n"/>
      <c r="D906" s="14" t="n"/>
      <c r="E906" s="6" t="n"/>
      <c r="F906" s="11">
        <f>IF(OR(C906="",D906=""),"",ROUND(MOD(D906-C906,1)*24,2))</f>
        <v/>
      </c>
      <c r="G906" s="6" t="n"/>
      <c r="H906" s="16">
        <f>IF(OR(A906="",B906=""),"",IF(COUNTIFS('Lançamentos Diários'!$A$5:$A$2004,A906,'Lançamentos Diários'!$B$5:$B$2004,B906)&gt;0,"OK","FALTA LANÇAMENTO"))</f>
        <v/>
      </c>
    </row>
    <row r="907">
      <c r="A907" s="13" t="n"/>
      <c r="B907" s="6" t="n"/>
      <c r="C907" s="14" t="n"/>
      <c r="D907" s="14" t="n"/>
      <c r="E907" s="6" t="n"/>
      <c r="F907" s="11">
        <f>IF(OR(C907="",D907=""),"",ROUND(MOD(D907-C907,1)*24,2))</f>
        <v/>
      </c>
      <c r="G907" s="6" t="n"/>
      <c r="H907" s="16">
        <f>IF(OR(A907="",B907=""),"",IF(COUNTIFS('Lançamentos Diários'!$A$5:$A$2004,A907,'Lançamentos Diários'!$B$5:$B$2004,B907)&gt;0,"OK","FALTA LANÇAMENTO"))</f>
        <v/>
      </c>
    </row>
    <row r="908">
      <c r="A908" s="13" t="n"/>
      <c r="B908" s="6" t="n"/>
      <c r="C908" s="14" t="n"/>
      <c r="D908" s="14" t="n"/>
      <c r="E908" s="6" t="n"/>
      <c r="F908" s="11">
        <f>IF(OR(C908="",D908=""),"",ROUND(MOD(D908-C908,1)*24,2))</f>
        <v/>
      </c>
      <c r="G908" s="6" t="n"/>
      <c r="H908" s="16">
        <f>IF(OR(A908="",B908=""),"",IF(COUNTIFS('Lançamentos Diários'!$A$5:$A$2004,A908,'Lançamentos Diários'!$B$5:$B$2004,B908)&gt;0,"OK","FALTA LANÇAMENTO"))</f>
        <v/>
      </c>
    </row>
    <row r="909">
      <c r="A909" s="13" t="n"/>
      <c r="B909" s="6" t="n"/>
      <c r="C909" s="14" t="n"/>
      <c r="D909" s="14" t="n"/>
      <c r="E909" s="6" t="n"/>
      <c r="F909" s="11">
        <f>IF(OR(C909="",D909=""),"",ROUND(MOD(D909-C909,1)*24,2))</f>
        <v/>
      </c>
      <c r="G909" s="6" t="n"/>
      <c r="H909" s="16">
        <f>IF(OR(A909="",B909=""),"",IF(COUNTIFS('Lançamentos Diários'!$A$5:$A$2004,A909,'Lançamentos Diários'!$B$5:$B$2004,B909)&gt;0,"OK","FALTA LANÇAMENTO"))</f>
        <v/>
      </c>
    </row>
    <row r="910">
      <c r="A910" s="13" t="n"/>
      <c r="B910" s="6" t="n"/>
      <c r="C910" s="14" t="n"/>
      <c r="D910" s="14" t="n"/>
      <c r="E910" s="6" t="n"/>
      <c r="F910" s="11">
        <f>IF(OR(C910="",D910=""),"",ROUND(MOD(D910-C910,1)*24,2))</f>
        <v/>
      </c>
      <c r="G910" s="6" t="n"/>
      <c r="H910" s="16">
        <f>IF(OR(A910="",B910=""),"",IF(COUNTIFS('Lançamentos Diários'!$A$5:$A$2004,A910,'Lançamentos Diários'!$B$5:$B$2004,B910)&gt;0,"OK","FALTA LANÇAMENTO"))</f>
        <v/>
      </c>
    </row>
    <row r="911">
      <c r="A911" s="13" t="n"/>
      <c r="B911" s="6" t="n"/>
      <c r="C911" s="14" t="n"/>
      <c r="D911" s="14" t="n"/>
      <c r="E911" s="6" t="n"/>
      <c r="F911" s="11">
        <f>IF(OR(C911="",D911=""),"",ROUND(MOD(D911-C911,1)*24,2))</f>
        <v/>
      </c>
      <c r="G911" s="6" t="n"/>
      <c r="H911" s="16">
        <f>IF(OR(A911="",B911=""),"",IF(COUNTIFS('Lançamentos Diários'!$A$5:$A$2004,A911,'Lançamentos Diários'!$B$5:$B$2004,B911)&gt;0,"OK","FALTA LANÇAMENTO"))</f>
        <v/>
      </c>
    </row>
    <row r="912">
      <c r="A912" s="13" t="n"/>
      <c r="B912" s="6" t="n"/>
      <c r="C912" s="14" t="n"/>
      <c r="D912" s="14" t="n"/>
      <c r="E912" s="6" t="n"/>
      <c r="F912" s="11">
        <f>IF(OR(C912="",D912=""),"",ROUND(MOD(D912-C912,1)*24,2))</f>
        <v/>
      </c>
      <c r="G912" s="6" t="n"/>
      <c r="H912" s="16">
        <f>IF(OR(A912="",B912=""),"",IF(COUNTIFS('Lançamentos Diários'!$A$5:$A$2004,A912,'Lançamentos Diários'!$B$5:$B$2004,B912)&gt;0,"OK","FALTA LANÇAMENTO"))</f>
        <v/>
      </c>
    </row>
    <row r="913">
      <c r="A913" s="13" t="n"/>
      <c r="B913" s="6" t="n"/>
      <c r="C913" s="14" t="n"/>
      <c r="D913" s="14" t="n"/>
      <c r="E913" s="6" t="n"/>
      <c r="F913" s="11">
        <f>IF(OR(C913="",D913=""),"",ROUND(MOD(D913-C913,1)*24,2))</f>
        <v/>
      </c>
      <c r="G913" s="6" t="n"/>
      <c r="H913" s="16">
        <f>IF(OR(A913="",B913=""),"",IF(COUNTIFS('Lançamentos Diários'!$A$5:$A$2004,A913,'Lançamentos Diários'!$B$5:$B$2004,B913)&gt;0,"OK","FALTA LANÇAMENTO"))</f>
        <v/>
      </c>
    </row>
    <row r="914">
      <c r="A914" s="13" t="n"/>
      <c r="B914" s="6" t="n"/>
      <c r="C914" s="14" t="n"/>
      <c r="D914" s="14" t="n"/>
      <c r="E914" s="6" t="n"/>
      <c r="F914" s="11">
        <f>IF(OR(C914="",D914=""),"",ROUND(MOD(D914-C914,1)*24,2))</f>
        <v/>
      </c>
      <c r="G914" s="6" t="n"/>
      <c r="H914" s="16">
        <f>IF(OR(A914="",B914=""),"",IF(COUNTIFS('Lançamentos Diários'!$A$5:$A$2004,A914,'Lançamentos Diários'!$B$5:$B$2004,B914)&gt;0,"OK","FALTA LANÇAMENTO"))</f>
        <v/>
      </c>
    </row>
    <row r="915">
      <c r="A915" s="13" t="n"/>
      <c r="B915" s="6" t="n"/>
      <c r="C915" s="14" t="n"/>
      <c r="D915" s="14" t="n"/>
      <c r="E915" s="6" t="n"/>
      <c r="F915" s="11">
        <f>IF(OR(C915="",D915=""),"",ROUND(MOD(D915-C915,1)*24,2))</f>
        <v/>
      </c>
      <c r="G915" s="6" t="n"/>
      <c r="H915" s="16">
        <f>IF(OR(A915="",B915=""),"",IF(COUNTIFS('Lançamentos Diários'!$A$5:$A$2004,A915,'Lançamentos Diários'!$B$5:$B$2004,B915)&gt;0,"OK","FALTA LANÇAMENTO"))</f>
        <v/>
      </c>
    </row>
    <row r="916">
      <c r="A916" s="13" t="n"/>
      <c r="B916" s="6" t="n"/>
      <c r="C916" s="14" t="n"/>
      <c r="D916" s="14" t="n"/>
      <c r="E916" s="6" t="n"/>
      <c r="F916" s="11">
        <f>IF(OR(C916="",D916=""),"",ROUND(MOD(D916-C916,1)*24,2))</f>
        <v/>
      </c>
      <c r="G916" s="6" t="n"/>
      <c r="H916" s="16">
        <f>IF(OR(A916="",B916=""),"",IF(COUNTIFS('Lançamentos Diários'!$A$5:$A$2004,A916,'Lançamentos Diários'!$B$5:$B$2004,B916)&gt;0,"OK","FALTA LANÇAMENTO"))</f>
        <v/>
      </c>
    </row>
    <row r="917">
      <c r="A917" s="13" t="n"/>
      <c r="B917" s="6" t="n"/>
      <c r="C917" s="14" t="n"/>
      <c r="D917" s="14" t="n"/>
      <c r="E917" s="6" t="n"/>
      <c r="F917" s="11">
        <f>IF(OR(C917="",D917=""),"",ROUND(MOD(D917-C917,1)*24,2))</f>
        <v/>
      </c>
      <c r="G917" s="6" t="n"/>
      <c r="H917" s="16">
        <f>IF(OR(A917="",B917=""),"",IF(COUNTIFS('Lançamentos Diários'!$A$5:$A$2004,A917,'Lançamentos Diários'!$B$5:$B$2004,B917)&gt;0,"OK","FALTA LANÇAMENTO"))</f>
        <v/>
      </c>
    </row>
    <row r="918">
      <c r="A918" s="13" t="n"/>
      <c r="B918" s="6" t="n"/>
      <c r="C918" s="14" t="n"/>
      <c r="D918" s="14" t="n"/>
      <c r="E918" s="6" t="n"/>
      <c r="F918" s="11">
        <f>IF(OR(C918="",D918=""),"",ROUND(MOD(D918-C918,1)*24,2))</f>
        <v/>
      </c>
      <c r="G918" s="6" t="n"/>
      <c r="H918" s="16">
        <f>IF(OR(A918="",B918=""),"",IF(COUNTIFS('Lançamentos Diários'!$A$5:$A$2004,A918,'Lançamentos Diários'!$B$5:$B$2004,B918)&gt;0,"OK","FALTA LANÇAMENTO"))</f>
        <v/>
      </c>
    </row>
    <row r="919">
      <c r="A919" s="13" t="n"/>
      <c r="B919" s="6" t="n"/>
      <c r="C919" s="14" t="n"/>
      <c r="D919" s="14" t="n"/>
      <c r="E919" s="6" t="n"/>
      <c r="F919" s="11">
        <f>IF(OR(C919="",D919=""),"",ROUND(MOD(D919-C919,1)*24,2))</f>
        <v/>
      </c>
      <c r="G919" s="6" t="n"/>
      <c r="H919" s="16">
        <f>IF(OR(A919="",B919=""),"",IF(COUNTIFS('Lançamentos Diários'!$A$5:$A$2004,A919,'Lançamentos Diários'!$B$5:$B$2004,B919)&gt;0,"OK","FALTA LANÇAMENTO"))</f>
        <v/>
      </c>
    </row>
    <row r="920">
      <c r="A920" s="13" t="n"/>
      <c r="B920" s="6" t="n"/>
      <c r="C920" s="14" t="n"/>
      <c r="D920" s="14" t="n"/>
      <c r="E920" s="6" t="n"/>
      <c r="F920" s="11">
        <f>IF(OR(C920="",D920=""),"",ROUND(MOD(D920-C920,1)*24,2))</f>
        <v/>
      </c>
      <c r="G920" s="6" t="n"/>
      <c r="H920" s="16">
        <f>IF(OR(A920="",B920=""),"",IF(COUNTIFS('Lançamentos Diários'!$A$5:$A$2004,A920,'Lançamentos Diários'!$B$5:$B$2004,B920)&gt;0,"OK","FALTA LANÇAMENTO"))</f>
        <v/>
      </c>
    </row>
    <row r="921">
      <c r="A921" s="13" t="n"/>
      <c r="B921" s="6" t="n"/>
      <c r="C921" s="14" t="n"/>
      <c r="D921" s="14" t="n"/>
      <c r="E921" s="6" t="n"/>
      <c r="F921" s="11">
        <f>IF(OR(C921="",D921=""),"",ROUND(MOD(D921-C921,1)*24,2))</f>
        <v/>
      </c>
      <c r="G921" s="6" t="n"/>
      <c r="H921" s="16">
        <f>IF(OR(A921="",B921=""),"",IF(COUNTIFS('Lançamentos Diários'!$A$5:$A$2004,A921,'Lançamentos Diários'!$B$5:$B$2004,B921)&gt;0,"OK","FALTA LANÇAMENTO"))</f>
        <v/>
      </c>
    </row>
    <row r="922">
      <c r="A922" s="13" t="n"/>
      <c r="B922" s="6" t="n"/>
      <c r="C922" s="14" t="n"/>
      <c r="D922" s="14" t="n"/>
      <c r="E922" s="6" t="n"/>
      <c r="F922" s="11">
        <f>IF(OR(C922="",D922=""),"",ROUND(MOD(D922-C922,1)*24,2))</f>
        <v/>
      </c>
      <c r="G922" s="6" t="n"/>
      <c r="H922" s="16">
        <f>IF(OR(A922="",B922=""),"",IF(COUNTIFS('Lançamentos Diários'!$A$5:$A$2004,A922,'Lançamentos Diários'!$B$5:$B$2004,B922)&gt;0,"OK","FALTA LANÇAMENTO"))</f>
        <v/>
      </c>
    </row>
    <row r="923">
      <c r="A923" s="13" t="n"/>
      <c r="B923" s="6" t="n"/>
      <c r="C923" s="14" t="n"/>
      <c r="D923" s="14" t="n"/>
      <c r="E923" s="6" t="n"/>
      <c r="F923" s="11">
        <f>IF(OR(C923="",D923=""),"",ROUND(MOD(D923-C923,1)*24,2))</f>
        <v/>
      </c>
      <c r="G923" s="6" t="n"/>
      <c r="H923" s="16">
        <f>IF(OR(A923="",B923=""),"",IF(COUNTIFS('Lançamentos Diários'!$A$5:$A$2004,A923,'Lançamentos Diários'!$B$5:$B$2004,B923)&gt;0,"OK","FALTA LANÇAMENTO"))</f>
        <v/>
      </c>
    </row>
    <row r="924">
      <c r="A924" s="13" t="n"/>
      <c r="B924" s="6" t="n"/>
      <c r="C924" s="14" t="n"/>
      <c r="D924" s="14" t="n"/>
      <c r="E924" s="6" t="n"/>
      <c r="F924" s="11">
        <f>IF(OR(C924="",D924=""),"",ROUND(MOD(D924-C924,1)*24,2))</f>
        <v/>
      </c>
      <c r="G924" s="6" t="n"/>
      <c r="H924" s="16">
        <f>IF(OR(A924="",B924=""),"",IF(COUNTIFS('Lançamentos Diários'!$A$5:$A$2004,A924,'Lançamentos Diários'!$B$5:$B$2004,B924)&gt;0,"OK","FALTA LANÇAMENTO"))</f>
        <v/>
      </c>
    </row>
    <row r="925">
      <c r="A925" s="13" t="n"/>
      <c r="B925" s="6" t="n"/>
      <c r="C925" s="14" t="n"/>
      <c r="D925" s="14" t="n"/>
      <c r="E925" s="6" t="n"/>
      <c r="F925" s="11">
        <f>IF(OR(C925="",D925=""),"",ROUND(MOD(D925-C925,1)*24,2))</f>
        <v/>
      </c>
      <c r="G925" s="6" t="n"/>
      <c r="H925" s="16">
        <f>IF(OR(A925="",B925=""),"",IF(COUNTIFS('Lançamentos Diários'!$A$5:$A$2004,A925,'Lançamentos Diários'!$B$5:$B$2004,B925)&gt;0,"OK","FALTA LANÇAMENTO"))</f>
        <v/>
      </c>
    </row>
    <row r="926">
      <c r="A926" s="13" t="n"/>
      <c r="B926" s="6" t="n"/>
      <c r="C926" s="14" t="n"/>
      <c r="D926" s="14" t="n"/>
      <c r="E926" s="6" t="n"/>
      <c r="F926" s="11">
        <f>IF(OR(C926="",D926=""),"",ROUND(MOD(D926-C926,1)*24,2))</f>
        <v/>
      </c>
      <c r="G926" s="6" t="n"/>
      <c r="H926" s="16">
        <f>IF(OR(A926="",B926=""),"",IF(COUNTIFS('Lançamentos Diários'!$A$5:$A$2004,A926,'Lançamentos Diários'!$B$5:$B$2004,B926)&gt;0,"OK","FALTA LANÇAMENTO"))</f>
        <v/>
      </c>
    </row>
    <row r="927">
      <c r="A927" s="13" t="n"/>
      <c r="B927" s="6" t="n"/>
      <c r="C927" s="14" t="n"/>
      <c r="D927" s="14" t="n"/>
      <c r="E927" s="6" t="n"/>
      <c r="F927" s="11">
        <f>IF(OR(C927="",D927=""),"",ROUND(MOD(D927-C927,1)*24,2))</f>
        <v/>
      </c>
      <c r="G927" s="6" t="n"/>
      <c r="H927" s="16">
        <f>IF(OR(A927="",B927=""),"",IF(COUNTIFS('Lançamentos Diários'!$A$5:$A$2004,A927,'Lançamentos Diários'!$B$5:$B$2004,B927)&gt;0,"OK","FALTA LANÇAMENTO"))</f>
        <v/>
      </c>
    </row>
    <row r="928">
      <c r="A928" s="13" t="n"/>
      <c r="B928" s="6" t="n"/>
      <c r="C928" s="14" t="n"/>
      <c r="D928" s="14" t="n"/>
      <c r="E928" s="6" t="n"/>
      <c r="F928" s="11">
        <f>IF(OR(C928="",D928=""),"",ROUND(MOD(D928-C928,1)*24,2))</f>
        <v/>
      </c>
      <c r="G928" s="6" t="n"/>
      <c r="H928" s="16">
        <f>IF(OR(A928="",B928=""),"",IF(COUNTIFS('Lançamentos Diários'!$A$5:$A$2004,A928,'Lançamentos Diários'!$B$5:$B$2004,B928)&gt;0,"OK","FALTA LANÇAMENTO"))</f>
        <v/>
      </c>
    </row>
    <row r="929">
      <c r="A929" s="13" t="n"/>
      <c r="B929" s="6" t="n"/>
      <c r="C929" s="14" t="n"/>
      <c r="D929" s="14" t="n"/>
      <c r="E929" s="6" t="n"/>
      <c r="F929" s="11">
        <f>IF(OR(C929="",D929=""),"",ROUND(MOD(D929-C929,1)*24,2))</f>
        <v/>
      </c>
      <c r="G929" s="6" t="n"/>
      <c r="H929" s="16">
        <f>IF(OR(A929="",B929=""),"",IF(COUNTIFS('Lançamentos Diários'!$A$5:$A$2004,A929,'Lançamentos Diários'!$B$5:$B$2004,B929)&gt;0,"OK","FALTA LANÇAMENTO"))</f>
        <v/>
      </c>
    </row>
    <row r="930">
      <c r="A930" s="13" t="n"/>
      <c r="B930" s="6" t="n"/>
      <c r="C930" s="14" t="n"/>
      <c r="D930" s="14" t="n"/>
      <c r="E930" s="6" t="n"/>
      <c r="F930" s="11">
        <f>IF(OR(C930="",D930=""),"",ROUND(MOD(D930-C930,1)*24,2))</f>
        <v/>
      </c>
      <c r="G930" s="6" t="n"/>
      <c r="H930" s="16">
        <f>IF(OR(A930="",B930=""),"",IF(COUNTIFS('Lançamentos Diários'!$A$5:$A$2004,A930,'Lançamentos Diários'!$B$5:$B$2004,B930)&gt;0,"OK","FALTA LANÇAMENTO"))</f>
        <v/>
      </c>
    </row>
    <row r="931">
      <c r="A931" s="13" t="n"/>
      <c r="B931" s="6" t="n"/>
      <c r="C931" s="14" t="n"/>
      <c r="D931" s="14" t="n"/>
      <c r="E931" s="6" t="n"/>
      <c r="F931" s="11">
        <f>IF(OR(C931="",D931=""),"",ROUND(MOD(D931-C931,1)*24,2))</f>
        <v/>
      </c>
      <c r="G931" s="6" t="n"/>
      <c r="H931" s="16">
        <f>IF(OR(A931="",B931=""),"",IF(COUNTIFS('Lançamentos Diários'!$A$5:$A$2004,A931,'Lançamentos Diários'!$B$5:$B$2004,B931)&gt;0,"OK","FALTA LANÇAMENTO"))</f>
        <v/>
      </c>
    </row>
    <row r="932">
      <c r="A932" s="13" t="n"/>
      <c r="B932" s="6" t="n"/>
      <c r="C932" s="14" t="n"/>
      <c r="D932" s="14" t="n"/>
      <c r="E932" s="6" t="n"/>
      <c r="F932" s="11">
        <f>IF(OR(C932="",D932=""),"",ROUND(MOD(D932-C932,1)*24,2))</f>
        <v/>
      </c>
      <c r="G932" s="6" t="n"/>
      <c r="H932" s="16">
        <f>IF(OR(A932="",B932=""),"",IF(COUNTIFS('Lançamentos Diários'!$A$5:$A$2004,A932,'Lançamentos Diários'!$B$5:$B$2004,B932)&gt;0,"OK","FALTA LANÇAMENTO"))</f>
        <v/>
      </c>
    </row>
    <row r="933">
      <c r="A933" s="13" t="n"/>
      <c r="B933" s="6" t="n"/>
      <c r="C933" s="14" t="n"/>
      <c r="D933" s="14" t="n"/>
      <c r="E933" s="6" t="n"/>
      <c r="F933" s="11">
        <f>IF(OR(C933="",D933=""),"",ROUND(MOD(D933-C933,1)*24,2))</f>
        <v/>
      </c>
      <c r="G933" s="6" t="n"/>
      <c r="H933" s="16">
        <f>IF(OR(A933="",B933=""),"",IF(COUNTIFS('Lançamentos Diários'!$A$5:$A$2004,A933,'Lançamentos Diários'!$B$5:$B$2004,B933)&gt;0,"OK","FALTA LANÇAMENTO"))</f>
        <v/>
      </c>
    </row>
    <row r="934">
      <c r="A934" s="13" t="n"/>
      <c r="B934" s="6" t="n"/>
      <c r="C934" s="14" t="n"/>
      <c r="D934" s="14" t="n"/>
      <c r="E934" s="6" t="n"/>
      <c r="F934" s="11">
        <f>IF(OR(C934="",D934=""),"",ROUND(MOD(D934-C934,1)*24,2))</f>
        <v/>
      </c>
      <c r="G934" s="6" t="n"/>
      <c r="H934" s="16">
        <f>IF(OR(A934="",B934=""),"",IF(COUNTIFS('Lançamentos Diários'!$A$5:$A$2004,A934,'Lançamentos Diários'!$B$5:$B$2004,B934)&gt;0,"OK","FALTA LANÇAMENTO"))</f>
        <v/>
      </c>
    </row>
    <row r="935">
      <c r="A935" s="13" t="n"/>
      <c r="B935" s="6" t="n"/>
      <c r="C935" s="14" t="n"/>
      <c r="D935" s="14" t="n"/>
      <c r="E935" s="6" t="n"/>
      <c r="F935" s="11">
        <f>IF(OR(C935="",D935=""),"",ROUND(MOD(D935-C935,1)*24,2))</f>
        <v/>
      </c>
      <c r="G935" s="6" t="n"/>
      <c r="H935" s="16">
        <f>IF(OR(A935="",B935=""),"",IF(COUNTIFS('Lançamentos Diários'!$A$5:$A$2004,A935,'Lançamentos Diários'!$B$5:$B$2004,B935)&gt;0,"OK","FALTA LANÇAMENTO"))</f>
        <v/>
      </c>
    </row>
    <row r="936">
      <c r="A936" s="13" t="n"/>
      <c r="B936" s="6" t="n"/>
      <c r="C936" s="14" t="n"/>
      <c r="D936" s="14" t="n"/>
      <c r="E936" s="6" t="n"/>
      <c r="F936" s="11">
        <f>IF(OR(C936="",D936=""),"",ROUND(MOD(D936-C936,1)*24,2))</f>
        <v/>
      </c>
      <c r="G936" s="6" t="n"/>
      <c r="H936" s="16">
        <f>IF(OR(A936="",B936=""),"",IF(COUNTIFS('Lançamentos Diários'!$A$5:$A$2004,A936,'Lançamentos Diários'!$B$5:$B$2004,B936)&gt;0,"OK","FALTA LANÇAMENTO"))</f>
        <v/>
      </c>
    </row>
    <row r="937">
      <c r="A937" s="13" t="n"/>
      <c r="B937" s="6" t="n"/>
      <c r="C937" s="14" t="n"/>
      <c r="D937" s="14" t="n"/>
      <c r="E937" s="6" t="n"/>
      <c r="F937" s="11">
        <f>IF(OR(C937="",D937=""),"",ROUND(MOD(D937-C937,1)*24,2))</f>
        <v/>
      </c>
      <c r="G937" s="6" t="n"/>
      <c r="H937" s="16">
        <f>IF(OR(A937="",B937=""),"",IF(COUNTIFS('Lançamentos Diários'!$A$5:$A$2004,A937,'Lançamentos Diários'!$B$5:$B$2004,B937)&gt;0,"OK","FALTA LANÇAMENTO"))</f>
        <v/>
      </c>
    </row>
    <row r="938">
      <c r="A938" s="13" t="n"/>
      <c r="B938" s="6" t="n"/>
      <c r="C938" s="14" t="n"/>
      <c r="D938" s="14" t="n"/>
      <c r="E938" s="6" t="n"/>
      <c r="F938" s="11">
        <f>IF(OR(C938="",D938=""),"",ROUND(MOD(D938-C938,1)*24,2))</f>
        <v/>
      </c>
      <c r="G938" s="6" t="n"/>
      <c r="H938" s="16">
        <f>IF(OR(A938="",B938=""),"",IF(COUNTIFS('Lançamentos Diários'!$A$5:$A$2004,A938,'Lançamentos Diários'!$B$5:$B$2004,B938)&gt;0,"OK","FALTA LANÇAMENTO"))</f>
        <v/>
      </c>
    </row>
    <row r="939">
      <c r="A939" s="13" t="n"/>
      <c r="B939" s="6" t="n"/>
      <c r="C939" s="14" t="n"/>
      <c r="D939" s="14" t="n"/>
      <c r="E939" s="6" t="n"/>
      <c r="F939" s="11">
        <f>IF(OR(C939="",D939=""),"",ROUND(MOD(D939-C939,1)*24,2))</f>
        <v/>
      </c>
      <c r="G939" s="6" t="n"/>
      <c r="H939" s="16">
        <f>IF(OR(A939="",B939=""),"",IF(COUNTIFS('Lançamentos Diários'!$A$5:$A$2004,A939,'Lançamentos Diários'!$B$5:$B$2004,B939)&gt;0,"OK","FALTA LANÇAMENTO"))</f>
        <v/>
      </c>
    </row>
    <row r="940">
      <c r="A940" s="13" t="n"/>
      <c r="B940" s="6" t="n"/>
      <c r="C940" s="14" t="n"/>
      <c r="D940" s="14" t="n"/>
      <c r="E940" s="6" t="n"/>
      <c r="F940" s="11">
        <f>IF(OR(C940="",D940=""),"",ROUND(MOD(D940-C940,1)*24,2))</f>
        <v/>
      </c>
      <c r="G940" s="6" t="n"/>
      <c r="H940" s="16">
        <f>IF(OR(A940="",B940=""),"",IF(COUNTIFS('Lançamentos Diários'!$A$5:$A$2004,A940,'Lançamentos Diários'!$B$5:$B$2004,B940)&gt;0,"OK","FALTA LANÇAMENTO"))</f>
        <v/>
      </c>
    </row>
    <row r="941">
      <c r="A941" s="13" t="n"/>
      <c r="B941" s="6" t="n"/>
      <c r="C941" s="14" t="n"/>
      <c r="D941" s="14" t="n"/>
      <c r="E941" s="6" t="n"/>
      <c r="F941" s="11">
        <f>IF(OR(C941="",D941=""),"",ROUND(MOD(D941-C941,1)*24,2))</f>
        <v/>
      </c>
      <c r="G941" s="6" t="n"/>
      <c r="H941" s="16">
        <f>IF(OR(A941="",B941=""),"",IF(COUNTIFS('Lançamentos Diários'!$A$5:$A$2004,A941,'Lançamentos Diários'!$B$5:$B$2004,B941)&gt;0,"OK","FALTA LANÇAMENTO"))</f>
        <v/>
      </c>
    </row>
    <row r="942">
      <c r="A942" s="13" t="n"/>
      <c r="B942" s="6" t="n"/>
      <c r="C942" s="14" t="n"/>
      <c r="D942" s="14" t="n"/>
      <c r="E942" s="6" t="n"/>
      <c r="F942" s="11">
        <f>IF(OR(C942="",D942=""),"",ROUND(MOD(D942-C942,1)*24,2))</f>
        <v/>
      </c>
      <c r="G942" s="6" t="n"/>
      <c r="H942" s="16">
        <f>IF(OR(A942="",B942=""),"",IF(COUNTIFS('Lançamentos Diários'!$A$5:$A$2004,A942,'Lançamentos Diários'!$B$5:$B$2004,B942)&gt;0,"OK","FALTA LANÇAMENTO"))</f>
        <v/>
      </c>
    </row>
    <row r="943">
      <c r="A943" s="13" t="n"/>
      <c r="B943" s="6" t="n"/>
      <c r="C943" s="14" t="n"/>
      <c r="D943" s="14" t="n"/>
      <c r="E943" s="6" t="n"/>
      <c r="F943" s="11">
        <f>IF(OR(C943="",D943=""),"",ROUND(MOD(D943-C943,1)*24,2))</f>
        <v/>
      </c>
      <c r="G943" s="6" t="n"/>
      <c r="H943" s="16">
        <f>IF(OR(A943="",B943=""),"",IF(COUNTIFS('Lançamentos Diários'!$A$5:$A$2004,A943,'Lançamentos Diários'!$B$5:$B$2004,B943)&gt;0,"OK","FALTA LANÇAMENTO"))</f>
        <v/>
      </c>
    </row>
    <row r="944">
      <c r="A944" s="13" t="n"/>
      <c r="B944" s="6" t="n"/>
      <c r="C944" s="14" t="n"/>
      <c r="D944" s="14" t="n"/>
      <c r="E944" s="6" t="n"/>
      <c r="F944" s="11">
        <f>IF(OR(C944="",D944=""),"",ROUND(MOD(D944-C944,1)*24,2))</f>
        <v/>
      </c>
      <c r="G944" s="6" t="n"/>
      <c r="H944" s="16">
        <f>IF(OR(A944="",B944=""),"",IF(COUNTIFS('Lançamentos Diários'!$A$5:$A$2004,A944,'Lançamentos Diários'!$B$5:$B$2004,B944)&gt;0,"OK","FALTA LANÇAMENTO"))</f>
        <v/>
      </c>
    </row>
    <row r="945">
      <c r="A945" s="13" t="n"/>
      <c r="B945" s="6" t="n"/>
      <c r="C945" s="14" t="n"/>
      <c r="D945" s="14" t="n"/>
      <c r="E945" s="6" t="n"/>
      <c r="F945" s="11">
        <f>IF(OR(C945="",D945=""),"",ROUND(MOD(D945-C945,1)*24,2))</f>
        <v/>
      </c>
      <c r="G945" s="6" t="n"/>
      <c r="H945" s="16">
        <f>IF(OR(A945="",B945=""),"",IF(COUNTIFS('Lançamentos Diários'!$A$5:$A$2004,A945,'Lançamentos Diários'!$B$5:$B$2004,B945)&gt;0,"OK","FALTA LANÇAMENTO"))</f>
        <v/>
      </c>
    </row>
    <row r="946">
      <c r="A946" s="13" t="n"/>
      <c r="B946" s="6" t="n"/>
      <c r="C946" s="14" t="n"/>
      <c r="D946" s="14" t="n"/>
      <c r="E946" s="6" t="n"/>
      <c r="F946" s="11">
        <f>IF(OR(C946="",D946=""),"",ROUND(MOD(D946-C946,1)*24,2))</f>
        <v/>
      </c>
      <c r="G946" s="6" t="n"/>
      <c r="H946" s="16">
        <f>IF(OR(A946="",B946=""),"",IF(COUNTIFS('Lançamentos Diários'!$A$5:$A$2004,A946,'Lançamentos Diários'!$B$5:$B$2004,B946)&gt;0,"OK","FALTA LANÇAMENTO"))</f>
        <v/>
      </c>
    </row>
    <row r="947">
      <c r="A947" s="13" t="n"/>
      <c r="B947" s="6" t="n"/>
      <c r="C947" s="14" t="n"/>
      <c r="D947" s="14" t="n"/>
      <c r="E947" s="6" t="n"/>
      <c r="F947" s="11">
        <f>IF(OR(C947="",D947=""),"",ROUND(MOD(D947-C947,1)*24,2))</f>
        <v/>
      </c>
      <c r="G947" s="6" t="n"/>
      <c r="H947" s="16">
        <f>IF(OR(A947="",B947=""),"",IF(COUNTIFS('Lançamentos Diários'!$A$5:$A$2004,A947,'Lançamentos Diários'!$B$5:$B$2004,B947)&gt;0,"OK","FALTA LANÇAMENTO"))</f>
        <v/>
      </c>
    </row>
    <row r="948">
      <c r="A948" s="13" t="n"/>
      <c r="B948" s="6" t="n"/>
      <c r="C948" s="14" t="n"/>
      <c r="D948" s="14" t="n"/>
      <c r="E948" s="6" t="n"/>
      <c r="F948" s="11">
        <f>IF(OR(C948="",D948=""),"",ROUND(MOD(D948-C948,1)*24,2))</f>
        <v/>
      </c>
      <c r="G948" s="6" t="n"/>
      <c r="H948" s="16">
        <f>IF(OR(A948="",B948=""),"",IF(COUNTIFS('Lançamentos Diários'!$A$5:$A$2004,A948,'Lançamentos Diários'!$B$5:$B$2004,B948)&gt;0,"OK","FALTA LANÇAMENTO"))</f>
        <v/>
      </c>
    </row>
    <row r="949">
      <c r="A949" s="13" t="n"/>
      <c r="B949" s="6" t="n"/>
      <c r="C949" s="14" t="n"/>
      <c r="D949" s="14" t="n"/>
      <c r="E949" s="6" t="n"/>
      <c r="F949" s="11">
        <f>IF(OR(C949="",D949=""),"",ROUND(MOD(D949-C949,1)*24,2))</f>
        <v/>
      </c>
      <c r="G949" s="6" t="n"/>
      <c r="H949" s="16">
        <f>IF(OR(A949="",B949=""),"",IF(COUNTIFS('Lançamentos Diários'!$A$5:$A$2004,A949,'Lançamentos Diários'!$B$5:$B$2004,B949)&gt;0,"OK","FALTA LANÇAMENTO"))</f>
        <v/>
      </c>
    </row>
    <row r="950">
      <c r="A950" s="13" t="n"/>
      <c r="B950" s="6" t="n"/>
      <c r="C950" s="14" t="n"/>
      <c r="D950" s="14" t="n"/>
      <c r="E950" s="6" t="n"/>
      <c r="F950" s="11">
        <f>IF(OR(C950="",D950=""),"",ROUND(MOD(D950-C950,1)*24,2))</f>
        <v/>
      </c>
      <c r="G950" s="6" t="n"/>
      <c r="H950" s="16">
        <f>IF(OR(A950="",B950=""),"",IF(COUNTIFS('Lançamentos Diários'!$A$5:$A$2004,A950,'Lançamentos Diários'!$B$5:$B$2004,B950)&gt;0,"OK","FALTA LANÇAMENTO"))</f>
        <v/>
      </c>
    </row>
    <row r="951">
      <c r="A951" s="13" t="n"/>
      <c r="B951" s="6" t="n"/>
      <c r="C951" s="14" t="n"/>
      <c r="D951" s="14" t="n"/>
      <c r="E951" s="6" t="n"/>
      <c r="F951" s="11">
        <f>IF(OR(C951="",D951=""),"",ROUND(MOD(D951-C951,1)*24,2))</f>
        <v/>
      </c>
      <c r="G951" s="6" t="n"/>
      <c r="H951" s="16">
        <f>IF(OR(A951="",B951=""),"",IF(COUNTIFS('Lançamentos Diários'!$A$5:$A$2004,A951,'Lançamentos Diários'!$B$5:$B$2004,B951)&gt;0,"OK","FALTA LANÇAMENTO"))</f>
        <v/>
      </c>
    </row>
    <row r="952">
      <c r="A952" s="13" t="n"/>
      <c r="B952" s="6" t="n"/>
      <c r="C952" s="14" t="n"/>
      <c r="D952" s="14" t="n"/>
      <c r="E952" s="6" t="n"/>
      <c r="F952" s="11">
        <f>IF(OR(C952="",D952=""),"",ROUND(MOD(D952-C952,1)*24,2))</f>
        <v/>
      </c>
      <c r="G952" s="6" t="n"/>
      <c r="H952" s="16">
        <f>IF(OR(A952="",B952=""),"",IF(COUNTIFS('Lançamentos Diários'!$A$5:$A$2004,A952,'Lançamentos Diários'!$B$5:$B$2004,B952)&gt;0,"OK","FALTA LANÇAMENTO"))</f>
        <v/>
      </c>
    </row>
    <row r="953">
      <c r="A953" s="13" t="n"/>
      <c r="B953" s="6" t="n"/>
      <c r="C953" s="14" t="n"/>
      <c r="D953" s="14" t="n"/>
      <c r="E953" s="6" t="n"/>
      <c r="F953" s="11">
        <f>IF(OR(C953="",D953=""),"",ROUND(MOD(D953-C953,1)*24,2))</f>
        <v/>
      </c>
      <c r="G953" s="6" t="n"/>
      <c r="H953" s="16">
        <f>IF(OR(A953="",B953=""),"",IF(COUNTIFS('Lançamentos Diários'!$A$5:$A$2004,A953,'Lançamentos Diários'!$B$5:$B$2004,B953)&gt;0,"OK","FALTA LANÇAMENTO"))</f>
        <v/>
      </c>
    </row>
    <row r="954">
      <c r="A954" s="13" t="n"/>
      <c r="B954" s="6" t="n"/>
      <c r="C954" s="14" t="n"/>
      <c r="D954" s="14" t="n"/>
      <c r="E954" s="6" t="n"/>
      <c r="F954" s="11">
        <f>IF(OR(C954="",D954=""),"",ROUND(MOD(D954-C954,1)*24,2))</f>
        <v/>
      </c>
      <c r="G954" s="6" t="n"/>
      <c r="H954" s="16">
        <f>IF(OR(A954="",B954=""),"",IF(COUNTIFS('Lançamentos Diários'!$A$5:$A$2004,A954,'Lançamentos Diários'!$B$5:$B$2004,B954)&gt;0,"OK","FALTA LANÇAMENTO"))</f>
        <v/>
      </c>
    </row>
    <row r="955">
      <c r="A955" s="13" t="n"/>
      <c r="B955" s="6" t="n"/>
      <c r="C955" s="14" t="n"/>
      <c r="D955" s="14" t="n"/>
      <c r="E955" s="6" t="n"/>
      <c r="F955" s="11">
        <f>IF(OR(C955="",D955=""),"",ROUND(MOD(D955-C955,1)*24,2))</f>
        <v/>
      </c>
      <c r="G955" s="6" t="n"/>
      <c r="H955" s="16">
        <f>IF(OR(A955="",B955=""),"",IF(COUNTIFS('Lançamentos Diários'!$A$5:$A$2004,A955,'Lançamentos Diários'!$B$5:$B$2004,B955)&gt;0,"OK","FALTA LANÇAMENTO"))</f>
        <v/>
      </c>
    </row>
    <row r="956">
      <c r="A956" s="13" t="n"/>
      <c r="B956" s="6" t="n"/>
      <c r="C956" s="14" t="n"/>
      <c r="D956" s="14" t="n"/>
      <c r="E956" s="6" t="n"/>
      <c r="F956" s="11">
        <f>IF(OR(C956="",D956=""),"",ROUND(MOD(D956-C956,1)*24,2))</f>
        <v/>
      </c>
      <c r="G956" s="6" t="n"/>
      <c r="H956" s="16">
        <f>IF(OR(A956="",B956=""),"",IF(COUNTIFS('Lançamentos Diários'!$A$5:$A$2004,A956,'Lançamentos Diários'!$B$5:$B$2004,B956)&gt;0,"OK","FALTA LANÇAMENTO"))</f>
        <v/>
      </c>
    </row>
    <row r="957">
      <c r="A957" s="13" t="n"/>
      <c r="B957" s="6" t="n"/>
      <c r="C957" s="14" t="n"/>
      <c r="D957" s="14" t="n"/>
      <c r="E957" s="6" t="n"/>
      <c r="F957" s="11">
        <f>IF(OR(C957="",D957=""),"",ROUND(MOD(D957-C957,1)*24,2))</f>
        <v/>
      </c>
      <c r="G957" s="6" t="n"/>
      <c r="H957" s="16">
        <f>IF(OR(A957="",B957=""),"",IF(COUNTIFS('Lançamentos Diários'!$A$5:$A$2004,A957,'Lançamentos Diários'!$B$5:$B$2004,B957)&gt;0,"OK","FALTA LANÇAMENTO"))</f>
        <v/>
      </c>
    </row>
    <row r="958">
      <c r="A958" s="13" t="n"/>
      <c r="B958" s="6" t="n"/>
      <c r="C958" s="14" t="n"/>
      <c r="D958" s="14" t="n"/>
      <c r="E958" s="6" t="n"/>
      <c r="F958" s="11">
        <f>IF(OR(C958="",D958=""),"",ROUND(MOD(D958-C958,1)*24,2))</f>
        <v/>
      </c>
      <c r="G958" s="6" t="n"/>
      <c r="H958" s="16">
        <f>IF(OR(A958="",B958=""),"",IF(COUNTIFS('Lançamentos Diários'!$A$5:$A$2004,A958,'Lançamentos Diários'!$B$5:$B$2004,B958)&gt;0,"OK","FALTA LANÇAMENTO"))</f>
        <v/>
      </c>
    </row>
    <row r="959">
      <c r="A959" s="13" t="n"/>
      <c r="B959" s="6" t="n"/>
      <c r="C959" s="14" t="n"/>
      <c r="D959" s="14" t="n"/>
      <c r="E959" s="6" t="n"/>
      <c r="F959" s="11">
        <f>IF(OR(C959="",D959=""),"",ROUND(MOD(D959-C959,1)*24,2))</f>
        <v/>
      </c>
      <c r="G959" s="6" t="n"/>
      <c r="H959" s="16">
        <f>IF(OR(A959="",B959=""),"",IF(COUNTIFS('Lançamentos Diários'!$A$5:$A$2004,A959,'Lançamentos Diários'!$B$5:$B$2004,B959)&gt;0,"OK","FALTA LANÇAMENTO"))</f>
        <v/>
      </c>
    </row>
    <row r="960">
      <c r="A960" s="13" t="n"/>
      <c r="B960" s="6" t="n"/>
      <c r="C960" s="14" t="n"/>
      <c r="D960" s="14" t="n"/>
      <c r="E960" s="6" t="n"/>
      <c r="F960" s="11">
        <f>IF(OR(C960="",D960=""),"",ROUND(MOD(D960-C960,1)*24,2))</f>
        <v/>
      </c>
      <c r="G960" s="6" t="n"/>
      <c r="H960" s="16">
        <f>IF(OR(A960="",B960=""),"",IF(COUNTIFS('Lançamentos Diários'!$A$5:$A$2004,A960,'Lançamentos Diários'!$B$5:$B$2004,B960)&gt;0,"OK","FALTA LANÇAMENTO"))</f>
        <v/>
      </c>
    </row>
    <row r="961">
      <c r="A961" s="13" t="n"/>
      <c r="B961" s="6" t="n"/>
      <c r="C961" s="14" t="n"/>
      <c r="D961" s="14" t="n"/>
      <c r="E961" s="6" t="n"/>
      <c r="F961" s="11">
        <f>IF(OR(C961="",D961=""),"",ROUND(MOD(D961-C961,1)*24,2))</f>
        <v/>
      </c>
      <c r="G961" s="6" t="n"/>
      <c r="H961" s="16">
        <f>IF(OR(A961="",B961=""),"",IF(COUNTIFS('Lançamentos Diários'!$A$5:$A$2004,A961,'Lançamentos Diários'!$B$5:$B$2004,B961)&gt;0,"OK","FALTA LANÇAMENTO"))</f>
        <v/>
      </c>
    </row>
    <row r="962">
      <c r="A962" s="13" t="n"/>
      <c r="B962" s="6" t="n"/>
      <c r="C962" s="14" t="n"/>
      <c r="D962" s="14" t="n"/>
      <c r="E962" s="6" t="n"/>
      <c r="F962" s="11">
        <f>IF(OR(C962="",D962=""),"",ROUND(MOD(D962-C962,1)*24,2))</f>
        <v/>
      </c>
      <c r="G962" s="6" t="n"/>
      <c r="H962" s="16">
        <f>IF(OR(A962="",B962=""),"",IF(COUNTIFS('Lançamentos Diários'!$A$5:$A$2004,A962,'Lançamentos Diários'!$B$5:$B$2004,B962)&gt;0,"OK","FALTA LANÇAMENTO"))</f>
        <v/>
      </c>
    </row>
    <row r="963">
      <c r="A963" s="13" t="n"/>
      <c r="B963" s="6" t="n"/>
      <c r="C963" s="14" t="n"/>
      <c r="D963" s="14" t="n"/>
      <c r="E963" s="6" t="n"/>
      <c r="F963" s="11">
        <f>IF(OR(C963="",D963=""),"",ROUND(MOD(D963-C963,1)*24,2))</f>
        <v/>
      </c>
      <c r="G963" s="6" t="n"/>
      <c r="H963" s="16">
        <f>IF(OR(A963="",B963=""),"",IF(COUNTIFS('Lançamentos Diários'!$A$5:$A$2004,A963,'Lançamentos Diários'!$B$5:$B$2004,B963)&gt;0,"OK","FALTA LANÇAMENTO"))</f>
        <v/>
      </c>
    </row>
    <row r="964">
      <c r="A964" s="13" t="n"/>
      <c r="B964" s="6" t="n"/>
      <c r="C964" s="14" t="n"/>
      <c r="D964" s="14" t="n"/>
      <c r="E964" s="6" t="n"/>
      <c r="F964" s="11">
        <f>IF(OR(C964="",D964=""),"",ROUND(MOD(D964-C964,1)*24,2))</f>
        <v/>
      </c>
      <c r="G964" s="6" t="n"/>
      <c r="H964" s="16">
        <f>IF(OR(A964="",B964=""),"",IF(COUNTIFS('Lançamentos Diários'!$A$5:$A$2004,A964,'Lançamentos Diários'!$B$5:$B$2004,B964)&gt;0,"OK","FALTA LANÇAMENTO"))</f>
        <v/>
      </c>
    </row>
    <row r="965">
      <c r="A965" s="13" t="n"/>
      <c r="B965" s="6" t="n"/>
      <c r="C965" s="14" t="n"/>
      <c r="D965" s="14" t="n"/>
      <c r="E965" s="6" t="n"/>
      <c r="F965" s="11">
        <f>IF(OR(C965="",D965=""),"",ROUND(MOD(D965-C965,1)*24,2))</f>
        <v/>
      </c>
      <c r="G965" s="6" t="n"/>
      <c r="H965" s="16">
        <f>IF(OR(A965="",B965=""),"",IF(COUNTIFS('Lançamentos Diários'!$A$5:$A$2004,A965,'Lançamentos Diários'!$B$5:$B$2004,B965)&gt;0,"OK","FALTA LANÇAMENTO"))</f>
        <v/>
      </c>
    </row>
    <row r="966">
      <c r="A966" s="13" t="n"/>
      <c r="B966" s="6" t="n"/>
      <c r="C966" s="14" t="n"/>
      <c r="D966" s="14" t="n"/>
      <c r="E966" s="6" t="n"/>
      <c r="F966" s="11">
        <f>IF(OR(C966="",D966=""),"",ROUND(MOD(D966-C966,1)*24,2))</f>
        <v/>
      </c>
      <c r="G966" s="6" t="n"/>
      <c r="H966" s="16">
        <f>IF(OR(A966="",B966=""),"",IF(COUNTIFS('Lançamentos Diários'!$A$5:$A$2004,A966,'Lançamentos Diários'!$B$5:$B$2004,B966)&gt;0,"OK","FALTA LANÇAMENTO"))</f>
        <v/>
      </c>
    </row>
    <row r="967">
      <c r="A967" s="13" t="n"/>
      <c r="B967" s="6" t="n"/>
      <c r="C967" s="14" t="n"/>
      <c r="D967" s="14" t="n"/>
      <c r="E967" s="6" t="n"/>
      <c r="F967" s="11">
        <f>IF(OR(C967="",D967=""),"",ROUND(MOD(D967-C967,1)*24,2))</f>
        <v/>
      </c>
      <c r="G967" s="6" t="n"/>
      <c r="H967" s="16">
        <f>IF(OR(A967="",B967=""),"",IF(COUNTIFS('Lançamentos Diários'!$A$5:$A$2004,A967,'Lançamentos Diários'!$B$5:$B$2004,B967)&gt;0,"OK","FALTA LANÇAMENTO"))</f>
        <v/>
      </c>
    </row>
    <row r="968">
      <c r="A968" s="13" t="n"/>
      <c r="B968" s="6" t="n"/>
      <c r="C968" s="14" t="n"/>
      <c r="D968" s="14" t="n"/>
      <c r="E968" s="6" t="n"/>
      <c r="F968" s="11">
        <f>IF(OR(C968="",D968=""),"",ROUND(MOD(D968-C968,1)*24,2))</f>
        <v/>
      </c>
      <c r="G968" s="6" t="n"/>
      <c r="H968" s="16">
        <f>IF(OR(A968="",B968=""),"",IF(COUNTIFS('Lançamentos Diários'!$A$5:$A$2004,A968,'Lançamentos Diários'!$B$5:$B$2004,B968)&gt;0,"OK","FALTA LANÇAMENTO"))</f>
        <v/>
      </c>
    </row>
    <row r="969">
      <c r="A969" s="13" t="n"/>
      <c r="B969" s="6" t="n"/>
      <c r="C969" s="14" t="n"/>
      <c r="D969" s="14" t="n"/>
      <c r="E969" s="6" t="n"/>
      <c r="F969" s="11">
        <f>IF(OR(C969="",D969=""),"",ROUND(MOD(D969-C969,1)*24,2))</f>
        <v/>
      </c>
      <c r="G969" s="6" t="n"/>
      <c r="H969" s="16">
        <f>IF(OR(A969="",B969=""),"",IF(COUNTIFS('Lançamentos Diários'!$A$5:$A$2004,A969,'Lançamentos Diários'!$B$5:$B$2004,B969)&gt;0,"OK","FALTA LANÇAMENTO"))</f>
        <v/>
      </c>
    </row>
    <row r="970">
      <c r="A970" s="13" t="n"/>
      <c r="B970" s="6" t="n"/>
      <c r="C970" s="14" t="n"/>
      <c r="D970" s="14" t="n"/>
      <c r="E970" s="6" t="n"/>
      <c r="F970" s="11">
        <f>IF(OR(C970="",D970=""),"",ROUND(MOD(D970-C970,1)*24,2))</f>
        <v/>
      </c>
      <c r="G970" s="6" t="n"/>
      <c r="H970" s="16">
        <f>IF(OR(A970="",B970=""),"",IF(COUNTIFS('Lançamentos Diários'!$A$5:$A$2004,A970,'Lançamentos Diários'!$B$5:$B$2004,B970)&gt;0,"OK","FALTA LANÇAMENTO"))</f>
        <v/>
      </c>
    </row>
    <row r="971">
      <c r="A971" s="13" t="n"/>
      <c r="B971" s="6" t="n"/>
      <c r="C971" s="14" t="n"/>
      <c r="D971" s="14" t="n"/>
      <c r="E971" s="6" t="n"/>
      <c r="F971" s="11">
        <f>IF(OR(C971="",D971=""),"",ROUND(MOD(D971-C971,1)*24,2))</f>
        <v/>
      </c>
      <c r="G971" s="6" t="n"/>
      <c r="H971" s="16">
        <f>IF(OR(A971="",B971=""),"",IF(COUNTIFS('Lançamentos Diários'!$A$5:$A$2004,A971,'Lançamentos Diários'!$B$5:$B$2004,B971)&gt;0,"OK","FALTA LANÇAMENTO"))</f>
        <v/>
      </c>
    </row>
    <row r="972">
      <c r="A972" s="13" t="n"/>
      <c r="B972" s="6" t="n"/>
      <c r="C972" s="14" t="n"/>
      <c r="D972" s="14" t="n"/>
      <c r="E972" s="6" t="n"/>
      <c r="F972" s="11">
        <f>IF(OR(C972="",D972=""),"",ROUND(MOD(D972-C972,1)*24,2))</f>
        <v/>
      </c>
      <c r="G972" s="6" t="n"/>
      <c r="H972" s="16">
        <f>IF(OR(A972="",B972=""),"",IF(COUNTIFS('Lançamentos Diários'!$A$5:$A$2004,A972,'Lançamentos Diários'!$B$5:$B$2004,B972)&gt;0,"OK","FALTA LANÇAMENTO"))</f>
        <v/>
      </c>
    </row>
    <row r="973">
      <c r="A973" s="13" t="n"/>
      <c r="B973" s="6" t="n"/>
      <c r="C973" s="14" t="n"/>
      <c r="D973" s="14" t="n"/>
      <c r="E973" s="6" t="n"/>
      <c r="F973" s="11">
        <f>IF(OR(C973="",D973=""),"",ROUND(MOD(D973-C973,1)*24,2))</f>
        <v/>
      </c>
      <c r="G973" s="6" t="n"/>
      <c r="H973" s="16">
        <f>IF(OR(A973="",B973=""),"",IF(COUNTIFS('Lançamentos Diários'!$A$5:$A$2004,A973,'Lançamentos Diários'!$B$5:$B$2004,B973)&gt;0,"OK","FALTA LANÇAMENTO"))</f>
        <v/>
      </c>
    </row>
    <row r="974">
      <c r="A974" s="13" t="n"/>
      <c r="B974" s="6" t="n"/>
      <c r="C974" s="14" t="n"/>
      <c r="D974" s="14" t="n"/>
      <c r="E974" s="6" t="n"/>
      <c r="F974" s="11">
        <f>IF(OR(C974="",D974=""),"",ROUND(MOD(D974-C974,1)*24,2))</f>
        <v/>
      </c>
      <c r="G974" s="6" t="n"/>
      <c r="H974" s="16">
        <f>IF(OR(A974="",B974=""),"",IF(COUNTIFS('Lançamentos Diários'!$A$5:$A$2004,A974,'Lançamentos Diários'!$B$5:$B$2004,B974)&gt;0,"OK","FALTA LANÇAMENTO"))</f>
        <v/>
      </c>
    </row>
    <row r="975">
      <c r="A975" s="13" t="n"/>
      <c r="B975" s="6" t="n"/>
      <c r="C975" s="14" t="n"/>
      <c r="D975" s="14" t="n"/>
      <c r="E975" s="6" t="n"/>
      <c r="F975" s="11">
        <f>IF(OR(C975="",D975=""),"",ROUND(MOD(D975-C975,1)*24,2))</f>
        <v/>
      </c>
      <c r="G975" s="6" t="n"/>
      <c r="H975" s="16">
        <f>IF(OR(A975="",B975=""),"",IF(COUNTIFS('Lançamentos Diários'!$A$5:$A$2004,A975,'Lançamentos Diários'!$B$5:$B$2004,B975)&gt;0,"OK","FALTA LANÇAMENTO"))</f>
        <v/>
      </c>
    </row>
    <row r="976">
      <c r="A976" s="13" t="n"/>
      <c r="B976" s="6" t="n"/>
      <c r="C976" s="14" t="n"/>
      <c r="D976" s="14" t="n"/>
      <c r="E976" s="6" t="n"/>
      <c r="F976" s="11">
        <f>IF(OR(C976="",D976=""),"",ROUND(MOD(D976-C976,1)*24,2))</f>
        <v/>
      </c>
      <c r="G976" s="6" t="n"/>
      <c r="H976" s="16">
        <f>IF(OR(A976="",B976=""),"",IF(COUNTIFS('Lançamentos Diários'!$A$5:$A$2004,A976,'Lançamentos Diários'!$B$5:$B$2004,B976)&gt;0,"OK","FALTA LANÇAMENTO"))</f>
        <v/>
      </c>
    </row>
    <row r="977">
      <c r="A977" s="13" t="n"/>
      <c r="B977" s="6" t="n"/>
      <c r="C977" s="14" t="n"/>
      <c r="D977" s="14" t="n"/>
      <c r="E977" s="6" t="n"/>
      <c r="F977" s="11">
        <f>IF(OR(C977="",D977=""),"",ROUND(MOD(D977-C977,1)*24,2))</f>
        <v/>
      </c>
      <c r="G977" s="6" t="n"/>
      <c r="H977" s="16">
        <f>IF(OR(A977="",B977=""),"",IF(COUNTIFS('Lançamentos Diários'!$A$5:$A$2004,A977,'Lançamentos Diários'!$B$5:$B$2004,B977)&gt;0,"OK","FALTA LANÇAMENTO"))</f>
        <v/>
      </c>
    </row>
    <row r="978">
      <c r="A978" s="13" t="n"/>
      <c r="B978" s="6" t="n"/>
      <c r="C978" s="14" t="n"/>
      <c r="D978" s="14" t="n"/>
      <c r="E978" s="6" t="n"/>
      <c r="F978" s="11">
        <f>IF(OR(C978="",D978=""),"",ROUND(MOD(D978-C978,1)*24,2))</f>
        <v/>
      </c>
      <c r="G978" s="6" t="n"/>
      <c r="H978" s="16">
        <f>IF(OR(A978="",B978=""),"",IF(COUNTIFS('Lançamentos Diários'!$A$5:$A$2004,A978,'Lançamentos Diários'!$B$5:$B$2004,B978)&gt;0,"OK","FALTA LANÇAMENTO"))</f>
        <v/>
      </c>
    </row>
    <row r="979">
      <c r="A979" s="13" t="n"/>
      <c r="B979" s="6" t="n"/>
      <c r="C979" s="14" t="n"/>
      <c r="D979" s="14" t="n"/>
      <c r="E979" s="6" t="n"/>
      <c r="F979" s="11">
        <f>IF(OR(C979="",D979=""),"",ROUND(MOD(D979-C979,1)*24,2))</f>
        <v/>
      </c>
      <c r="G979" s="6" t="n"/>
      <c r="H979" s="16">
        <f>IF(OR(A979="",B979=""),"",IF(COUNTIFS('Lançamentos Diários'!$A$5:$A$2004,A979,'Lançamentos Diários'!$B$5:$B$2004,B979)&gt;0,"OK","FALTA LANÇAMENTO"))</f>
        <v/>
      </c>
    </row>
    <row r="980">
      <c r="A980" s="13" t="n"/>
      <c r="B980" s="6" t="n"/>
      <c r="C980" s="14" t="n"/>
      <c r="D980" s="14" t="n"/>
      <c r="E980" s="6" t="n"/>
      <c r="F980" s="11">
        <f>IF(OR(C980="",D980=""),"",ROUND(MOD(D980-C980,1)*24,2))</f>
        <v/>
      </c>
      <c r="G980" s="6" t="n"/>
      <c r="H980" s="16">
        <f>IF(OR(A980="",B980=""),"",IF(COUNTIFS('Lançamentos Diários'!$A$5:$A$2004,A980,'Lançamentos Diários'!$B$5:$B$2004,B980)&gt;0,"OK","FALTA LANÇAMENTO"))</f>
        <v/>
      </c>
    </row>
    <row r="981">
      <c r="A981" s="13" t="n"/>
      <c r="B981" s="6" t="n"/>
      <c r="C981" s="14" t="n"/>
      <c r="D981" s="14" t="n"/>
      <c r="E981" s="6" t="n"/>
      <c r="F981" s="11">
        <f>IF(OR(C981="",D981=""),"",ROUND(MOD(D981-C981,1)*24,2))</f>
        <v/>
      </c>
      <c r="G981" s="6" t="n"/>
      <c r="H981" s="16">
        <f>IF(OR(A981="",B981=""),"",IF(COUNTIFS('Lançamentos Diários'!$A$5:$A$2004,A981,'Lançamentos Diários'!$B$5:$B$2004,B981)&gt;0,"OK","FALTA LANÇAMENTO"))</f>
        <v/>
      </c>
    </row>
    <row r="982">
      <c r="A982" s="13" t="n"/>
      <c r="B982" s="6" t="n"/>
      <c r="C982" s="14" t="n"/>
      <c r="D982" s="14" t="n"/>
      <c r="E982" s="6" t="n"/>
      <c r="F982" s="11">
        <f>IF(OR(C982="",D982=""),"",ROUND(MOD(D982-C982,1)*24,2))</f>
        <v/>
      </c>
      <c r="G982" s="6" t="n"/>
      <c r="H982" s="16">
        <f>IF(OR(A982="",B982=""),"",IF(COUNTIFS('Lançamentos Diários'!$A$5:$A$2004,A982,'Lançamentos Diários'!$B$5:$B$2004,B982)&gt;0,"OK","FALTA LANÇAMENTO"))</f>
        <v/>
      </c>
    </row>
    <row r="983">
      <c r="A983" s="13" t="n"/>
      <c r="B983" s="6" t="n"/>
      <c r="C983" s="14" t="n"/>
      <c r="D983" s="14" t="n"/>
      <c r="E983" s="6" t="n"/>
      <c r="F983" s="11">
        <f>IF(OR(C983="",D983=""),"",ROUND(MOD(D983-C983,1)*24,2))</f>
        <v/>
      </c>
      <c r="G983" s="6" t="n"/>
      <c r="H983" s="16">
        <f>IF(OR(A983="",B983=""),"",IF(COUNTIFS('Lançamentos Diários'!$A$5:$A$2004,A983,'Lançamentos Diários'!$B$5:$B$2004,B983)&gt;0,"OK","FALTA LANÇAMENTO"))</f>
        <v/>
      </c>
    </row>
    <row r="984">
      <c r="A984" s="13" t="n"/>
      <c r="B984" s="6" t="n"/>
      <c r="C984" s="14" t="n"/>
      <c r="D984" s="14" t="n"/>
      <c r="E984" s="6" t="n"/>
      <c r="F984" s="11">
        <f>IF(OR(C984="",D984=""),"",ROUND(MOD(D984-C984,1)*24,2))</f>
        <v/>
      </c>
      <c r="G984" s="6" t="n"/>
      <c r="H984" s="16">
        <f>IF(OR(A984="",B984=""),"",IF(COUNTIFS('Lançamentos Diários'!$A$5:$A$2004,A984,'Lançamentos Diários'!$B$5:$B$2004,B984)&gt;0,"OK","FALTA LANÇAMENTO"))</f>
        <v/>
      </c>
    </row>
    <row r="985">
      <c r="A985" s="13" t="n"/>
      <c r="B985" s="6" t="n"/>
      <c r="C985" s="14" t="n"/>
      <c r="D985" s="14" t="n"/>
      <c r="E985" s="6" t="n"/>
      <c r="F985" s="11">
        <f>IF(OR(C985="",D985=""),"",ROUND(MOD(D985-C985,1)*24,2))</f>
        <v/>
      </c>
      <c r="G985" s="6" t="n"/>
      <c r="H985" s="16">
        <f>IF(OR(A985="",B985=""),"",IF(COUNTIFS('Lançamentos Diários'!$A$5:$A$2004,A985,'Lançamentos Diários'!$B$5:$B$2004,B985)&gt;0,"OK","FALTA LANÇAMENTO"))</f>
        <v/>
      </c>
    </row>
    <row r="986">
      <c r="A986" s="13" t="n"/>
      <c r="B986" s="6" t="n"/>
      <c r="C986" s="14" t="n"/>
      <c r="D986" s="14" t="n"/>
      <c r="E986" s="6" t="n"/>
      <c r="F986" s="11">
        <f>IF(OR(C986="",D986=""),"",ROUND(MOD(D986-C986,1)*24,2))</f>
        <v/>
      </c>
      <c r="G986" s="6" t="n"/>
      <c r="H986" s="16">
        <f>IF(OR(A986="",B986=""),"",IF(COUNTIFS('Lançamentos Diários'!$A$5:$A$2004,A986,'Lançamentos Diários'!$B$5:$B$2004,B986)&gt;0,"OK","FALTA LANÇAMENTO"))</f>
        <v/>
      </c>
    </row>
    <row r="987">
      <c r="A987" s="13" t="n"/>
      <c r="B987" s="6" t="n"/>
      <c r="C987" s="14" t="n"/>
      <c r="D987" s="14" t="n"/>
      <c r="E987" s="6" t="n"/>
      <c r="F987" s="11">
        <f>IF(OR(C987="",D987=""),"",ROUND(MOD(D987-C987,1)*24,2))</f>
        <v/>
      </c>
      <c r="G987" s="6" t="n"/>
      <c r="H987" s="16">
        <f>IF(OR(A987="",B987=""),"",IF(COUNTIFS('Lançamentos Diários'!$A$5:$A$2004,A987,'Lançamentos Diários'!$B$5:$B$2004,B987)&gt;0,"OK","FALTA LANÇAMENTO"))</f>
        <v/>
      </c>
    </row>
    <row r="988">
      <c r="A988" s="13" t="n"/>
      <c r="B988" s="6" t="n"/>
      <c r="C988" s="14" t="n"/>
      <c r="D988" s="14" t="n"/>
      <c r="E988" s="6" t="n"/>
      <c r="F988" s="11">
        <f>IF(OR(C988="",D988=""),"",ROUND(MOD(D988-C988,1)*24,2))</f>
        <v/>
      </c>
      <c r="G988" s="6" t="n"/>
      <c r="H988" s="16">
        <f>IF(OR(A988="",B988=""),"",IF(COUNTIFS('Lançamentos Diários'!$A$5:$A$2004,A988,'Lançamentos Diários'!$B$5:$B$2004,B988)&gt;0,"OK","FALTA LANÇAMENTO"))</f>
        <v/>
      </c>
    </row>
    <row r="989">
      <c r="A989" s="13" t="n"/>
      <c r="B989" s="6" t="n"/>
      <c r="C989" s="14" t="n"/>
      <c r="D989" s="14" t="n"/>
      <c r="E989" s="6" t="n"/>
      <c r="F989" s="11">
        <f>IF(OR(C989="",D989=""),"",ROUND(MOD(D989-C989,1)*24,2))</f>
        <v/>
      </c>
      <c r="G989" s="6" t="n"/>
      <c r="H989" s="16">
        <f>IF(OR(A989="",B989=""),"",IF(COUNTIFS('Lançamentos Diários'!$A$5:$A$2004,A989,'Lançamentos Diários'!$B$5:$B$2004,B989)&gt;0,"OK","FALTA LANÇAMENTO"))</f>
        <v/>
      </c>
    </row>
    <row r="990">
      <c r="A990" s="13" t="n"/>
      <c r="B990" s="6" t="n"/>
      <c r="C990" s="14" t="n"/>
      <c r="D990" s="14" t="n"/>
      <c r="E990" s="6" t="n"/>
      <c r="F990" s="11">
        <f>IF(OR(C990="",D990=""),"",ROUND(MOD(D990-C990,1)*24,2))</f>
        <v/>
      </c>
      <c r="G990" s="6" t="n"/>
      <c r="H990" s="16">
        <f>IF(OR(A990="",B990=""),"",IF(COUNTIFS('Lançamentos Diários'!$A$5:$A$2004,A990,'Lançamentos Diários'!$B$5:$B$2004,B990)&gt;0,"OK","FALTA LANÇAMENTO"))</f>
        <v/>
      </c>
    </row>
    <row r="991">
      <c r="A991" s="13" t="n"/>
      <c r="B991" s="6" t="n"/>
      <c r="C991" s="14" t="n"/>
      <c r="D991" s="14" t="n"/>
      <c r="E991" s="6" t="n"/>
      <c r="F991" s="11">
        <f>IF(OR(C991="",D991=""),"",ROUND(MOD(D991-C991,1)*24,2))</f>
        <v/>
      </c>
      <c r="G991" s="6" t="n"/>
      <c r="H991" s="16">
        <f>IF(OR(A991="",B991=""),"",IF(COUNTIFS('Lançamentos Diários'!$A$5:$A$2004,A991,'Lançamentos Diários'!$B$5:$B$2004,B991)&gt;0,"OK","FALTA LANÇAMENTO"))</f>
        <v/>
      </c>
    </row>
    <row r="992">
      <c r="A992" s="13" t="n"/>
      <c r="B992" s="6" t="n"/>
      <c r="C992" s="14" t="n"/>
      <c r="D992" s="14" t="n"/>
      <c r="E992" s="6" t="n"/>
      <c r="F992" s="11">
        <f>IF(OR(C992="",D992=""),"",ROUND(MOD(D992-C992,1)*24,2))</f>
        <v/>
      </c>
      <c r="G992" s="6" t="n"/>
      <c r="H992" s="16">
        <f>IF(OR(A992="",B992=""),"",IF(COUNTIFS('Lançamentos Diários'!$A$5:$A$2004,A992,'Lançamentos Diários'!$B$5:$B$2004,B992)&gt;0,"OK","FALTA LANÇAMENTO"))</f>
        <v/>
      </c>
    </row>
    <row r="993">
      <c r="A993" s="13" t="n"/>
      <c r="B993" s="6" t="n"/>
      <c r="C993" s="14" t="n"/>
      <c r="D993" s="14" t="n"/>
      <c r="E993" s="6" t="n"/>
      <c r="F993" s="11">
        <f>IF(OR(C993="",D993=""),"",ROUND(MOD(D993-C993,1)*24,2))</f>
        <v/>
      </c>
      <c r="G993" s="6" t="n"/>
      <c r="H993" s="16">
        <f>IF(OR(A993="",B993=""),"",IF(COUNTIFS('Lançamentos Diários'!$A$5:$A$2004,A993,'Lançamentos Diários'!$B$5:$B$2004,B993)&gt;0,"OK","FALTA LANÇAMENTO"))</f>
        <v/>
      </c>
    </row>
    <row r="994">
      <c r="A994" s="13" t="n"/>
      <c r="B994" s="6" t="n"/>
      <c r="C994" s="14" t="n"/>
      <c r="D994" s="14" t="n"/>
      <c r="E994" s="6" t="n"/>
      <c r="F994" s="11">
        <f>IF(OR(C994="",D994=""),"",ROUND(MOD(D994-C994,1)*24,2))</f>
        <v/>
      </c>
      <c r="G994" s="6" t="n"/>
      <c r="H994" s="16">
        <f>IF(OR(A994="",B994=""),"",IF(COUNTIFS('Lançamentos Diários'!$A$5:$A$2004,A994,'Lançamentos Diários'!$B$5:$B$2004,B994)&gt;0,"OK","FALTA LANÇAMENTO"))</f>
        <v/>
      </c>
    </row>
    <row r="995">
      <c r="A995" s="13" t="n"/>
      <c r="B995" s="6" t="n"/>
      <c r="C995" s="14" t="n"/>
      <c r="D995" s="14" t="n"/>
      <c r="E995" s="6" t="n"/>
      <c r="F995" s="11">
        <f>IF(OR(C995="",D995=""),"",ROUND(MOD(D995-C995,1)*24,2))</f>
        <v/>
      </c>
      <c r="G995" s="6" t="n"/>
      <c r="H995" s="16">
        <f>IF(OR(A995="",B995=""),"",IF(COUNTIFS('Lançamentos Diários'!$A$5:$A$2004,A995,'Lançamentos Diários'!$B$5:$B$2004,B995)&gt;0,"OK","FALTA LANÇAMENTO"))</f>
        <v/>
      </c>
    </row>
    <row r="996">
      <c r="A996" s="13" t="n"/>
      <c r="B996" s="6" t="n"/>
      <c r="C996" s="14" t="n"/>
      <c r="D996" s="14" t="n"/>
      <c r="E996" s="6" t="n"/>
      <c r="F996" s="11">
        <f>IF(OR(C996="",D996=""),"",ROUND(MOD(D996-C996,1)*24,2))</f>
        <v/>
      </c>
      <c r="G996" s="6" t="n"/>
      <c r="H996" s="16">
        <f>IF(OR(A996="",B996=""),"",IF(COUNTIFS('Lançamentos Diários'!$A$5:$A$2004,A996,'Lançamentos Diários'!$B$5:$B$2004,B996)&gt;0,"OK","FALTA LANÇAMENTO"))</f>
        <v/>
      </c>
    </row>
    <row r="997">
      <c r="A997" s="13" t="n"/>
      <c r="B997" s="6" t="n"/>
      <c r="C997" s="14" t="n"/>
      <c r="D997" s="14" t="n"/>
      <c r="E997" s="6" t="n"/>
      <c r="F997" s="11">
        <f>IF(OR(C997="",D997=""),"",ROUND(MOD(D997-C997,1)*24,2))</f>
        <v/>
      </c>
      <c r="G997" s="6" t="n"/>
      <c r="H997" s="16">
        <f>IF(OR(A997="",B997=""),"",IF(COUNTIFS('Lançamentos Diários'!$A$5:$A$2004,A997,'Lançamentos Diários'!$B$5:$B$2004,B997)&gt;0,"OK","FALTA LANÇAMENTO"))</f>
        <v/>
      </c>
    </row>
    <row r="998">
      <c r="A998" s="13" t="n"/>
      <c r="B998" s="6" t="n"/>
      <c r="C998" s="14" t="n"/>
      <c r="D998" s="14" t="n"/>
      <c r="E998" s="6" t="n"/>
      <c r="F998" s="11">
        <f>IF(OR(C998="",D998=""),"",ROUND(MOD(D998-C998,1)*24,2))</f>
        <v/>
      </c>
      <c r="G998" s="6" t="n"/>
      <c r="H998" s="16">
        <f>IF(OR(A998="",B998=""),"",IF(COUNTIFS('Lançamentos Diários'!$A$5:$A$2004,A998,'Lançamentos Diários'!$B$5:$B$2004,B998)&gt;0,"OK","FALTA LANÇAMENTO"))</f>
        <v/>
      </c>
    </row>
    <row r="999">
      <c r="A999" s="13" t="n"/>
      <c r="B999" s="6" t="n"/>
      <c r="C999" s="14" t="n"/>
      <c r="D999" s="14" t="n"/>
      <c r="E999" s="6" t="n"/>
      <c r="F999" s="11">
        <f>IF(OR(C999="",D999=""),"",ROUND(MOD(D999-C999,1)*24,2))</f>
        <v/>
      </c>
      <c r="G999" s="6" t="n"/>
      <c r="H999" s="16">
        <f>IF(OR(A999="",B999=""),"",IF(COUNTIFS('Lançamentos Diários'!$A$5:$A$2004,A999,'Lançamentos Diários'!$B$5:$B$2004,B999)&gt;0,"OK","FALTA LANÇAMENTO"))</f>
        <v/>
      </c>
    </row>
    <row r="1000">
      <c r="A1000" s="13" t="n"/>
      <c r="B1000" s="6" t="n"/>
      <c r="C1000" s="14" t="n"/>
      <c r="D1000" s="14" t="n"/>
      <c r="E1000" s="6" t="n"/>
      <c r="F1000" s="11">
        <f>IF(OR(C1000="",D1000=""),"",ROUND(MOD(D1000-C1000,1)*24,2))</f>
        <v/>
      </c>
      <c r="G1000" s="6" t="n"/>
      <c r="H1000" s="16">
        <f>IF(OR(A1000="",B1000=""),"",IF(COUNTIFS('Lançamentos Diários'!$A$5:$A$2004,A1000,'Lançamentos Diários'!$B$5:$B$2004,B1000)&gt;0,"OK","FALTA LANÇAMENTO"))</f>
        <v/>
      </c>
    </row>
    <row r="1001">
      <c r="A1001" s="13" t="n"/>
      <c r="B1001" s="6" t="n"/>
      <c r="C1001" s="14" t="n"/>
      <c r="D1001" s="14" t="n"/>
      <c r="E1001" s="6" t="n"/>
      <c r="F1001" s="11">
        <f>IF(OR(C1001="",D1001=""),"",ROUND(MOD(D1001-C1001,1)*24,2))</f>
        <v/>
      </c>
      <c r="G1001" s="6" t="n"/>
      <c r="H1001" s="16">
        <f>IF(OR(A1001="",B1001=""),"",IF(COUNTIFS('Lançamentos Diários'!$A$5:$A$2004,A1001,'Lançamentos Diários'!$B$5:$B$2004,B1001)&gt;0,"OK","FALTA LANÇAMENTO"))</f>
        <v/>
      </c>
    </row>
    <row r="1002">
      <c r="A1002" s="13" t="n"/>
      <c r="B1002" s="6" t="n"/>
      <c r="C1002" s="14" t="n"/>
      <c r="D1002" s="14" t="n"/>
      <c r="E1002" s="6" t="n"/>
      <c r="F1002" s="11">
        <f>IF(OR(C1002="",D1002=""),"",ROUND(MOD(D1002-C1002,1)*24,2))</f>
        <v/>
      </c>
      <c r="G1002" s="6" t="n"/>
      <c r="H1002" s="16">
        <f>IF(OR(A1002="",B1002=""),"",IF(COUNTIFS('Lançamentos Diários'!$A$5:$A$2004,A1002,'Lançamentos Diários'!$B$5:$B$2004,B1002)&gt;0,"OK","FALTA LANÇAMENTO"))</f>
        <v/>
      </c>
    </row>
    <row r="1003">
      <c r="A1003" s="13" t="n"/>
      <c r="B1003" s="6" t="n"/>
      <c r="C1003" s="14" t="n"/>
      <c r="D1003" s="14" t="n"/>
      <c r="E1003" s="6" t="n"/>
      <c r="F1003" s="11">
        <f>IF(OR(C1003="",D1003=""),"",ROUND(MOD(D1003-C1003,1)*24,2))</f>
        <v/>
      </c>
      <c r="G1003" s="6" t="n"/>
      <c r="H1003" s="16">
        <f>IF(OR(A1003="",B1003=""),"",IF(COUNTIFS('Lançamentos Diários'!$A$5:$A$2004,A1003,'Lançamentos Diários'!$B$5:$B$2004,B1003)&gt;0,"OK","FALTA LANÇAMENTO"))</f>
        <v/>
      </c>
    </row>
    <row r="1004">
      <c r="A1004" s="13" t="n"/>
      <c r="B1004" s="6" t="n"/>
      <c r="C1004" s="14" t="n"/>
      <c r="D1004" s="14" t="n"/>
      <c r="E1004" s="6" t="n"/>
      <c r="F1004" s="11">
        <f>IF(OR(C1004="",D1004=""),"",ROUND(MOD(D1004-C1004,1)*24,2))</f>
        <v/>
      </c>
      <c r="G1004" s="6" t="n"/>
      <c r="H1004" s="16">
        <f>IF(OR(A1004="",B1004=""),"",IF(COUNTIFS('Lançamentos Diários'!$A$5:$A$2004,A1004,'Lançamentos Diários'!$B$5:$B$2004,B1004)&gt;0,"OK","FALTA LANÇAMENTO"))</f>
        <v/>
      </c>
    </row>
    <row r="1005">
      <c r="A1005" s="13" t="n"/>
      <c r="B1005" s="6" t="n"/>
      <c r="C1005" s="14" t="n"/>
      <c r="D1005" s="14" t="n"/>
      <c r="E1005" s="6" t="n"/>
      <c r="F1005" s="11">
        <f>IF(OR(C1005="",D1005=""),"",ROUND(MOD(D1005-C1005,1)*24,2))</f>
        <v/>
      </c>
      <c r="G1005" s="6" t="n"/>
      <c r="H1005" s="16">
        <f>IF(OR(A1005="",B1005=""),"",IF(COUNTIFS('Lançamentos Diários'!$A$5:$A$2004,A1005,'Lançamentos Diários'!$B$5:$B$2004,B1005)&gt;0,"OK","FALTA LANÇAMENTO"))</f>
        <v/>
      </c>
    </row>
    <row r="1006">
      <c r="A1006" s="13" t="n"/>
      <c r="B1006" s="6" t="n"/>
      <c r="C1006" s="14" t="n"/>
      <c r="D1006" s="14" t="n"/>
      <c r="E1006" s="6" t="n"/>
      <c r="F1006" s="11">
        <f>IF(OR(C1006="",D1006=""),"",ROUND(MOD(D1006-C1006,1)*24,2))</f>
        <v/>
      </c>
      <c r="G1006" s="6" t="n"/>
      <c r="H1006" s="16">
        <f>IF(OR(A1006="",B1006=""),"",IF(COUNTIFS('Lançamentos Diários'!$A$5:$A$2004,A1006,'Lançamentos Diários'!$B$5:$B$2004,B1006)&gt;0,"OK","FALTA LANÇAMENTO"))</f>
        <v/>
      </c>
    </row>
    <row r="1007">
      <c r="A1007" s="13" t="n"/>
      <c r="B1007" s="6" t="n"/>
      <c r="C1007" s="14" t="n"/>
      <c r="D1007" s="14" t="n"/>
      <c r="E1007" s="6" t="n"/>
      <c r="F1007" s="11">
        <f>IF(OR(C1007="",D1007=""),"",ROUND(MOD(D1007-C1007,1)*24,2))</f>
        <v/>
      </c>
      <c r="G1007" s="6" t="n"/>
      <c r="H1007" s="16">
        <f>IF(OR(A1007="",B1007=""),"",IF(COUNTIFS('Lançamentos Diários'!$A$5:$A$2004,A1007,'Lançamentos Diários'!$B$5:$B$2004,B1007)&gt;0,"OK","FALTA LANÇAMENTO"))</f>
        <v/>
      </c>
    </row>
    <row r="1008">
      <c r="A1008" s="13" t="n"/>
      <c r="B1008" s="6" t="n"/>
      <c r="C1008" s="14" t="n"/>
      <c r="D1008" s="14" t="n"/>
      <c r="E1008" s="6" t="n"/>
      <c r="F1008" s="11">
        <f>IF(OR(C1008="",D1008=""),"",ROUND(MOD(D1008-C1008,1)*24,2))</f>
        <v/>
      </c>
      <c r="G1008" s="6" t="n"/>
      <c r="H1008" s="16">
        <f>IF(OR(A1008="",B1008=""),"",IF(COUNTIFS('Lançamentos Diários'!$A$5:$A$2004,A1008,'Lançamentos Diários'!$B$5:$B$2004,B1008)&gt;0,"OK","FALTA LANÇAMENTO"))</f>
        <v/>
      </c>
    </row>
    <row r="1009">
      <c r="A1009" s="13" t="n"/>
      <c r="B1009" s="6" t="n"/>
      <c r="C1009" s="14" t="n"/>
      <c r="D1009" s="14" t="n"/>
      <c r="E1009" s="6" t="n"/>
      <c r="F1009" s="11">
        <f>IF(OR(C1009="",D1009=""),"",ROUND(MOD(D1009-C1009,1)*24,2))</f>
        <v/>
      </c>
      <c r="G1009" s="6" t="n"/>
      <c r="H1009" s="16">
        <f>IF(OR(A1009="",B1009=""),"",IF(COUNTIFS('Lançamentos Diários'!$A$5:$A$2004,A1009,'Lançamentos Diários'!$B$5:$B$2004,B1009)&gt;0,"OK","FALTA LANÇAMENTO"))</f>
        <v/>
      </c>
    </row>
    <row r="1010">
      <c r="A1010" s="13" t="n"/>
      <c r="B1010" s="6" t="n"/>
      <c r="C1010" s="14" t="n"/>
      <c r="D1010" s="14" t="n"/>
      <c r="E1010" s="6" t="n"/>
      <c r="F1010" s="11">
        <f>IF(OR(C1010="",D1010=""),"",ROUND(MOD(D1010-C1010,1)*24,2))</f>
        <v/>
      </c>
      <c r="G1010" s="6" t="n"/>
      <c r="H1010" s="16">
        <f>IF(OR(A1010="",B1010=""),"",IF(COUNTIFS('Lançamentos Diários'!$A$5:$A$2004,A1010,'Lançamentos Diários'!$B$5:$B$2004,B1010)&gt;0,"OK","FALTA LANÇAMENTO"))</f>
        <v/>
      </c>
    </row>
    <row r="1011">
      <c r="A1011" s="13" t="n"/>
      <c r="B1011" s="6" t="n"/>
      <c r="C1011" s="14" t="n"/>
      <c r="D1011" s="14" t="n"/>
      <c r="E1011" s="6" t="n"/>
      <c r="F1011" s="11">
        <f>IF(OR(C1011="",D1011=""),"",ROUND(MOD(D1011-C1011,1)*24,2))</f>
        <v/>
      </c>
      <c r="G1011" s="6" t="n"/>
      <c r="H1011" s="16">
        <f>IF(OR(A1011="",B1011=""),"",IF(COUNTIFS('Lançamentos Diários'!$A$5:$A$2004,A1011,'Lançamentos Diários'!$B$5:$B$2004,B1011)&gt;0,"OK","FALTA LANÇAMENTO"))</f>
        <v/>
      </c>
    </row>
    <row r="1012">
      <c r="A1012" s="13" t="n"/>
      <c r="B1012" s="6" t="n"/>
      <c r="C1012" s="14" t="n"/>
      <c r="D1012" s="14" t="n"/>
      <c r="E1012" s="6" t="n"/>
      <c r="F1012" s="11">
        <f>IF(OR(C1012="",D1012=""),"",ROUND(MOD(D1012-C1012,1)*24,2))</f>
        <v/>
      </c>
      <c r="G1012" s="6" t="n"/>
      <c r="H1012" s="16">
        <f>IF(OR(A1012="",B1012=""),"",IF(COUNTIFS('Lançamentos Diários'!$A$5:$A$2004,A1012,'Lançamentos Diários'!$B$5:$B$2004,B1012)&gt;0,"OK","FALTA LANÇAMENTO"))</f>
        <v/>
      </c>
    </row>
    <row r="1013">
      <c r="A1013" s="13" t="n"/>
      <c r="B1013" s="6" t="n"/>
      <c r="C1013" s="14" t="n"/>
      <c r="D1013" s="14" t="n"/>
      <c r="E1013" s="6" t="n"/>
      <c r="F1013" s="11">
        <f>IF(OR(C1013="",D1013=""),"",ROUND(MOD(D1013-C1013,1)*24,2))</f>
        <v/>
      </c>
      <c r="G1013" s="6" t="n"/>
      <c r="H1013" s="16">
        <f>IF(OR(A1013="",B1013=""),"",IF(COUNTIFS('Lançamentos Diários'!$A$5:$A$2004,A1013,'Lançamentos Diários'!$B$5:$B$2004,B1013)&gt;0,"OK","FALTA LANÇAMENTO"))</f>
        <v/>
      </c>
    </row>
    <row r="1014">
      <c r="A1014" s="13" t="n"/>
      <c r="B1014" s="6" t="n"/>
      <c r="C1014" s="14" t="n"/>
      <c r="D1014" s="14" t="n"/>
      <c r="E1014" s="6" t="n"/>
      <c r="F1014" s="11">
        <f>IF(OR(C1014="",D1014=""),"",ROUND(MOD(D1014-C1014,1)*24,2))</f>
        <v/>
      </c>
      <c r="G1014" s="6" t="n"/>
      <c r="H1014" s="16">
        <f>IF(OR(A1014="",B1014=""),"",IF(COUNTIFS('Lançamentos Diários'!$A$5:$A$2004,A1014,'Lançamentos Diários'!$B$5:$B$2004,B1014)&gt;0,"OK","FALTA LANÇAMENTO"))</f>
        <v/>
      </c>
    </row>
    <row r="1015">
      <c r="A1015" s="13" t="n"/>
      <c r="B1015" s="6" t="n"/>
      <c r="C1015" s="14" t="n"/>
      <c r="D1015" s="14" t="n"/>
      <c r="E1015" s="6" t="n"/>
      <c r="F1015" s="11">
        <f>IF(OR(C1015="",D1015=""),"",ROUND(MOD(D1015-C1015,1)*24,2))</f>
        <v/>
      </c>
      <c r="G1015" s="6" t="n"/>
      <c r="H1015" s="16">
        <f>IF(OR(A1015="",B1015=""),"",IF(COUNTIFS('Lançamentos Diários'!$A$5:$A$2004,A1015,'Lançamentos Diários'!$B$5:$B$2004,B1015)&gt;0,"OK","FALTA LANÇAMENTO"))</f>
        <v/>
      </c>
    </row>
    <row r="1016">
      <c r="A1016" s="13" t="n"/>
      <c r="B1016" s="6" t="n"/>
      <c r="C1016" s="14" t="n"/>
      <c r="D1016" s="14" t="n"/>
      <c r="E1016" s="6" t="n"/>
      <c r="F1016" s="11">
        <f>IF(OR(C1016="",D1016=""),"",ROUND(MOD(D1016-C1016,1)*24,2))</f>
        <v/>
      </c>
      <c r="G1016" s="6" t="n"/>
      <c r="H1016" s="16">
        <f>IF(OR(A1016="",B1016=""),"",IF(COUNTIFS('Lançamentos Diários'!$A$5:$A$2004,A1016,'Lançamentos Diários'!$B$5:$B$2004,B1016)&gt;0,"OK","FALTA LANÇAMENTO"))</f>
        <v/>
      </c>
    </row>
    <row r="1017">
      <c r="A1017" s="13" t="n"/>
      <c r="B1017" s="6" t="n"/>
      <c r="C1017" s="14" t="n"/>
      <c r="D1017" s="14" t="n"/>
      <c r="E1017" s="6" t="n"/>
      <c r="F1017" s="11">
        <f>IF(OR(C1017="",D1017=""),"",ROUND(MOD(D1017-C1017,1)*24,2))</f>
        <v/>
      </c>
      <c r="G1017" s="6" t="n"/>
      <c r="H1017" s="16">
        <f>IF(OR(A1017="",B1017=""),"",IF(COUNTIFS('Lançamentos Diários'!$A$5:$A$2004,A1017,'Lançamentos Diários'!$B$5:$B$2004,B1017)&gt;0,"OK","FALTA LANÇAMENTO"))</f>
        <v/>
      </c>
    </row>
    <row r="1018">
      <c r="A1018" s="13" t="n"/>
      <c r="B1018" s="6" t="n"/>
      <c r="C1018" s="14" t="n"/>
      <c r="D1018" s="14" t="n"/>
      <c r="E1018" s="6" t="n"/>
      <c r="F1018" s="11">
        <f>IF(OR(C1018="",D1018=""),"",ROUND(MOD(D1018-C1018,1)*24,2))</f>
        <v/>
      </c>
      <c r="G1018" s="6" t="n"/>
      <c r="H1018" s="16">
        <f>IF(OR(A1018="",B1018=""),"",IF(COUNTIFS('Lançamentos Diários'!$A$5:$A$2004,A1018,'Lançamentos Diários'!$B$5:$B$2004,B1018)&gt;0,"OK","FALTA LANÇAMENTO"))</f>
        <v/>
      </c>
    </row>
    <row r="1019">
      <c r="A1019" s="13" t="n"/>
      <c r="B1019" s="6" t="n"/>
      <c r="C1019" s="14" t="n"/>
      <c r="D1019" s="14" t="n"/>
      <c r="E1019" s="6" t="n"/>
      <c r="F1019" s="11">
        <f>IF(OR(C1019="",D1019=""),"",ROUND(MOD(D1019-C1019,1)*24,2))</f>
        <v/>
      </c>
      <c r="G1019" s="6" t="n"/>
      <c r="H1019" s="16">
        <f>IF(OR(A1019="",B1019=""),"",IF(COUNTIFS('Lançamentos Diários'!$A$5:$A$2004,A1019,'Lançamentos Diários'!$B$5:$B$2004,B1019)&gt;0,"OK","FALTA LANÇAMENTO"))</f>
        <v/>
      </c>
    </row>
    <row r="1020">
      <c r="A1020" s="13" t="n"/>
      <c r="B1020" s="6" t="n"/>
      <c r="C1020" s="14" t="n"/>
      <c r="D1020" s="14" t="n"/>
      <c r="E1020" s="6" t="n"/>
      <c r="F1020" s="11">
        <f>IF(OR(C1020="",D1020=""),"",ROUND(MOD(D1020-C1020,1)*24,2))</f>
        <v/>
      </c>
      <c r="G1020" s="6" t="n"/>
      <c r="H1020" s="16">
        <f>IF(OR(A1020="",B1020=""),"",IF(COUNTIFS('Lançamentos Diários'!$A$5:$A$2004,A1020,'Lançamentos Diários'!$B$5:$B$2004,B1020)&gt;0,"OK","FALTA LANÇAMENTO"))</f>
        <v/>
      </c>
    </row>
    <row r="1021">
      <c r="A1021" s="13" t="n"/>
      <c r="B1021" s="6" t="n"/>
      <c r="C1021" s="14" t="n"/>
      <c r="D1021" s="14" t="n"/>
      <c r="E1021" s="6" t="n"/>
      <c r="F1021" s="11">
        <f>IF(OR(C1021="",D1021=""),"",ROUND(MOD(D1021-C1021,1)*24,2))</f>
        <v/>
      </c>
      <c r="G1021" s="6" t="n"/>
      <c r="H1021" s="16">
        <f>IF(OR(A1021="",B1021=""),"",IF(COUNTIFS('Lançamentos Diários'!$A$5:$A$2004,A1021,'Lançamentos Diários'!$B$5:$B$2004,B1021)&gt;0,"OK","FALTA LANÇAMENTO"))</f>
        <v/>
      </c>
    </row>
    <row r="1022">
      <c r="A1022" s="13" t="n"/>
      <c r="B1022" s="6" t="n"/>
      <c r="C1022" s="14" t="n"/>
      <c r="D1022" s="14" t="n"/>
      <c r="E1022" s="6" t="n"/>
      <c r="F1022" s="11">
        <f>IF(OR(C1022="",D1022=""),"",ROUND(MOD(D1022-C1022,1)*24,2))</f>
        <v/>
      </c>
      <c r="G1022" s="6" t="n"/>
      <c r="H1022" s="16">
        <f>IF(OR(A1022="",B1022=""),"",IF(COUNTIFS('Lançamentos Diários'!$A$5:$A$2004,A1022,'Lançamentos Diários'!$B$5:$B$2004,B1022)&gt;0,"OK","FALTA LANÇAMENTO"))</f>
        <v/>
      </c>
    </row>
    <row r="1023">
      <c r="A1023" s="13" t="n"/>
      <c r="B1023" s="6" t="n"/>
      <c r="C1023" s="14" t="n"/>
      <c r="D1023" s="14" t="n"/>
      <c r="E1023" s="6" t="n"/>
      <c r="F1023" s="11">
        <f>IF(OR(C1023="",D1023=""),"",ROUND(MOD(D1023-C1023,1)*24,2))</f>
        <v/>
      </c>
      <c r="G1023" s="6" t="n"/>
      <c r="H1023" s="16">
        <f>IF(OR(A1023="",B1023=""),"",IF(COUNTIFS('Lançamentos Diários'!$A$5:$A$2004,A1023,'Lançamentos Diários'!$B$5:$B$2004,B1023)&gt;0,"OK","FALTA LANÇAMENTO"))</f>
        <v/>
      </c>
    </row>
    <row r="1024">
      <c r="A1024" s="13" t="n"/>
      <c r="B1024" s="6" t="n"/>
      <c r="C1024" s="14" t="n"/>
      <c r="D1024" s="14" t="n"/>
      <c r="E1024" s="6" t="n"/>
      <c r="F1024" s="11">
        <f>IF(OR(C1024="",D1024=""),"",ROUND(MOD(D1024-C1024,1)*24,2))</f>
        <v/>
      </c>
      <c r="G1024" s="6" t="n"/>
      <c r="H1024" s="16">
        <f>IF(OR(A1024="",B1024=""),"",IF(COUNTIFS('Lançamentos Diários'!$A$5:$A$2004,A1024,'Lançamentos Diários'!$B$5:$B$2004,B1024)&gt;0,"OK","FALTA LANÇAMENTO"))</f>
        <v/>
      </c>
    </row>
    <row r="1025">
      <c r="A1025" s="13" t="n"/>
      <c r="B1025" s="6" t="n"/>
      <c r="C1025" s="14" t="n"/>
      <c r="D1025" s="14" t="n"/>
      <c r="E1025" s="6" t="n"/>
      <c r="F1025" s="11">
        <f>IF(OR(C1025="",D1025=""),"",ROUND(MOD(D1025-C1025,1)*24,2))</f>
        <v/>
      </c>
      <c r="G1025" s="6" t="n"/>
      <c r="H1025" s="16">
        <f>IF(OR(A1025="",B1025=""),"",IF(COUNTIFS('Lançamentos Diários'!$A$5:$A$2004,A1025,'Lançamentos Diários'!$B$5:$B$2004,B1025)&gt;0,"OK","FALTA LANÇAMENTO"))</f>
        <v/>
      </c>
    </row>
    <row r="1026">
      <c r="A1026" s="13" t="n"/>
      <c r="B1026" s="6" t="n"/>
      <c r="C1026" s="14" t="n"/>
      <c r="D1026" s="14" t="n"/>
      <c r="E1026" s="6" t="n"/>
      <c r="F1026" s="11">
        <f>IF(OR(C1026="",D1026=""),"",ROUND(MOD(D1026-C1026,1)*24,2))</f>
        <v/>
      </c>
      <c r="G1026" s="6" t="n"/>
      <c r="H1026" s="16">
        <f>IF(OR(A1026="",B1026=""),"",IF(COUNTIFS('Lançamentos Diários'!$A$5:$A$2004,A1026,'Lançamentos Diários'!$B$5:$B$2004,B1026)&gt;0,"OK","FALTA LANÇAMENTO"))</f>
        <v/>
      </c>
    </row>
    <row r="1027">
      <c r="A1027" s="13" t="n"/>
      <c r="B1027" s="6" t="n"/>
      <c r="C1027" s="14" t="n"/>
      <c r="D1027" s="14" t="n"/>
      <c r="E1027" s="6" t="n"/>
      <c r="F1027" s="11">
        <f>IF(OR(C1027="",D1027=""),"",ROUND(MOD(D1027-C1027,1)*24,2))</f>
        <v/>
      </c>
      <c r="G1027" s="6" t="n"/>
      <c r="H1027" s="16">
        <f>IF(OR(A1027="",B1027=""),"",IF(COUNTIFS('Lançamentos Diários'!$A$5:$A$2004,A1027,'Lançamentos Diários'!$B$5:$B$2004,B1027)&gt;0,"OK","FALTA LANÇAMENTO"))</f>
        <v/>
      </c>
    </row>
    <row r="1028">
      <c r="A1028" s="13" t="n"/>
      <c r="B1028" s="6" t="n"/>
      <c r="C1028" s="14" t="n"/>
      <c r="D1028" s="14" t="n"/>
      <c r="E1028" s="6" t="n"/>
      <c r="F1028" s="11">
        <f>IF(OR(C1028="",D1028=""),"",ROUND(MOD(D1028-C1028,1)*24,2))</f>
        <v/>
      </c>
      <c r="G1028" s="6" t="n"/>
      <c r="H1028" s="16">
        <f>IF(OR(A1028="",B1028=""),"",IF(COUNTIFS('Lançamentos Diários'!$A$5:$A$2004,A1028,'Lançamentos Diários'!$B$5:$B$2004,B1028)&gt;0,"OK","FALTA LANÇAMENTO"))</f>
        <v/>
      </c>
    </row>
    <row r="1029">
      <c r="A1029" s="13" t="n"/>
      <c r="B1029" s="6" t="n"/>
      <c r="C1029" s="14" t="n"/>
      <c r="D1029" s="14" t="n"/>
      <c r="E1029" s="6" t="n"/>
      <c r="F1029" s="11">
        <f>IF(OR(C1029="",D1029=""),"",ROUND(MOD(D1029-C1029,1)*24,2))</f>
        <v/>
      </c>
      <c r="G1029" s="6" t="n"/>
      <c r="H1029" s="16">
        <f>IF(OR(A1029="",B1029=""),"",IF(COUNTIFS('Lançamentos Diários'!$A$5:$A$2004,A1029,'Lançamentos Diários'!$B$5:$B$2004,B1029)&gt;0,"OK","FALTA LANÇAMENTO"))</f>
        <v/>
      </c>
    </row>
    <row r="1030">
      <c r="A1030" s="13" t="n"/>
      <c r="B1030" s="6" t="n"/>
      <c r="C1030" s="14" t="n"/>
      <c r="D1030" s="14" t="n"/>
      <c r="E1030" s="6" t="n"/>
      <c r="F1030" s="11">
        <f>IF(OR(C1030="",D1030=""),"",ROUND(MOD(D1030-C1030,1)*24,2))</f>
        <v/>
      </c>
      <c r="G1030" s="6" t="n"/>
      <c r="H1030" s="16">
        <f>IF(OR(A1030="",B1030=""),"",IF(COUNTIFS('Lançamentos Diários'!$A$5:$A$2004,A1030,'Lançamentos Diários'!$B$5:$B$2004,B1030)&gt;0,"OK","FALTA LANÇAMENTO"))</f>
        <v/>
      </c>
    </row>
    <row r="1031">
      <c r="A1031" s="13" t="n"/>
      <c r="B1031" s="6" t="n"/>
      <c r="C1031" s="14" t="n"/>
      <c r="D1031" s="14" t="n"/>
      <c r="E1031" s="6" t="n"/>
      <c r="F1031" s="11">
        <f>IF(OR(C1031="",D1031=""),"",ROUND(MOD(D1031-C1031,1)*24,2))</f>
        <v/>
      </c>
      <c r="G1031" s="6" t="n"/>
      <c r="H1031" s="16">
        <f>IF(OR(A1031="",B1031=""),"",IF(COUNTIFS('Lançamentos Diários'!$A$5:$A$2004,A1031,'Lançamentos Diários'!$B$5:$B$2004,B1031)&gt;0,"OK","FALTA LANÇAMENTO"))</f>
        <v/>
      </c>
    </row>
    <row r="1032">
      <c r="A1032" s="13" t="n"/>
      <c r="B1032" s="6" t="n"/>
      <c r="C1032" s="14" t="n"/>
      <c r="D1032" s="14" t="n"/>
      <c r="E1032" s="6" t="n"/>
      <c r="F1032" s="11">
        <f>IF(OR(C1032="",D1032=""),"",ROUND(MOD(D1032-C1032,1)*24,2))</f>
        <v/>
      </c>
      <c r="G1032" s="6" t="n"/>
      <c r="H1032" s="16">
        <f>IF(OR(A1032="",B1032=""),"",IF(COUNTIFS('Lançamentos Diários'!$A$5:$A$2004,A1032,'Lançamentos Diários'!$B$5:$B$2004,B1032)&gt;0,"OK","FALTA LANÇAMENTO"))</f>
        <v/>
      </c>
    </row>
    <row r="1033">
      <c r="A1033" s="13" t="n"/>
      <c r="B1033" s="6" t="n"/>
      <c r="C1033" s="14" t="n"/>
      <c r="D1033" s="14" t="n"/>
      <c r="E1033" s="6" t="n"/>
      <c r="F1033" s="11">
        <f>IF(OR(C1033="",D1033=""),"",ROUND(MOD(D1033-C1033,1)*24,2))</f>
        <v/>
      </c>
      <c r="G1033" s="6" t="n"/>
      <c r="H1033" s="16">
        <f>IF(OR(A1033="",B1033=""),"",IF(COUNTIFS('Lançamentos Diários'!$A$5:$A$2004,A1033,'Lançamentos Diários'!$B$5:$B$2004,B1033)&gt;0,"OK","FALTA LANÇAMENTO"))</f>
        <v/>
      </c>
    </row>
    <row r="1034">
      <c r="A1034" s="13" t="n"/>
      <c r="B1034" s="6" t="n"/>
      <c r="C1034" s="14" t="n"/>
      <c r="D1034" s="14" t="n"/>
      <c r="E1034" s="6" t="n"/>
      <c r="F1034" s="11">
        <f>IF(OR(C1034="",D1034=""),"",ROUND(MOD(D1034-C1034,1)*24,2))</f>
        <v/>
      </c>
      <c r="G1034" s="6" t="n"/>
      <c r="H1034" s="16">
        <f>IF(OR(A1034="",B1034=""),"",IF(COUNTIFS('Lançamentos Diários'!$A$5:$A$2004,A1034,'Lançamentos Diários'!$B$5:$B$2004,B1034)&gt;0,"OK","FALTA LANÇAMENTO"))</f>
        <v/>
      </c>
    </row>
    <row r="1035">
      <c r="A1035" s="13" t="n"/>
      <c r="B1035" s="6" t="n"/>
      <c r="C1035" s="14" t="n"/>
      <c r="D1035" s="14" t="n"/>
      <c r="E1035" s="6" t="n"/>
      <c r="F1035" s="11">
        <f>IF(OR(C1035="",D1035=""),"",ROUND(MOD(D1035-C1035,1)*24,2))</f>
        <v/>
      </c>
      <c r="G1035" s="6" t="n"/>
      <c r="H1035" s="16">
        <f>IF(OR(A1035="",B1035=""),"",IF(COUNTIFS('Lançamentos Diários'!$A$5:$A$2004,A1035,'Lançamentos Diários'!$B$5:$B$2004,B1035)&gt;0,"OK","FALTA LANÇAMENTO"))</f>
        <v/>
      </c>
    </row>
    <row r="1036">
      <c r="A1036" s="13" t="n"/>
      <c r="B1036" s="6" t="n"/>
      <c r="C1036" s="14" t="n"/>
      <c r="D1036" s="14" t="n"/>
      <c r="E1036" s="6" t="n"/>
      <c r="F1036" s="11">
        <f>IF(OR(C1036="",D1036=""),"",ROUND(MOD(D1036-C1036,1)*24,2))</f>
        <v/>
      </c>
      <c r="G1036" s="6" t="n"/>
      <c r="H1036" s="16">
        <f>IF(OR(A1036="",B1036=""),"",IF(COUNTIFS('Lançamentos Diários'!$A$5:$A$2004,A1036,'Lançamentos Diários'!$B$5:$B$2004,B1036)&gt;0,"OK","FALTA LANÇAMENTO"))</f>
        <v/>
      </c>
    </row>
    <row r="1037">
      <c r="A1037" s="13" t="n"/>
      <c r="B1037" s="6" t="n"/>
      <c r="C1037" s="14" t="n"/>
      <c r="D1037" s="14" t="n"/>
      <c r="E1037" s="6" t="n"/>
      <c r="F1037" s="11">
        <f>IF(OR(C1037="",D1037=""),"",ROUND(MOD(D1037-C1037,1)*24,2))</f>
        <v/>
      </c>
      <c r="G1037" s="6" t="n"/>
      <c r="H1037" s="16">
        <f>IF(OR(A1037="",B1037=""),"",IF(COUNTIFS('Lançamentos Diários'!$A$5:$A$2004,A1037,'Lançamentos Diários'!$B$5:$B$2004,B1037)&gt;0,"OK","FALTA LANÇAMENTO"))</f>
        <v/>
      </c>
    </row>
    <row r="1038">
      <c r="A1038" s="13" t="n"/>
      <c r="B1038" s="6" t="n"/>
      <c r="C1038" s="14" t="n"/>
      <c r="D1038" s="14" t="n"/>
      <c r="E1038" s="6" t="n"/>
      <c r="F1038" s="11">
        <f>IF(OR(C1038="",D1038=""),"",ROUND(MOD(D1038-C1038,1)*24,2))</f>
        <v/>
      </c>
      <c r="G1038" s="6" t="n"/>
      <c r="H1038" s="16">
        <f>IF(OR(A1038="",B1038=""),"",IF(COUNTIFS('Lançamentos Diários'!$A$5:$A$2004,A1038,'Lançamentos Diários'!$B$5:$B$2004,B1038)&gt;0,"OK","FALTA LANÇAMENTO"))</f>
        <v/>
      </c>
    </row>
    <row r="1039">
      <c r="A1039" s="13" t="n"/>
      <c r="B1039" s="6" t="n"/>
      <c r="C1039" s="14" t="n"/>
      <c r="D1039" s="14" t="n"/>
      <c r="E1039" s="6" t="n"/>
      <c r="F1039" s="11">
        <f>IF(OR(C1039="",D1039=""),"",ROUND(MOD(D1039-C1039,1)*24,2))</f>
        <v/>
      </c>
      <c r="G1039" s="6" t="n"/>
      <c r="H1039" s="16">
        <f>IF(OR(A1039="",B1039=""),"",IF(COUNTIFS('Lançamentos Diários'!$A$5:$A$2004,A1039,'Lançamentos Diários'!$B$5:$B$2004,B1039)&gt;0,"OK","FALTA LANÇAMENTO"))</f>
        <v/>
      </c>
    </row>
    <row r="1040">
      <c r="A1040" s="13" t="n"/>
      <c r="B1040" s="6" t="n"/>
      <c r="C1040" s="14" t="n"/>
      <c r="D1040" s="14" t="n"/>
      <c r="E1040" s="6" t="n"/>
      <c r="F1040" s="11">
        <f>IF(OR(C1040="",D1040=""),"",ROUND(MOD(D1040-C1040,1)*24,2))</f>
        <v/>
      </c>
      <c r="G1040" s="6" t="n"/>
      <c r="H1040" s="16">
        <f>IF(OR(A1040="",B1040=""),"",IF(COUNTIFS('Lançamentos Diários'!$A$5:$A$2004,A1040,'Lançamentos Diários'!$B$5:$B$2004,B1040)&gt;0,"OK","FALTA LANÇAMENTO"))</f>
        <v/>
      </c>
    </row>
    <row r="1041">
      <c r="A1041" s="13" t="n"/>
      <c r="B1041" s="6" t="n"/>
      <c r="C1041" s="14" t="n"/>
      <c r="D1041" s="14" t="n"/>
      <c r="E1041" s="6" t="n"/>
      <c r="F1041" s="11">
        <f>IF(OR(C1041="",D1041=""),"",ROUND(MOD(D1041-C1041,1)*24,2))</f>
        <v/>
      </c>
      <c r="G1041" s="6" t="n"/>
      <c r="H1041" s="16">
        <f>IF(OR(A1041="",B1041=""),"",IF(COUNTIFS('Lançamentos Diários'!$A$5:$A$2004,A1041,'Lançamentos Diários'!$B$5:$B$2004,B1041)&gt;0,"OK","FALTA LANÇAMENTO"))</f>
        <v/>
      </c>
    </row>
    <row r="1042">
      <c r="A1042" s="13" t="n"/>
      <c r="B1042" s="6" t="n"/>
      <c r="C1042" s="14" t="n"/>
      <c r="D1042" s="14" t="n"/>
      <c r="E1042" s="6" t="n"/>
      <c r="F1042" s="11">
        <f>IF(OR(C1042="",D1042=""),"",ROUND(MOD(D1042-C1042,1)*24,2))</f>
        <v/>
      </c>
      <c r="G1042" s="6" t="n"/>
      <c r="H1042" s="16">
        <f>IF(OR(A1042="",B1042=""),"",IF(COUNTIFS('Lançamentos Diários'!$A$5:$A$2004,A1042,'Lançamentos Diários'!$B$5:$B$2004,B1042)&gt;0,"OK","FALTA LANÇAMENTO"))</f>
        <v/>
      </c>
    </row>
    <row r="1043">
      <c r="A1043" s="13" t="n"/>
      <c r="B1043" s="6" t="n"/>
      <c r="C1043" s="14" t="n"/>
      <c r="D1043" s="14" t="n"/>
      <c r="E1043" s="6" t="n"/>
      <c r="F1043" s="11">
        <f>IF(OR(C1043="",D1043=""),"",ROUND(MOD(D1043-C1043,1)*24,2))</f>
        <v/>
      </c>
      <c r="G1043" s="6" t="n"/>
      <c r="H1043" s="16">
        <f>IF(OR(A1043="",B1043=""),"",IF(COUNTIFS('Lançamentos Diários'!$A$5:$A$2004,A1043,'Lançamentos Diários'!$B$5:$B$2004,B1043)&gt;0,"OK","FALTA LANÇAMENTO"))</f>
        <v/>
      </c>
    </row>
    <row r="1044">
      <c r="A1044" s="13" t="n"/>
      <c r="B1044" s="6" t="n"/>
      <c r="C1044" s="14" t="n"/>
      <c r="D1044" s="14" t="n"/>
      <c r="E1044" s="6" t="n"/>
      <c r="F1044" s="11">
        <f>IF(OR(C1044="",D1044=""),"",ROUND(MOD(D1044-C1044,1)*24,2))</f>
        <v/>
      </c>
      <c r="G1044" s="6" t="n"/>
      <c r="H1044" s="16">
        <f>IF(OR(A1044="",B1044=""),"",IF(COUNTIFS('Lançamentos Diários'!$A$5:$A$2004,A1044,'Lançamentos Diários'!$B$5:$B$2004,B1044)&gt;0,"OK","FALTA LANÇAMENTO"))</f>
        <v/>
      </c>
    </row>
    <row r="1045">
      <c r="A1045" s="13" t="n"/>
      <c r="B1045" s="6" t="n"/>
      <c r="C1045" s="14" t="n"/>
      <c r="D1045" s="14" t="n"/>
      <c r="E1045" s="6" t="n"/>
      <c r="F1045" s="11">
        <f>IF(OR(C1045="",D1045=""),"",ROUND(MOD(D1045-C1045,1)*24,2))</f>
        <v/>
      </c>
      <c r="G1045" s="6" t="n"/>
      <c r="H1045" s="16">
        <f>IF(OR(A1045="",B1045=""),"",IF(COUNTIFS('Lançamentos Diários'!$A$5:$A$2004,A1045,'Lançamentos Diários'!$B$5:$B$2004,B1045)&gt;0,"OK","FALTA LANÇAMENTO"))</f>
        <v/>
      </c>
    </row>
    <row r="1046">
      <c r="A1046" s="13" t="n"/>
      <c r="B1046" s="6" t="n"/>
      <c r="C1046" s="14" t="n"/>
      <c r="D1046" s="14" t="n"/>
      <c r="E1046" s="6" t="n"/>
      <c r="F1046" s="11">
        <f>IF(OR(C1046="",D1046=""),"",ROUND(MOD(D1046-C1046,1)*24,2))</f>
        <v/>
      </c>
      <c r="G1046" s="6" t="n"/>
      <c r="H1046" s="16">
        <f>IF(OR(A1046="",B1046=""),"",IF(COUNTIFS('Lançamentos Diários'!$A$5:$A$2004,A1046,'Lançamentos Diários'!$B$5:$B$2004,B1046)&gt;0,"OK","FALTA LANÇAMENTO"))</f>
        <v/>
      </c>
    </row>
    <row r="1047">
      <c r="A1047" s="13" t="n"/>
      <c r="B1047" s="6" t="n"/>
      <c r="C1047" s="14" t="n"/>
      <c r="D1047" s="14" t="n"/>
      <c r="E1047" s="6" t="n"/>
      <c r="F1047" s="11">
        <f>IF(OR(C1047="",D1047=""),"",ROUND(MOD(D1047-C1047,1)*24,2))</f>
        <v/>
      </c>
      <c r="G1047" s="6" t="n"/>
      <c r="H1047" s="16">
        <f>IF(OR(A1047="",B1047=""),"",IF(COUNTIFS('Lançamentos Diários'!$A$5:$A$2004,A1047,'Lançamentos Diários'!$B$5:$B$2004,B1047)&gt;0,"OK","FALTA LANÇAMENTO"))</f>
        <v/>
      </c>
    </row>
    <row r="1048">
      <c r="A1048" s="13" t="n"/>
      <c r="B1048" s="6" t="n"/>
      <c r="C1048" s="14" t="n"/>
      <c r="D1048" s="14" t="n"/>
      <c r="E1048" s="6" t="n"/>
      <c r="F1048" s="11">
        <f>IF(OR(C1048="",D1048=""),"",ROUND(MOD(D1048-C1048,1)*24,2))</f>
        <v/>
      </c>
      <c r="G1048" s="6" t="n"/>
      <c r="H1048" s="16">
        <f>IF(OR(A1048="",B1048=""),"",IF(COUNTIFS('Lançamentos Diários'!$A$5:$A$2004,A1048,'Lançamentos Diários'!$B$5:$B$2004,B1048)&gt;0,"OK","FALTA LANÇAMENTO"))</f>
        <v/>
      </c>
    </row>
    <row r="1049">
      <c r="A1049" s="13" t="n"/>
      <c r="B1049" s="6" t="n"/>
      <c r="C1049" s="14" t="n"/>
      <c r="D1049" s="14" t="n"/>
      <c r="E1049" s="6" t="n"/>
      <c r="F1049" s="11">
        <f>IF(OR(C1049="",D1049=""),"",ROUND(MOD(D1049-C1049,1)*24,2))</f>
        <v/>
      </c>
      <c r="G1049" s="6" t="n"/>
      <c r="H1049" s="16">
        <f>IF(OR(A1049="",B1049=""),"",IF(COUNTIFS('Lançamentos Diários'!$A$5:$A$2004,A1049,'Lançamentos Diários'!$B$5:$B$2004,B1049)&gt;0,"OK","FALTA LANÇAMENTO"))</f>
        <v/>
      </c>
    </row>
    <row r="1050">
      <c r="A1050" s="13" t="n"/>
      <c r="B1050" s="6" t="n"/>
      <c r="C1050" s="14" t="n"/>
      <c r="D1050" s="14" t="n"/>
      <c r="E1050" s="6" t="n"/>
      <c r="F1050" s="11">
        <f>IF(OR(C1050="",D1050=""),"",ROUND(MOD(D1050-C1050,1)*24,2))</f>
        <v/>
      </c>
      <c r="G1050" s="6" t="n"/>
      <c r="H1050" s="16">
        <f>IF(OR(A1050="",B1050=""),"",IF(COUNTIFS('Lançamentos Diários'!$A$5:$A$2004,A1050,'Lançamentos Diários'!$B$5:$B$2004,B1050)&gt;0,"OK","FALTA LANÇAMENTO"))</f>
        <v/>
      </c>
    </row>
    <row r="1051">
      <c r="A1051" s="13" t="n"/>
      <c r="B1051" s="6" t="n"/>
      <c r="C1051" s="14" t="n"/>
      <c r="D1051" s="14" t="n"/>
      <c r="E1051" s="6" t="n"/>
      <c r="F1051" s="11">
        <f>IF(OR(C1051="",D1051=""),"",ROUND(MOD(D1051-C1051,1)*24,2))</f>
        <v/>
      </c>
      <c r="G1051" s="6" t="n"/>
      <c r="H1051" s="16">
        <f>IF(OR(A1051="",B1051=""),"",IF(COUNTIFS('Lançamentos Diários'!$A$5:$A$2004,A1051,'Lançamentos Diários'!$B$5:$B$2004,B1051)&gt;0,"OK","FALTA LANÇAMENTO"))</f>
        <v/>
      </c>
    </row>
    <row r="1052">
      <c r="A1052" s="13" t="n"/>
      <c r="B1052" s="6" t="n"/>
      <c r="C1052" s="14" t="n"/>
      <c r="D1052" s="14" t="n"/>
      <c r="E1052" s="6" t="n"/>
      <c r="F1052" s="11">
        <f>IF(OR(C1052="",D1052=""),"",ROUND(MOD(D1052-C1052,1)*24,2))</f>
        <v/>
      </c>
      <c r="G1052" s="6" t="n"/>
      <c r="H1052" s="16">
        <f>IF(OR(A1052="",B1052=""),"",IF(COUNTIFS('Lançamentos Diários'!$A$5:$A$2004,A1052,'Lançamentos Diários'!$B$5:$B$2004,B1052)&gt;0,"OK","FALTA LANÇAMENTO"))</f>
        <v/>
      </c>
    </row>
    <row r="1053">
      <c r="A1053" s="13" t="n"/>
      <c r="B1053" s="6" t="n"/>
      <c r="C1053" s="14" t="n"/>
      <c r="D1053" s="14" t="n"/>
      <c r="E1053" s="6" t="n"/>
      <c r="F1053" s="11">
        <f>IF(OR(C1053="",D1053=""),"",ROUND(MOD(D1053-C1053,1)*24,2))</f>
        <v/>
      </c>
      <c r="G1053" s="6" t="n"/>
      <c r="H1053" s="16">
        <f>IF(OR(A1053="",B1053=""),"",IF(COUNTIFS('Lançamentos Diários'!$A$5:$A$2004,A1053,'Lançamentos Diários'!$B$5:$B$2004,B1053)&gt;0,"OK","FALTA LANÇAMENTO"))</f>
        <v/>
      </c>
    </row>
    <row r="1054">
      <c r="A1054" s="13" t="n"/>
      <c r="B1054" s="6" t="n"/>
      <c r="C1054" s="14" t="n"/>
      <c r="D1054" s="14" t="n"/>
      <c r="E1054" s="6" t="n"/>
      <c r="F1054" s="11">
        <f>IF(OR(C1054="",D1054=""),"",ROUND(MOD(D1054-C1054,1)*24,2))</f>
        <v/>
      </c>
      <c r="G1054" s="6" t="n"/>
      <c r="H1054" s="16">
        <f>IF(OR(A1054="",B1054=""),"",IF(COUNTIFS('Lançamentos Diários'!$A$5:$A$2004,A1054,'Lançamentos Diários'!$B$5:$B$2004,B1054)&gt;0,"OK","FALTA LANÇAMENTO"))</f>
        <v/>
      </c>
    </row>
    <row r="1055">
      <c r="A1055" s="13" t="n"/>
      <c r="B1055" s="6" t="n"/>
      <c r="C1055" s="14" t="n"/>
      <c r="D1055" s="14" t="n"/>
      <c r="E1055" s="6" t="n"/>
      <c r="F1055" s="11">
        <f>IF(OR(C1055="",D1055=""),"",ROUND(MOD(D1055-C1055,1)*24,2))</f>
        <v/>
      </c>
      <c r="G1055" s="6" t="n"/>
      <c r="H1055" s="16">
        <f>IF(OR(A1055="",B1055=""),"",IF(COUNTIFS('Lançamentos Diários'!$A$5:$A$2004,A1055,'Lançamentos Diários'!$B$5:$B$2004,B1055)&gt;0,"OK","FALTA LANÇAMENTO"))</f>
        <v/>
      </c>
    </row>
    <row r="1056">
      <c r="A1056" s="13" t="n"/>
      <c r="B1056" s="6" t="n"/>
      <c r="C1056" s="14" t="n"/>
      <c r="D1056" s="14" t="n"/>
      <c r="E1056" s="6" t="n"/>
      <c r="F1056" s="11">
        <f>IF(OR(C1056="",D1056=""),"",ROUND(MOD(D1056-C1056,1)*24,2))</f>
        <v/>
      </c>
      <c r="G1056" s="6" t="n"/>
      <c r="H1056" s="16">
        <f>IF(OR(A1056="",B1056=""),"",IF(COUNTIFS('Lançamentos Diários'!$A$5:$A$2004,A1056,'Lançamentos Diários'!$B$5:$B$2004,B1056)&gt;0,"OK","FALTA LANÇAMENTO"))</f>
        <v/>
      </c>
    </row>
    <row r="1057">
      <c r="A1057" s="13" t="n"/>
      <c r="B1057" s="6" t="n"/>
      <c r="C1057" s="14" t="n"/>
      <c r="D1057" s="14" t="n"/>
      <c r="E1057" s="6" t="n"/>
      <c r="F1057" s="11">
        <f>IF(OR(C1057="",D1057=""),"",ROUND(MOD(D1057-C1057,1)*24,2))</f>
        <v/>
      </c>
      <c r="G1057" s="6" t="n"/>
      <c r="H1057" s="16">
        <f>IF(OR(A1057="",B1057=""),"",IF(COUNTIFS('Lançamentos Diários'!$A$5:$A$2004,A1057,'Lançamentos Diários'!$B$5:$B$2004,B1057)&gt;0,"OK","FALTA LANÇAMENTO"))</f>
        <v/>
      </c>
    </row>
    <row r="1058">
      <c r="A1058" s="13" t="n"/>
      <c r="B1058" s="6" t="n"/>
      <c r="C1058" s="14" t="n"/>
      <c r="D1058" s="14" t="n"/>
      <c r="E1058" s="6" t="n"/>
      <c r="F1058" s="11">
        <f>IF(OR(C1058="",D1058=""),"",ROUND(MOD(D1058-C1058,1)*24,2))</f>
        <v/>
      </c>
      <c r="G1058" s="6" t="n"/>
      <c r="H1058" s="16">
        <f>IF(OR(A1058="",B1058=""),"",IF(COUNTIFS('Lançamentos Diários'!$A$5:$A$2004,A1058,'Lançamentos Diários'!$B$5:$B$2004,B1058)&gt;0,"OK","FALTA LANÇAMENTO"))</f>
        <v/>
      </c>
    </row>
    <row r="1059">
      <c r="A1059" s="13" t="n"/>
      <c r="B1059" s="6" t="n"/>
      <c r="C1059" s="14" t="n"/>
      <c r="D1059" s="14" t="n"/>
      <c r="E1059" s="6" t="n"/>
      <c r="F1059" s="11">
        <f>IF(OR(C1059="",D1059=""),"",ROUND(MOD(D1059-C1059,1)*24,2))</f>
        <v/>
      </c>
      <c r="G1059" s="6" t="n"/>
      <c r="H1059" s="16">
        <f>IF(OR(A1059="",B1059=""),"",IF(COUNTIFS('Lançamentos Diários'!$A$5:$A$2004,A1059,'Lançamentos Diários'!$B$5:$B$2004,B1059)&gt;0,"OK","FALTA LANÇAMENTO"))</f>
        <v/>
      </c>
    </row>
    <row r="1060">
      <c r="A1060" s="13" t="n"/>
      <c r="B1060" s="6" t="n"/>
      <c r="C1060" s="14" t="n"/>
      <c r="D1060" s="14" t="n"/>
      <c r="E1060" s="6" t="n"/>
      <c r="F1060" s="11">
        <f>IF(OR(C1060="",D1060=""),"",ROUND(MOD(D1060-C1060,1)*24,2))</f>
        <v/>
      </c>
      <c r="G1060" s="6" t="n"/>
      <c r="H1060" s="16">
        <f>IF(OR(A1060="",B1060=""),"",IF(COUNTIFS('Lançamentos Diários'!$A$5:$A$2004,A1060,'Lançamentos Diários'!$B$5:$B$2004,B1060)&gt;0,"OK","FALTA LANÇAMENTO"))</f>
        <v/>
      </c>
    </row>
    <row r="1061">
      <c r="A1061" s="13" t="n"/>
      <c r="B1061" s="6" t="n"/>
      <c r="C1061" s="14" t="n"/>
      <c r="D1061" s="14" t="n"/>
      <c r="E1061" s="6" t="n"/>
      <c r="F1061" s="11">
        <f>IF(OR(C1061="",D1061=""),"",ROUND(MOD(D1061-C1061,1)*24,2))</f>
        <v/>
      </c>
      <c r="G1061" s="6" t="n"/>
      <c r="H1061" s="16">
        <f>IF(OR(A1061="",B1061=""),"",IF(COUNTIFS('Lançamentos Diários'!$A$5:$A$2004,A1061,'Lançamentos Diários'!$B$5:$B$2004,B1061)&gt;0,"OK","FALTA LANÇAMENTO"))</f>
        <v/>
      </c>
    </row>
    <row r="1062">
      <c r="A1062" s="13" t="n"/>
      <c r="B1062" s="6" t="n"/>
      <c r="C1062" s="14" t="n"/>
      <c r="D1062" s="14" t="n"/>
      <c r="E1062" s="6" t="n"/>
      <c r="F1062" s="11">
        <f>IF(OR(C1062="",D1062=""),"",ROUND(MOD(D1062-C1062,1)*24,2))</f>
        <v/>
      </c>
      <c r="G1062" s="6" t="n"/>
      <c r="H1062" s="16">
        <f>IF(OR(A1062="",B1062=""),"",IF(COUNTIFS('Lançamentos Diários'!$A$5:$A$2004,A1062,'Lançamentos Diários'!$B$5:$B$2004,B1062)&gt;0,"OK","FALTA LANÇAMENTO"))</f>
        <v/>
      </c>
    </row>
    <row r="1063">
      <c r="A1063" s="13" t="n"/>
      <c r="B1063" s="6" t="n"/>
      <c r="C1063" s="14" t="n"/>
      <c r="D1063" s="14" t="n"/>
      <c r="E1063" s="6" t="n"/>
      <c r="F1063" s="11">
        <f>IF(OR(C1063="",D1063=""),"",ROUND(MOD(D1063-C1063,1)*24,2))</f>
        <v/>
      </c>
      <c r="G1063" s="6" t="n"/>
      <c r="H1063" s="16">
        <f>IF(OR(A1063="",B1063=""),"",IF(COUNTIFS('Lançamentos Diários'!$A$5:$A$2004,A1063,'Lançamentos Diários'!$B$5:$B$2004,B1063)&gt;0,"OK","FALTA LANÇAMENTO"))</f>
        <v/>
      </c>
    </row>
    <row r="1064">
      <c r="A1064" s="13" t="n"/>
      <c r="B1064" s="6" t="n"/>
      <c r="C1064" s="14" t="n"/>
      <c r="D1064" s="14" t="n"/>
      <c r="E1064" s="6" t="n"/>
      <c r="F1064" s="11">
        <f>IF(OR(C1064="",D1064=""),"",ROUND(MOD(D1064-C1064,1)*24,2))</f>
        <v/>
      </c>
      <c r="G1064" s="6" t="n"/>
      <c r="H1064" s="16">
        <f>IF(OR(A1064="",B1064=""),"",IF(COUNTIFS('Lançamentos Diários'!$A$5:$A$2004,A1064,'Lançamentos Diários'!$B$5:$B$2004,B1064)&gt;0,"OK","FALTA LANÇAMENTO"))</f>
        <v/>
      </c>
    </row>
    <row r="1065">
      <c r="A1065" s="13" t="n"/>
      <c r="B1065" s="6" t="n"/>
      <c r="C1065" s="14" t="n"/>
      <c r="D1065" s="14" t="n"/>
      <c r="E1065" s="6" t="n"/>
      <c r="F1065" s="11">
        <f>IF(OR(C1065="",D1065=""),"",ROUND(MOD(D1065-C1065,1)*24,2))</f>
        <v/>
      </c>
      <c r="G1065" s="6" t="n"/>
      <c r="H1065" s="16">
        <f>IF(OR(A1065="",B1065=""),"",IF(COUNTIFS('Lançamentos Diários'!$A$5:$A$2004,A1065,'Lançamentos Diários'!$B$5:$B$2004,B1065)&gt;0,"OK","FALTA LANÇAMENTO"))</f>
        <v/>
      </c>
    </row>
    <row r="1066">
      <c r="A1066" s="13" t="n"/>
      <c r="B1066" s="6" t="n"/>
      <c r="C1066" s="14" t="n"/>
      <c r="D1066" s="14" t="n"/>
      <c r="E1066" s="6" t="n"/>
      <c r="F1066" s="11">
        <f>IF(OR(C1066="",D1066=""),"",ROUND(MOD(D1066-C1066,1)*24,2))</f>
        <v/>
      </c>
      <c r="G1066" s="6" t="n"/>
      <c r="H1066" s="16">
        <f>IF(OR(A1066="",B1066=""),"",IF(COUNTIFS('Lançamentos Diários'!$A$5:$A$2004,A1066,'Lançamentos Diários'!$B$5:$B$2004,B1066)&gt;0,"OK","FALTA LANÇAMENTO"))</f>
        <v/>
      </c>
    </row>
    <row r="1067">
      <c r="A1067" s="13" t="n"/>
      <c r="B1067" s="6" t="n"/>
      <c r="C1067" s="14" t="n"/>
      <c r="D1067" s="14" t="n"/>
      <c r="E1067" s="6" t="n"/>
      <c r="F1067" s="11">
        <f>IF(OR(C1067="",D1067=""),"",ROUND(MOD(D1067-C1067,1)*24,2))</f>
        <v/>
      </c>
      <c r="G1067" s="6" t="n"/>
      <c r="H1067" s="16">
        <f>IF(OR(A1067="",B1067=""),"",IF(COUNTIFS('Lançamentos Diários'!$A$5:$A$2004,A1067,'Lançamentos Diários'!$B$5:$B$2004,B1067)&gt;0,"OK","FALTA LANÇAMENTO"))</f>
        <v/>
      </c>
    </row>
    <row r="1068">
      <c r="A1068" s="13" t="n"/>
      <c r="B1068" s="6" t="n"/>
      <c r="C1068" s="14" t="n"/>
      <c r="D1068" s="14" t="n"/>
      <c r="E1068" s="6" t="n"/>
      <c r="F1068" s="11">
        <f>IF(OR(C1068="",D1068=""),"",ROUND(MOD(D1068-C1068,1)*24,2))</f>
        <v/>
      </c>
      <c r="G1068" s="6" t="n"/>
      <c r="H1068" s="16">
        <f>IF(OR(A1068="",B1068=""),"",IF(COUNTIFS('Lançamentos Diários'!$A$5:$A$2004,A1068,'Lançamentos Diários'!$B$5:$B$2004,B1068)&gt;0,"OK","FALTA LANÇAMENTO"))</f>
        <v/>
      </c>
    </row>
    <row r="1069">
      <c r="A1069" s="13" t="n"/>
      <c r="B1069" s="6" t="n"/>
      <c r="C1069" s="14" t="n"/>
      <c r="D1069" s="14" t="n"/>
      <c r="E1069" s="6" t="n"/>
      <c r="F1069" s="11">
        <f>IF(OR(C1069="",D1069=""),"",ROUND(MOD(D1069-C1069,1)*24,2))</f>
        <v/>
      </c>
      <c r="G1069" s="6" t="n"/>
      <c r="H1069" s="16">
        <f>IF(OR(A1069="",B1069=""),"",IF(COUNTIFS('Lançamentos Diários'!$A$5:$A$2004,A1069,'Lançamentos Diários'!$B$5:$B$2004,B1069)&gt;0,"OK","FALTA LANÇAMENTO"))</f>
        <v/>
      </c>
    </row>
    <row r="1070">
      <c r="A1070" s="13" t="n"/>
      <c r="B1070" s="6" t="n"/>
      <c r="C1070" s="14" t="n"/>
      <c r="D1070" s="14" t="n"/>
      <c r="E1070" s="6" t="n"/>
      <c r="F1070" s="11">
        <f>IF(OR(C1070="",D1070=""),"",ROUND(MOD(D1070-C1070,1)*24,2))</f>
        <v/>
      </c>
      <c r="G1070" s="6" t="n"/>
      <c r="H1070" s="16">
        <f>IF(OR(A1070="",B1070=""),"",IF(COUNTIFS('Lançamentos Diários'!$A$5:$A$2004,A1070,'Lançamentos Diários'!$B$5:$B$2004,B1070)&gt;0,"OK","FALTA LANÇAMENTO"))</f>
        <v/>
      </c>
    </row>
    <row r="1071">
      <c r="A1071" s="13" t="n"/>
      <c r="B1071" s="6" t="n"/>
      <c r="C1071" s="14" t="n"/>
      <c r="D1071" s="14" t="n"/>
      <c r="E1071" s="6" t="n"/>
      <c r="F1071" s="11">
        <f>IF(OR(C1071="",D1071=""),"",ROUND(MOD(D1071-C1071,1)*24,2))</f>
        <v/>
      </c>
      <c r="G1071" s="6" t="n"/>
      <c r="H1071" s="16">
        <f>IF(OR(A1071="",B1071=""),"",IF(COUNTIFS('Lançamentos Diários'!$A$5:$A$2004,A1071,'Lançamentos Diários'!$B$5:$B$2004,B1071)&gt;0,"OK","FALTA LANÇAMENTO"))</f>
        <v/>
      </c>
    </row>
    <row r="1072">
      <c r="A1072" s="13" t="n"/>
      <c r="B1072" s="6" t="n"/>
      <c r="C1072" s="14" t="n"/>
      <c r="D1072" s="14" t="n"/>
      <c r="E1072" s="6" t="n"/>
      <c r="F1072" s="11">
        <f>IF(OR(C1072="",D1072=""),"",ROUND(MOD(D1072-C1072,1)*24,2))</f>
        <v/>
      </c>
      <c r="G1072" s="6" t="n"/>
      <c r="H1072" s="16">
        <f>IF(OR(A1072="",B1072=""),"",IF(COUNTIFS('Lançamentos Diários'!$A$5:$A$2004,A1072,'Lançamentos Diários'!$B$5:$B$2004,B1072)&gt;0,"OK","FALTA LANÇAMENTO"))</f>
        <v/>
      </c>
    </row>
    <row r="1073">
      <c r="A1073" s="13" t="n"/>
      <c r="B1073" s="6" t="n"/>
      <c r="C1073" s="14" t="n"/>
      <c r="D1073" s="14" t="n"/>
      <c r="E1073" s="6" t="n"/>
      <c r="F1073" s="11">
        <f>IF(OR(C1073="",D1073=""),"",ROUND(MOD(D1073-C1073,1)*24,2))</f>
        <v/>
      </c>
      <c r="G1073" s="6" t="n"/>
      <c r="H1073" s="16">
        <f>IF(OR(A1073="",B1073=""),"",IF(COUNTIFS('Lançamentos Diários'!$A$5:$A$2004,A1073,'Lançamentos Diários'!$B$5:$B$2004,B1073)&gt;0,"OK","FALTA LANÇAMENTO"))</f>
        <v/>
      </c>
    </row>
    <row r="1074">
      <c r="A1074" s="13" t="n"/>
      <c r="B1074" s="6" t="n"/>
      <c r="C1074" s="14" t="n"/>
      <c r="D1074" s="14" t="n"/>
      <c r="E1074" s="6" t="n"/>
      <c r="F1074" s="11">
        <f>IF(OR(C1074="",D1074=""),"",ROUND(MOD(D1074-C1074,1)*24,2))</f>
        <v/>
      </c>
      <c r="G1074" s="6" t="n"/>
      <c r="H1074" s="16">
        <f>IF(OR(A1074="",B1074=""),"",IF(COUNTIFS('Lançamentos Diários'!$A$5:$A$2004,A1074,'Lançamentos Diários'!$B$5:$B$2004,B1074)&gt;0,"OK","FALTA LANÇAMENTO"))</f>
        <v/>
      </c>
    </row>
    <row r="1075">
      <c r="A1075" s="13" t="n"/>
      <c r="B1075" s="6" t="n"/>
      <c r="C1075" s="14" t="n"/>
      <c r="D1075" s="14" t="n"/>
      <c r="E1075" s="6" t="n"/>
      <c r="F1075" s="11">
        <f>IF(OR(C1075="",D1075=""),"",ROUND(MOD(D1075-C1075,1)*24,2))</f>
        <v/>
      </c>
      <c r="G1075" s="6" t="n"/>
      <c r="H1075" s="16">
        <f>IF(OR(A1075="",B1075=""),"",IF(COUNTIFS('Lançamentos Diários'!$A$5:$A$2004,A1075,'Lançamentos Diários'!$B$5:$B$2004,B1075)&gt;0,"OK","FALTA LANÇAMENTO"))</f>
        <v/>
      </c>
    </row>
    <row r="1076">
      <c r="A1076" s="13" t="n"/>
      <c r="B1076" s="6" t="n"/>
      <c r="C1076" s="14" t="n"/>
      <c r="D1076" s="14" t="n"/>
      <c r="E1076" s="6" t="n"/>
      <c r="F1076" s="11">
        <f>IF(OR(C1076="",D1076=""),"",ROUND(MOD(D1076-C1076,1)*24,2))</f>
        <v/>
      </c>
      <c r="G1076" s="6" t="n"/>
      <c r="H1076" s="16">
        <f>IF(OR(A1076="",B1076=""),"",IF(COUNTIFS('Lançamentos Diários'!$A$5:$A$2004,A1076,'Lançamentos Diários'!$B$5:$B$2004,B1076)&gt;0,"OK","FALTA LANÇAMENTO"))</f>
        <v/>
      </c>
    </row>
    <row r="1077">
      <c r="A1077" s="13" t="n"/>
      <c r="B1077" s="6" t="n"/>
      <c r="C1077" s="14" t="n"/>
      <c r="D1077" s="14" t="n"/>
      <c r="E1077" s="6" t="n"/>
      <c r="F1077" s="11">
        <f>IF(OR(C1077="",D1077=""),"",ROUND(MOD(D1077-C1077,1)*24,2))</f>
        <v/>
      </c>
      <c r="G1077" s="6" t="n"/>
      <c r="H1077" s="16">
        <f>IF(OR(A1077="",B1077=""),"",IF(COUNTIFS('Lançamentos Diários'!$A$5:$A$2004,A1077,'Lançamentos Diários'!$B$5:$B$2004,B1077)&gt;0,"OK","FALTA LANÇAMENTO"))</f>
        <v/>
      </c>
    </row>
    <row r="1078">
      <c r="A1078" s="13" t="n"/>
      <c r="B1078" s="6" t="n"/>
      <c r="C1078" s="14" t="n"/>
      <c r="D1078" s="14" t="n"/>
      <c r="E1078" s="6" t="n"/>
      <c r="F1078" s="11">
        <f>IF(OR(C1078="",D1078=""),"",ROUND(MOD(D1078-C1078,1)*24,2))</f>
        <v/>
      </c>
      <c r="G1078" s="6" t="n"/>
      <c r="H1078" s="16">
        <f>IF(OR(A1078="",B1078=""),"",IF(COUNTIFS('Lançamentos Diários'!$A$5:$A$2004,A1078,'Lançamentos Diários'!$B$5:$B$2004,B1078)&gt;0,"OK","FALTA LANÇAMENTO"))</f>
        <v/>
      </c>
    </row>
    <row r="1079">
      <c r="A1079" s="13" t="n"/>
      <c r="B1079" s="6" t="n"/>
      <c r="C1079" s="14" t="n"/>
      <c r="D1079" s="14" t="n"/>
      <c r="E1079" s="6" t="n"/>
      <c r="F1079" s="11">
        <f>IF(OR(C1079="",D1079=""),"",ROUND(MOD(D1079-C1079,1)*24,2))</f>
        <v/>
      </c>
      <c r="G1079" s="6" t="n"/>
      <c r="H1079" s="16">
        <f>IF(OR(A1079="",B1079=""),"",IF(COUNTIFS('Lançamentos Diários'!$A$5:$A$2004,A1079,'Lançamentos Diários'!$B$5:$B$2004,B1079)&gt;0,"OK","FALTA LANÇAMENTO"))</f>
        <v/>
      </c>
    </row>
    <row r="1080">
      <c r="A1080" s="13" t="n"/>
      <c r="B1080" s="6" t="n"/>
      <c r="C1080" s="14" t="n"/>
      <c r="D1080" s="14" t="n"/>
      <c r="E1080" s="6" t="n"/>
      <c r="F1080" s="11">
        <f>IF(OR(C1080="",D1080=""),"",ROUND(MOD(D1080-C1080,1)*24,2))</f>
        <v/>
      </c>
      <c r="G1080" s="6" t="n"/>
      <c r="H1080" s="16">
        <f>IF(OR(A1080="",B1080=""),"",IF(COUNTIFS('Lançamentos Diários'!$A$5:$A$2004,A1080,'Lançamentos Diários'!$B$5:$B$2004,B1080)&gt;0,"OK","FALTA LANÇAMENTO"))</f>
        <v/>
      </c>
    </row>
    <row r="1081">
      <c r="A1081" s="13" t="n"/>
      <c r="B1081" s="6" t="n"/>
      <c r="C1081" s="14" t="n"/>
      <c r="D1081" s="14" t="n"/>
      <c r="E1081" s="6" t="n"/>
      <c r="F1081" s="11">
        <f>IF(OR(C1081="",D1081=""),"",ROUND(MOD(D1081-C1081,1)*24,2))</f>
        <v/>
      </c>
      <c r="G1081" s="6" t="n"/>
      <c r="H1081" s="16">
        <f>IF(OR(A1081="",B1081=""),"",IF(COUNTIFS('Lançamentos Diários'!$A$5:$A$2004,A1081,'Lançamentos Diários'!$B$5:$B$2004,B1081)&gt;0,"OK","FALTA LANÇAMENTO"))</f>
        <v/>
      </c>
    </row>
    <row r="1082">
      <c r="A1082" s="13" t="n"/>
      <c r="B1082" s="6" t="n"/>
      <c r="C1082" s="14" t="n"/>
      <c r="D1082" s="14" t="n"/>
      <c r="E1082" s="6" t="n"/>
      <c r="F1082" s="11">
        <f>IF(OR(C1082="",D1082=""),"",ROUND(MOD(D1082-C1082,1)*24,2))</f>
        <v/>
      </c>
      <c r="G1082" s="6" t="n"/>
      <c r="H1082" s="16">
        <f>IF(OR(A1082="",B1082=""),"",IF(COUNTIFS('Lançamentos Diários'!$A$5:$A$2004,A1082,'Lançamentos Diários'!$B$5:$B$2004,B1082)&gt;0,"OK","FALTA LANÇAMENTO"))</f>
        <v/>
      </c>
    </row>
    <row r="1083">
      <c r="A1083" s="13" t="n"/>
      <c r="B1083" s="6" t="n"/>
      <c r="C1083" s="14" t="n"/>
      <c r="D1083" s="14" t="n"/>
      <c r="E1083" s="6" t="n"/>
      <c r="F1083" s="11">
        <f>IF(OR(C1083="",D1083=""),"",ROUND(MOD(D1083-C1083,1)*24,2))</f>
        <v/>
      </c>
      <c r="G1083" s="6" t="n"/>
      <c r="H1083" s="16">
        <f>IF(OR(A1083="",B1083=""),"",IF(COUNTIFS('Lançamentos Diários'!$A$5:$A$2004,A1083,'Lançamentos Diários'!$B$5:$B$2004,B1083)&gt;0,"OK","FALTA LANÇAMENTO"))</f>
        <v/>
      </c>
    </row>
    <row r="1084">
      <c r="A1084" s="13" t="n"/>
      <c r="B1084" s="6" t="n"/>
      <c r="C1084" s="14" t="n"/>
      <c r="D1084" s="14" t="n"/>
      <c r="E1084" s="6" t="n"/>
      <c r="F1084" s="11">
        <f>IF(OR(C1084="",D1084=""),"",ROUND(MOD(D1084-C1084,1)*24,2))</f>
        <v/>
      </c>
      <c r="G1084" s="6" t="n"/>
      <c r="H1084" s="16">
        <f>IF(OR(A1084="",B1084=""),"",IF(COUNTIFS('Lançamentos Diários'!$A$5:$A$2004,A1084,'Lançamentos Diários'!$B$5:$B$2004,B1084)&gt;0,"OK","FALTA LANÇAMENTO"))</f>
        <v/>
      </c>
    </row>
    <row r="1085">
      <c r="A1085" s="13" t="n"/>
      <c r="B1085" s="6" t="n"/>
      <c r="C1085" s="14" t="n"/>
      <c r="D1085" s="14" t="n"/>
      <c r="E1085" s="6" t="n"/>
      <c r="F1085" s="11">
        <f>IF(OR(C1085="",D1085=""),"",ROUND(MOD(D1085-C1085,1)*24,2))</f>
        <v/>
      </c>
      <c r="G1085" s="6" t="n"/>
      <c r="H1085" s="16">
        <f>IF(OR(A1085="",B1085=""),"",IF(COUNTIFS('Lançamentos Diários'!$A$5:$A$2004,A1085,'Lançamentos Diários'!$B$5:$B$2004,B1085)&gt;0,"OK","FALTA LANÇAMENTO"))</f>
        <v/>
      </c>
    </row>
    <row r="1086">
      <c r="A1086" s="13" t="n"/>
      <c r="B1086" s="6" t="n"/>
      <c r="C1086" s="14" t="n"/>
      <c r="D1086" s="14" t="n"/>
      <c r="E1086" s="6" t="n"/>
      <c r="F1086" s="11">
        <f>IF(OR(C1086="",D1086=""),"",ROUND(MOD(D1086-C1086,1)*24,2))</f>
        <v/>
      </c>
      <c r="G1086" s="6" t="n"/>
      <c r="H1086" s="16">
        <f>IF(OR(A1086="",B1086=""),"",IF(COUNTIFS('Lançamentos Diários'!$A$5:$A$2004,A1086,'Lançamentos Diários'!$B$5:$B$2004,B1086)&gt;0,"OK","FALTA LANÇAMENTO"))</f>
        <v/>
      </c>
    </row>
    <row r="1087">
      <c r="A1087" s="13" t="n"/>
      <c r="B1087" s="6" t="n"/>
      <c r="C1087" s="14" t="n"/>
      <c r="D1087" s="14" t="n"/>
      <c r="E1087" s="6" t="n"/>
      <c r="F1087" s="11">
        <f>IF(OR(C1087="",D1087=""),"",ROUND(MOD(D1087-C1087,1)*24,2))</f>
        <v/>
      </c>
      <c r="G1087" s="6" t="n"/>
      <c r="H1087" s="16">
        <f>IF(OR(A1087="",B1087=""),"",IF(COUNTIFS('Lançamentos Diários'!$A$5:$A$2004,A1087,'Lançamentos Diários'!$B$5:$B$2004,B1087)&gt;0,"OK","FALTA LANÇAMENTO"))</f>
        <v/>
      </c>
    </row>
    <row r="1088">
      <c r="A1088" s="13" t="n"/>
      <c r="B1088" s="6" t="n"/>
      <c r="C1088" s="14" t="n"/>
      <c r="D1088" s="14" t="n"/>
      <c r="E1088" s="6" t="n"/>
      <c r="F1088" s="11">
        <f>IF(OR(C1088="",D1088=""),"",ROUND(MOD(D1088-C1088,1)*24,2))</f>
        <v/>
      </c>
      <c r="G1088" s="6" t="n"/>
      <c r="H1088" s="16">
        <f>IF(OR(A1088="",B1088=""),"",IF(COUNTIFS('Lançamentos Diários'!$A$5:$A$2004,A1088,'Lançamentos Diários'!$B$5:$B$2004,B1088)&gt;0,"OK","FALTA LANÇAMENTO"))</f>
        <v/>
      </c>
    </row>
    <row r="1089">
      <c r="A1089" s="13" t="n"/>
      <c r="B1089" s="6" t="n"/>
      <c r="C1089" s="14" t="n"/>
      <c r="D1089" s="14" t="n"/>
      <c r="E1089" s="6" t="n"/>
      <c r="F1089" s="11">
        <f>IF(OR(C1089="",D1089=""),"",ROUND(MOD(D1089-C1089,1)*24,2))</f>
        <v/>
      </c>
      <c r="G1089" s="6" t="n"/>
      <c r="H1089" s="16">
        <f>IF(OR(A1089="",B1089=""),"",IF(COUNTIFS('Lançamentos Diários'!$A$5:$A$2004,A1089,'Lançamentos Diários'!$B$5:$B$2004,B1089)&gt;0,"OK","FALTA LANÇAMENTO"))</f>
        <v/>
      </c>
    </row>
    <row r="1090">
      <c r="A1090" s="13" t="n"/>
      <c r="B1090" s="6" t="n"/>
      <c r="C1090" s="14" t="n"/>
      <c r="D1090" s="14" t="n"/>
      <c r="E1090" s="6" t="n"/>
      <c r="F1090" s="11">
        <f>IF(OR(C1090="",D1090=""),"",ROUND(MOD(D1090-C1090,1)*24,2))</f>
        <v/>
      </c>
      <c r="G1090" s="6" t="n"/>
      <c r="H1090" s="16">
        <f>IF(OR(A1090="",B1090=""),"",IF(COUNTIFS('Lançamentos Diários'!$A$5:$A$2004,A1090,'Lançamentos Diários'!$B$5:$B$2004,B1090)&gt;0,"OK","FALTA LANÇAMENTO"))</f>
        <v/>
      </c>
    </row>
    <row r="1091">
      <c r="A1091" s="13" t="n"/>
      <c r="B1091" s="6" t="n"/>
      <c r="C1091" s="14" t="n"/>
      <c r="D1091" s="14" t="n"/>
      <c r="E1091" s="6" t="n"/>
      <c r="F1091" s="11">
        <f>IF(OR(C1091="",D1091=""),"",ROUND(MOD(D1091-C1091,1)*24,2))</f>
        <v/>
      </c>
      <c r="G1091" s="6" t="n"/>
      <c r="H1091" s="16">
        <f>IF(OR(A1091="",B1091=""),"",IF(COUNTIFS('Lançamentos Diários'!$A$5:$A$2004,A1091,'Lançamentos Diários'!$B$5:$B$2004,B1091)&gt;0,"OK","FALTA LANÇAMENTO"))</f>
        <v/>
      </c>
    </row>
    <row r="1092">
      <c r="A1092" s="13" t="n"/>
      <c r="B1092" s="6" t="n"/>
      <c r="C1092" s="14" t="n"/>
      <c r="D1092" s="14" t="n"/>
      <c r="E1092" s="6" t="n"/>
      <c r="F1092" s="11">
        <f>IF(OR(C1092="",D1092=""),"",ROUND(MOD(D1092-C1092,1)*24,2))</f>
        <v/>
      </c>
      <c r="G1092" s="6" t="n"/>
      <c r="H1092" s="16">
        <f>IF(OR(A1092="",B1092=""),"",IF(COUNTIFS('Lançamentos Diários'!$A$5:$A$2004,A1092,'Lançamentos Diários'!$B$5:$B$2004,B1092)&gt;0,"OK","FALTA LANÇAMENTO"))</f>
        <v/>
      </c>
    </row>
    <row r="1093">
      <c r="A1093" s="13" t="n"/>
      <c r="B1093" s="6" t="n"/>
      <c r="C1093" s="14" t="n"/>
      <c r="D1093" s="14" t="n"/>
      <c r="E1093" s="6" t="n"/>
      <c r="F1093" s="11">
        <f>IF(OR(C1093="",D1093=""),"",ROUND(MOD(D1093-C1093,1)*24,2))</f>
        <v/>
      </c>
      <c r="G1093" s="6" t="n"/>
      <c r="H1093" s="16">
        <f>IF(OR(A1093="",B1093=""),"",IF(COUNTIFS('Lançamentos Diários'!$A$5:$A$2004,A1093,'Lançamentos Diários'!$B$5:$B$2004,B1093)&gt;0,"OK","FALTA LANÇAMENTO"))</f>
        <v/>
      </c>
    </row>
    <row r="1094">
      <c r="A1094" s="13" t="n"/>
      <c r="B1094" s="6" t="n"/>
      <c r="C1094" s="14" t="n"/>
      <c r="D1094" s="14" t="n"/>
      <c r="E1094" s="6" t="n"/>
      <c r="F1094" s="11">
        <f>IF(OR(C1094="",D1094=""),"",ROUND(MOD(D1094-C1094,1)*24,2))</f>
        <v/>
      </c>
      <c r="G1094" s="6" t="n"/>
      <c r="H1094" s="16">
        <f>IF(OR(A1094="",B1094=""),"",IF(COUNTIFS('Lançamentos Diários'!$A$5:$A$2004,A1094,'Lançamentos Diários'!$B$5:$B$2004,B1094)&gt;0,"OK","FALTA LANÇAMENTO"))</f>
        <v/>
      </c>
    </row>
    <row r="1095">
      <c r="A1095" s="13" t="n"/>
      <c r="B1095" s="6" t="n"/>
      <c r="C1095" s="14" t="n"/>
      <c r="D1095" s="14" t="n"/>
      <c r="E1095" s="6" t="n"/>
      <c r="F1095" s="11">
        <f>IF(OR(C1095="",D1095=""),"",ROUND(MOD(D1095-C1095,1)*24,2))</f>
        <v/>
      </c>
      <c r="G1095" s="6" t="n"/>
      <c r="H1095" s="16">
        <f>IF(OR(A1095="",B1095=""),"",IF(COUNTIFS('Lançamentos Diários'!$A$5:$A$2004,A1095,'Lançamentos Diários'!$B$5:$B$2004,B1095)&gt;0,"OK","FALTA LANÇAMENTO"))</f>
        <v/>
      </c>
    </row>
    <row r="1096">
      <c r="A1096" s="13" t="n"/>
      <c r="B1096" s="6" t="n"/>
      <c r="C1096" s="14" t="n"/>
      <c r="D1096" s="14" t="n"/>
      <c r="E1096" s="6" t="n"/>
      <c r="F1096" s="11">
        <f>IF(OR(C1096="",D1096=""),"",ROUND(MOD(D1096-C1096,1)*24,2))</f>
        <v/>
      </c>
      <c r="G1096" s="6" t="n"/>
      <c r="H1096" s="16">
        <f>IF(OR(A1096="",B1096=""),"",IF(COUNTIFS('Lançamentos Diários'!$A$5:$A$2004,A1096,'Lançamentos Diários'!$B$5:$B$2004,B1096)&gt;0,"OK","FALTA LANÇAMENTO"))</f>
        <v/>
      </c>
    </row>
    <row r="1097">
      <c r="A1097" s="13" t="n"/>
      <c r="B1097" s="6" t="n"/>
      <c r="C1097" s="14" t="n"/>
      <c r="D1097" s="14" t="n"/>
      <c r="E1097" s="6" t="n"/>
      <c r="F1097" s="11">
        <f>IF(OR(C1097="",D1097=""),"",ROUND(MOD(D1097-C1097,1)*24,2))</f>
        <v/>
      </c>
      <c r="G1097" s="6" t="n"/>
      <c r="H1097" s="16">
        <f>IF(OR(A1097="",B1097=""),"",IF(COUNTIFS('Lançamentos Diários'!$A$5:$A$2004,A1097,'Lançamentos Diários'!$B$5:$B$2004,B1097)&gt;0,"OK","FALTA LANÇAMENTO"))</f>
        <v/>
      </c>
    </row>
    <row r="1098">
      <c r="A1098" s="13" t="n"/>
      <c r="B1098" s="6" t="n"/>
      <c r="C1098" s="14" t="n"/>
      <c r="D1098" s="14" t="n"/>
      <c r="E1098" s="6" t="n"/>
      <c r="F1098" s="11">
        <f>IF(OR(C1098="",D1098=""),"",ROUND(MOD(D1098-C1098,1)*24,2))</f>
        <v/>
      </c>
      <c r="G1098" s="6" t="n"/>
      <c r="H1098" s="16">
        <f>IF(OR(A1098="",B1098=""),"",IF(COUNTIFS('Lançamentos Diários'!$A$5:$A$2004,A1098,'Lançamentos Diários'!$B$5:$B$2004,B1098)&gt;0,"OK","FALTA LANÇAMENTO"))</f>
        <v/>
      </c>
    </row>
    <row r="1099">
      <c r="A1099" s="13" t="n"/>
      <c r="B1099" s="6" t="n"/>
      <c r="C1099" s="14" t="n"/>
      <c r="D1099" s="14" t="n"/>
      <c r="E1099" s="6" t="n"/>
      <c r="F1099" s="11">
        <f>IF(OR(C1099="",D1099=""),"",ROUND(MOD(D1099-C1099,1)*24,2))</f>
        <v/>
      </c>
      <c r="G1099" s="6" t="n"/>
      <c r="H1099" s="16">
        <f>IF(OR(A1099="",B1099=""),"",IF(COUNTIFS('Lançamentos Diários'!$A$5:$A$2004,A1099,'Lançamentos Diários'!$B$5:$B$2004,B1099)&gt;0,"OK","FALTA LANÇAMENTO"))</f>
        <v/>
      </c>
    </row>
    <row r="1100">
      <c r="A1100" s="13" t="n"/>
      <c r="B1100" s="6" t="n"/>
      <c r="C1100" s="14" t="n"/>
      <c r="D1100" s="14" t="n"/>
      <c r="E1100" s="6" t="n"/>
      <c r="F1100" s="11">
        <f>IF(OR(C1100="",D1100=""),"",ROUND(MOD(D1100-C1100,1)*24,2))</f>
        <v/>
      </c>
      <c r="G1100" s="6" t="n"/>
      <c r="H1100" s="16">
        <f>IF(OR(A1100="",B1100=""),"",IF(COUNTIFS('Lançamentos Diários'!$A$5:$A$2004,A1100,'Lançamentos Diários'!$B$5:$B$2004,B1100)&gt;0,"OK","FALTA LANÇAMENTO"))</f>
        <v/>
      </c>
    </row>
    <row r="1101">
      <c r="A1101" s="13" t="n"/>
      <c r="B1101" s="6" t="n"/>
      <c r="C1101" s="14" t="n"/>
      <c r="D1101" s="14" t="n"/>
      <c r="E1101" s="6" t="n"/>
      <c r="F1101" s="11">
        <f>IF(OR(C1101="",D1101=""),"",ROUND(MOD(D1101-C1101,1)*24,2))</f>
        <v/>
      </c>
      <c r="G1101" s="6" t="n"/>
      <c r="H1101" s="16">
        <f>IF(OR(A1101="",B1101=""),"",IF(COUNTIFS('Lançamentos Diários'!$A$5:$A$2004,A1101,'Lançamentos Diários'!$B$5:$B$2004,B1101)&gt;0,"OK","FALTA LANÇAMENTO"))</f>
        <v/>
      </c>
    </row>
    <row r="1102">
      <c r="A1102" s="13" t="n"/>
      <c r="B1102" s="6" t="n"/>
      <c r="C1102" s="14" t="n"/>
      <c r="D1102" s="14" t="n"/>
      <c r="E1102" s="6" t="n"/>
      <c r="F1102" s="11">
        <f>IF(OR(C1102="",D1102=""),"",ROUND(MOD(D1102-C1102,1)*24,2))</f>
        <v/>
      </c>
      <c r="G1102" s="6" t="n"/>
      <c r="H1102" s="16">
        <f>IF(OR(A1102="",B1102=""),"",IF(COUNTIFS('Lançamentos Diários'!$A$5:$A$2004,A1102,'Lançamentos Diários'!$B$5:$B$2004,B1102)&gt;0,"OK","FALTA LANÇAMENTO"))</f>
        <v/>
      </c>
    </row>
    <row r="1103">
      <c r="A1103" s="13" t="n"/>
      <c r="B1103" s="6" t="n"/>
      <c r="C1103" s="14" t="n"/>
      <c r="D1103" s="14" t="n"/>
      <c r="E1103" s="6" t="n"/>
      <c r="F1103" s="11">
        <f>IF(OR(C1103="",D1103=""),"",ROUND(MOD(D1103-C1103,1)*24,2))</f>
        <v/>
      </c>
      <c r="G1103" s="6" t="n"/>
      <c r="H1103" s="16">
        <f>IF(OR(A1103="",B1103=""),"",IF(COUNTIFS('Lançamentos Diários'!$A$5:$A$2004,A1103,'Lançamentos Diários'!$B$5:$B$2004,B1103)&gt;0,"OK","FALTA LANÇAMENTO"))</f>
        <v/>
      </c>
    </row>
    <row r="1104">
      <c r="A1104" s="13" t="n"/>
      <c r="B1104" s="6" t="n"/>
      <c r="C1104" s="14" t="n"/>
      <c r="D1104" s="14" t="n"/>
      <c r="E1104" s="6" t="n"/>
      <c r="F1104" s="11">
        <f>IF(OR(C1104="",D1104=""),"",ROUND(MOD(D1104-C1104,1)*24,2))</f>
        <v/>
      </c>
      <c r="G1104" s="6" t="n"/>
      <c r="H1104" s="16">
        <f>IF(OR(A1104="",B1104=""),"",IF(COUNTIFS('Lançamentos Diários'!$A$5:$A$2004,A1104,'Lançamentos Diários'!$B$5:$B$2004,B1104)&gt;0,"OK","FALTA LANÇAMENTO"))</f>
        <v/>
      </c>
    </row>
    <row r="1105">
      <c r="A1105" s="13" t="n"/>
      <c r="B1105" s="6" t="n"/>
      <c r="C1105" s="14" t="n"/>
      <c r="D1105" s="14" t="n"/>
      <c r="E1105" s="6" t="n"/>
      <c r="F1105" s="11">
        <f>IF(OR(C1105="",D1105=""),"",ROUND(MOD(D1105-C1105,1)*24,2))</f>
        <v/>
      </c>
      <c r="G1105" s="6" t="n"/>
      <c r="H1105" s="16">
        <f>IF(OR(A1105="",B1105=""),"",IF(COUNTIFS('Lançamentos Diários'!$A$5:$A$2004,A1105,'Lançamentos Diários'!$B$5:$B$2004,B1105)&gt;0,"OK","FALTA LANÇAMENTO"))</f>
        <v/>
      </c>
    </row>
    <row r="1106">
      <c r="A1106" s="13" t="n"/>
      <c r="B1106" s="6" t="n"/>
      <c r="C1106" s="14" t="n"/>
      <c r="D1106" s="14" t="n"/>
      <c r="E1106" s="6" t="n"/>
      <c r="F1106" s="11">
        <f>IF(OR(C1106="",D1106=""),"",ROUND(MOD(D1106-C1106,1)*24,2))</f>
        <v/>
      </c>
      <c r="G1106" s="6" t="n"/>
      <c r="H1106" s="16">
        <f>IF(OR(A1106="",B1106=""),"",IF(COUNTIFS('Lançamentos Diários'!$A$5:$A$2004,A1106,'Lançamentos Diários'!$B$5:$B$2004,B1106)&gt;0,"OK","FALTA LANÇAMENTO"))</f>
        <v/>
      </c>
    </row>
    <row r="1107">
      <c r="A1107" s="13" t="n"/>
      <c r="B1107" s="6" t="n"/>
      <c r="C1107" s="14" t="n"/>
      <c r="D1107" s="14" t="n"/>
      <c r="E1107" s="6" t="n"/>
      <c r="F1107" s="11">
        <f>IF(OR(C1107="",D1107=""),"",ROUND(MOD(D1107-C1107,1)*24,2))</f>
        <v/>
      </c>
      <c r="G1107" s="6" t="n"/>
      <c r="H1107" s="16">
        <f>IF(OR(A1107="",B1107=""),"",IF(COUNTIFS('Lançamentos Diários'!$A$5:$A$2004,A1107,'Lançamentos Diários'!$B$5:$B$2004,B1107)&gt;0,"OK","FALTA LANÇAMENTO"))</f>
        <v/>
      </c>
    </row>
    <row r="1108">
      <c r="A1108" s="13" t="n"/>
      <c r="B1108" s="6" t="n"/>
      <c r="C1108" s="14" t="n"/>
      <c r="D1108" s="14" t="n"/>
      <c r="E1108" s="6" t="n"/>
      <c r="F1108" s="11">
        <f>IF(OR(C1108="",D1108=""),"",ROUND(MOD(D1108-C1108,1)*24,2))</f>
        <v/>
      </c>
      <c r="G1108" s="6" t="n"/>
      <c r="H1108" s="16">
        <f>IF(OR(A1108="",B1108=""),"",IF(COUNTIFS('Lançamentos Diários'!$A$5:$A$2004,A1108,'Lançamentos Diários'!$B$5:$B$2004,B1108)&gt;0,"OK","FALTA LANÇAMENTO"))</f>
        <v/>
      </c>
    </row>
    <row r="1109">
      <c r="A1109" s="13" t="n"/>
      <c r="B1109" s="6" t="n"/>
      <c r="C1109" s="14" t="n"/>
      <c r="D1109" s="14" t="n"/>
      <c r="E1109" s="6" t="n"/>
      <c r="F1109" s="11">
        <f>IF(OR(C1109="",D1109=""),"",ROUND(MOD(D1109-C1109,1)*24,2))</f>
        <v/>
      </c>
      <c r="G1109" s="6" t="n"/>
      <c r="H1109" s="16">
        <f>IF(OR(A1109="",B1109=""),"",IF(COUNTIFS('Lançamentos Diários'!$A$5:$A$2004,A1109,'Lançamentos Diários'!$B$5:$B$2004,B1109)&gt;0,"OK","FALTA LANÇAMENTO"))</f>
        <v/>
      </c>
    </row>
    <row r="1110">
      <c r="A1110" s="13" t="n"/>
      <c r="B1110" s="6" t="n"/>
      <c r="C1110" s="14" t="n"/>
      <c r="D1110" s="14" t="n"/>
      <c r="E1110" s="6" t="n"/>
      <c r="F1110" s="11">
        <f>IF(OR(C1110="",D1110=""),"",ROUND(MOD(D1110-C1110,1)*24,2))</f>
        <v/>
      </c>
      <c r="G1110" s="6" t="n"/>
      <c r="H1110" s="16">
        <f>IF(OR(A1110="",B1110=""),"",IF(COUNTIFS('Lançamentos Diários'!$A$5:$A$2004,A1110,'Lançamentos Diários'!$B$5:$B$2004,B1110)&gt;0,"OK","FALTA LANÇAMENTO"))</f>
        <v/>
      </c>
    </row>
    <row r="1111">
      <c r="A1111" s="13" t="n"/>
      <c r="B1111" s="6" t="n"/>
      <c r="C1111" s="14" t="n"/>
      <c r="D1111" s="14" t="n"/>
      <c r="E1111" s="6" t="n"/>
      <c r="F1111" s="11">
        <f>IF(OR(C1111="",D1111=""),"",ROUND(MOD(D1111-C1111,1)*24,2))</f>
        <v/>
      </c>
      <c r="G1111" s="6" t="n"/>
      <c r="H1111" s="16">
        <f>IF(OR(A1111="",B1111=""),"",IF(COUNTIFS('Lançamentos Diários'!$A$5:$A$2004,A1111,'Lançamentos Diários'!$B$5:$B$2004,B1111)&gt;0,"OK","FALTA LANÇAMENTO"))</f>
        <v/>
      </c>
    </row>
    <row r="1112">
      <c r="A1112" s="13" t="n"/>
      <c r="B1112" s="6" t="n"/>
      <c r="C1112" s="14" t="n"/>
      <c r="D1112" s="14" t="n"/>
      <c r="E1112" s="6" t="n"/>
      <c r="F1112" s="11">
        <f>IF(OR(C1112="",D1112=""),"",ROUND(MOD(D1112-C1112,1)*24,2))</f>
        <v/>
      </c>
      <c r="G1112" s="6" t="n"/>
      <c r="H1112" s="16">
        <f>IF(OR(A1112="",B1112=""),"",IF(COUNTIFS('Lançamentos Diários'!$A$5:$A$2004,A1112,'Lançamentos Diários'!$B$5:$B$2004,B1112)&gt;0,"OK","FALTA LANÇAMENTO"))</f>
        <v/>
      </c>
    </row>
    <row r="1113">
      <c r="A1113" s="13" t="n"/>
      <c r="B1113" s="6" t="n"/>
      <c r="C1113" s="14" t="n"/>
      <c r="D1113" s="14" t="n"/>
      <c r="E1113" s="6" t="n"/>
      <c r="F1113" s="11">
        <f>IF(OR(C1113="",D1113=""),"",ROUND(MOD(D1113-C1113,1)*24,2))</f>
        <v/>
      </c>
      <c r="G1113" s="6" t="n"/>
      <c r="H1113" s="16">
        <f>IF(OR(A1113="",B1113=""),"",IF(COUNTIFS('Lançamentos Diários'!$A$5:$A$2004,A1113,'Lançamentos Diários'!$B$5:$B$2004,B1113)&gt;0,"OK","FALTA LANÇAMENTO"))</f>
        <v/>
      </c>
    </row>
    <row r="1114">
      <c r="A1114" s="13" t="n"/>
      <c r="B1114" s="6" t="n"/>
      <c r="C1114" s="14" t="n"/>
      <c r="D1114" s="14" t="n"/>
      <c r="E1114" s="6" t="n"/>
      <c r="F1114" s="11">
        <f>IF(OR(C1114="",D1114=""),"",ROUND(MOD(D1114-C1114,1)*24,2))</f>
        <v/>
      </c>
      <c r="G1114" s="6" t="n"/>
      <c r="H1114" s="16">
        <f>IF(OR(A1114="",B1114=""),"",IF(COUNTIFS('Lançamentos Diários'!$A$5:$A$2004,A1114,'Lançamentos Diários'!$B$5:$B$2004,B1114)&gt;0,"OK","FALTA LANÇAMENTO"))</f>
        <v/>
      </c>
    </row>
    <row r="1115">
      <c r="A1115" s="13" t="n"/>
      <c r="B1115" s="6" t="n"/>
      <c r="C1115" s="14" t="n"/>
      <c r="D1115" s="14" t="n"/>
      <c r="E1115" s="6" t="n"/>
      <c r="F1115" s="11">
        <f>IF(OR(C1115="",D1115=""),"",ROUND(MOD(D1115-C1115,1)*24,2))</f>
        <v/>
      </c>
      <c r="G1115" s="6" t="n"/>
      <c r="H1115" s="16">
        <f>IF(OR(A1115="",B1115=""),"",IF(COUNTIFS('Lançamentos Diários'!$A$5:$A$2004,A1115,'Lançamentos Diários'!$B$5:$B$2004,B1115)&gt;0,"OK","FALTA LANÇAMENTO"))</f>
        <v/>
      </c>
    </row>
    <row r="1116">
      <c r="A1116" s="13" t="n"/>
      <c r="B1116" s="6" t="n"/>
      <c r="C1116" s="14" t="n"/>
      <c r="D1116" s="14" t="n"/>
      <c r="E1116" s="6" t="n"/>
      <c r="F1116" s="11">
        <f>IF(OR(C1116="",D1116=""),"",ROUND(MOD(D1116-C1116,1)*24,2))</f>
        <v/>
      </c>
      <c r="G1116" s="6" t="n"/>
      <c r="H1116" s="16">
        <f>IF(OR(A1116="",B1116=""),"",IF(COUNTIFS('Lançamentos Diários'!$A$5:$A$2004,A1116,'Lançamentos Diários'!$B$5:$B$2004,B1116)&gt;0,"OK","FALTA LANÇAMENTO"))</f>
        <v/>
      </c>
    </row>
    <row r="1117">
      <c r="A1117" s="13" t="n"/>
      <c r="B1117" s="6" t="n"/>
      <c r="C1117" s="14" t="n"/>
      <c r="D1117" s="14" t="n"/>
      <c r="E1117" s="6" t="n"/>
      <c r="F1117" s="11">
        <f>IF(OR(C1117="",D1117=""),"",ROUND(MOD(D1117-C1117,1)*24,2))</f>
        <v/>
      </c>
      <c r="G1117" s="6" t="n"/>
      <c r="H1117" s="16">
        <f>IF(OR(A1117="",B1117=""),"",IF(COUNTIFS('Lançamentos Diários'!$A$5:$A$2004,A1117,'Lançamentos Diários'!$B$5:$B$2004,B1117)&gt;0,"OK","FALTA LANÇAMENTO"))</f>
        <v/>
      </c>
    </row>
    <row r="1118">
      <c r="A1118" s="13" t="n"/>
      <c r="B1118" s="6" t="n"/>
      <c r="C1118" s="14" t="n"/>
      <c r="D1118" s="14" t="n"/>
      <c r="E1118" s="6" t="n"/>
      <c r="F1118" s="11">
        <f>IF(OR(C1118="",D1118=""),"",ROUND(MOD(D1118-C1118,1)*24,2))</f>
        <v/>
      </c>
      <c r="G1118" s="6" t="n"/>
      <c r="H1118" s="16">
        <f>IF(OR(A1118="",B1118=""),"",IF(COUNTIFS('Lançamentos Diários'!$A$5:$A$2004,A1118,'Lançamentos Diários'!$B$5:$B$2004,B1118)&gt;0,"OK","FALTA LANÇAMENTO"))</f>
        <v/>
      </c>
    </row>
    <row r="1119">
      <c r="A1119" s="13" t="n"/>
      <c r="B1119" s="6" t="n"/>
      <c r="C1119" s="14" t="n"/>
      <c r="D1119" s="14" t="n"/>
      <c r="E1119" s="6" t="n"/>
      <c r="F1119" s="11">
        <f>IF(OR(C1119="",D1119=""),"",ROUND(MOD(D1119-C1119,1)*24,2))</f>
        <v/>
      </c>
      <c r="G1119" s="6" t="n"/>
      <c r="H1119" s="16">
        <f>IF(OR(A1119="",B1119=""),"",IF(COUNTIFS('Lançamentos Diários'!$A$5:$A$2004,A1119,'Lançamentos Diários'!$B$5:$B$2004,B1119)&gt;0,"OK","FALTA LANÇAMENTO"))</f>
        <v/>
      </c>
    </row>
    <row r="1120">
      <c r="A1120" s="13" t="n"/>
      <c r="B1120" s="6" t="n"/>
      <c r="C1120" s="14" t="n"/>
      <c r="D1120" s="14" t="n"/>
      <c r="E1120" s="6" t="n"/>
      <c r="F1120" s="11">
        <f>IF(OR(C1120="",D1120=""),"",ROUND(MOD(D1120-C1120,1)*24,2))</f>
        <v/>
      </c>
      <c r="G1120" s="6" t="n"/>
      <c r="H1120" s="16">
        <f>IF(OR(A1120="",B1120=""),"",IF(COUNTIFS('Lançamentos Diários'!$A$5:$A$2004,A1120,'Lançamentos Diários'!$B$5:$B$2004,B1120)&gt;0,"OK","FALTA LANÇAMENTO"))</f>
        <v/>
      </c>
    </row>
    <row r="1121">
      <c r="A1121" s="13" t="n"/>
      <c r="B1121" s="6" t="n"/>
      <c r="C1121" s="14" t="n"/>
      <c r="D1121" s="14" t="n"/>
      <c r="E1121" s="6" t="n"/>
      <c r="F1121" s="11">
        <f>IF(OR(C1121="",D1121=""),"",ROUND(MOD(D1121-C1121,1)*24,2))</f>
        <v/>
      </c>
      <c r="G1121" s="6" t="n"/>
      <c r="H1121" s="16">
        <f>IF(OR(A1121="",B1121=""),"",IF(COUNTIFS('Lançamentos Diários'!$A$5:$A$2004,A1121,'Lançamentos Diários'!$B$5:$B$2004,B1121)&gt;0,"OK","FALTA LANÇAMENTO"))</f>
        <v/>
      </c>
    </row>
    <row r="1122">
      <c r="A1122" s="13" t="n"/>
      <c r="B1122" s="6" t="n"/>
      <c r="C1122" s="14" t="n"/>
      <c r="D1122" s="14" t="n"/>
      <c r="E1122" s="6" t="n"/>
      <c r="F1122" s="11">
        <f>IF(OR(C1122="",D1122=""),"",ROUND(MOD(D1122-C1122,1)*24,2))</f>
        <v/>
      </c>
      <c r="G1122" s="6" t="n"/>
      <c r="H1122" s="16">
        <f>IF(OR(A1122="",B1122=""),"",IF(COUNTIFS('Lançamentos Diários'!$A$5:$A$2004,A1122,'Lançamentos Diários'!$B$5:$B$2004,B1122)&gt;0,"OK","FALTA LANÇAMENTO"))</f>
        <v/>
      </c>
    </row>
    <row r="1123">
      <c r="A1123" s="13" t="n"/>
      <c r="B1123" s="6" t="n"/>
      <c r="C1123" s="14" t="n"/>
      <c r="D1123" s="14" t="n"/>
      <c r="E1123" s="6" t="n"/>
      <c r="F1123" s="11">
        <f>IF(OR(C1123="",D1123=""),"",ROUND(MOD(D1123-C1123,1)*24,2))</f>
        <v/>
      </c>
      <c r="G1123" s="6" t="n"/>
      <c r="H1123" s="16">
        <f>IF(OR(A1123="",B1123=""),"",IF(COUNTIFS('Lançamentos Diários'!$A$5:$A$2004,A1123,'Lançamentos Diários'!$B$5:$B$2004,B1123)&gt;0,"OK","FALTA LANÇAMENTO"))</f>
        <v/>
      </c>
    </row>
    <row r="1124">
      <c r="A1124" s="13" t="n"/>
      <c r="B1124" s="6" t="n"/>
      <c r="C1124" s="14" t="n"/>
      <c r="D1124" s="14" t="n"/>
      <c r="E1124" s="6" t="n"/>
      <c r="F1124" s="11">
        <f>IF(OR(C1124="",D1124=""),"",ROUND(MOD(D1124-C1124,1)*24,2))</f>
        <v/>
      </c>
      <c r="G1124" s="6" t="n"/>
      <c r="H1124" s="16">
        <f>IF(OR(A1124="",B1124=""),"",IF(COUNTIFS('Lançamentos Diários'!$A$5:$A$2004,A1124,'Lançamentos Diários'!$B$5:$B$2004,B1124)&gt;0,"OK","FALTA LANÇAMENTO"))</f>
        <v/>
      </c>
    </row>
    <row r="1125">
      <c r="A1125" s="13" t="n"/>
      <c r="B1125" s="6" t="n"/>
      <c r="C1125" s="14" t="n"/>
      <c r="D1125" s="14" t="n"/>
      <c r="E1125" s="6" t="n"/>
      <c r="F1125" s="11">
        <f>IF(OR(C1125="",D1125=""),"",ROUND(MOD(D1125-C1125,1)*24,2))</f>
        <v/>
      </c>
      <c r="G1125" s="6" t="n"/>
      <c r="H1125" s="16">
        <f>IF(OR(A1125="",B1125=""),"",IF(COUNTIFS('Lançamentos Diários'!$A$5:$A$2004,A1125,'Lançamentos Diários'!$B$5:$B$2004,B1125)&gt;0,"OK","FALTA LANÇAMENTO"))</f>
        <v/>
      </c>
    </row>
    <row r="1126">
      <c r="A1126" s="13" t="n"/>
      <c r="B1126" s="6" t="n"/>
      <c r="C1126" s="14" t="n"/>
      <c r="D1126" s="14" t="n"/>
      <c r="E1126" s="6" t="n"/>
      <c r="F1126" s="11">
        <f>IF(OR(C1126="",D1126=""),"",ROUND(MOD(D1126-C1126,1)*24,2))</f>
        <v/>
      </c>
      <c r="G1126" s="6" t="n"/>
      <c r="H1126" s="16">
        <f>IF(OR(A1126="",B1126=""),"",IF(COUNTIFS('Lançamentos Diários'!$A$5:$A$2004,A1126,'Lançamentos Diários'!$B$5:$B$2004,B1126)&gt;0,"OK","FALTA LANÇAMENTO"))</f>
        <v/>
      </c>
    </row>
    <row r="1127">
      <c r="A1127" s="13" t="n"/>
      <c r="B1127" s="6" t="n"/>
      <c r="C1127" s="14" t="n"/>
      <c r="D1127" s="14" t="n"/>
      <c r="E1127" s="6" t="n"/>
      <c r="F1127" s="11">
        <f>IF(OR(C1127="",D1127=""),"",ROUND(MOD(D1127-C1127,1)*24,2))</f>
        <v/>
      </c>
      <c r="G1127" s="6" t="n"/>
      <c r="H1127" s="16">
        <f>IF(OR(A1127="",B1127=""),"",IF(COUNTIFS('Lançamentos Diários'!$A$5:$A$2004,A1127,'Lançamentos Diários'!$B$5:$B$2004,B1127)&gt;0,"OK","FALTA LANÇAMENTO"))</f>
        <v/>
      </c>
    </row>
    <row r="1128">
      <c r="A1128" s="13" t="n"/>
      <c r="B1128" s="6" t="n"/>
      <c r="C1128" s="14" t="n"/>
      <c r="D1128" s="14" t="n"/>
      <c r="E1128" s="6" t="n"/>
      <c r="F1128" s="11">
        <f>IF(OR(C1128="",D1128=""),"",ROUND(MOD(D1128-C1128,1)*24,2))</f>
        <v/>
      </c>
      <c r="G1128" s="6" t="n"/>
      <c r="H1128" s="16">
        <f>IF(OR(A1128="",B1128=""),"",IF(COUNTIFS('Lançamentos Diários'!$A$5:$A$2004,A1128,'Lançamentos Diários'!$B$5:$B$2004,B1128)&gt;0,"OK","FALTA LANÇAMENTO"))</f>
        <v/>
      </c>
    </row>
    <row r="1129">
      <c r="A1129" s="13" t="n"/>
      <c r="B1129" s="6" t="n"/>
      <c r="C1129" s="14" t="n"/>
      <c r="D1129" s="14" t="n"/>
      <c r="E1129" s="6" t="n"/>
      <c r="F1129" s="11">
        <f>IF(OR(C1129="",D1129=""),"",ROUND(MOD(D1129-C1129,1)*24,2))</f>
        <v/>
      </c>
      <c r="G1129" s="6" t="n"/>
      <c r="H1129" s="16">
        <f>IF(OR(A1129="",B1129=""),"",IF(COUNTIFS('Lançamentos Diários'!$A$5:$A$2004,A1129,'Lançamentos Diários'!$B$5:$B$2004,B1129)&gt;0,"OK","FALTA LANÇAMENTO"))</f>
        <v/>
      </c>
    </row>
    <row r="1130">
      <c r="A1130" s="13" t="n"/>
      <c r="B1130" s="6" t="n"/>
      <c r="C1130" s="14" t="n"/>
      <c r="D1130" s="14" t="n"/>
      <c r="E1130" s="6" t="n"/>
      <c r="F1130" s="11">
        <f>IF(OR(C1130="",D1130=""),"",ROUND(MOD(D1130-C1130,1)*24,2))</f>
        <v/>
      </c>
      <c r="G1130" s="6" t="n"/>
      <c r="H1130" s="16">
        <f>IF(OR(A1130="",B1130=""),"",IF(COUNTIFS('Lançamentos Diários'!$A$5:$A$2004,A1130,'Lançamentos Diários'!$B$5:$B$2004,B1130)&gt;0,"OK","FALTA LANÇAMENTO"))</f>
        <v/>
      </c>
    </row>
    <row r="1131">
      <c r="A1131" s="13" t="n"/>
      <c r="B1131" s="6" t="n"/>
      <c r="C1131" s="14" t="n"/>
      <c r="D1131" s="14" t="n"/>
      <c r="E1131" s="6" t="n"/>
      <c r="F1131" s="11">
        <f>IF(OR(C1131="",D1131=""),"",ROUND(MOD(D1131-C1131,1)*24,2))</f>
        <v/>
      </c>
      <c r="G1131" s="6" t="n"/>
      <c r="H1131" s="16">
        <f>IF(OR(A1131="",B1131=""),"",IF(COUNTIFS('Lançamentos Diários'!$A$5:$A$2004,A1131,'Lançamentos Diários'!$B$5:$B$2004,B1131)&gt;0,"OK","FALTA LANÇAMENTO"))</f>
        <v/>
      </c>
    </row>
    <row r="1132">
      <c r="A1132" s="13" t="n"/>
      <c r="B1132" s="6" t="n"/>
      <c r="C1132" s="14" t="n"/>
      <c r="D1132" s="14" t="n"/>
      <c r="E1132" s="6" t="n"/>
      <c r="F1132" s="11">
        <f>IF(OR(C1132="",D1132=""),"",ROUND(MOD(D1132-C1132,1)*24,2))</f>
        <v/>
      </c>
      <c r="G1132" s="6" t="n"/>
      <c r="H1132" s="16">
        <f>IF(OR(A1132="",B1132=""),"",IF(COUNTIFS('Lançamentos Diários'!$A$5:$A$2004,A1132,'Lançamentos Diários'!$B$5:$B$2004,B1132)&gt;0,"OK","FALTA LANÇAMENTO"))</f>
        <v/>
      </c>
    </row>
    <row r="1133">
      <c r="A1133" s="13" t="n"/>
      <c r="B1133" s="6" t="n"/>
      <c r="C1133" s="14" t="n"/>
      <c r="D1133" s="14" t="n"/>
      <c r="E1133" s="6" t="n"/>
      <c r="F1133" s="11">
        <f>IF(OR(C1133="",D1133=""),"",ROUND(MOD(D1133-C1133,1)*24,2))</f>
        <v/>
      </c>
      <c r="G1133" s="6" t="n"/>
      <c r="H1133" s="16">
        <f>IF(OR(A1133="",B1133=""),"",IF(COUNTIFS('Lançamentos Diários'!$A$5:$A$2004,A1133,'Lançamentos Diários'!$B$5:$B$2004,B1133)&gt;0,"OK","FALTA LANÇAMENTO"))</f>
        <v/>
      </c>
    </row>
    <row r="1134">
      <c r="A1134" s="13" t="n"/>
      <c r="B1134" s="6" t="n"/>
      <c r="C1134" s="14" t="n"/>
      <c r="D1134" s="14" t="n"/>
      <c r="E1134" s="6" t="n"/>
      <c r="F1134" s="11">
        <f>IF(OR(C1134="",D1134=""),"",ROUND(MOD(D1134-C1134,1)*24,2))</f>
        <v/>
      </c>
      <c r="G1134" s="6" t="n"/>
      <c r="H1134" s="16">
        <f>IF(OR(A1134="",B1134=""),"",IF(COUNTIFS('Lançamentos Diários'!$A$5:$A$2004,A1134,'Lançamentos Diários'!$B$5:$B$2004,B1134)&gt;0,"OK","FALTA LANÇAMENTO"))</f>
        <v/>
      </c>
    </row>
    <row r="1135">
      <c r="A1135" s="13" t="n"/>
      <c r="B1135" s="6" t="n"/>
      <c r="C1135" s="14" t="n"/>
      <c r="D1135" s="14" t="n"/>
      <c r="E1135" s="6" t="n"/>
      <c r="F1135" s="11">
        <f>IF(OR(C1135="",D1135=""),"",ROUND(MOD(D1135-C1135,1)*24,2))</f>
        <v/>
      </c>
      <c r="G1135" s="6" t="n"/>
      <c r="H1135" s="16">
        <f>IF(OR(A1135="",B1135=""),"",IF(COUNTIFS('Lançamentos Diários'!$A$5:$A$2004,A1135,'Lançamentos Diários'!$B$5:$B$2004,B1135)&gt;0,"OK","FALTA LANÇAMENTO"))</f>
        <v/>
      </c>
    </row>
    <row r="1136">
      <c r="A1136" s="13" t="n"/>
      <c r="B1136" s="6" t="n"/>
      <c r="C1136" s="14" t="n"/>
      <c r="D1136" s="14" t="n"/>
      <c r="E1136" s="6" t="n"/>
      <c r="F1136" s="11">
        <f>IF(OR(C1136="",D1136=""),"",ROUND(MOD(D1136-C1136,1)*24,2))</f>
        <v/>
      </c>
      <c r="G1136" s="6" t="n"/>
      <c r="H1136" s="16">
        <f>IF(OR(A1136="",B1136=""),"",IF(COUNTIFS('Lançamentos Diários'!$A$5:$A$2004,A1136,'Lançamentos Diários'!$B$5:$B$2004,B1136)&gt;0,"OK","FALTA LANÇAMENTO"))</f>
        <v/>
      </c>
    </row>
    <row r="1137">
      <c r="A1137" s="13" t="n"/>
      <c r="B1137" s="6" t="n"/>
      <c r="C1137" s="14" t="n"/>
      <c r="D1137" s="14" t="n"/>
      <c r="E1137" s="6" t="n"/>
      <c r="F1137" s="11">
        <f>IF(OR(C1137="",D1137=""),"",ROUND(MOD(D1137-C1137,1)*24,2))</f>
        <v/>
      </c>
      <c r="G1137" s="6" t="n"/>
      <c r="H1137" s="16">
        <f>IF(OR(A1137="",B1137=""),"",IF(COUNTIFS('Lançamentos Diários'!$A$5:$A$2004,A1137,'Lançamentos Diários'!$B$5:$B$2004,B1137)&gt;0,"OK","FALTA LANÇAMENTO"))</f>
        <v/>
      </c>
    </row>
    <row r="1138">
      <c r="A1138" s="13" t="n"/>
      <c r="B1138" s="6" t="n"/>
      <c r="C1138" s="14" t="n"/>
      <c r="D1138" s="14" t="n"/>
      <c r="E1138" s="6" t="n"/>
      <c r="F1138" s="11">
        <f>IF(OR(C1138="",D1138=""),"",ROUND(MOD(D1138-C1138,1)*24,2))</f>
        <v/>
      </c>
      <c r="G1138" s="6" t="n"/>
      <c r="H1138" s="16">
        <f>IF(OR(A1138="",B1138=""),"",IF(COUNTIFS('Lançamentos Diários'!$A$5:$A$2004,A1138,'Lançamentos Diários'!$B$5:$B$2004,B1138)&gt;0,"OK","FALTA LANÇAMENTO"))</f>
        <v/>
      </c>
    </row>
    <row r="1139">
      <c r="A1139" s="13" t="n"/>
      <c r="B1139" s="6" t="n"/>
      <c r="C1139" s="14" t="n"/>
      <c r="D1139" s="14" t="n"/>
      <c r="E1139" s="6" t="n"/>
      <c r="F1139" s="11">
        <f>IF(OR(C1139="",D1139=""),"",ROUND(MOD(D1139-C1139,1)*24,2))</f>
        <v/>
      </c>
      <c r="G1139" s="6" t="n"/>
      <c r="H1139" s="16">
        <f>IF(OR(A1139="",B1139=""),"",IF(COUNTIFS('Lançamentos Diários'!$A$5:$A$2004,A1139,'Lançamentos Diários'!$B$5:$B$2004,B1139)&gt;0,"OK","FALTA LANÇAMENTO"))</f>
        <v/>
      </c>
    </row>
    <row r="1140">
      <c r="A1140" s="13" t="n"/>
      <c r="B1140" s="6" t="n"/>
      <c r="C1140" s="14" t="n"/>
      <c r="D1140" s="14" t="n"/>
      <c r="E1140" s="6" t="n"/>
      <c r="F1140" s="11">
        <f>IF(OR(C1140="",D1140=""),"",ROUND(MOD(D1140-C1140,1)*24,2))</f>
        <v/>
      </c>
      <c r="G1140" s="6" t="n"/>
      <c r="H1140" s="16">
        <f>IF(OR(A1140="",B1140=""),"",IF(COUNTIFS('Lançamentos Diários'!$A$5:$A$2004,A1140,'Lançamentos Diários'!$B$5:$B$2004,B1140)&gt;0,"OK","FALTA LANÇAMENTO"))</f>
        <v/>
      </c>
    </row>
    <row r="1141">
      <c r="A1141" s="13" t="n"/>
      <c r="B1141" s="6" t="n"/>
      <c r="C1141" s="14" t="n"/>
      <c r="D1141" s="14" t="n"/>
      <c r="E1141" s="6" t="n"/>
      <c r="F1141" s="11">
        <f>IF(OR(C1141="",D1141=""),"",ROUND(MOD(D1141-C1141,1)*24,2))</f>
        <v/>
      </c>
      <c r="G1141" s="6" t="n"/>
      <c r="H1141" s="16">
        <f>IF(OR(A1141="",B1141=""),"",IF(COUNTIFS('Lançamentos Diários'!$A$5:$A$2004,A1141,'Lançamentos Diários'!$B$5:$B$2004,B1141)&gt;0,"OK","FALTA LANÇAMENTO"))</f>
        <v/>
      </c>
    </row>
    <row r="1142">
      <c r="A1142" s="13" t="n"/>
      <c r="B1142" s="6" t="n"/>
      <c r="C1142" s="14" t="n"/>
      <c r="D1142" s="14" t="n"/>
      <c r="E1142" s="6" t="n"/>
      <c r="F1142" s="11">
        <f>IF(OR(C1142="",D1142=""),"",ROUND(MOD(D1142-C1142,1)*24,2))</f>
        <v/>
      </c>
      <c r="G1142" s="6" t="n"/>
      <c r="H1142" s="16">
        <f>IF(OR(A1142="",B1142=""),"",IF(COUNTIFS('Lançamentos Diários'!$A$5:$A$2004,A1142,'Lançamentos Diários'!$B$5:$B$2004,B1142)&gt;0,"OK","FALTA LANÇAMENTO"))</f>
        <v/>
      </c>
    </row>
    <row r="1143">
      <c r="A1143" s="13" t="n"/>
      <c r="B1143" s="6" t="n"/>
      <c r="C1143" s="14" t="n"/>
      <c r="D1143" s="14" t="n"/>
      <c r="E1143" s="6" t="n"/>
      <c r="F1143" s="11">
        <f>IF(OR(C1143="",D1143=""),"",ROUND(MOD(D1143-C1143,1)*24,2))</f>
        <v/>
      </c>
      <c r="G1143" s="6" t="n"/>
      <c r="H1143" s="16">
        <f>IF(OR(A1143="",B1143=""),"",IF(COUNTIFS('Lançamentos Diários'!$A$5:$A$2004,A1143,'Lançamentos Diários'!$B$5:$B$2004,B1143)&gt;0,"OK","FALTA LANÇAMENTO"))</f>
        <v/>
      </c>
    </row>
    <row r="1144">
      <c r="A1144" s="13" t="n"/>
      <c r="B1144" s="6" t="n"/>
      <c r="C1144" s="14" t="n"/>
      <c r="D1144" s="14" t="n"/>
      <c r="E1144" s="6" t="n"/>
      <c r="F1144" s="11">
        <f>IF(OR(C1144="",D1144=""),"",ROUND(MOD(D1144-C1144,1)*24,2))</f>
        <v/>
      </c>
      <c r="G1144" s="6" t="n"/>
      <c r="H1144" s="16">
        <f>IF(OR(A1144="",B1144=""),"",IF(COUNTIFS('Lançamentos Diários'!$A$5:$A$2004,A1144,'Lançamentos Diários'!$B$5:$B$2004,B1144)&gt;0,"OK","FALTA LANÇAMENTO"))</f>
        <v/>
      </c>
    </row>
    <row r="1145">
      <c r="A1145" s="13" t="n"/>
      <c r="B1145" s="6" t="n"/>
      <c r="C1145" s="14" t="n"/>
      <c r="D1145" s="14" t="n"/>
      <c r="E1145" s="6" t="n"/>
      <c r="F1145" s="11">
        <f>IF(OR(C1145="",D1145=""),"",ROUND(MOD(D1145-C1145,1)*24,2))</f>
        <v/>
      </c>
      <c r="G1145" s="6" t="n"/>
      <c r="H1145" s="16">
        <f>IF(OR(A1145="",B1145=""),"",IF(COUNTIFS('Lançamentos Diários'!$A$5:$A$2004,A1145,'Lançamentos Diários'!$B$5:$B$2004,B1145)&gt;0,"OK","FALTA LANÇAMENTO"))</f>
        <v/>
      </c>
    </row>
    <row r="1146">
      <c r="A1146" s="13" t="n"/>
      <c r="B1146" s="6" t="n"/>
      <c r="C1146" s="14" t="n"/>
      <c r="D1146" s="14" t="n"/>
      <c r="E1146" s="6" t="n"/>
      <c r="F1146" s="11">
        <f>IF(OR(C1146="",D1146=""),"",ROUND(MOD(D1146-C1146,1)*24,2))</f>
        <v/>
      </c>
      <c r="G1146" s="6" t="n"/>
      <c r="H1146" s="16">
        <f>IF(OR(A1146="",B1146=""),"",IF(COUNTIFS('Lançamentos Diários'!$A$5:$A$2004,A1146,'Lançamentos Diários'!$B$5:$B$2004,B1146)&gt;0,"OK","FALTA LANÇAMENTO"))</f>
        <v/>
      </c>
    </row>
    <row r="1147">
      <c r="A1147" s="13" t="n"/>
      <c r="B1147" s="6" t="n"/>
      <c r="C1147" s="14" t="n"/>
      <c r="D1147" s="14" t="n"/>
      <c r="E1147" s="6" t="n"/>
      <c r="F1147" s="11">
        <f>IF(OR(C1147="",D1147=""),"",ROUND(MOD(D1147-C1147,1)*24,2))</f>
        <v/>
      </c>
      <c r="G1147" s="6" t="n"/>
      <c r="H1147" s="16">
        <f>IF(OR(A1147="",B1147=""),"",IF(COUNTIFS('Lançamentos Diários'!$A$5:$A$2004,A1147,'Lançamentos Diários'!$B$5:$B$2004,B1147)&gt;0,"OK","FALTA LANÇAMENTO"))</f>
        <v/>
      </c>
    </row>
    <row r="1148">
      <c r="A1148" s="13" t="n"/>
      <c r="B1148" s="6" t="n"/>
      <c r="C1148" s="14" t="n"/>
      <c r="D1148" s="14" t="n"/>
      <c r="E1148" s="6" t="n"/>
      <c r="F1148" s="11">
        <f>IF(OR(C1148="",D1148=""),"",ROUND(MOD(D1148-C1148,1)*24,2))</f>
        <v/>
      </c>
      <c r="G1148" s="6" t="n"/>
      <c r="H1148" s="16">
        <f>IF(OR(A1148="",B1148=""),"",IF(COUNTIFS('Lançamentos Diários'!$A$5:$A$2004,A1148,'Lançamentos Diários'!$B$5:$B$2004,B1148)&gt;0,"OK","FALTA LANÇAMENTO"))</f>
        <v/>
      </c>
    </row>
    <row r="1149">
      <c r="A1149" s="13" t="n"/>
      <c r="B1149" s="6" t="n"/>
      <c r="C1149" s="14" t="n"/>
      <c r="D1149" s="14" t="n"/>
      <c r="E1149" s="6" t="n"/>
      <c r="F1149" s="11">
        <f>IF(OR(C1149="",D1149=""),"",ROUND(MOD(D1149-C1149,1)*24,2))</f>
        <v/>
      </c>
      <c r="G1149" s="6" t="n"/>
      <c r="H1149" s="16">
        <f>IF(OR(A1149="",B1149=""),"",IF(COUNTIFS('Lançamentos Diários'!$A$5:$A$2004,A1149,'Lançamentos Diários'!$B$5:$B$2004,B1149)&gt;0,"OK","FALTA LANÇAMENTO"))</f>
        <v/>
      </c>
    </row>
    <row r="1150">
      <c r="A1150" s="13" t="n"/>
      <c r="B1150" s="6" t="n"/>
      <c r="C1150" s="14" t="n"/>
      <c r="D1150" s="14" t="n"/>
      <c r="E1150" s="6" t="n"/>
      <c r="F1150" s="11">
        <f>IF(OR(C1150="",D1150=""),"",ROUND(MOD(D1150-C1150,1)*24,2))</f>
        <v/>
      </c>
      <c r="G1150" s="6" t="n"/>
      <c r="H1150" s="16">
        <f>IF(OR(A1150="",B1150=""),"",IF(COUNTIFS('Lançamentos Diários'!$A$5:$A$2004,A1150,'Lançamentos Diários'!$B$5:$B$2004,B1150)&gt;0,"OK","FALTA LANÇAMENTO"))</f>
        <v/>
      </c>
    </row>
    <row r="1151">
      <c r="A1151" s="13" t="n"/>
      <c r="B1151" s="6" t="n"/>
      <c r="C1151" s="14" t="n"/>
      <c r="D1151" s="14" t="n"/>
      <c r="E1151" s="6" t="n"/>
      <c r="F1151" s="11">
        <f>IF(OR(C1151="",D1151=""),"",ROUND(MOD(D1151-C1151,1)*24,2))</f>
        <v/>
      </c>
      <c r="G1151" s="6" t="n"/>
      <c r="H1151" s="16">
        <f>IF(OR(A1151="",B1151=""),"",IF(COUNTIFS('Lançamentos Diários'!$A$5:$A$2004,A1151,'Lançamentos Diários'!$B$5:$B$2004,B1151)&gt;0,"OK","FALTA LANÇAMENTO"))</f>
        <v/>
      </c>
    </row>
    <row r="1152">
      <c r="A1152" s="13" t="n"/>
      <c r="B1152" s="6" t="n"/>
      <c r="C1152" s="14" t="n"/>
      <c r="D1152" s="14" t="n"/>
      <c r="E1152" s="6" t="n"/>
      <c r="F1152" s="11">
        <f>IF(OR(C1152="",D1152=""),"",ROUND(MOD(D1152-C1152,1)*24,2))</f>
        <v/>
      </c>
      <c r="G1152" s="6" t="n"/>
      <c r="H1152" s="16">
        <f>IF(OR(A1152="",B1152=""),"",IF(COUNTIFS('Lançamentos Diários'!$A$5:$A$2004,A1152,'Lançamentos Diários'!$B$5:$B$2004,B1152)&gt;0,"OK","FALTA LANÇAMENTO"))</f>
        <v/>
      </c>
    </row>
    <row r="1153">
      <c r="A1153" s="13" t="n"/>
      <c r="B1153" s="6" t="n"/>
      <c r="C1153" s="14" t="n"/>
      <c r="D1153" s="14" t="n"/>
      <c r="E1153" s="6" t="n"/>
      <c r="F1153" s="11">
        <f>IF(OR(C1153="",D1153=""),"",ROUND(MOD(D1153-C1153,1)*24,2))</f>
        <v/>
      </c>
      <c r="G1153" s="6" t="n"/>
      <c r="H1153" s="16">
        <f>IF(OR(A1153="",B1153=""),"",IF(COUNTIFS('Lançamentos Diários'!$A$5:$A$2004,A1153,'Lançamentos Diários'!$B$5:$B$2004,B1153)&gt;0,"OK","FALTA LANÇAMENTO"))</f>
        <v/>
      </c>
    </row>
    <row r="1154">
      <c r="A1154" s="13" t="n"/>
      <c r="B1154" s="6" t="n"/>
      <c r="C1154" s="14" t="n"/>
      <c r="D1154" s="14" t="n"/>
      <c r="E1154" s="6" t="n"/>
      <c r="F1154" s="11">
        <f>IF(OR(C1154="",D1154=""),"",ROUND(MOD(D1154-C1154,1)*24,2))</f>
        <v/>
      </c>
      <c r="G1154" s="6" t="n"/>
      <c r="H1154" s="16">
        <f>IF(OR(A1154="",B1154=""),"",IF(COUNTIFS('Lançamentos Diários'!$A$5:$A$2004,A1154,'Lançamentos Diários'!$B$5:$B$2004,B1154)&gt;0,"OK","FALTA LANÇAMENTO"))</f>
        <v/>
      </c>
    </row>
    <row r="1155">
      <c r="A1155" s="13" t="n"/>
      <c r="B1155" s="6" t="n"/>
      <c r="C1155" s="14" t="n"/>
      <c r="D1155" s="14" t="n"/>
      <c r="E1155" s="6" t="n"/>
      <c r="F1155" s="11">
        <f>IF(OR(C1155="",D1155=""),"",ROUND(MOD(D1155-C1155,1)*24,2))</f>
        <v/>
      </c>
      <c r="G1155" s="6" t="n"/>
      <c r="H1155" s="16">
        <f>IF(OR(A1155="",B1155=""),"",IF(COUNTIFS('Lançamentos Diários'!$A$5:$A$2004,A1155,'Lançamentos Diários'!$B$5:$B$2004,B1155)&gt;0,"OK","FALTA LANÇAMENTO"))</f>
        <v/>
      </c>
    </row>
    <row r="1156">
      <c r="A1156" s="13" t="n"/>
      <c r="B1156" s="6" t="n"/>
      <c r="C1156" s="14" t="n"/>
      <c r="D1156" s="14" t="n"/>
      <c r="E1156" s="6" t="n"/>
      <c r="F1156" s="11">
        <f>IF(OR(C1156="",D1156=""),"",ROUND(MOD(D1156-C1156,1)*24,2))</f>
        <v/>
      </c>
      <c r="G1156" s="6" t="n"/>
      <c r="H1156" s="16">
        <f>IF(OR(A1156="",B1156=""),"",IF(COUNTIFS('Lançamentos Diários'!$A$5:$A$2004,A1156,'Lançamentos Diários'!$B$5:$B$2004,B1156)&gt;0,"OK","FALTA LANÇAMENTO"))</f>
        <v/>
      </c>
    </row>
    <row r="1157">
      <c r="A1157" s="13" t="n"/>
      <c r="B1157" s="6" t="n"/>
      <c r="C1157" s="14" t="n"/>
      <c r="D1157" s="14" t="n"/>
      <c r="E1157" s="6" t="n"/>
      <c r="F1157" s="11">
        <f>IF(OR(C1157="",D1157=""),"",ROUND(MOD(D1157-C1157,1)*24,2))</f>
        <v/>
      </c>
      <c r="G1157" s="6" t="n"/>
      <c r="H1157" s="16">
        <f>IF(OR(A1157="",B1157=""),"",IF(COUNTIFS('Lançamentos Diários'!$A$5:$A$2004,A1157,'Lançamentos Diários'!$B$5:$B$2004,B1157)&gt;0,"OK","FALTA LANÇAMENTO"))</f>
        <v/>
      </c>
    </row>
    <row r="1158">
      <c r="A1158" s="13" t="n"/>
      <c r="B1158" s="6" t="n"/>
      <c r="C1158" s="14" t="n"/>
      <c r="D1158" s="14" t="n"/>
      <c r="E1158" s="6" t="n"/>
      <c r="F1158" s="11">
        <f>IF(OR(C1158="",D1158=""),"",ROUND(MOD(D1158-C1158,1)*24,2))</f>
        <v/>
      </c>
      <c r="G1158" s="6" t="n"/>
      <c r="H1158" s="16">
        <f>IF(OR(A1158="",B1158=""),"",IF(COUNTIFS('Lançamentos Diários'!$A$5:$A$2004,A1158,'Lançamentos Diários'!$B$5:$B$2004,B1158)&gt;0,"OK","FALTA LANÇAMENTO"))</f>
        <v/>
      </c>
    </row>
    <row r="1159">
      <c r="A1159" s="13" t="n"/>
      <c r="B1159" s="6" t="n"/>
      <c r="C1159" s="14" t="n"/>
      <c r="D1159" s="14" t="n"/>
      <c r="E1159" s="6" t="n"/>
      <c r="F1159" s="11">
        <f>IF(OR(C1159="",D1159=""),"",ROUND(MOD(D1159-C1159,1)*24,2))</f>
        <v/>
      </c>
      <c r="G1159" s="6" t="n"/>
      <c r="H1159" s="16">
        <f>IF(OR(A1159="",B1159=""),"",IF(COUNTIFS('Lançamentos Diários'!$A$5:$A$2004,A1159,'Lançamentos Diários'!$B$5:$B$2004,B1159)&gt;0,"OK","FALTA LANÇAMENTO"))</f>
        <v/>
      </c>
    </row>
    <row r="1160">
      <c r="A1160" s="13" t="n"/>
      <c r="B1160" s="6" t="n"/>
      <c r="C1160" s="14" t="n"/>
      <c r="D1160" s="14" t="n"/>
      <c r="E1160" s="6" t="n"/>
      <c r="F1160" s="11">
        <f>IF(OR(C1160="",D1160=""),"",ROUND(MOD(D1160-C1160,1)*24,2))</f>
        <v/>
      </c>
      <c r="G1160" s="6" t="n"/>
      <c r="H1160" s="16">
        <f>IF(OR(A1160="",B1160=""),"",IF(COUNTIFS('Lançamentos Diários'!$A$5:$A$2004,A1160,'Lançamentos Diários'!$B$5:$B$2004,B1160)&gt;0,"OK","FALTA LANÇAMENTO"))</f>
        <v/>
      </c>
    </row>
    <row r="1161">
      <c r="A1161" s="13" t="n"/>
      <c r="B1161" s="6" t="n"/>
      <c r="C1161" s="14" t="n"/>
      <c r="D1161" s="14" t="n"/>
      <c r="E1161" s="6" t="n"/>
      <c r="F1161" s="11">
        <f>IF(OR(C1161="",D1161=""),"",ROUND(MOD(D1161-C1161,1)*24,2))</f>
        <v/>
      </c>
      <c r="G1161" s="6" t="n"/>
      <c r="H1161" s="16">
        <f>IF(OR(A1161="",B1161=""),"",IF(COUNTIFS('Lançamentos Diários'!$A$5:$A$2004,A1161,'Lançamentos Diários'!$B$5:$B$2004,B1161)&gt;0,"OK","FALTA LANÇAMENTO"))</f>
        <v/>
      </c>
    </row>
    <row r="1162">
      <c r="A1162" s="13" t="n"/>
      <c r="B1162" s="6" t="n"/>
      <c r="C1162" s="14" t="n"/>
      <c r="D1162" s="14" t="n"/>
      <c r="E1162" s="6" t="n"/>
      <c r="F1162" s="11">
        <f>IF(OR(C1162="",D1162=""),"",ROUND(MOD(D1162-C1162,1)*24,2))</f>
        <v/>
      </c>
      <c r="G1162" s="6" t="n"/>
      <c r="H1162" s="16">
        <f>IF(OR(A1162="",B1162=""),"",IF(COUNTIFS('Lançamentos Diários'!$A$5:$A$2004,A1162,'Lançamentos Diários'!$B$5:$B$2004,B1162)&gt;0,"OK","FALTA LANÇAMENTO"))</f>
        <v/>
      </c>
    </row>
    <row r="1163">
      <c r="A1163" s="13" t="n"/>
      <c r="B1163" s="6" t="n"/>
      <c r="C1163" s="14" t="n"/>
      <c r="D1163" s="14" t="n"/>
      <c r="E1163" s="6" t="n"/>
      <c r="F1163" s="11">
        <f>IF(OR(C1163="",D1163=""),"",ROUND(MOD(D1163-C1163,1)*24,2))</f>
        <v/>
      </c>
      <c r="G1163" s="6" t="n"/>
      <c r="H1163" s="16">
        <f>IF(OR(A1163="",B1163=""),"",IF(COUNTIFS('Lançamentos Diários'!$A$5:$A$2004,A1163,'Lançamentos Diários'!$B$5:$B$2004,B1163)&gt;0,"OK","FALTA LANÇAMENTO"))</f>
        <v/>
      </c>
    </row>
    <row r="1164">
      <c r="A1164" s="13" t="n"/>
      <c r="B1164" s="6" t="n"/>
      <c r="C1164" s="14" t="n"/>
      <c r="D1164" s="14" t="n"/>
      <c r="E1164" s="6" t="n"/>
      <c r="F1164" s="11">
        <f>IF(OR(C1164="",D1164=""),"",ROUND(MOD(D1164-C1164,1)*24,2))</f>
        <v/>
      </c>
      <c r="G1164" s="6" t="n"/>
      <c r="H1164" s="16">
        <f>IF(OR(A1164="",B1164=""),"",IF(COUNTIFS('Lançamentos Diários'!$A$5:$A$2004,A1164,'Lançamentos Diários'!$B$5:$B$2004,B1164)&gt;0,"OK","FALTA LANÇAMENTO"))</f>
        <v/>
      </c>
    </row>
    <row r="1165">
      <c r="A1165" s="13" t="n"/>
      <c r="B1165" s="6" t="n"/>
      <c r="C1165" s="14" t="n"/>
      <c r="D1165" s="14" t="n"/>
      <c r="E1165" s="6" t="n"/>
      <c r="F1165" s="11">
        <f>IF(OR(C1165="",D1165=""),"",ROUND(MOD(D1165-C1165,1)*24,2))</f>
        <v/>
      </c>
      <c r="G1165" s="6" t="n"/>
      <c r="H1165" s="16">
        <f>IF(OR(A1165="",B1165=""),"",IF(COUNTIFS('Lançamentos Diários'!$A$5:$A$2004,A1165,'Lançamentos Diários'!$B$5:$B$2004,B1165)&gt;0,"OK","FALTA LANÇAMENTO"))</f>
        <v/>
      </c>
    </row>
    <row r="1166">
      <c r="A1166" s="13" t="n"/>
      <c r="B1166" s="6" t="n"/>
      <c r="C1166" s="14" t="n"/>
      <c r="D1166" s="14" t="n"/>
      <c r="E1166" s="6" t="n"/>
      <c r="F1166" s="11">
        <f>IF(OR(C1166="",D1166=""),"",ROUND(MOD(D1166-C1166,1)*24,2))</f>
        <v/>
      </c>
      <c r="G1166" s="6" t="n"/>
      <c r="H1166" s="16">
        <f>IF(OR(A1166="",B1166=""),"",IF(COUNTIFS('Lançamentos Diários'!$A$5:$A$2004,A1166,'Lançamentos Diários'!$B$5:$B$2004,B1166)&gt;0,"OK","FALTA LANÇAMENTO"))</f>
        <v/>
      </c>
    </row>
    <row r="1167">
      <c r="A1167" s="13" t="n"/>
      <c r="B1167" s="6" t="n"/>
      <c r="C1167" s="14" t="n"/>
      <c r="D1167" s="14" t="n"/>
      <c r="E1167" s="6" t="n"/>
      <c r="F1167" s="11">
        <f>IF(OR(C1167="",D1167=""),"",ROUND(MOD(D1167-C1167,1)*24,2))</f>
        <v/>
      </c>
      <c r="G1167" s="6" t="n"/>
      <c r="H1167" s="16">
        <f>IF(OR(A1167="",B1167=""),"",IF(COUNTIFS('Lançamentos Diários'!$A$5:$A$2004,A1167,'Lançamentos Diários'!$B$5:$B$2004,B1167)&gt;0,"OK","FALTA LANÇAMENTO"))</f>
        <v/>
      </c>
    </row>
    <row r="1168">
      <c r="A1168" s="13" t="n"/>
      <c r="B1168" s="6" t="n"/>
      <c r="C1168" s="14" t="n"/>
      <c r="D1168" s="14" t="n"/>
      <c r="E1168" s="6" t="n"/>
      <c r="F1168" s="11">
        <f>IF(OR(C1168="",D1168=""),"",ROUND(MOD(D1168-C1168,1)*24,2))</f>
        <v/>
      </c>
      <c r="G1168" s="6" t="n"/>
      <c r="H1168" s="16">
        <f>IF(OR(A1168="",B1168=""),"",IF(COUNTIFS('Lançamentos Diários'!$A$5:$A$2004,A1168,'Lançamentos Diários'!$B$5:$B$2004,B1168)&gt;0,"OK","FALTA LANÇAMENTO"))</f>
        <v/>
      </c>
    </row>
    <row r="1169">
      <c r="A1169" s="13" t="n"/>
      <c r="B1169" s="6" t="n"/>
      <c r="C1169" s="14" t="n"/>
      <c r="D1169" s="14" t="n"/>
      <c r="E1169" s="6" t="n"/>
      <c r="F1169" s="11">
        <f>IF(OR(C1169="",D1169=""),"",ROUND(MOD(D1169-C1169,1)*24,2))</f>
        <v/>
      </c>
      <c r="G1169" s="6" t="n"/>
      <c r="H1169" s="16">
        <f>IF(OR(A1169="",B1169=""),"",IF(COUNTIFS('Lançamentos Diários'!$A$5:$A$2004,A1169,'Lançamentos Diários'!$B$5:$B$2004,B1169)&gt;0,"OK","FALTA LANÇAMENTO"))</f>
        <v/>
      </c>
    </row>
    <row r="1170">
      <c r="A1170" s="13" t="n"/>
      <c r="B1170" s="6" t="n"/>
      <c r="C1170" s="14" t="n"/>
      <c r="D1170" s="14" t="n"/>
      <c r="E1170" s="6" t="n"/>
      <c r="F1170" s="11">
        <f>IF(OR(C1170="",D1170=""),"",ROUND(MOD(D1170-C1170,1)*24,2))</f>
        <v/>
      </c>
      <c r="G1170" s="6" t="n"/>
      <c r="H1170" s="16">
        <f>IF(OR(A1170="",B1170=""),"",IF(COUNTIFS('Lançamentos Diários'!$A$5:$A$2004,A1170,'Lançamentos Diários'!$B$5:$B$2004,B1170)&gt;0,"OK","FALTA LANÇAMENTO"))</f>
        <v/>
      </c>
    </row>
    <row r="1171">
      <c r="A1171" s="13" t="n"/>
      <c r="B1171" s="6" t="n"/>
      <c r="C1171" s="14" t="n"/>
      <c r="D1171" s="14" t="n"/>
      <c r="E1171" s="6" t="n"/>
      <c r="F1171" s="11">
        <f>IF(OR(C1171="",D1171=""),"",ROUND(MOD(D1171-C1171,1)*24,2))</f>
        <v/>
      </c>
      <c r="G1171" s="6" t="n"/>
      <c r="H1171" s="16">
        <f>IF(OR(A1171="",B1171=""),"",IF(COUNTIFS('Lançamentos Diários'!$A$5:$A$2004,A1171,'Lançamentos Diários'!$B$5:$B$2004,B1171)&gt;0,"OK","FALTA LANÇAMENTO"))</f>
        <v/>
      </c>
    </row>
    <row r="1172">
      <c r="A1172" s="13" t="n"/>
      <c r="B1172" s="6" t="n"/>
      <c r="C1172" s="14" t="n"/>
      <c r="D1172" s="14" t="n"/>
      <c r="E1172" s="6" t="n"/>
      <c r="F1172" s="11">
        <f>IF(OR(C1172="",D1172=""),"",ROUND(MOD(D1172-C1172,1)*24,2))</f>
        <v/>
      </c>
      <c r="G1172" s="6" t="n"/>
      <c r="H1172" s="16">
        <f>IF(OR(A1172="",B1172=""),"",IF(COUNTIFS('Lançamentos Diários'!$A$5:$A$2004,A1172,'Lançamentos Diários'!$B$5:$B$2004,B1172)&gt;0,"OK","FALTA LANÇAMENTO"))</f>
        <v/>
      </c>
    </row>
    <row r="1173">
      <c r="A1173" s="13" t="n"/>
      <c r="B1173" s="6" t="n"/>
      <c r="C1173" s="14" t="n"/>
      <c r="D1173" s="14" t="n"/>
      <c r="E1173" s="6" t="n"/>
      <c r="F1173" s="11">
        <f>IF(OR(C1173="",D1173=""),"",ROUND(MOD(D1173-C1173,1)*24,2))</f>
        <v/>
      </c>
      <c r="G1173" s="6" t="n"/>
      <c r="H1173" s="16">
        <f>IF(OR(A1173="",B1173=""),"",IF(COUNTIFS('Lançamentos Diários'!$A$5:$A$2004,A1173,'Lançamentos Diários'!$B$5:$B$2004,B1173)&gt;0,"OK","FALTA LANÇAMENTO"))</f>
        <v/>
      </c>
    </row>
    <row r="1174">
      <c r="A1174" s="13" t="n"/>
      <c r="B1174" s="6" t="n"/>
      <c r="C1174" s="14" t="n"/>
      <c r="D1174" s="14" t="n"/>
      <c r="E1174" s="6" t="n"/>
      <c r="F1174" s="11">
        <f>IF(OR(C1174="",D1174=""),"",ROUND(MOD(D1174-C1174,1)*24,2))</f>
        <v/>
      </c>
      <c r="G1174" s="6" t="n"/>
      <c r="H1174" s="16">
        <f>IF(OR(A1174="",B1174=""),"",IF(COUNTIFS('Lançamentos Diários'!$A$5:$A$2004,A1174,'Lançamentos Diários'!$B$5:$B$2004,B1174)&gt;0,"OK","FALTA LANÇAMENTO"))</f>
        <v/>
      </c>
    </row>
    <row r="1175">
      <c r="A1175" s="13" t="n"/>
      <c r="B1175" s="6" t="n"/>
      <c r="C1175" s="14" t="n"/>
      <c r="D1175" s="14" t="n"/>
      <c r="E1175" s="6" t="n"/>
      <c r="F1175" s="11">
        <f>IF(OR(C1175="",D1175=""),"",ROUND(MOD(D1175-C1175,1)*24,2))</f>
        <v/>
      </c>
      <c r="G1175" s="6" t="n"/>
      <c r="H1175" s="16">
        <f>IF(OR(A1175="",B1175=""),"",IF(COUNTIFS('Lançamentos Diários'!$A$5:$A$2004,A1175,'Lançamentos Diários'!$B$5:$B$2004,B1175)&gt;0,"OK","FALTA LANÇAMENTO"))</f>
        <v/>
      </c>
    </row>
    <row r="1176">
      <c r="A1176" s="13" t="n"/>
      <c r="B1176" s="6" t="n"/>
      <c r="C1176" s="14" t="n"/>
      <c r="D1176" s="14" t="n"/>
      <c r="E1176" s="6" t="n"/>
      <c r="F1176" s="11">
        <f>IF(OR(C1176="",D1176=""),"",ROUND(MOD(D1176-C1176,1)*24,2))</f>
        <v/>
      </c>
      <c r="G1176" s="6" t="n"/>
      <c r="H1176" s="16">
        <f>IF(OR(A1176="",B1176=""),"",IF(COUNTIFS('Lançamentos Diários'!$A$5:$A$2004,A1176,'Lançamentos Diários'!$B$5:$B$2004,B1176)&gt;0,"OK","FALTA LANÇAMENTO"))</f>
        <v/>
      </c>
    </row>
    <row r="1177">
      <c r="A1177" s="13" t="n"/>
      <c r="B1177" s="6" t="n"/>
      <c r="C1177" s="14" t="n"/>
      <c r="D1177" s="14" t="n"/>
      <c r="E1177" s="6" t="n"/>
      <c r="F1177" s="11">
        <f>IF(OR(C1177="",D1177=""),"",ROUND(MOD(D1177-C1177,1)*24,2))</f>
        <v/>
      </c>
      <c r="G1177" s="6" t="n"/>
      <c r="H1177" s="16">
        <f>IF(OR(A1177="",B1177=""),"",IF(COUNTIFS('Lançamentos Diários'!$A$5:$A$2004,A1177,'Lançamentos Diários'!$B$5:$B$2004,B1177)&gt;0,"OK","FALTA LANÇAMENTO"))</f>
        <v/>
      </c>
    </row>
    <row r="1178">
      <c r="A1178" s="13" t="n"/>
      <c r="B1178" s="6" t="n"/>
      <c r="C1178" s="14" t="n"/>
      <c r="D1178" s="14" t="n"/>
      <c r="E1178" s="6" t="n"/>
      <c r="F1178" s="11">
        <f>IF(OR(C1178="",D1178=""),"",ROUND(MOD(D1178-C1178,1)*24,2))</f>
        <v/>
      </c>
      <c r="G1178" s="6" t="n"/>
      <c r="H1178" s="16">
        <f>IF(OR(A1178="",B1178=""),"",IF(COUNTIFS('Lançamentos Diários'!$A$5:$A$2004,A1178,'Lançamentos Diários'!$B$5:$B$2004,B1178)&gt;0,"OK","FALTA LANÇAMENTO"))</f>
        <v/>
      </c>
    </row>
    <row r="1179">
      <c r="A1179" s="13" t="n"/>
      <c r="B1179" s="6" t="n"/>
      <c r="C1179" s="14" t="n"/>
      <c r="D1179" s="14" t="n"/>
      <c r="E1179" s="6" t="n"/>
      <c r="F1179" s="11">
        <f>IF(OR(C1179="",D1179=""),"",ROUND(MOD(D1179-C1179,1)*24,2))</f>
        <v/>
      </c>
      <c r="G1179" s="6" t="n"/>
      <c r="H1179" s="16">
        <f>IF(OR(A1179="",B1179=""),"",IF(COUNTIFS('Lançamentos Diários'!$A$5:$A$2004,A1179,'Lançamentos Diários'!$B$5:$B$2004,B1179)&gt;0,"OK","FALTA LANÇAMENTO"))</f>
        <v/>
      </c>
    </row>
    <row r="1180">
      <c r="A1180" s="13" t="n"/>
      <c r="B1180" s="6" t="n"/>
      <c r="C1180" s="14" t="n"/>
      <c r="D1180" s="14" t="n"/>
      <c r="E1180" s="6" t="n"/>
      <c r="F1180" s="11">
        <f>IF(OR(C1180="",D1180=""),"",ROUND(MOD(D1180-C1180,1)*24,2))</f>
        <v/>
      </c>
      <c r="G1180" s="6" t="n"/>
      <c r="H1180" s="16">
        <f>IF(OR(A1180="",B1180=""),"",IF(COUNTIFS('Lançamentos Diários'!$A$5:$A$2004,A1180,'Lançamentos Diários'!$B$5:$B$2004,B1180)&gt;0,"OK","FALTA LANÇAMENTO"))</f>
        <v/>
      </c>
    </row>
    <row r="1181">
      <c r="A1181" s="13" t="n"/>
      <c r="B1181" s="6" t="n"/>
      <c r="C1181" s="14" t="n"/>
      <c r="D1181" s="14" t="n"/>
      <c r="E1181" s="6" t="n"/>
      <c r="F1181" s="11">
        <f>IF(OR(C1181="",D1181=""),"",ROUND(MOD(D1181-C1181,1)*24,2))</f>
        <v/>
      </c>
      <c r="G1181" s="6" t="n"/>
      <c r="H1181" s="16">
        <f>IF(OR(A1181="",B1181=""),"",IF(COUNTIFS('Lançamentos Diários'!$A$5:$A$2004,A1181,'Lançamentos Diários'!$B$5:$B$2004,B1181)&gt;0,"OK","FALTA LANÇAMENTO"))</f>
        <v/>
      </c>
    </row>
    <row r="1182">
      <c r="A1182" s="13" t="n"/>
      <c r="B1182" s="6" t="n"/>
      <c r="C1182" s="14" t="n"/>
      <c r="D1182" s="14" t="n"/>
      <c r="E1182" s="6" t="n"/>
      <c r="F1182" s="11">
        <f>IF(OR(C1182="",D1182=""),"",ROUND(MOD(D1182-C1182,1)*24,2))</f>
        <v/>
      </c>
      <c r="G1182" s="6" t="n"/>
      <c r="H1182" s="16">
        <f>IF(OR(A1182="",B1182=""),"",IF(COUNTIFS('Lançamentos Diários'!$A$5:$A$2004,A1182,'Lançamentos Diários'!$B$5:$B$2004,B1182)&gt;0,"OK","FALTA LANÇAMENTO"))</f>
        <v/>
      </c>
    </row>
    <row r="1183">
      <c r="A1183" s="13" t="n"/>
      <c r="B1183" s="6" t="n"/>
      <c r="C1183" s="14" t="n"/>
      <c r="D1183" s="14" t="n"/>
      <c r="E1183" s="6" t="n"/>
      <c r="F1183" s="11">
        <f>IF(OR(C1183="",D1183=""),"",ROUND(MOD(D1183-C1183,1)*24,2))</f>
        <v/>
      </c>
      <c r="G1183" s="6" t="n"/>
      <c r="H1183" s="16">
        <f>IF(OR(A1183="",B1183=""),"",IF(COUNTIFS('Lançamentos Diários'!$A$5:$A$2004,A1183,'Lançamentos Diários'!$B$5:$B$2004,B1183)&gt;0,"OK","FALTA LANÇAMENTO"))</f>
        <v/>
      </c>
    </row>
    <row r="1184">
      <c r="A1184" s="13" t="n"/>
      <c r="B1184" s="6" t="n"/>
      <c r="C1184" s="14" t="n"/>
      <c r="D1184" s="14" t="n"/>
      <c r="E1184" s="6" t="n"/>
      <c r="F1184" s="11">
        <f>IF(OR(C1184="",D1184=""),"",ROUND(MOD(D1184-C1184,1)*24,2))</f>
        <v/>
      </c>
      <c r="G1184" s="6" t="n"/>
      <c r="H1184" s="16">
        <f>IF(OR(A1184="",B1184=""),"",IF(COUNTIFS('Lançamentos Diários'!$A$5:$A$2004,A1184,'Lançamentos Diários'!$B$5:$B$2004,B1184)&gt;0,"OK","FALTA LANÇAMENTO"))</f>
        <v/>
      </c>
    </row>
    <row r="1185">
      <c r="A1185" s="13" t="n"/>
      <c r="B1185" s="6" t="n"/>
      <c r="C1185" s="14" t="n"/>
      <c r="D1185" s="14" t="n"/>
      <c r="E1185" s="6" t="n"/>
      <c r="F1185" s="11">
        <f>IF(OR(C1185="",D1185=""),"",ROUND(MOD(D1185-C1185,1)*24,2))</f>
        <v/>
      </c>
      <c r="G1185" s="6" t="n"/>
      <c r="H1185" s="16">
        <f>IF(OR(A1185="",B1185=""),"",IF(COUNTIFS('Lançamentos Diários'!$A$5:$A$2004,A1185,'Lançamentos Diários'!$B$5:$B$2004,B1185)&gt;0,"OK","FALTA LANÇAMENTO"))</f>
        <v/>
      </c>
    </row>
    <row r="1186">
      <c r="A1186" s="13" t="n"/>
      <c r="B1186" s="6" t="n"/>
      <c r="C1186" s="14" t="n"/>
      <c r="D1186" s="14" t="n"/>
      <c r="E1186" s="6" t="n"/>
      <c r="F1186" s="11">
        <f>IF(OR(C1186="",D1186=""),"",ROUND(MOD(D1186-C1186,1)*24,2))</f>
        <v/>
      </c>
      <c r="G1186" s="6" t="n"/>
      <c r="H1186" s="16">
        <f>IF(OR(A1186="",B1186=""),"",IF(COUNTIFS('Lançamentos Diários'!$A$5:$A$2004,A1186,'Lançamentos Diários'!$B$5:$B$2004,B1186)&gt;0,"OK","FALTA LANÇAMENTO"))</f>
        <v/>
      </c>
    </row>
    <row r="1187">
      <c r="A1187" s="13" t="n"/>
      <c r="B1187" s="6" t="n"/>
      <c r="C1187" s="14" t="n"/>
      <c r="D1187" s="14" t="n"/>
      <c r="E1187" s="6" t="n"/>
      <c r="F1187" s="11">
        <f>IF(OR(C1187="",D1187=""),"",ROUND(MOD(D1187-C1187,1)*24,2))</f>
        <v/>
      </c>
      <c r="G1187" s="6" t="n"/>
      <c r="H1187" s="16">
        <f>IF(OR(A1187="",B1187=""),"",IF(COUNTIFS('Lançamentos Diários'!$A$5:$A$2004,A1187,'Lançamentos Diários'!$B$5:$B$2004,B1187)&gt;0,"OK","FALTA LANÇAMENTO"))</f>
        <v/>
      </c>
    </row>
    <row r="1188">
      <c r="A1188" s="13" t="n"/>
      <c r="B1188" s="6" t="n"/>
      <c r="C1188" s="14" t="n"/>
      <c r="D1188" s="14" t="n"/>
      <c r="E1188" s="6" t="n"/>
      <c r="F1188" s="11">
        <f>IF(OR(C1188="",D1188=""),"",ROUND(MOD(D1188-C1188,1)*24,2))</f>
        <v/>
      </c>
      <c r="G1188" s="6" t="n"/>
      <c r="H1188" s="16">
        <f>IF(OR(A1188="",B1188=""),"",IF(COUNTIFS('Lançamentos Diários'!$A$5:$A$2004,A1188,'Lançamentos Diários'!$B$5:$B$2004,B1188)&gt;0,"OK","FALTA LANÇAMENTO"))</f>
        <v/>
      </c>
    </row>
    <row r="1189">
      <c r="A1189" s="13" t="n"/>
      <c r="B1189" s="6" t="n"/>
      <c r="C1189" s="14" t="n"/>
      <c r="D1189" s="14" t="n"/>
      <c r="E1189" s="6" t="n"/>
      <c r="F1189" s="11">
        <f>IF(OR(C1189="",D1189=""),"",ROUND(MOD(D1189-C1189,1)*24,2))</f>
        <v/>
      </c>
      <c r="G1189" s="6" t="n"/>
      <c r="H1189" s="16">
        <f>IF(OR(A1189="",B1189=""),"",IF(COUNTIFS('Lançamentos Diários'!$A$5:$A$2004,A1189,'Lançamentos Diários'!$B$5:$B$2004,B1189)&gt;0,"OK","FALTA LANÇAMENTO"))</f>
        <v/>
      </c>
    </row>
    <row r="1190">
      <c r="A1190" s="13" t="n"/>
      <c r="B1190" s="6" t="n"/>
      <c r="C1190" s="14" t="n"/>
      <c r="D1190" s="14" t="n"/>
      <c r="E1190" s="6" t="n"/>
      <c r="F1190" s="11">
        <f>IF(OR(C1190="",D1190=""),"",ROUND(MOD(D1190-C1190,1)*24,2))</f>
        <v/>
      </c>
      <c r="G1190" s="6" t="n"/>
      <c r="H1190" s="16">
        <f>IF(OR(A1190="",B1190=""),"",IF(COUNTIFS('Lançamentos Diários'!$A$5:$A$2004,A1190,'Lançamentos Diários'!$B$5:$B$2004,B1190)&gt;0,"OK","FALTA LANÇAMENTO"))</f>
        <v/>
      </c>
    </row>
    <row r="1191">
      <c r="A1191" s="13" t="n"/>
      <c r="B1191" s="6" t="n"/>
      <c r="C1191" s="14" t="n"/>
      <c r="D1191" s="14" t="n"/>
      <c r="E1191" s="6" t="n"/>
      <c r="F1191" s="11">
        <f>IF(OR(C1191="",D1191=""),"",ROUND(MOD(D1191-C1191,1)*24,2))</f>
        <v/>
      </c>
      <c r="G1191" s="6" t="n"/>
      <c r="H1191" s="16">
        <f>IF(OR(A1191="",B1191=""),"",IF(COUNTIFS('Lançamentos Diários'!$A$5:$A$2004,A1191,'Lançamentos Diários'!$B$5:$B$2004,B1191)&gt;0,"OK","FALTA LANÇAMENTO"))</f>
        <v/>
      </c>
    </row>
    <row r="1192">
      <c r="A1192" s="13" t="n"/>
      <c r="B1192" s="6" t="n"/>
      <c r="C1192" s="14" t="n"/>
      <c r="D1192" s="14" t="n"/>
      <c r="E1192" s="6" t="n"/>
      <c r="F1192" s="11">
        <f>IF(OR(C1192="",D1192=""),"",ROUND(MOD(D1192-C1192,1)*24,2))</f>
        <v/>
      </c>
      <c r="G1192" s="6" t="n"/>
      <c r="H1192" s="16">
        <f>IF(OR(A1192="",B1192=""),"",IF(COUNTIFS('Lançamentos Diários'!$A$5:$A$2004,A1192,'Lançamentos Diários'!$B$5:$B$2004,B1192)&gt;0,"OK","FALTA LANÇAMENTO"))</f>
        <v/>
      </c>
    </row>
    <row r="1193">
      <c r="A1193" s="13" t="n"/>
      <c r="B1193" s="6" t="n"/>
      <c r="C1193" s="14" t="n"/>
      <c r="D1193" s="14" t="n"/>
      <c r="E1193" s="6" t="n"/>
      <c r="F1193" s="11">
        <f>IF(OR(C1193="",D1193=""),"",ROUND(MOD(D1193-C1193,1)*24,2))</f>
        <v/>
      </c>
      <c r="G1193" s="6" t="n"/>
      <c r="H1193" s="16">
        <f>IF(OR(A1193="",B1193=""),"",IF(COUNTIFS('Lançamentos Diários'!$A$5:$A$2004,A1193,'Lançamentos Diários'!$B$5:$B$2004,B1193)&gt;0,"OK","FALTA LANÇAMENTO"))</f>
        <v/>
      </c>
    </row>
    <row r="1194">
      <c r="A1194" s="13" t="n"/>
      <c r="B1194" s="6" t="n"/>
      <c r="C1194" s="14" t="n"/>
      <c r="D1194" s="14" t="n"/>
      <c r="E1194" s="6" t="n"/>
      <c r="F1194" s="11">
        <f>IF(OR(C1194="",D1194=""),"",ROUND(MOD(D1194-C1194,1)*24,2))</f>
        <v/>
      </c>
      <c r="G1194" s="6" t="n"/>
      <c r="H1194" s="16">
        <f>IF(OR(A1194="",B1194=""),"",IF(COUNTIFS('Lançamentos Diários'!$A$5:$A$2004,A1194,'Lançamentos Diários'!$B$5:$B$2004,B1194)&gt;0,"OK","FALTA LANÇAMENTO"))</f>
        <v/>
      </c>
    </row>
    <row r="1195">
      <c r="A1195" s="13" t="n"/>
      <c r="B1195" s="6" t="n"/>
      <c r="C1195" s="14" t="n"/>
      <c r="D1195" s="14" t="n"/>
      <c r="E1195" s="6" t="n"/>
      <c r="F1195" s="11">
        <f>IF(OR(C1195="",D1195=""),"",ROUND(MOD(D1195-C1195,1)*24,2))</f>
        <v/>
      </c>
      <c r="G1195" s="6" t="n"/>
      <c r="H1195" s="16">
        <f>IF(OR(A1195="",B1195=""),"",IF(COUNTIFS('Lançamentos Diários'!$A$5:$A$2004,A1195,'Lançamentos Diários'!$B$5:$B$2004,B1195)&gt;0,"OK","FALTA LANÇAMENTO"))</f>
        <v/>
      </c>
    </row>
    <row r="1196">
      <c r="A1196" s="13" t="n"/>
      <c r="B1196" s="6" t="n"/>
      <c r="C1196" s="14" t="n"/>
      <c r="D1196" s="14" t="n"/>
      <c r="E1196" s="6" t="n"/>
      <c r="F1196" s="11">
        <f>IF(OR(C1196="",D1196=""),"",ROUND(MOD(D1196-C1196,1)*24,2))</f>
        <v/>
      </c>
      <c r="G1196" s="6" t="n"/>
      <c r="H1196" s="16">
        <f>IF(OR(A1196="",B1196=""),"",IF(COUNTIFS('Lançamentos Diários'!$A$5:$A$2004,A1196,'Lançamentos Diários'!$B$5:$B$2004,B1196)&gt;0,"OK","FALTA LANÇAMENTO"))</f>
        <v/>
      </c>
    </row>
    <row r="1197">
      <c r="A1197" s="13" t="n"/>
      <c r="B1197" s="6" t="n"/>
      <c r="C1197" s="14" t="n"/>
      <c r="D1197" s="14" t="n"/>
      <c r="E1197" s="6" t="n"/>
      <c r="F1197" s="11">
        <f>IF(OR(C1197="",D1197=""),"",ROUND(MOD(D1197-C1197,1)*24,2))</f>
        <v/>
      </c>
      <c r="G1197" s="6" t="n"/>
      <c r="H1197" s="16">
        <f>IF(OR(A1197="",B1197=""),"",IF(COUNTIFS('Lançamentos Diários'!$A$5:$A$2004,A1197,'Lançamentos Diários'!$B$5:$B$2004,B1197)&gt;0,"OK","FALTA LANÇAMENTO"))</f>
        <v/>
      </c>
    </row>
    <row r="1198">
      <c r="A1198" s="13" t="n"/>
      <c r="B1198" s="6" t="n"/>
      <c r="C1198" s="14" t="n"/>
      <c r="D1198" s="14" t="n"/>
      <c r="E1198" s="6" t="n"/>
      <c r="F1198" s="11">
        <f>IF(OR(C1198="",D1198=""),"",ROUND(MOD(D1198-C1198,1)*24,2))</f>
        <v/>
      </c>
      <c r="G1198" s="6" t="n"/>
      <c r="H1198" s="16">
        <f>IF(OR(A1198="",B1198=""),"",IF(COUNTIFS('Lançamentos Diários'!$A$5:$A$2004,A1198,'Lançamentos Diários'!$B$5:$B$2004,B1198)&gt;0,"OK","FALTA LANÇAMENTO"))</f>
        <v/>
      </c>
    </row>
    <row r="1199">
      <c r="A1199" s="13" t="n"/>
      <c r="B1199" s="6" t="n"/>
      <c r="C1199" s="14" t="n"/>
      <c r="D1199" s="14" t="n"/>
      <c r="E1199" s="6" t="n"/>
      <c r="F1199" s="11">
        <f>IF(OR(C1199="",D1199=""),"",ROUND(MOD(D1199-C1199,1)*24,2))</f>
        <v/>
      </c>
      <c r="G1199" s="6" t="n"/>
      <c r="H1199" s="16">
        <f>IF(OR(A1199="",B1199=""),"",IF(COUNTIFS('Lançamentos Diários'!$A$5:$A$2004,A1199,'Lançamentos Diários'!$B$5:$B$2004,B1199)&gt;0,"OK","FALTA LANÇAMENTO"))</f>
        <v/>
      </c>
    </row>
    <row r="1200">
      <c r="A1200" s="13" t="n"/>
      <c r="B1200" s="6" t="n"/>
      <c r="C1200" s="14" t="n"/>
      <c r="D1200" s="14" t="n"/>
      <c r="E1200" s="6" t="n"/>
      <c r="F1200" s="11">
        <f>IF(OR(C1200="",D1200=""),"",ROUND(MOD(D1200-C1200,1)*24,2))</f>
        <v/>
      </c>
      <c r="G1200" s="6" t="n"/>
      <c r="H1200" s="16">
        <f>IF(OR(A1200="",B1200=""),"",IF(COUNTIFS('Lançamentos Diários'!$A$5:$A$2004,A1200,'Lançamentos Diários'!$B$5:$B$2004,B1200)&gt;0,"OK","FALTA LANÇAMENTO"))</f>
        <v/>
      </c>
    </row>
    <row r="1201">
      <c r="A1201" s="13" t="n"/>
      <c r="B1201" s="6" t="n"/>
      <c r="C1201" s="14" t="n"/>
      <c r="D1201" s="14" t="n"/>
      <c r="E1201" s="6" t="n"/>
      <c r="F1201" s="11">
        <f>IF(OR(C1201="",D1201=""),"",ROUND(MOD(D1201-C1201,1)*24,2))</f>
        <v/>
      </c>
      <c r="G1201" s="6" t="n"/>
      <c r="H1201" s="16">
        <f>IF(OR(A1201="",B1201=""),"",IF(COUNTIFS('Lançamentos Diários'!$A$5:$A$2004,A1201,'Lançamentos Diários'!$B$5:$B$2004,B1201)&gt;0,"OK","FALTA LANÇAMENTO"))</f>
        <v/>
      </c>
    </row>
    <row r="1202">
      <c r="A1202" s="13" t="n"/>
      <c r="B1202" s="6" t="n"/>
      <c r="C1202" s="14" t="n"/>
      <c r="D1202" s="14" t="n"/>
      <c r="E1202" s="6" t="n"/>
      <c r="F1202" s="11">
        <f>IF(OR(C1202="",D1202=""),"",ROUND(MOD(D1202-C1202,1)*24,2))</f>
        <v/>
      </c>
      <c r="G1202" s="6" t="n"/>
      <c r="H1202" s="16">
        <f>IF(OR(A1202="",B1202=""),"",IF(COUNTIFS('Lançamentos Diários'!$A$5:$A$2004,A1202,'Lançamentos Diários'!$B$5:$B$2004,B1202)&gt;0,"OK","FALTA LANÇAMENTO"))</f>
        <v/>
      </c>
    </row>
    <row r="1203">
      <c r="A1203" s="13" t="n"/>
      <c r="B1203" s="6" t="n"/>
      <c r="C1203" s="14" t="n"/>
      <c r="D1203" s="14" t="n"/>
      <c r="E1203" s="6" t="n"/>
      <c r="F1203" s="11">
        <f>IF(OR(C1203="",D1203=""),"",ROUND(MOD(D1203-C1203,1)*24,2))</f>
        <v/>
      </c>
      <c r="G1203" s="6" t="n"/>
      <c r="H1203" s="16">
        <f>IF(OR(A1203="",B1203=""),"",IF(COUNTIFS('Lançamentos Diários'!$A$5:$A$2004,A1203,'Lançamentos Diários'!$B$5:$B$2004,B1203)&gt;0,"OK","FALTA LANÇAMENTO"))</f>
        <v/>
      </c>
    </row>
    <row r="1204">
      <c r="A1204" s="13" t="n"/>
      <c r="B1204" s="6" t="n"/>
      <c r="C1204" s="14" t="n"/>
      <c r="D1204" s="14" t="n"/>
      <c r="E1204" s="6" t="n"/>
      <c r="F1204" s="11">
        <f>IF(OR(C1204="",D1204=""),"",ROUND(MOD(D1204-C1204,1)*24,2))</f>
        <v/>
      </c>
      <c r="G1204" s="6" t="n"/>
      <c r="H1204" s="16">
        <f>IF(OR(A1204="",B1204=""),"",IF(COUNTIFS('Lançamentos Diários'!$A$5:$A$2004,A1204,'Lançamentos Diários'!$B$5:$B$2004,B1204)&gt;0,"OK","FALTA LANÇAMENTO"))</f>
        <v/>
      </c>
    </row>
    <row r="1205">
      <c r="A1205" s="13" t="n"/>
      <c r="B1205" s="6" t="n"/>
      <c r="C1205" s="14" t="n"/>
      <c r="D1205" s="14" t="n"/>
      <c r="E1205" s="6" t="n"/>
      <c r="F1205" s="11">
        <f>IF(OR(C1205="",D1205=""),"",ROUND(MOD(D1205-C1205,1)*24,2))</f>
        <v/>
      </c>
      <c r="G1205" s="6" t="n"/>
      <c r="H1205" s="16">
        <f>IF(OR(A1205="",B1205=""),"",IF(COUNTIFS('Lançamentos Diários'!$A$5:$A$2004,A1205,'Lançamentos Diários'!$B$5:$B$2004,B1205)&gt;0,"OK","FALTA LANÇAMENTO"))</f>
        <v/>
      </c>
    </row>
    <row r="1206">
      <c r="A1206" s="13" t="n"/>
      <c r="B1206" s="6" t="n"/>
      <c r="C1206" s="14" t="n"/>
      <c r="D1206" s="14" t="n"/>
      <c r="E1206" s="6" t="n"/>
      <c r="F1206" s="11">
        <f>IF(OR(C1206="",D1206=""),"",ROUND(MOD(D1206-C1206,1)*24,2))</f>
        <v/>
      </c>
      <c r="G1206" s="6" t="n"/>
      <c r="H1206" s="16">
        <f>IF(OR(A1206="",B1206=""),"",IF(COUNTIFS('Lançamentos Diários'!$A$5:$A$2004,A1206,'Lançamentos Diários'!$B$5:$B$2004,B1206)&gt;0,"OK","FALTA LANÇAMENTO"))</f>
        <v/>
      </c>
    </row>
    <row r="1207">
      <c r="A1207" s="13" t="n"/>
      <c r="B1207" s="6" t="n"/>
      <c r="C1207" s="14" t="n"/>
      <c r="D1207" s="14" t="n"/>
      <c r="E1207" s="6" t="n"/>
      <c r="F1207" s="11">
        <f>IF(OR(C1207="",D1207=""),"",ROUND(MOD(D1207-C1207,1)*24,2))</f>
        <v/>
      </c>
      <c r="G1207" s="6" t="n"/>
      <c r="H1207" s="16">
        <f>IF(OR(A1207="",B1207=""),"",IF(COUNTIFS('Lançamentos Diários'!$A$5:$A$2004,A1207,'Lançamentos Diários'!$B$5:$B$2004,B1207)&gt;0,"OK","FALTA LANÇAMENTO"))</f>
        <v/>
      </c>
    </row>
    <row r="1208">
      <c r="A1208" s="13" t="n"/>
      <c r="B1208" s="6" t="n"/>
      <c r="C1208" s="14" t="n"/>
      <c r="D1208" s="14" t="n"/>
      <c r="E1208" s="6" t="n"/>
      <c r="F1208" s="11">
        <f>IF(OR(C1208="",D1208=""),"",ROUND(MOD(D1208-C1208,1)*24,2))</f>
        <v/>
      </c>
      <c r="G1208" s="6" t="n"/>
      <c r="H1208" s="16">
        <f>IF(OR(A1208="",B1208=""),"",IF(COUNTIFS('Lançamentos Diários'!$A$5:$A$2004,A1208,'Lançamentos Diários'!$B$5:$B$2004,B1208)&gt;0,"OK","FALTA LANÇAMENTO"))</f>
        <v/>
      </c>
    </row>
    <row r="1209">
      <c r="A1209" s="13" t="n"/>
      <c r="B1209" s="6" t="n"/>
      <c r="C1209" s="14" t="n"/>
      <c r="D1209" s="14" t="n"/>
      <c r="E1209" s="6" t="n"/>
      <c r="F1209" s="11">
        <f>IF(OR(C1209="",D1209=""),"",ROUND(MOD(D1209-C1209,1)*24,2))</f>
        <v/>
      </c>
      <c r="G1209" s="6" t="n"/>
      <c r="H1209" s="16">
        <f>IF(OR(A1209="",B1209=""),"",IF(COUNTIFS('Lançamentos Diários'!$A$5:$A$2004,A1209,'Lançamentos Diários'!$B$5:$B$2004,B1209)&gt;0,"OK","FALTA LANÇAMENTO"))</f>
        <v/>
      </c>
    </row>
    <row r="1210">
      <c r="A1210" s="13" t="n"/>
      <c r="B1210" s="6" t="n"/>
      <c r="C1210" s="14" t="n"/>
      <c r="D1210" s="14" t="n"/>
      <c r="E1210" s="6" t="n"/>
      <c r="F1210" s="11">
        <f>IF(OR(C1210="",D1210=""),"",ROUND(MOD(D1210-C1210,1)*24,2))</f>
        <v/>
      </c>
      <c r="G1210" s="6" t="n"/>
      <c r="H1210" s="16">
        <f>IF(OR(A1210="",B1210=""),"",IF(COUNTIFS('Lançamentos Diários'!$A$5:$A$2004,A1210,'Lançamentos Diários'!$B$5:$B$2004,B1210)&gt;0,"OK","FALTA LANÇAMENTO"))</f>
        <v/>
      </c>
    </row>
    <row r="1211">
      <c r="A1211" s="13" t="n"/>
      <c r="B1211" s="6" t="n"/>
      <c r="C1211" s="14" t="n"/>
      <c r="D1211" s="14" t="n"/>
      <c r="E1211" s="6" t="n"/>
      <c r="F1211" s="11">
        <f>IF(OR(C1211="",D1211=""),"",ROUND(MOD(D1211-C1211,1)*24,2))</f>
        <v/>
      </c>
      <c r="G1211" s="6" t="n"/>
      <c r="H1211" s="16">
        <f>IF(OR(A1211="",B1211=""),"",IF(COUNTIFS('Lançamentos Diários'!$A$5:$A$2004,A1211,'Lançamentos Diários'!$B$5:$B$2004,B1211)&gt;0,"OK","FALTA LANÇAMENTO"))</f>
        <v/>
      </c>
    </row>
    <row r="1212">
      <c r="A1212" s="13" t="n"/>
      <c r="B1212" s="6" t="n"/>
      <c r="C1212" s="14" t="n"/>
      <c r="D1212" s="14" t="n"/>
      <c r="E1212" s="6" t="n"/>
      <c r="F1212" s="11">
        <f>IF(OR(C1212="",D1212=""),"",ROUND(MOD(D1212-C1212,1)*24,2))</f>
        <v/>
      </c>
      <c r="G1212" s="6" t="n"/>
      <c r="H1212" s="16">
        <f>IF(OR(A1212="",B1212=""),"",IF(COUNTIFS('Lançamentos Diários'!$A$5:$A$2004,A1212,'Lançamentos Diários'!$B$5:$B$2004,B1212)&gt;0,"OK","FALTA LANÇAMENTO"))</f>
        <v/>
      </c>
    </row>
    <row r="1213">
      <c r="A1213" s="13" t="n"/>
      <c r="B1213" s="6" t="n"/>
      <c r="C1213" s="14" t="n"/>
      <c r="D1213" s="14" t="n"/>
      <c r="E1213" s="6" t="n"/>
      <c r="F1213" s="11">
        <f>IF(OR(C1213="",D1213=""),"",ROUND(MOD(D1213-C1213,1)*24,2))</f>
        <v/>
      </c>
      <c r="G1213" s="6" t="n"/>
      <c r="H1213" s="16">
        <f>IF(OR(A1213="",B1213=""),"",IF(COUNTIFS('Lançamentos Diários'!$A$5:$A$2004,A1213,'Lançamentos Diários'!$B$5:$B$2004,B1213)&gt;0,"OK","FALTA LANÇAMENTO"))</f>
        <v/>
      </c>
    </row>
    <row r="1214">
      <c r="A1214" s="13" t="n"/>
      <c r="B1214" s="6" t="n"/>
      <c r="C1214" s="14" t="n"/>
      <c r="D1214" s="14" t="n"/>
      <c r="E1214" s="6" t="n"/>
      <c r="F1214" s="11">
        <f>IF(OR(C1214="",D1214=""),"",ROUND(MOD(D1214-C1214,1)*24,2))</f>
        <v/>
      </c>
      <c r="G1214" s="6" t="n"/>
      <c r="H1214" s="16">
        <f>IF(OR(A1214="",B1214=""),"",IF(COUNTIFS('Lançamentos Diários'!$A$5:$A$2004,A1214,'Lançamentos Diários'!$B$5:$B$2004,B1214)&gt;0,"OK","FALTA LANÇAMENTO"))</f>
        <v/>
      </c>
    </row>
    <row r="1215">
      <c r="A1215" s="13" t="n"/>
      <c r="B1215" s="6" t="n"/>
      <c r="C1215" s="14" t="n"/>
      <c r="D1215" s="14" t="n"/>
      <c r="E1215" s="6" t="n"/>
      <c r="F1215" s="11">
        <f>IF(OR(C1215="",D1215=""),"",ROUND(MOD(D1215-C1215,1)*24,2))</f>
        <v/>
      </c>
      <c r="G1215" s="6" t="n"/>
      <c r="H1215" s="16">
        <f>IF(OR(A1215="",B1215=""),"",IF(COUNTIFS('Lançamentos Diários'!$A$5:$A$2004,A1215,'Lançamentos Diários'!$B$5:$B$2004,B1215)&gt;0,"OK","FALTA LANÇAMENTO"))</f>
        <v/>
      </c>
    </row>
    <row r="1216">
      <c r="A1216" s="13" t="n"/>
      <c r="B1216" s="6" t="n"/>
      <c r="C1216" s="14" t="n"/>
      <c r="D1216" s="14" t="n"/>
      <c r="E1216" s="6" t="n"/>
      <c r="F1216" s="11">
        <f>IF(OR(C1216="",D1216=""),"",ROUND(MOD(D1216-C1216,1)*24,2))</f>
        <v/>
      </c>
      <c r="G1216" s="6" t="n"/>
      <c r="H1216" s="16">
        <f>IF(OR(A1216="",B1216=""),"",IF(COUNTIFS('Lançamentos Diários'!$A$5:$A$2004,A1216,'Lançamentos Diários'!$B$5:$B$2004,B1216)&gt;0,"OK","FALTA LANÇAMENTO"))</f>
        <v/>
      </c>
    </row>
    <row r="1217">
      <c r="A1217" s="13" t="n"/>
      <c r="B1217" s="6" t="n"/>
      <c r="C1217" s="14" t="n"/>
      <c r="D1217" s="14" t="n"/>
      <c r="E1217" s="6" t="n"/>
      <c r="F1217" s="11">
        <f>IF(OR(C1217="",D1217=""),"",ROUND(MOD(D1217-C1217,1)*24,2))</f>
        <v/>
      </c>
      <c r="G1217" s="6" t="n"/>
      <c r="H1217" s="16">
        <f>IF(OR(A1217="",B1217=""),"",IF(COUNTIFS('Lançamentos Diários'!$A$5:$A$2004,A1217,'Lançamentos Diários'!$B$5:$B$2004,B1217)&gt;0,"OK","FALTA LANÇAMENTO"))</f>
        <v/>
      </c>
    </row>
    <row r="1218">
      <c r="A1218" s="13" t="n"/>
      <c r="B1218" s="6" t="n"/>
      <c r="C1218" s="14" t="n"/>
      <c r="D1218" s="14" t="n"/>
      <c r="E1218" s="6" t="n"/>
      <c r="F1218" s="11">
        <f>IF(OR(C1218="",D1218=""),"",ROUND(MOD(D1218-C1218,1)*24,2))</f>
        <v/>
      </c>
      <c r="G1218" s="6" t="n"/>
      <c r="H1218" s="16">
        <f>IF(OR(A1218="",B1218=""),"",IF(COUNTIFS('Lançamentos Diários'!$A$5:$A$2004,A1218,'Lançamentos Diários'!$B$5:$B$2004,B1218)&gt;0,"OK","FALTA LANÇAMENTO"))</f>
        <v/>
      </c>
    </row>
    <row r="1219">
      <c r="A1219" s="13" t="n"/>
      <c r="B1219" s="6" t="n"/>
      <c r="C1219" s="14" t="n"/>
      <c r="D1219" s="14" t="n"/>
      <c r="E1219" s="6" t="n"/>
      <c r="F1219" s="11">
        <f>IF(OR(C1219="",D1219=""),"",ROUND(MOD(D1219-C1219,1)*24,2))</f>
        <v/>
      </c>
      <c r="G1219" s="6" t="n"/>
      <c r="H1219" s="16">
        <f>IF(OR(A1219="",B1219=""),"",IF(COUNTIFS('Lançamentos Diários'!$A$5:$A$2004,A1219,'Lançamentos Diários'!$B$5:$B$2004,B1219)&gt;0,"OK","FALTA LANÇAMENTO"))</f>
        <v/>
      </c>
    </row>
    <row r="1220">
      <c r="A1220" s="13" t="n"/>
      <c r="B1220" s="6" t="n"/>
      <c r="C1220" s="14" t="n"/>
      <c r="D1220" s="14" t="n"/>
      <c r="E1220" s="6" t="n"/>
      <c r="F1220" s="11">
        <f>IF(OR(C1220="",D1220=""),"",ROUND(MOD(D1220-C1220,1)*24,2))</f>
        <v/>
      </c>
      <c r="G1220" s="6" t="n"/>
      <c r="H1220" s="16">
        <f>IF(OR(A1220="",B1220=""),"",IF(COUNTIFS('Lançamentos Diários'!$A$5:$A$2004,A1220,'Lançamentos Diários'!$B$5:$B$2004,B1220)&gt;0,"OK","FALTA LANÇAMENTO"))</f>
        <v/>
      </c>
    </row>
    <row r="1221">
      <c r="A1221" s="13" t="n"/>
      <c r="B1221" s="6" t="n"/>
      <c r="C1221" s="14" t="n"/>
      <c r="D1221" s="14" t="n"/>
      <c r="E1221" s="6" t="n"/>
      <c r="F1221" s="11">
        <f>IF(OR(C1221="",D1221=""),"",ROUND(MOD(D1221-C1221,1)*24,2))</f>
        <v/>
      </c>
      <c r="G1221" s="6" t="n"/>
      <c r="H1221" s="16">
        <f>IF(OR(A1221="",B1221=""),"",IF(COUNTIFS('Lançamentos Diários'!$A$5:$A$2004,A1221,'Lançamentos Diários'!$B$5:$B$2004,B1221)&gt;0,"OK","FALTA LANÇAMENTO"))</f>
        <v/>
      </c>
    </row>
    <row r="1222">
      <c r="A1222" s="13" t="n"/>
      <c r="B1222" s="6" t="n"/>
      <c r="C1222" s="14" t="n"/>
      <c r="D1222" s="14" t="n"/>
      <c r="E1222" s="6" t="n"/>
      <c r="F1222" s="11">
        <f>IF(OR(C1222="",D1222=""),"",ROUND(MOD(D1222-C1222,1)*24,2))</f>
        <v/>
      </c>
      <c r="G1222" s="6" t="n"/>
      <c r="H1222" s="16">
        <f>IF(OR(A1222="",B1222=""),"",IF(COUNTIFS('Lançamentos Diários'!$A$5:$A$2004,A1222,'Lançamentos Diários'!$B$5:$B$2004,B1222)&gt;0,"OK","FALTA LANÇAMENTO"))</f>
        <v/>
      </c>
    </row>
    <row r="1223">
      <c r="A1223" s="13" t="n"/>
      <c r="B1223" s="6" t="n"/>
      <c r="C1223" s="14" t="n"/>
      <c r="D1223" s="14" t="n"/>
      <c r="E1223" s="6" t="n"/>
      <c r="F1223" s="11">
        <f>IF(OR(C1223="",D1223=""),"",ROUND(MOD(D1223-C1223,1)*24,2))</f>
        <v/>
      </c>
      <c r="G1223" s="6" t="n"/>
      <c r="H1223" s="16">
        <f>IF(OR(A1223="",B1223=""),"",IF(COUNTIFS('Lançamentos Diários'!$A$5:$A$2004,A1223,'Lançamentos Diários'!$B$5:$B$2004,B1223)&gt;0,"OK","FALTA LANÇAMENTO"))</f>
        <v/>
      </c>
    </row>
    <row r="1224">
      <c r="A1224" s="13" t="n"/>
      <c r="B1224" s="6" t="n"/>
      <c r="C1224" s="14" t="n"/>
      <c r="D1224" s="14" t="n"/>
      <c r="E1224" s="6" t="n"/>
      <c r="F1224" s="11">
        <f>IF(OR(C1224="",D1224=""),"",ROUND(MOD(D1224-C1224,1)*24,2))</f>
        <v/>
      </c>
      <c r="G1224" s="6" t="n"/>
      <c r="H1224" s="16">
        <f>IF(OR(A1224="",B1224=""),"",IF(COUNTIFS('Lançamentos Diários'!$A$5:$A$2004,A1224,'Lançamentos Diários'!$B$5:$B$2004,B1224)&gt;0,"OK","FALTA LANÇAMENTO"))</f>
        <v/>
      </c>
    </row>
    <row r="1225">
      <c r="A1225" s="13" t="n"/>
      <c r="B1225" s="6" t="n"/>
      <c r="C1225" s="14" t="n"/>
      <c r="D1225" s="14" t="n"/>
      <c r="E1225" s="6" t="n"/>
      <c r="F1225" s="11">
        <f>IF(OR(C1225="",D1225=""),"",ROUND(MOD(D1225-C1225,1)*24,2))</f>
        <v/>
      </c>
      <c r="G1225" s="6" t="n"/>
      <c r="H1225" s="16">
        <f>IF(OR(A1225="",B1225=""),"",IF(COUNTIFS('Lançamentos Diários'!$A$5:$A$2004,A1225,'Lançamentos Diários'!$B$5:$B$2004,B1225)&gt;0,"OK","FALTA LANÇAMENTO"))</f>
        <v/>
      </c>
    </row>
    <row r="1226">
      <c r="A1226" s="13" t="n"/>
      <c r="B1226" s="6" t="n"/>
      <c r="C1226" s="14" t="n"/>
      <c r="D1226" s="14" t="n"/>
      <c r="E1226" s="6" t="n"/>
      <c r="F1226" s="11">
        <f>IF(OR(C1226="",D1226=""),"",ROUND(MOD(D1226-C1226,1)*24,2))</f>
        <v/>
      </c>
      <c r="G1226" s="6" t="n"/>
      <c r="H1226" s="16">
        <f>IF(OR(A1226="",B1226=""),"",IF(COUNTIFS('Lançamentos Diários'!$A$5:$A$2004,A1226,'Lançamentos Diários'!$B$5:$B$2004,B1226)&gt;0,"OK","FALTA LANÇAMENTO"))</f>
        <v/>
      </c>
    </row>
    <row r="1227">
      <c r="A1227" s="13" t="n"/>
      <c r="B1227" s="6" t="n"/>
      <c r="C1227" s="14" t="n"/>
      <c r="D1227" s="14" t="n"/>
      <c r="E1227" s="6" t="n"/>
      <c r="F1227" s="11">
        <f>IF(OR(C1227="",D1227=""),"",ROUND(MOD(D1227-C1227,1)*24,2))</f>
        <v/>
      </c>
      <c r="G1227" s="6" t="n"/>
      <c r="H1227" s="16">
        <f>IF(OR(A1227="",B1227=""),"",IF(COUNTIFS('Lançamentos Diários'!$A$5:$A$2004,A1227,'Lançamentos Diários'!$B$5:$B$2004,B1227)&gt;0,"OK","FALTA LANÇAMENTO"))</f>
        <v/>
      </c>
    </row>
    <row r="1228">
      <c r="A1228" s="13" t="n"/>
      <c r="B1228" s="6" t="n"/>
      <c r="C1228" s="14" t="n"/>
      <c r="D1228" s="14" t="n"/>
      <c r="E1228" s="6" t="n"/>
      <c r="F1228" s="11">
        <f>IF(OR(C1228="",D1228=""),"",ROUND(MOD(D1228-C1228,1)*24,2))</f>
        <v/>
      </c>
      <c r="G1228" s="6" t="n"/>
      <c r="H1228" s="16">
        <f>IF(OR(A1228="",B1228=""),"",IF(COUNTIFS('Lançamentos Diários'!$A$5:$A$2004,A1228,'Lançamentos Diários'!$B$5:$B$2004,B1228)&gt;0,"OK","FALTA LANÇAMENTO"))</f>
        <v/>
      </c>
    </row>
    <row r="1229">
      <c r="A1229" s="13" t="n"/>
      <c r="B1229" s="6" t="n"/>
      <c r="C1229" s="14" t="n"/>
      <c r="D1229" s="14" t="n"/>
      <c r="E1229" s="6" t="n"/>
      <c r="F1229" s="11">
        <f>IF(OR(C1229="",D1229=""),"",ROUND(MOD(D1229-C1229,1)*24,2))</f>
        <v/>
      </c>
      <c r="G1229" s="6" t="n"/>
      <c r="H1229" s="16">
        <f>IF(OR(A1229="",B1229=""),"",IF(COUNTIFS('Lançamentos Diários'!$A$5:$A$2004,A1229,'Lançamentos Diários'!$B$5:$B$2004,B1229)&gt;0,"OK","FALTA LANÇAMENTO"))</f>
        <v/>
      </c>
    </row>
    <row r="1230">
      <c r="A1230" s="13" t="n"/>
      <c r="B1230" s="6" t="n"/>
      <c r="C1230" s="14" t="n"/>
      <c r="D1230" s="14" t="n"/>
      <c r="E1230" s="6" t="n"/>
      <c r="F1230" s="11">
        <f>IF(OR(C1230="",D1230=""),"",ROUND(MOD(D1230-C1230,1)*24,2))</f>
        <v/>
      </c>
      <c r="G1230" s="6" t="n"/>
      <c r="H1230" s="16">
        <f>IF(OR(A1230="",B1230=""),"",IF(COUNTIFS('Lançamentos Diários'!$A$5:$A$2004,A1230,'Lançamentos Diários'!$B$5:$B$2004,B1230)&gt;0,"OK","FALTA LANÇAMENTO"))</f>
        <v/>
      </c>
    </row>
    <row r="1231">
      <c r="A1231" s="13" t="n"/>
      <c r="B1231" s="6" t="n"/>
      <c r="C1231" s="14" t="n"/>
      <c r="D1231" s="14" t="n"/>
      <c r="E1231" s="6" t="n"/>
      <c r="F1231" s="11">
        <f>IF(OR(C1231="",D1231=""),"",ROUND(MOD(D1231-C1231,1)*24,2))</f>
        <v/>
      </c>
      <c r="G1231" s="6" t="n"/>
      <c r="H1231" s="16">
        <f>IF(OR(A1231="",B1231=""),"",IF(COUNTIFS('Lançamentos Diários'!$A$5:$A$2004,A1231,'Lançamentos Diários'!$B$5:$B$2004,B1231)&gt;0,"OK","FALTA LANÇAMENTO"))</f>
        <v/>
      </c>
    </row>
    <row r="1232">
      <c r="A1232" s="13" t="n"/>
      <c r="B1232" s="6" t="n"/>
      <c r="C1232" s="14" t="n"/>
      <c r="D1232" s="14" t="n"/>
      <c r="E1232" s="6" t="n"/>
      <c r="F1232" s="11">
        <f>IF(OR(C1232="",D1232=""),"",ROUND(MOD(D1232-C1232,1)*24,2))</f>
        <v/>
      </c>
      <c r="G1232" s="6" t="n"/>
      <c r="H1232" s="16">
        <f>IF(OR(A1232="",B1232=""),"",IF(COUNTIFS('Lançamentos Diários'!$A$5:$A$2004,A1232,'Lançamentos Diários'!$B$5:$B$2004,B1232)&gt;0,"OK","FALTA LANÇAMENTO"))</f>
        <v/>
      </c>
    </row>
    <row r="1233">
      <c r="A1233" s="13" t="n"/>
      <c r="B1233" s="6" t="n"/>
      <c r="C1233" s="14" t="n"/>
      <c r="D1233" s="14" t="n"/>
      <c r="E1233" s="6" t="n"/>
      <c r="F1233" s="11">
        <f>IF(OR(C1233="",D1233=""),"",ROUND(MOD(D1233-C1233,1)*24,2))</f>
        <v/>
      </c>
      <c r="G1233" s="6" t="n"/>
      <c r="H1233" s="16">
        <f>IF(OR(A1233="",B1233=""),"",IF(COUNTIFS('Lançamentos Diários'!$A$5:$A$2004,A1233,'Lançamentos Diários'!$B$5:$B$2004,B1233)&gt;0,"OK","FALTA LANÇAMENTO"))</f>
        <v/>
      </c>
    </row>
    <row r="1234">
      <c r="A1234" s="13" t="n"/>
      <c r="B1234" s="6" t="n"/>
      <c r="C1234" s="14" t="n"/>
      <c r="D1234" s="14" t="n"/>
      <c r="E1234" s="6" t="n"/>
      <c r="F1234" s="11">
        <f>IF(OR(C1234="",D1234=""),"",ROUND(MOD(D1234-C1234,1)*24,2))</f>
        <v/>
      </c>
      <c r="G1234" s="6" t="n"/>
      <c r="H1234" s="16">
        <f>IF(OR(A1234="",B1234=""),"",IF(COUNTIFS('Lançamentos Diários'!$A$5:$A$2004,A1234,'Lançamentos Diários'!$B$5:$B$2004,B1234)&gt;0,"OK","FALTA LANÇAMENTO"))</f>
        <v/>
      </c>
    </row>
    <row r="1235">
      <c r="A1235" s="13" t="n"/>
      <c r="B1235" s="6" t="n"/>
      <c r="C1235" s="14" t="n"/>
      <c r="D1235" s="14" t="n"/>
      <c r="E1235" s="6" t="n"/>
      <c r="F1235" s="11">
        <f>IF(OR(C1235="",D1235=""),"",ROUND(MOD(D1235-C1235,1)*24,2))</f>
        <v/>
      </c>
      <c r="G1235" s="6" t="n"/>
      <c r="H1235" s="16">
        <f>IF(OR(A1235="",B1235=""),"",IF(COUNTIFS('Lançamentos Diários'!$A$5:$A$2004,A1235,'Lançamentos Diários'!$B$5:$B$2004,B1235)&gt;0,"OK","FALTA LANÇAMENTO"))</f>
        <v/>
      </c>
    </row>
    <row r="1236">
      <c r="A1236" s="13" t="n"/>
      <c r="B1236" s="6" t="n"/>
      <c r="C1236" s="14" t="n"/>
      <c r="D1236" s="14" t="n"/>
      <c r="E1236" s="6" t="n"/>
      <c r="F1236" s="11">
        <f>IF(OR(C1236="",D1236=""),"",ROUND(MOD(D1236-C1236,1)*24,2))</f>
        <v/>
      </c>
      <c r="G1236" s="6" t="n"/>
      <c r="H1236" s="16">
        <f>IF(OR(A1236="",B1236=""),"",IF(COUNTIFS('Lançamentos Diários'!$A$5:$A$2004,A1236,'Lançamentos Diários'!$B$5:$B$2004,B1236)&gt;0,"OK","FALTA LANÇAMENTO"))</f>
        <v/>
      </c>
    </row>
    <row r="1237">
      <c r="A1237" s="13" t="n"/>
      <c r="B1237" s="6" t="n"/>
      <c r="C1237" s="14" t="n"/>
      <c r="D1237" s="14" t="n"/>
      <c r="E1237" s="6" t="n"/>
      <c r="F1237" s="11">
        <f>IF(OR(C1237="",D1237=""),"",ROUND(MOD(D1237-C1237,1)*24,2))</f>
        <v/>
      </c>
      <c r="G1237" s="6" t="n"/>
      <c r="H1237" s="16">
        <f>IF(OR(A1237="",B1237=""),"",IF(COUNTIFS('Lançamentos Diários'!$A$5:$A$2004,A1237,'Lançamentos Diários'!$B$5:$B$2004,B1237)&gt;0,"OK","FALTA LANÇAMENTO"))</f>
        <v/>
      </c>
    </row>
    <row r="1238">
      <c r="A1238" s="13" t="n"/>
      <c r="B1238" s="6" t="n"/>
      <c r="C1238" s="14" t="n"/>
      <c r="D1238" s="14" t="n"/>
      <c r="E1238" s="6" t="n"/>
      <c r="F1238" s="11">
        <f>IF(OR(C1238="",D1238=""),"",ROUND(MOD(D1238-C1238,1)*24,2))</f>
        <v/>
      </c>
      <c r="G1238" s="6" t="n"/>
      <c r="H1238" s="16">
        <f>IF(OR(A1238="",B1238=""),"",IF(COUNTIFS('Lançamentos Diários'!$A$5:$A$2004,A1238,'Lançamentos Diários'!$B$5:$B$2004,B1238)&gt;0,"OK","FALTA LANÇAMENTO"))</f>
        <v/>
      </c>
    </row>
    <row r="1239">
      <c r="A1239" s="13" t="n"/>
      <c r="B1239" s="6" t="n"/>
      <c r="C1239" s="14" t="n"/>
      <c r="D1239" s="14" t="n"/>
      <c r="E1239" s="6" t="n"/>
      <c r="F1239" s="11">
        <f>IF(OR(C1239="",D1239=""),"",ROUND(MOD(D1239-C1239,1)*24,2))</f>
        <v/>
      </c>
      <c r="G1239" s="6" t="n"/>
      <c r="H1239" s="16">
        <f>IF(OR(A1239="",B1239=""),"",IF(COUNTIFS('Lançamentos Diários'!$A$5:$A$2004,A1239,'Lançamentos Diários'!$B$5:$B$2004,B1239)&gt;0,"OK","FALTA LANÇAMENTO"))</f>
        <v/>
      </c>
    </row>
    <row r="1240">
      <c r="A1240" s="13" t="n"/>
      <c r="B1240" s="6" t="n"/>
      <c r="C1240" s="14" t="n"/>
      <c r="D1240" s="14" t="n"/>
      <c r="E1240" s="6" t="n"/>
      <c r="F1240" s="11">
        <f>IF(OR(C1240="",D1240=""),"",ROUND(MOD(D1240-C1240,1)*24,2))</f>
        <v/>
      </c>
      <c r="G1240" s="6" t="n"/>
      <c r="H1240" s="16">
        <f>IF(OR(A1240="",B1240=""),"",IF(COUNTIFS('Lançamentos Diários'!$A$5:$A$2004,A1240,'Lançamentos Diários'!$B$5:$B$2004,B1240)&gt;0,"OK","FALTA LANÇAMENTO"))</f>
        <v/>
      </c>
    </row>
    <row r="1241">
      <c r="A1241" s="13" t="n"/>
      <c r="B1241" s="6" t="n"/>
      <c r="C1241" s="14" t="n"/>
      <c r="D1241" s="14" t="n"/>
      <c r="E1241" s="6" t="n"/>
      <c r="F1241" s="11">
        <f>IF(OR(C1241="",D1241=""),"",ROUND(MOD(D1241-C1241,1)*24,2))</f>
        <v/>
      </c>
      <c r="G1241" s="6" t="n"/>
      <c r="H1241" s="16">
        <f>IF(OR(A1241="",B1241=""),"",IF(COUNTIFS('Lançamentos Diários'!$A$5:$A$2004,A1241,'Lançamentos Diários'!$B$5:$B$2004,B1241)&gt;0,"OK","FALTA LANÇAMENTO"))</f>
        <v/>
      </c>
    </row>
    <row r="1242">
      <c r="A1242" s="13" t="n"/>
      <c r="B1242" s="6" t="n"/>
      <c r="C1242" s="14" t="n"/>
      <c r="D1242" s="14" t="n"/>
      <c r="E1242" s="6" t="n"/>
      <c r="F1242" s="11">
        <f>IF(OR(C1242="",D1242=""),"",ROUND(MOD(D1242-C1242,1)*24,2))</f>
        <v/>
      </c>
      <c r="G1242" s="6" t="n"/>
      <c r="H1242" s="16">
        <f>IF(OR(A1242="",B1242=""),"",IF(COUNTIFS('Lançamentos Diários'!$A$5:$A$2004,A1242,'Lançamentos Diários'!$B$5:$B$2004,B1242)&gt;0,"OK","FALTA LANÇAMENTO"))</f>
        <v/>
      </c>
    </row>
    <row r="1243">
      <c r="A1243" s="13" t="n"/>
      <c r="B1243" s="6" t="n"/>
      <c r="C1243" s="14" t="n"/>
      <c r="D1243" s="14" t="n"/>
      <c r="E1243" s="6" t="n"/>
      <c r="F1243" s="11">
        <f>IF(OR(C1243="",D1243=""),"",ROUND(MOD(D1243-C1243,1)*24,2))</f>
        <v/>
      </c>
      <c r="G1243" s="6" t="n"/>
      <c r="H1243" s="16">
        <f>IF(OR(A1243="",B1243=""),"",IF(COUNTIFS('Lançamentos Diários'!$A$5:$A$2004,A1243,'Lançamentos Diários'!$B$5:$B$2004,B1243)&gt;0,"OK","FALTA LANÇAMENTO"))</f>
        <v/>
      </c>
    </row>
    <row r="1244">
      <c r="A1244" s="13" t="n"/>
      <c r="B1244" s="6" t="n"/>
      <c r="C1244" s="14" t="n"/>
      <c r="D1244" s="14" t="n"/>
      <c r="E1244" s="6" t="n"/>
      <c r="F1244" s="11">
        <f>IF(OR(C1244="",D1244=""),"",ROUND(MOD(D1244-C1244,1)*24,2))</f>
        <v/>
      </c>
      <c r="G1244" s="6" t="n"/>
      <c r="H1244" s="16">
        <f>IF(OR(A1244="",B1244=""),"",IF(COUNTIFS('Lançamentos Diários'!$A$5:$A$2004,A1244,'Lançamentos Diários'!$B$5:$B$2004,B1244)&gt;0,"OK","FALTA LANÇAMENTO"))</f>
        <v/>
      </c>
    </row>
    <row r="1245">
      <c r="A1245" s="13" t="n"/>
      <c r="B1245" s="6" t="n"/>
      <c r="C1245" s="14" t="n"/>
      <c r="D1245" s="14" t="n"/>
      <c r="E1245" s="6" t="n"/>
      <c r="F1245" s="11">
        <f>IF(OR(C1245="",D1245=""),"",ROUND(MOD(D1245-C1245,1)*24,2))</f>
        <v/>
      </c>
      <c r="G1245" s="6" t="n"/>
      <c r="H1245" s="16">
        <f>IF(OR(A1245="",B1245=""),"",IF(COUNTIFS('Lançamentos Diários'!$A$5:$A$2004,A1245,'Lançamentos Diários'!$B$5:$B$2004,B1245)&gt;0,"OK","FALTA LANÇAMENTO"))</f>
        <v/>
      </c>
    </row>
    <row r="1246">
      <c r="A1246" s="13" t="n"/>
      <c r="B1246" s="6" t="n"/>
      <c r="C1246" s="14" t="n"/>
      <c r="D1246" s="14" t="n"/>
      <c r="E1246" s="6" t="n"/>
      <c r="F1246" s="11">
        <f>IF(OR(C1246="",D1246=""),"",ROUND(MOD(D1246-C1246,1)*24,2))</f>
        <v/>
      </c>
      <c r="G1246" s="6" t="n"/>
      <c r="H1246" s="16">
        <f>IF(OR(A1246="",B1246=""),"",IF(COUNTIFS('Lançamentos Diários'!$A$5:$A$2004,A1246,'Lançamentos Diários'!$B$5:$B$2004,B1246)&gt;0,"OK","FALTA LANÇAMENTO"))</f>
        <v/>
      </c>
    </row>
    <row r="1247">
      <c r="A1247" s="13" t="n"/>
      <c r="B1247" s="6" t="n"/>
      <c r="C1247" s="14" t="n"/>
      <c r="D1247" s="14" t="n"/>
      <c r="E1247" s="6" t="n"/>
      <c r="F1247" s="11">
        <f>IF(OR(C1247="",D1247=""),"",ROUND(MOD(D1247-C1247,1)*24,2))</f>
        <v/>
      </c>
      <c r="G1247" s="6" t="n"/>
      <c r="H1247" s="16">
        <f>IF(OR(A1247="",B1247=""),"",IF(COUNTIFS('Lançamentos Diários'!$A$5:$A$2004,A1247,'Lançamentos Diários'!$B$5:$B$2004,B1247)&gt;0,"OK","FALTA LANÇAMENTO"))</f>
        <v/>
      </c>
    </row>
    <row r="1248">
      <c r="A1248" s="13" t="n"/>
      <c r="B1248" s="6" t="n"/>
      <c r="C1248" s="14" t="n"/>
      <c r="D1248" s="14" t="n"/>
      <c r="E1248" s="6" t="n"/>
      <c r="F1248" s="11">
        <f>IF(OR(C1248="",D1248=""),"",ROUND(MOD(D1248-C1248,1)*24,2))</f>
        <v/>
      </c>
      <c r="G1248" s="6" t="n"/>
      <c r="H1248" s="16">
        <f>IF(OR(A1248="",B1248=""),"",IF(COUNTIFS('Lançamentos Diários'!$A$5:$A$2004,A1248,'Lançamentos Diários'!$B$5:$B$2004,B1248)&gt;0,"OK","FALTA LANÇAMENTO"))</f>
        <v/>
      </c>
    </row>
    <row r="1249">
      <c r="A1249" s="13" t="n"/>
      <c r="B1249" s="6" t="n"/>
      <c r="C1249" s="14" t="n"/>
      <c r="D1249" s="14" t="n"/>
      <c r="E1249" s="6" t="n"/>
      <c r="F1249" s="11">
        <f>IF(OR(C1249="",D1249=""),"",ROUND(MOD(D1249-C1249,1)*24,2))</f>
        <v/>
      </c>
      <c r="G1249" s="6" t="n"/>
      <c r="H1249" s="16">
        <f>IF(OR(A1249="",B1249=""),"",IF(COUNTIFS('Lançamentos Diários'!$A$5:$A$2004,A1249,'Lançamentos Diários'!$B$5:$B$2004,B1249)&gt;0,"OK","FALTA LANÇAMENTO"))</f>
        <v/>
      </c>
    </row>
    <row r="1250">
      <c r="A1250" s="13" t="n"/>
      <c r="B1250" s="6" t="n"/>
      <c r="C1250" s="14" t="n"/>
      <c r="D1250" s="14" t="n"/>
      <c r="E1250" s="6" t="n"/>
      <c r="F1250" s="11">
        <f>IF(OR(C1250="",D1250=""),"",ROUND(MOD(D1250-C1250,1)*24,2))</f>
        <v/>
      </c>
      <c r="G1250" s="6" t="n"/>
      <c r="H1250" s="16">
        <f>IF(OR(A1250="",B1250=""),"",IF(COUNTIFS('Lançamentos Diários'!$A$5:$A$2004,A1250,'Lançamentos Diários'!$B$5:$B$2004,B1250)&gt;0,"OK","FALTA LANÇAMENTO"))</f>
        <v/>
      </c>
    </row>
    <row r="1251">
      <c r="A1251" s="13" t="n"/>
      <c r="B1251" s="6" t="n"/>
      <c r="C1251" s="14" t="n"/>
      <c r="D1251" s="14" t="n"/>
      <c r="E1251" s="6" t="n"/>
      <c r="F1251" s="11">
        <f>IF(OR(C1251="",D1251=""),"",ROUND(MOD(D1251-C1251,1)*24,2))</f>
        <v/>
      </c>
      <c r="G1251" s="6" t="n"/>
      <c r="H1251" s="16">
        <f>IF(OR(A1251="",B1251=""),"",IF(COUNTIFS('Lançamentos Diários'!$A$5:$A$2004,A1251,'Lançamentos Diários'!$B$5:$B$2004,B1251)&gt;0,"OK","FALTA LANÇAMENTO"))</f>
        <v/>
      </c>
    </row>
    <row r="1252">
      <c r="A1252" s="13" t="n"/>
      <c r="B1252" s="6" t="n"/>
      <c r="C1252" s="14" t="n"/>
      <c r="D1252" s="14" t="n"/>
      <c r="E1252" s="6" t="n"/>
      <c r="F1252" s="11">
        <f>IF(OR(C1252="",D1252=""),"",ROUND(MOD(D1252-C1252,1)*24,2))</f>
        <v/>
      </c>
      <c r="G1252" s="6" t="n"/>
      <c r="H1252" s="16">
        <f>IF(OR(A1252="",B1252=""),"",IF(COUNTIFS('Lançamentos Diários'!$A$5:$A$2004,A1252,'Lançamentos Diários'!$B$5:$B$2004,B1252)&gt;0,"OK","FALTA LANÇAMENTO"))</f>
        <v/>
      </c>
    </row>
    <row r="1253">
      <c r="A1253" s="13" t="n"/>
      <c r="B1253" s="6" t="n"/>
      <c r="C1253" s="14" t="n"/>
      <c r="D1253" s="14" t="n"/>
      <c r="E1253" s="6" t="n"/>
      <c r="F1253" s="11">
        <f>IF(OR(C1253="",D1253=""),"",ROUND(MOD(D1253-C1253,1)*24,2))</f>
        <v/>
      </c>
      <c r="G1253" s="6" t="n"/>
      <c r="H1253" s="16">
        <f>IF(OR(A1253="",B1253=""),"",IF(COUNTIFS('Lançamentos Diários'!$A$5:$A$2004,A1253,'Lançamentos Diários'!$B$5:$B$2004,B1253)&gt;0,"OK","FALTA LANÇAMENTO"))</f>
        <v/>
      </c>
    </row>
    <row r="1254">
      <c r="A1254" s="13" t="n"/>
      <c r="B1254" s="6" t="n"/>
      <c r="C1254" s="14" t="n"/>
      <c r="D1254" s="14" t="n"/>
      <c r="E1254" s="6" t="n"/>
      <c r="F1254" s="11">
        <f>IF(OR(C1254="",D1254=""),"",ROUND(MOD(D1254-C1254,1)*24,2))</f>
        <v/>
      </c>
      <c r="G1254" s="6" t="n"/>
      <c r="H1254" s="16">
        <f>IF(OR(A1254="",B1254=""),"",IF(COUNTIFS('Lançamentos Diários'!$A$5:$A$2004,A1254,'Lançamentos Diários'!$B$5:$B$2004,B1254)&gt;0,"OK","FALTA LANÇAMENTO"))</f>
        <v/>
      </c>
    </row>
    <row r="1255">
      <c r="A1255" s="13" t="n"/>
      <c r="B1255" s="6" t="n"/>
      <c r="C1255" s="14" t="n"/>
      <c r="D1255" s="14" t="n"/>
      <c r="E1255" s="6" t="n"/>
      <c r="F1255" s="11">
        <f>IF(OR(C1255="",D1255=""),"",ROUND(MOD(D1255-C1255,1)*24,2))</f>
        <v/>
      </c>
      <c r="G1255" s="6" t="n"/>
      <c r="H1255" s="16">
        <f>IF(OR(A1255="",B1255=""),"",IF(COUNTIFS('Lançamentos Diários'!$A$5:$A$2004,A1255,'Lançamentos Diários'!$B$5:$B$2004,B1255)&gt;0,"OK","FALTA LANÇAMENTO"))</f>
        <v/>
      </c>
    </row>
    <row r="1256">
      <c r="A1256" s="13" t="n"/>
      <c r="B1256" s="6" t="n"/>
      <c r="C1256" s="14" t="n"/>
      <c r="D1256" s="14" t="n"/>
      <c r="E1256" s="6" t="n"/>
      <c r="F1256" s="11">
        <f>IF(OR(C1256="",D1256=""),"",ROUND(MOD(D1256-C1256,1)*24,2))</f>
        <v/>
      </c>
      <c r="G1256" s="6" t="n"/>
      <c r="H1256" s="16">
        <f>IF(OR(A1256="",B1256=""),"",IF(COUNTIFS('Lançamentos Diários'!$A$5:$A$2004,A1256,'Lançamentos Diários'!$B$5:$B$2004,B1256)&gt;0,"OK","FALTA LANÇAMENTO"))</f>
        <v/>
      </c>
    </row>
    <row r="1257">
      <c r="A1257" s="13" t="n"/>
      <c r="B1257" s="6" t="n"/>
      <c r="C1257" s="14" t="n"/>
      <c r="D1257" s="14" t="n"/>
      <c r="E1257" s="6" t="n"/>
      <c r="F1257" s="11">
        <f>IF(OR(C1257="",D1257=""),"",ROUND(MOD(D1257-C1257,1)*24,2))</f>
        <v/>
      </c>
      <c r="G1257" s="6" t="n"/>
      <c r="H1257" s="16">
        <f>IF(OR(A1257="",B1257=""),"",IF(COUNTIFS('Lançamentos Diários'!$A$5:$A$2004,A1257,'Lançamentos Diários'!$B$5:$B$2004,B1257)&gt;0,"OK","FALTA LANÇAMENTO"))</f>
        <v/>
      </c>
    </row>
    <row r="1258">
      <c r="A1258" s="13" t="n"/>
      <c r="B1258" s="6" t="n"/>
      <c r="C1258" s="14" t="n"/>
      <c r="D1258" s="14" t="n"/>
      <c r="E1258" s="6" t="n"/>
      <c r="F1258" s="11">
        <f>IF(OR(C1258="",D1258=""),"",ROUND(MOD(D1258-C1258,1)*24,2))</f>
        <v/>
      </c>
      <c r="G1258" s="6" t="n"/>
      <c r="H1258" s="16">
        <f>IF(OR(A1258="",B1258=""),"",IF(COUNTIFS('Lançamentos Diários'!$A$5:$A$2004,A1258,'Lançamentos Diários'!$B$5:$B$2004,B1258)&gt;0,"OK","FALTA LANÇAMENTO"))</f>
        <v/>
      </c>
    </row>
    <row r="1259">
      <c r="A1259" s="13" t="n"/>
      <c r="B1259" s="6" t="n"/>
      <c r="C1259" s="14" t="n"/>
      <c r="D1259" s="14" t="n"/>
      <c r="E1259" s="6" t="n"/>
      <c r="F1259" s="11">
        <f>IF(OR(C1259="",D1259=""),"",ROUND(MOD(D1259-C1259,1)*24,2))</f>
        <v/>
      </c>
      <c r="G1259" s="6" t="n"/>
      <c r="H1259" s="16">
        <f>IF(OR(A1259="",B1259=""),"",IF(COUNTIFS('Lançamentos Diários'!$A$5:$A$2004,A1259,'Lançamentos Diários'!$B$5:$B$2004,B1259)&gt;0,"OK","FALTA LANÇAMENTO"))</f>
        <v/>
      </c>
    </row>
    <row r="1260">
      <c r="A1260" s="13" t="n"/>
      <c r="B1260" s="6" t="n"/>
      <c r="C1260" s="14" t="n"/>
      <c r="D1260" s="14" t="n"/>
      <c r="E1260" s="6" t="n"/>
      <c r="F1260" s="11">
        <f>IF(OR(C1260="",D1260=""),"",ROUND(MOD(D1260-C1260,1)*24,2))</f>
        <v/>
      </c>
      <c r="G1260" s="6" t="n"/>
      <c r="H1260" s="16">
        <f>IF(OR(A1260="",B1260=""),"",IF(COUNTIFS('Lançamentos Diários'!$A$5:$A$2004,A1260,'Lançamentos Diários'!$B$5:$B$2004,B1260)&gt;0,"OK","FALTA LANÇAMENTO"))</f>
        <v/>
      </c>
    </row>
    <row r="1261">
      <c r="A1261" s="13" t="n"/>
      <c r="B1261" s="6" t="n"/>
      <c r="C1261" s="14" t="n"/>
      <c r="D1261" s="14" t="n"/>
      <c r="E1261" s="6" t="n"/>
      <c r="F1261" s="11">
        <f>IF(OR(C1261="",D1261=""),"",ROUND(MOD(D1261-C1261,1)*24,2))</f>
        <v/>
      </c>
      <c r="G1261" s="6" t="n"/>
      <c r="H1261" s="16">
        <f>IF(OR(A1261="",B1261=""),"",IF(COUNTIFS('Lançamentos Diários'!$A$5:$A$2004,A1261,'Lançamentos Diários'!$B$5:$B$2004,B1261)&gt;0,"OK","FALTA LANÇAMENTO"))</f>
        <v/>
      </c>
    </row>
    <row r="1262">
      <c r="A1262" s="13" t="n"/>
      <c r="B1262" s="6" t="n"/>
      <c r="C1262" s="14" t="n"/>
      <c r="D1262" s="14" t="n"/>
      <c r="E1262" s="6" t="n"/>
      <c r="F1262" s="11">
        <f>IF(OR(C1262="",D1262=""),"",ROUND(MOD(D1262-C1262,1)*24,2))</f>
        <v/>
      </c>
      <c r="G1262" s="6" t="n"/>
      <c r="H1262" s="16">
        <f>IF(OR(A1262="",B1262=""),"",IF(COUNTIFS('Lançamentos Diários'!$A$5:$A$2004,A1262,'Lançamentos Diários'!$B$5:$B$2004,B1262)&gt;0,"OK","FALTA LANÇAMENTO"))</f>
        <v/>
      </c>
    </row>
    <row r="1263">
      <c r="A1263" s="13" t="n"/>
      <c r="B1263" s="6" t="n"/>
      <c r="C1263" s="14" t="n"/>
      <c r="D1263" s="14" t="n"/>
      <c r="E1263" s="6" t="n"/>
      <c r="F1263" s="11">
        <f>IF(OR(C1263="",D1263=""),"",ROUND(MOD(D1263-C1263,1)*24,2))</f>
        <v/>
      </c>
      <c r="G1263" s="6" t="n"/>
      <c r="H1263" s="16">
        <f>IF(OR(A1263="",B1263=""),"",IF(COUNTIFS('Lançamentos Diários'!$A$5:$A$2004,A1263,'Lançamentos Diários'!$B$5:$B$2004,B1263)&gt;0,"OK","FALTA LANÇAMENTO"))</f>
        <v/>
      </c>
    </row>
    <row r="1264">
      <c r="A1264" s="13" t="n"/>
      <c r="B1264" s="6" t="n"/>
      <c r="C1264" s="14" t="n"/>
      <c r="D1264" s="14" t="n"/>
      <c r="E1264" s="6" t="n"/>
      <c r="F1264" s="11">
        <f>IF(OR(C1264="",D1264=""),"",ROUND(MOD(D1264-C1264,1)*24,2))</f>
        <v/>
      </c>
      <c r="G1264" s="6" t="n"/>
      <c r="H1264" s="16">
        <f>IF(OR(A1264="",B1264=""),"",IF(COUNTIFS('Lançamentos Diários'!$A$5:$A$2004,A1264,'Lançamentos Diários'!$B$5:$B$2004,B1264)&gt;0,"OK","FALTA LANÇAMENTO"))</f>
        <v/>
      </c>
    </row>
    <row r="1265">
      <c r="A1265" s="13" t="n"/>
      <c r="B1265" s="6" t="n"/>
      <c r="C1265" s="14" t="n"/>
      <c r="D1265" s="14" t="n"/>
      <c r="E1265" s="6" t="n"/>
      <c r="F1265" s="11">
        <f>IF(OR(C1265="",D1265=""),"",ROUND(MOD(D1265-C1265,1)*24,2))</f>
        <v/>
      </c>
      <c r="G1265" s="6" t="n"/>
      <c r="H1265" s="16">
        <f>IF(OR(A1265="",B1265=""),"",IF(COUNTIFS('Lançamentos Diários'!$A$5:$A$2004,A1265,'Lançamentos Diários'!$B$5:$B$2004,B1265)&gt;0,"OK","FALTA LANÇAMENTO"))</f>
        <v/>
      </c>
    </row>
    <row r="1266">
      <c r="A1266" s="13" t="n"/>
      <c r="B1266" s="6" t="n"/>
      <c r="C1266" s="14" t="n"/>
      <c r="D1266" s="14" t="n"/>
      <c r="E1266" s="6" t="n"/>
      <c r="F1266" s="11">
        <f>IF(OR(C1266="",D1266=""),"",ROUND(MOD(D1266-C1266,1)*24,2))</f>
        <v/>
      </c>
      <c r="G1266" s="6" t="n"/>
      <c r="H1266" s="16">
        <f>IF(OR(A1266="",B1266=""),"",IF(COUNTIFS('Lançamentos Diários'!$A$5:$A$2004,A1266,'Lançamentos Diários'!$B$5:$B$2004,B1266)&gt;0,"OK","FALTA LANÇAMENTO"))</f>
        <v/>
      </c>
    </row>
    <row r="1267">
      <c r="A1267" s="13" t="n"/>
      <c r="B1267" s="6" t="n"/>
      <c r="C1267" s="14" t="n"/>
      <c r="D1267" s="14" t="n"/>
      <c r="E1267" s="6" t="n"/>
      <c r="F1267" s="11">
        <f>IF(OR(C1267="",D1267=""),"",ROUND(MOD(D1267-C1267,1)*24,2))</f>
        <v/>
      </c>
      <c r="G1267" s="6" t="n"/>
      <c r="H1267" s="16">
        <f>IF(OR(A1267="",B1267=""),"",IF(COUNTIFS('Lançamentos Diários'!$A$5:$A$2004,A1267,'Lançamentos Diários'!$B$5:$B$2004,B1267)&gt;0,"OK","FALTA LANÇAMENTO"))</f>
        <v/>
      </c>
    </row>
    <row r="1268">
      <c r="A1268" s="13" t="n"/>
      <c r="B1268" s="6" t="n"/>
      <c r="C1268" s="14" t="n"/>
      <c r="D1268" s="14" t="n"/>
      <c r="E1268" s="6" t="n"/>
      <c r="F1268" s="11">
        <f>IF(OR(C1268="",D1268=""),"",ROUND(MOD(D1268-C1268,1)*24,2))</f>
        <v/>
      </c>
      <c r="G1268" s="6" t="n"/>
      <c r="H1268" s="16">
        <f>IF(OR(A1268="",B1268=""),"",IF(COUNTIFS('Lançamentos Diários'!$A$5:$A$2004,A1268,'Lançamentos Diários'!$B$5:$B$2004,B1268)&gt;0,"OK","FALTA LANÇAMENTO"))</f>
        <v/>
      </c>
    </row>
    <row r="1269">
      <c r="A1269" s="13" t="n"/>
      <c r="B1269" s="6" t="n"/>
      <c r="C1269" s="14" t="n"/>
      <c r="D1269" s="14" t="n"/>
      <c r="E1269" s="6" t="n"/>
      <c r="F1269" s="11">
        <f>IF(OR(C1269="",D1269=""),"",ROUND(MOD(D1269-C1269,1)*24,2))</f>
        <v/>
      </c>
      <c r="G1269" s="6" t="n"/>
      <c r="H1269" s="16">
        <f>IF(OR(A1269="",B1269=""),"",IF(COUNTIFS('Lançamentos Diários'!$A$5:$A$2004,A1269,'Lançamentos Diários'!$B$5:$B$2004,B1269)&gt;0,"OK","FALTA LANÇAMENTO"))</f>
        <v/>
      </c>
    </row>
    <row r="1270">
      <c r="A1270" s="13" t="n"/>
      <c r="B1270" s="6" t="n"/>
      <c r="C1270" s="14" t="n"/>
      <c r="D1270" s="14" t="n"/>
      <c r="E1270" s="6" t="n"/>
      <c r="F1270" s="11">
        <f>IF(OR(C1270="",D1270=""),"",ROUND(MOD(D1270-C1270,1)*24,2))</f>
        <v/>
      </c>
      <c r="G1270" s="6" t="n"/>
      <c r="H1270" s="16">
        <f>IF(OR(A1270="",B1270=""),"",IF(COUNTIFS('Lançamentos Diários'!$A$5:$A$2004,A1270,'Lançamentos Diários'!$B$5:$B$2004,B1270)&gt;0,"OK","FALTA LANÇAMENTO"))</f>
        <v/>
      </c>
    </row>
    <row r="1271">
      <c r="A1271" s="13" t="n"/>
      <c r="B1271" s="6" t="n"/>
      <c r="C1271" s="14" t="n"/>
      <c r="D1271" s="14" t="n"/>
      <c r="E1271" s="6" t="n"/>
      <c r="F1271" s="11">
        <f>IF(OR(C1271="",D1271=""),"",ROUND(MOD(D1271-C1271,1)*24,2))</f>
        <v/>
      </c>
      <c r="G1271" s="6" t="n"/>
      <c r="H1271" s="16">
        <f>IF(OR(A1271="",B1271=""),"",IF(COUNTIFS('Lançamentos Diários'!$A$5:$A$2004,A1271,'Lançamentos Diários'!$B$5:$B$2004,B1271)&gt;0,"OK","FALTA LANÇAMENTO"))</f>
        <v/>
      </c>
    </row>
    <row r="1272">
      <c r="A1272" s="13" t="n"/>
      <c r="B1272" s="6" t="n"/>
      <c r="C1272" s="14" t="n"/>
      <c r="D1272" s="14" t="n"/>
      <c r="E1272" s="6" t="n"/>
      <c r="F1272" s="11">
        <f>IF(OR(C1272="",D1272=""),"",ROUND(MOD(D1272-C1272,1)*24,2))</f>
        <v/>
      </c>
      <c r="G1272" s="6" t="n"/>
      <c r="H1272" s="16">
        <f>IF(OR(A1272="",B1272=""),"",IF(COUNTIFS('Lançamentos Diários'!$A$5:$A$2004,A1272,'Lançamentos Diários'!$B$5:$B$2004,B1272)&gt;0,"OK","FALTA LANÇAMENTO"))</f>
        <v/>
      </c>
    </row>
    <row r="1273">
      <c r="A1273" s="13" t="n"/>
      <c r="B1273" s="6" t="n"/>
      <c r="C1273" s="14" t="n"/>
      <c r="D1273" s="14" t="n"/>
      <c r="E1273" s="6" t="n"/>
      <c r="F1273" s="11">
        <f>IF(OR(C1273="",D1273=""),"",ROUND(MOD(D1273-C1273,1)*24,2))</f>
        <v/>
      </c>
      <c r="G1273" s="6" t="n"/>
      <c r="H1273" s="16">
        <f>IF(OR(A1273="",B1273=""),"",IF(COUNTIFS('Lançamentos Diários'!$A$5:$A$2004,A1273,'Lançamentos Diários'!$B$5:$B$2004,B1273)&gt;0,"OK","FALTA LANÇAMENTO"))</f>
        <v/>
      </c>
    </row>
    <row r="1274">
      <c r="A1274" s="13" t="n"/>
      <c r="B1274" s="6" t="n"/>
      <c r="C1274" s="14" t="n"/>
      <c r="D1274" s="14" t="n"/>
      <c r="E1274" s="6" t="n"/>
      <c r="F1274" s="11">
        <f>IF(OR(C1274="",D1274=""),"",ROUND(MOD(D1274-C1274,1)*24,2))</f>
        <v/>
      </c>
      <c r="G1274" s="6" t="n"/>
      <c r="H1274" s="16">
        <f>IF(OR(A1274="",B1274=""),"",IF(COUNTIFS('Lançamentos Diários'!$A$5:$A$2004,A1274,'Lançamentos Diários'!$B$5:$B$2004,B1274)&gt;0,"OK","FALTA LANÇAMENTO"))</f>
        <v/>
      </c>
    </row>
    <row r="1275">
      <c r="A1275" s="13" t="n"/>
      <c r="B1275" s="6" t="n"/>
      <c r="C1275" s="14" t="n"/>
      <c r="D1275" s="14" t="n"/>
      <c r="E1275" s="6" t="n"/>
      <c r="F1275" s="11">
        <f>IF(OR(C1275="",D1275=""),"",ROUND(MOD(D1275-C1275,1)*24,2))</f>
        <v/>
      </c>
      <c r="G1275" s="6" t="n"/>
      <c r="H1275" s="16">
        <f>IF(OR(A1275="",B1275=""),"",IF(COUNTIFS('Lançamentos Diários'!$A$5:$A$2004,A1275,'Lançamentos Diários'!$B$5:$B$2004,B1275)&gt;0,"OK","FALTA LANÇAMENTO"))</f>
        <v/>
      </c>
    </row>
    <row r="1276">
      <c r="A1276" s="13" t="n"/>
      <c r="B1276" s="6" t="n"/>
      <c r="C1276" s="14" t="n"/>
      <c r="D1276" s="14" t="n"/>
      <c r="E1276" s="6" t="n"/>
      <c r="F1276" s="11">
        <f>IF(OR(C1276="",D1276=""),"",ROUND(MOD(D1276-C1276,1)*24,2))</f>
        <v/>
      </c>
      <c r="G1276" s="6" t="n"/>
      <c r="H1276" s="16">
        <f>IF(OR(A1276="",B1276=""),"",IF(COUNTIFS('Lançamentos Diários'!$A$5:$A$2004,A1276,'Lançamentos Diários'!$B$5:$B$2004,B1276)&gt;0,"OK","FALTA LANÇAMENTO"))</f>
        <v/>
      </c>
    </row>
    <row r="1277">
      <c r="A1277" s="13" t="n"/>
      <c r="B1277" s="6" t="n"/>
      <c r="C1277" s="14" t="n"/>
      <c r="D1277" s="14" t="n"/>
      <c r="E1277" s="6" t="n"/>
      <c r="F1277" s="11">
        <f>IF(OR(C1277="",D1277=""),"",ROUND(MOD(D1277-C1277,1)*24,2))</f>
        <v/>
      </c>
      <c r="G1277" s="6" t="n"/>
      <c r="H1277" s="16">
        <f>IF(OR(A1277="",B1277=""),"",IF(COUNTIFS('Lançamentos Diários'!$A$5:$A$2004,A1277,'Lançamentos Diários'!$B$5:$B$2004,B1277)&gt;0,"OK","FALTA LANÇAMENTO"))</f>
        <v/>
      </c>
    </row>
    <row r="1278">
      <c r="A1278" s="13" t="n"/>
      <c r="B1278" s="6" t="n"/>
      <c r="C1278" s="14" t="n"/>
      <c r="D1278" s="14" t="n"/>
      <c r="E1278" s="6" t="n"/>
      <c r="F1278" s="11">
        <f>IF(OR(C1278="",D1278=""),"",ROUND(MOD(D1278-C1278,1)*24,2))</f>
        <v/>
      </c>
      <c r="G1278" s="6" t="n"/>
      <c r="H1278" s="16">
        <f>IF(OR(A1278="",B1278=""),"",IF(COUNTIFS('Lançamentos Diários'!$A$5:$A$2004,A1278,'Lançamentos Diários'!$B$5:$B$2004,B1278)&gt;0,"OK","FALTA LANÇAMENTO"))</f>
        <v/>
      </c>
    </row>
    <row r="1279">
      <c r="A1279" s="13" t="n"/>
      <c r="B1279" s="6" t="n"/>
      <c r="C1279" s="14" t="n"/>
      <c r="D1279" s="14" t="n"/>
      <c r="E1279" s="6" t="n"/>
      <c r="F1279" s="11">
        <f>IF(OR(C1279="",D1279=""),"",ROUND(MOD(D1279-C1279,1)*24,2))</f>
        <v/>
      </c>
      <c r="G1279" s="6" t="n"/>
      <c r="H1279" s="16">
        <f>IF(OR(A1279="",B1279=""),"",IF(COUNTIFS('Lançamentos Diários'!$A$5:$A$2004,A1279,'Lançamentos Diários'!$B$5:$B$2004,B1279)&gt;0,"OK","FALTA LANÇAMENTO"))</f>
        <v/>
      </c>
    </row>
    <row r="1280">
      <c r="A1280" s="13" t="n"/>
      <c r="B1280" s="6" t="n"/>
      <c r="C1280" s="14" t="n"/>
      <c r="D1280" s="14" t="n"/>
      <c r="E1280" s="6" t="n"/>
      <c r="F1280" s="11">
        <f>IF(OR(C1280="",D1280=""),"",ROUND(MOD(D1280-C1280,1)*24,2))</f>
        <v/>
      </c>
      <c r="G1280" s="6" t="n"/>
      <c r="H1280" s="16">
        <f>IF(OR(A1280="",B1280=""),"",IF(COUNTIFS('Lançamentos Diários'!$A$5:$A$2004,A1280,'Lançamentos Diários'!$B$5:$B$2004,B1280)&gt;0,"OK","FALTA LANÇAMENTO"))</f>
        <v/>
      </c>
    </row>
    <row r="1281">
      <c r="A1281" s="13" t="n"/>
      <c r="B1281" s="6" t="n"/>
      <c r="C1281" s="14" t="n"/>
      <c r="D1281" s="14" t="n"/>
      <c r="E1281" s="6" t="n"/>
      <c r="F1281" s="11">
        <f>IF(OR(C1281="",D1281=""),"",ROUND(MOD(D1281-C1281,1)*24,2))</f>
        <v/>
      </c>
      <c r="G1281" s="6" t="n"/>
      <c r="H1281" s="16">
        <f>IF(OR(A1281="",B1281=""),"",IF(COUNTIFS('Lançamentos Diários'!$A$5:$A$2004,A1281,'Lançamentos Diários'!$B$5:$B$2004,B1281)&gt;0,"OK","FALTA LANÇAMENTO"))</f>
        <v/>
      </c>
    </row>
    <row r="1282">
      <c r="A1282" s="13" t="n"/>
      <c r="B1282" s="6" t="n"/>
      <c r="C1282" s="14" t="n"/>
      <c r="D1282" s="14" t="n"/>
      <c r="E1282" s="6" t="n"/>
      <c r="F1282" s="11">
        <f>IF(OR(C1282="",D1282=""),"",ROUND(MOD(D1282-C1282,1)*24,2))</f>
        <v/>
      </c>
      <c r="G1282" s="6" t="n"/>
      <c r="H1282" s="16">
        <f>IF(OR(A1282="",B1282=""),"",IF(COUNTIFS('Lançamentos Diários'!$A$5:$A$2004,A1282,'Lançamentos Diários'!$B$5:$B$2004,B1282)&gt;0,"OK","FALTA LANÇAMENTO"))</f>
        <v/>
      </c>
    </row>
    <row r="1283">
      <c r="A1283" s="13" t="n"/>
      <c r="B1283" s="6" t="n"/>
      <c r="C1283" s="14" t="n"/>
      <c r="D1283" s="14" t="n"/>
      <c r="E1283" s="6" t="n"/>
      <c r="F1283" s="11">
        <f>IF(OR(C1283="",D1283=""),"",ROUND(MOD(D1283-C1283,1)*24,2))</f>
        <v/>
      </c>
      <c r="G1283" s="6" t="n"/>
      <c r="H1283" s="16">
        <f>IF(OR(A1283="",B1283=""),"",IF(COUNTIFS('Lançamentos Diários'!$A$5:$A$2004,A1283,'Lançamentos Diários'!$B$5:$B$2004,B1283)&gt;0,"OK","FALTA LANÇAMENTO"))</f>
        <v/>
      </c>
    </row>
    <row r="1284">
      <c r="A1284" s="13" t="n"/>
      <c r="B1284" s="6" t="n"/>
      <c r="C1284" s="14" t="n"/>
      <c r="D1284" s="14" t="n"/>
      <c r="E1284" s="6" t="n"/>
      <c r="F1284" s="11">
        <f>IF(OR(C1284="",D1284=""),"",ROUND(MOD(D1284-C1284,1)*24,2))</f>
        <v/>
      </c>
      <c r="G1284" s="6" t="n"/>
      <c r="H1284" s="16">
        <f>IF(OR(A1284="",B1284=""),"",IF(COUNTIFS('Lançamentos Diários'!$A$5:$A$2004,A1284,'Lançamentos Diários'!$B$5:$B$2004,B1284)&gt;0,"OK","FALTA LANÇAMENTO"))</f>
        <v/>
      </c>
    </row>
    <row r="1285">
      <c r="A1285" s="13" t="n"/>
      <c r="B1285" s="6" t="n"/>
      <c r="C1285" s="14" t="n"/>
      <c r="D1285" s="14" t="n"/>
      <c r="E1285" s="6" t="n"/>
      <c r="F1285" s="11">
        <f>IF(OR(C1285="",D1285=""),"",ROUND(MOD(D1285-C1285,1)*24,2))</f>
        <v/>
      </c>
      <c r="G1285" s="6" t="n"/>
      <c r="H1285" s="16">
        <f>IF(OR(A1285="",B1285=""),"",IF(COUNTIFS('Lançamentos Diários'!$A$5:$A$2004,A1285,'Lançamentos Diários'!$B$5:$B$2004,B1285)&gt;0,"OK","FALTA LANÇAMENTO"))</f>
        <v/>
      </c>
    </row>
    <row r="1286">
      <c r="A1286" s="13" t="n"/>
      <c r="B1286" s="6" t="n"/>
      <c r="C1286" s="14" t="n"/>
      <c r="D1286" s="14" t="n"/>
      <c r="E1286" s="6" t="n"/>
      <c r="F1286" s="11">
        <f>IF(OR(C1286="",D1286=""),"",ROUND(MOD(D1286-C1286,1)*24,2))</f>
        <v/>
      </c>
      <c r="G1286" s="6" t="n"/>
      <c r="H1286" s="16">
        <f>IF(OR(A1286="",B1286=""),"",IF(COUNTIFS('Lançamentos Diários'!$A$5:$A$2004,A1286,'Lançamentos Diários'!$B$5:$B$2004,B1286)&gt;0,"OK","FALTA LANÇAMENTO"))</f>
        <v/>
      </c>
    </row>
    <row r="1287">
      <c r="A1287" s="13" t="n"/>
      <c r="B1287" s="6" t="n"/>
      <c r="C1287" s="14" t="n"/>
      <c r="D1287" s="14" t="n"/>
      <c r="E1287" s="6" t="n"/>
      <c r="F1287" s="11">
        <f>IF(OR(C1287="",D1287=""),"",ROUND(MOD(D1287-C1287,1)*24,2))</f>
        <v/>
      </c>
      <c r="G1287" s="6" t="n"/>
      <c r="H1287" s="16">
        <f>IF(OR(A1287="",B1287=""),"",IF(COUNTIFS('Lançamentos Diários'!$A$5:$A$2004,A1287,'Lançamentos Diários'!$B$5:$B$2004,B1287)&gt;0,"OK","FALTA LANÇAMENTO"))</f>
        <v/>
      </c>
    </row>
    <row r="1288">
      <c r="A1288" s="13" t="n"/>
      <c r="B1288" s="6" t="n"/>
      <c r="C1288" s="14" t="n"/>
      <c r="D1288" s="14" t="n"/>
      <c r="E1288" s="6" t="n"/>
      <c r="F1288" s="11">
        <f>IF(OR(C1288="",D1288=""),"",ROUND(MOD(D1288-C1288,1)*24,2))</f>
        <v/>
      </c>
      <c r="G1288" s="6" t="n"/>
      <c r="H1288" s="16">
        <f>IF(OR(A1288="",B1288=""),"",IF(COUNTIFS('Lançamentos Diários'!$A$5:$A$2004,A1288,'Lançamentos Diários'!$B$5:$B$2004,B1288)&gt;0,"OK","FALTA LANÇAMENTO"))</f>
        <v/>
      </c>
    </row>
    <row r="1289">
      <c r="A1289" s="13" t="n"/>
      <c r="B1289" s="6" t="n"/>
      <c r="C1289" s="14" t="n"/>
      <c r="D1289" s="14" t="n"/>
      <c r="E1289" s="6" t="n"/>
      <c r="F1289" s="11">
        <f>IF(OR(C1289="",D1289=""),"",ROUND(MOD(D1289-C1289,1)*24,2))</f>
        <v/>
      </c>
      <c r="G1289" s="6" t="n"/>
      <c r="H1289" s="16">
        <f>IF(OR(A1289="",B1289=""),"",IF(COUNTIFS('Lançamentos Diários'!$A$5:$A$2004,A1289,'Lançamentos Diários'!$B$5:$B$2004,B1289)&gt;0,"OK","FALTA LANÇAMENTO"))</f>
        <v/>
      </c>
    </row>
    <row r="1290">
      <c r="A1290" s="13" t="n"/>
      <c r="B1290" s="6" t="n"/>
      <c r="C1290" s="14" t="n"/>
      <c r="D1290" s="14" t="n"/>
      <c r="E1290" s="6" t="n"/>
      <c r="F1290" s="11">
        <f>IF(OR(C1290="",D1290=""),"",ROUND(MOD(D1290-C1290,1)*24,2))</f>
        <v/>
      </c>
      <c r="G1290" s="6" t="n"/>
      <c r="H1290" s="16">
        <f>IF(OR(A1290="",B1290=""),"",IF(COUNTIFS('Lançamentos Diários'!$A$5:$A$2004,A1290,'Lançamentos Diários'!$B$5:$B$2004,B1290)&gt;0,"OK","FALTA LANÇAMENTO"))</f>
        <v/>
      </c>
    </row>
    <row r="1291">
      <c r="A1291" s="13" t="n"/>
      <c r="B1291" s="6" t="n"/>
      <c r="C1291" s="14" t="n"/>
      <c r="D1291" s="14" t="n"/>
      <c r="E1291" s="6" t="n"/>
      <c r="F1291" s="11">
        <f>IF(OR(C1291="",D1291=""),"",ROUND(MOD(D1291-C1291,1)*24,2))</f>
        <v/>
      </c>
      <c r="G1291" s="6" t="n"/>
      <c r="H1291" s="16">
        <f>IF(OR(A1291="",B1291=""),"",IF(COUNTIFS('Lançamentos Diários'!$A$5:$A$2004,A1291,'Lançamentos Diários'!$B$5:$B$2004,B1291)&gt;0,"OK","FALTA LANÇAMENTO"))</f>
        <v/>
      </c>
    </row>
    <row r="1292">
      <c r="A1292" s="13" t="n"/>
      <c r="B1292" s="6" t="n"/>
      <c r="C1292" s="14" t="n"/>
      <c r="D1292" s="14" t="n"/>
      <c r="E1292" s="6" t="n"/>
      <c r="F1292" s="11">
        <f>IF(OR(C1292="",D1292=""),"",ROUND(MOD(D1292-C1292,1)*24,2))</f>
        <v/>
      </c>
      <c r="G1292" s="6" t="n"/>
      <c r="H1292" s="16">
        <f>IF(OR(A1292="",B1292=""),"",IF(COUNTIFS('Lançamentos Diários'!$A$5:$A$2004,A1292,'Lançamentos Diários'!$B$5:$B$2004,B1292)&gt;0,"OK","FALTA LANÇAMENTO"))</f>
        <v/>
      </c>
    </row>
    <row r="1293">
      <c r="A1293" s="13" t="n"/>
      <c r="B1293" s="6" t="n"/>
      <c r="C1293" s="14" t="n"/>
      <c r="D1293" s="14" t="n"/>
      <c r="E1293" s="6" t="n"/>
      <c r="F1293" s="11">
        <f>IF(OR(C1293="",D1293=""),"",ROUND(MOD(D1293-C1293,1)*24,2))</f>
        <v/>
      </c>
      <c r="G1293" s="6" t="n"/>
      <c r="H1293" s="16">
        <f>IF(OR(A1293="",B1293=""),"",IF(COUNTIFS('Lançamentos Diários'!$A$5:$A$2004,A1293,'Lançamentos Diários'!$B$5:$B$2004,B1293)&gt;0,"OK","FALTA LANÇAMENTO"))</f>
        <v/>
      </c>
    </row>
    <row r="1294">
      <c r="A1294" s="13" t="n"/>
      <c r="B1294" s="6" t="n"/>
      <c r="C1294" s="14" t="n"/>
      <c r="D1294" s="14" t="n"/>
      <c r="E1294" s="6" t="n"/>
      <c r="F1294" s="11">
        <f>IF(OR(C1294="",D1294=""),"",ROUND(MOD(D1294-C1294,1)*24,2))</f>
        <v/>
      </c>
      <c r="G1294" s="6" t="n"/>
      <c r="H1294" s="16">
        <f>IF(OR(A1294="",B1294=""),"",IF(COUNTIFS('Lançamentos Diários'!$A$5:$A$2004,A1294,'Lançamentos Diários'!$B$5:$B$2004,B1294)&gt;0,"OK","FALTA LANÇAMENTO"))</f>
        <v/>
      </c>
    </row>
    <row r="1295">
      <c r="A1295" s="13" t="n"/>
      <c r="B1295" s="6" t="n"/>
      <c r="C1295" s="14" t="n"/>
      <c r="D1295" s="14" t="n"/>
      <c r="E1295" s="6" t="n"/>
      <c r="F1295" s="11">
        <f>IF(OR(C1295="",D1295=""),"",ROUND(MOD(D1295-C1295,1)*24,2))</f>
        <v/>
      </c>
      <c r="G1295" s="6" t="n"/>
      <c r="H1295" s="16">
        <f>IF(OR(A1295="",B1295=""),"",IF(COUNTIFS('Lançamentos Diários'!$A$5:$A$2004,A1295,'Lançamentos Diários'!$B$5:$B$2004,B1295)&gt;0,"OK","FALTA LANÇAMENTO"))</f>
        <v/>
      </c>
    </row>
    <row r="1296">
      <c r="A1296" s="13" t="n"/>
      <c r="B1296" s="6" t="n"/>
      <c r="C1296" s="14" t="n"/>
      <c r="D1296" s="14" t="n"/>
      <c r="E1296" s="6" t="n"/>
      <c r="F1296" s="11">
        <f>IF(OR(C1296="",D1296=""),"",ROUND(MOD(D1296-C1296,1)*24,2))</f>
        <v/>
      </c>
      <c r="G1296" s="6" t="n"/>
      <c r="H1296" s="16">
        <f>IF(OR(A1296="",B1296=""),"",IF(COUNTIFS('Lançamentos Diários'!$A$5:$A$2004,A1296,'Lançamentos Diários'!$B$5:$B$2004,B1296)&gt;0,"OK","FALTA LANÇAMENTO"))</f>
        <v/>
      </c>
    </row>
    <row r="1297">
      <c r="A1297" s="13" t="n"/>
      <c r="B1297" s="6" t="n"/>
      <c r="C1297" s="14" t="n"/>
      <c r="D1297" s="14" t="n"/>
      <c r="E1297" s="6" t="n"/>
      <c r="F1297" s="11">
        <f>IF(OR(C1297="",D1297=""),"",ROUND(MOD(D1297-C1297,1)*24,2))</f>
        <v/>
      </c>
      <c r="G1297" s="6" t="n"/>
      <c r="H1297" s="16">
        <f>IF(OR(A1297="",B1297=""),"",IF(COUNTIFS('Lançamentos Diários'!$A$5:$A$2004,A1297,'Lançamentos Diários'!$B$5:$B$2004,B1297)&gt;0,"OK","FALTA LANÇAMENTO"))</f>
        <v/>
      </c>
    </row>
    <row r="1298">
      <c r="A1298" s="13" t="n"/>
      <c r="B1298" s="6" t="n"/>
      <c r="C1298" s="14" t="n"/>
      <c r="D1298" s="14" t="n"/>
      <c r="E1298" s="6" t="n"/>
      <c r="F1298" s="11">
        <f>IF(OR(C1298="",D1298=""),"",ROUND(MOD(D1298-C1298,1)*24,2))</f>
        <v/>
      </c>
      <c r="G1298" s="6" t="n"/>
      <c r="H1298" s="16">
        <f>IF(OR(A1298="",B1298=""),"",IF(COUNTIFS('Lançamentos Diários'!$A$5:$A$2004,A1298,'Lançamentos Diários'!$B$5:$B$2004,B1298)&gt;0,"OK","FALTA LANÇAMENTO"))</f>
        <v/>
      </c>
    </row>
    <row r="1299">
      <c r="A1299" s="13" t="n"/>
      <c r="B1299" s="6" t="n"/>
      <c r="C1299" s="14" t="n"/>
      <c r="D1299" s="14" t="n"/>
      <c r="E1299" s="6" t="n"/>
      <c r="F1299" s="11">
        <f>IF(OR(C1299="",D1299=""),"",ROUND(MOD(D1299-C1299,1)*24,2))</f>
        <v/>
      </c>
      <c r="G1299" s="6" t="n"/>
      <c r="H1299" s="16">
        <f>IF(OR(A1299="",B1299=""),"",IF(COUNTIFS('Lançamentos Diários'!$A$5:$A$2004,A1299,'Lançamentos Diários'!$B$5:$B$2004,B1299)&gt;0,"OK","FALTA LANÇAMENTO"))</f>
        <v/>
      </c>
    </row>
    <row r="1300">
      <c r="A1300" s="13" t="n"/>
      <c r="B1300" s="6" t="n"/>
      <c r="C1300" s="14" t="n"/>
      <c r="D1300" s="14" t="n"/>
      <c r="E1300" s="6" t="n"/>
      <c r="F1300" s="11">
        <f>IF(OR(C1300="",D1300=""),"",ROUND(MOD(D1300-C1300,1)*24,2))</f>
        <v/>
      </c>
      <c r="G1300" s="6" t="n"/>
      <c r="H1300" s="16">
        <f>IF(OR(A1300="",B1300=""),"",IF(COUNTIFS('Lançamentos Diários'!$A$5:$A$2004,A1300,'Lançamentos Diários'!$B$5:$B$2004,B1300)&gt;0,"OK","FALTA LANÇAMENTO"))</f>
        <v/>
      </c>
    </row>
    <row r="1301">
      <c r="A1301" s="13" t="n"/>
      <c r="B1301" s="6" t="n"/>
      <c r="C1301" s="14" t="n"/>
      <c r="D1301" s="14" t="n"/>
      <c r="E1301" s="6" t="n"/>
      <c r="F1301" s="11">
        <f>IF(OR(C1301="",D1301=""),"",ROUND(MOD(D1301-C1301,1)*24,2))</f>
        <v/>
      </c>
      <c r="G1301" s="6" t="n"/>
      <c r="H1301" s="16">
        <f>IF(OR(A1301="",B1301=""),"",IF(COUNTIFS('Lançamentos Diários'!$A$5:$A$2004,A1301,'Lançamentos Diários'!$B$5:$B$2004,B1301)&gt;0,"OK","FALTA LANÇAMENTO"))</f>
        <v/>
      </c>
    </row>
    <row r="1302">
      <c r="A1302" s="13" t="n"/>
      <c r="B1302" s="6" t="n"/>
      <c r="C1302" s="14" t="n"/>
      <c r="D1302" s="14" t="n"/>
      <c r="E1302" s="6" t="n"/>
      <c r="F1302" s="11">
        <f>IF(OR(C1302="",D1302=""),"",ROUND(MOD(D1302-C1302,1)*24,2))</f>
        <v/>
      </c>
      <c r="G1302" s="6" t="n"/>
      <c r="H1302" s="16">
        <f>IF(OR(A1302="",B1302=""),"",IF(COUNTIFS('Lançamentos Diários'!$A$5:$A$2004,A1302,'Lançamentos Diários'!$B$5:$B$2004,B1302)&gt;0,"OK","FALTA LANÇAMENTO"))</f>
        <v/>
      </c>
    </row>
    <row r="1303">
      <c r="A1303" s="13" t="n"/>
      <c r="B1303" s="6" t="n"/>
      <c r="C1303" s="14" t="n"/>
      <c r="D1303" s="14" t="n"/>
      <c r="E1303" s="6" t="n"/>
      <c r="F1303" s="11">
        <f>IF(OR(C1303="",D1303=""),"",ROUND(MOD(D1303-C1303,1)*24,2))</f>
        <v/>
      </c>
      <c r="G1303" s="6" t="n"/>
      <c r="H1303" s="16">
        <f>IF(OR(A1303="",B1303=""),"",IF(COUNTIFS('Lançamentos Diários'!$A$5:$A$2004,A1303,'Lançamentos Diários'!$B$5:$B$2004,B1303)&gt;0,"OK","FALTA LANÇAMENTO"))</f>
        <v/>
      </c>
    </row>
    <row r="1304">
      <c r="A1304" s="13" t="n"/>
      <c r="B1304" s="6" t="n"/>
      <c r="C1304" s="14" t="n"/>
      <c r="D1304" s="14" t="n"/>
      <c r="E1304" s="6" t="n"/>
      <c r="F1304" s="11">
        <f>IF(OR(C1304="",D1304=""),"",ROUND(MOD(D1304-C1304,1)*24,2))</f>
        <v/>
      </c>
      <c r="G1304" s="6" t="n"/>
      <c r="H1304" s="16">
        <f>IF(OR(A1304="",B1304=""),"",IF(COUNTIFS('Lançamentos Diários'!$A$5:$A$2004,A1304,'Lançamentos Diários'!$B$5:$B$2004,B1304)&gt;0,"OK","FALTA LANÇAMENTO"))</f>
        <v/>
      </c>
    </row>
    <row r="1305">
      <c r="A1305" s="13" t="n"/>
      <c r="B1305" s="6" t="n"/>
      <c r="C1305" s="14" t="n"/>
      <c r="D1305" s="14" t="n"/>
      <c r="E1305" s="6" t="n"/>
      <c r="F1305" s="11">
        <f>IF(OR(C1305="",D1305=""),"",ROUND(MOD(D1305-C1305,1)*24,2))</f>
        <v/>
      </c>
      <c r="G1305" s="6" t="n"/>
      <c r="H1305" s="16">
        <f>IF(OR(A1305="",B1305=""),"",IF(COUNTIFS('Lançamentos Diários'!$A$5:$A$2004,A1305,'Lançamentos Diários'!$B$5:$B$2004,B1305)&gt;0,"OK","FALTA LANÇAMENTO"))</f>
        <v/>
      </c>
    </row>
    <row r="1306">
      <c r="A1306" s="13" t="n"/>
      <c r="B1306" s="6" t="n"/>
      <c r="C1306" s="14" t="n"/>
      <c r="D1306" s="14" t="n"/>
      <c r="E1306" s="6" t="n"/>
      <c r="F1306" s="11">
        <f>IF(OR(C1306="",D1306=""),"",ROUND(MOD(D1306-C1306,1)*24,2))</f>
        <v/>
      </c>
      <c r="G1306" s="6" t="n"/>
      <c r="H1306" s="16">
        <f>IF(OR(A1306="",B1306=""),"",IF(COUNTIFS('Lançamentos Diários'!$A$5:$A$2004,A1306,'Lançamentos Diários'!$B$5:$B$2004,B1306)&gt;0,"OK","FALTA LANÇAMENTO"))</f>
        <v/>
      </c>
    </row>
    <row r="1307">
      <c r="A1307" s="13" t="n"/>
      <c r="B1307" s="6" t="n"/>
      <c r="C1307" s="14" t="n"/>
      <c r="D1307" s="14" t="n"/>
      <c r="E1307" s="6" t="n"/>
      <c r="F1307" s="11">
        <f>IF(OR(C1307="",D1307=""),"",ROUND(MOD(D1307-C1307,1)*24,2))</f>
        <v/>
      </c>
      <c r="G1307" s="6" t="n"/>
      <c r="H1307" s="16">
        <f>IF(OR(A1307="",B1307=""),"",IF(COUNTIFS('Lançamentos Diários'!$A$5:$A$2004,A1307,'Lançamentos Diários'!$B$5:$B$2004,B1307)&gt;0,"OK","FALTA LANÇAMENTO"))</f>
        <v/>
      </c>
    </row>
    <row r="1308">
      <c r="A1308" s="13" t="n"/>
      <c r="B1308" s="6" t="n"/>
      <c r="C1308" s="14" t="n"/>
      <c r="D1308" s="14" t="n"/>
      <c r="E1308" s="6" t="n"/>
      <c r="F1308" s="11">
        <f>IF(OR(C1308="",D1308=""),"",ROUND(MOD(D1308-C1308,1)*24,2))</f>
        <v/>
      </c>
      <c r="G1308" s="6" t="n"/>
      <c r="H1308" s="16">
        <f>IF(OR(A1308="",B1308=""),"",IF(COUNTIFS('Lançamentos Diários'!$A$5:$A$2004,A1308,'Lançamentos Diários'!$B$5:$B$2004,B1308)&gt;0,"OK","FALTA LANÇAMENTO"))</f>
        <v/>
      </c>
    </row>
    <row r="1309">
      <c r="A1309" s="13" t="n"/>
      <c r="B1309" s="6" t="n"/>
      <c r="C1309" s="14" t="n"/>
      <c r="D1309" s="14" t="n"/>
      <c r="E1309" s="6" t="n"/>
      <c r="F1309" s="11">
        <f>IF(OR(C1309="",D1309=""),"",ROUND(MOD(D1309-C1309,1)*24,2))</f>
        <v/>
      </c>
      <c r="G1309" s="6" t="n"/>
      <c r="H1309" s="16">
        <f>IF(OR(A1309="",B1309=""),"",IF(COUNTIFS('Lançamentos Diários'!$A$5:$A$2004,A1309,'Lançamentos Diários'!$B$5:$B$2004,B1309)&gt;0,"OK","FALTA LANÇAMENTO"))</f>
        <v/>
      </c>
    </row>
    <row r="1310">
      <c r="A1310" s="13" t="n"/>
      <c r="B1310" s="6" t="n"/>
      <c r="C1310" s="14" t="n"/>
      <c r="D1310" s="14" t="n"/>
      <c r="E1310" s="6" t="n"/>
      <c r="F1310" s="11">
        <f>IF(OR(C1310="",D1310=""),"",ROUND(MOD(D1310-C1310,1)*24,2))</f>
        <v/>
      </c>
      <c r="G1310" s="6" t="n"/>
      <c r="H1310" s="16">
        <f>IF(OR(A1310="",B1310=""),"",IF(COUNTIFS('Lançamentos Diários'!$A$5:$A$2004,A1310,'Lançamentos Diários'!$B$5:$B$2004,B1310)&gt;0,"OK","FALTA LANÇAMENTO"))</f>
        <v/>
      </c>
    </row>
    <row r="1311">
      <c r="A1311" s="13" t="n"/>
      <c r="B1311" s="6" t="n"/>
      <c r="C1311" s="14" t="n"/>
      <c r="D1311" s="14" t="n"/>
      <c r="E1311" s="6" t="n"/>
      <c r="F1311" s="11">
        <f>IF(OR(C1311="",D1311=""),"",ROUND(MOD(D1311-C1311,1)*24,2))</f>
        <v/>
      </c>
      <c r="G1311" s="6" t="n"/>
      <c r="H1311" s="16">
        <f>IF(OR(A1311="",B1311=""),"",IF(COUNTIFS('Lançamentos Diários'!$A$5:$A$2004,A1311,'Lançamentos Diários'!$B$5:$B$2004,B1311)&gt;0,"OK","FALTA LANÇAMENTO"))</f>
        <v/>
      </c>
    </row>
    <row r="1312">
      <c r="A1312" s="13" t="n"/>
      <c r="B1312" s="6" t="n"/>
      <c r="C1312" s="14" t="n"/>
      <c r="D1312" s="14" t="n"/>
      <c r="E1312" s="6" t="n"/>
      <c r="F1312" s="11">
        <f>IF(OR(C1312="",D1312=""),"",ROUND(MOD(D1312-C1312,1)*24,2))</f>
        <v/>
      </c>
      <c r="G1312" s="6" t="n"/>
      <c r="H1312" s="16">
        <f>IF(OR(A1312="",B1312=""),"",IF(COUNTIFS('Lançamentos Diários'!$A$5:$A$2004,A1312,'Lançamentos Diários'!$B$5:$B$2004,B1312)&gt;0,"OK","FALTA LANÇAMENTO"))</f>
        <v/>
      </c>
    </row>
    <row r="1313">
      <c r="A1313" s="13" t="n"/>
      <c r="B1313" s="6" t="n"/>
      <c r="C1313" s="14" t="n"/>
      <c r="D1313" s="14" t="n"/>
      <c r="E1313" s="6" t="n"/>
      <c r="F1313" s="11">
        <f>IF(OR(C1313="",D1313=""),"",ROUND(MOD(D1313-C1313,1)*24,2))</f>
        <v/>
      </c>
      <c r="G1313" s="6" t="n"/>
      <c r="H1313" s="16">
        <f>IF(OR(A1313="",B1313=""),"",IF(COUNTIFS('Lançamentos Diários'!$A$5:$A$2004,A1313,'Lançamentos Diários'!$B$5:$B$2004,B1313)&gt;0,"OK","FALTA LANÇAMENTO"))</f>
        <v/>
      </c>
    </row>
    <row r="1314">
      <c r="A1314" s="13" t="n"/>
      <c r="B1314" s="6" t="n"/>
      <c r="C1314" s="14" t="n"/>
      <c r="D1314" s="14" t="n"/>
      <c r="E1314" s="6" t="n"/>
      <c r="F1314" s="11">
        <f>IF(OR(C1314="",D1314=""),"",ROUND(MOD(D1314-C1314,1)*24,2))</f>
        <v/>
      </c>
      <c r="G1314" s="6" t="n"/>
      <c r="H1314" s="16">
        <f>IF(OR(A1314="",B1314=""),"",IF(COUNTIFS('Lançamentos Diários'!$A$5:$A$2004,A1314,'Lançamentos Diários'!$B$5:$B$2004,B1314)&gt;0,"OK","FALTA LANÇAMENTO"))</f>
        <v/>
      </c>
    </row>
    <row r="1315">
      <c r="A1315" s="13" t="n"/>
      <c r="B1315" s="6" t="n"/>
      <c r="C1315" s="14" t="n"/>
      <c r="D1315" s="14" t="n"/>
      <c r="E1315" s="6" t="n"/>
      <c r="F1315" s="11">
        <f>IF(OR(C1315="",D1315=""),"",ROUND(MOD(D1315-C1315,1)*24,2))</f>
        <v/>
      </c>
      <c r="G1315" s="6" t="n"/>
      <c r="H1315" s="16">
        <f>IF(OR(A1315="",B1315=""),"",IF(COUNTIFS('Lançamentos Diários'!$A$5:$A$2004,A1315,'Lançamentos Diários'!$B$5:$B$2004,B1315)&gt;0,"OK","FALTA LANÇAMENTO"))</f>
        <v/>
      </c>
    </row>
    <row r="1316">
      <c r="A1316" s="13" t="n"/>
      <c r="B1316" s="6" t="n"/>
      <c r="C1316" s="14" t="n"/>
      <c r="D1316" s="14" t="n"/>
      <c r="E1316" s="6" t="n"/>
      <c r="F1316" s="11">
        <f>IF(OR(C1316="",D1316=""),"",ROUND(MOD(D1316-C1316,1)*24,2))</f>
        <v/>
      </c>
      <c r="G1316" s="6" t="n"/>
      <c r="H1316" s="16">
        <f>IF(OR(A1316="",B1316=""),"",IF(COUNTIFS('Lançamentos Diários'!$A$5:$A$2004,A1316,'Lançamentos Diários'!$B$5:$B$2004,B1316)&gt;0,"OK","FALTA LANÇAMENTO"))</f>
        <v/>
      </c>
    </row>
    <row r="1317">
      <c r="A1317" s="13" t="n"/>
      <c r="B1317" s="6" t="n"/>
      <c r="C1317" s="14" t="n"/>
      <c r="D1317" s="14" t="n"/>
      <c r="E1317" s="6" t="n"/>
      <c r="F1317" s="11">
        <f>IF(OR(C1317="",D1317=""),"",ROUND(MOD(D1317-C1317,1)*24,2))</f>
        <v/>
      </c>
      <c r="G1317" s="6" t="n"/>
      <c r="H1317" s="16">
        <f>IF(OR(A1317="",B1317=""),"",IF(COUNTIFS('Lançamentos Diários'!$A$5:$A$2004,A1317,'Lançamentos Diários'!$B$5:$B$2004,B1317)&gt;0,"OK","FALTA LANÇAMENTO"))</f>
        <v/>
      </c>
    </row>
    <row r="1318">
      <c r="A1318" s="13" t="n"/>
      <c r="B1318" s="6" t="n"/>
      <c r="C1318" s="14" t="n"/>
      <c r="D1318" s="14" t="n"/>
      <c r="E1318" s="6" t="n"/>
      <c r="F1318" s="11">
        <f>IF(OR(C1318="",D1318=""),"",ROUND(MOD(D1318-C1318,1)*24,2))</f>
        <v/>
      </c>
      <c r="G1318" s="6" t="n"/>
      <c r="H1318" s="16">
        <f>IF(OR(A1318="",B1318=""),"",IF(COUNTIFS('Lançamentos Diários'!$A$5:$A$2004,A1318,'Lançamentos Diários'!$B$5:$B$2004,B1318)&gt;0,"OK","FALTA LANÇAMENTO"))</f>
        <v/>
      </c>
    </row>
    <row r="1319">
      <c r="A1319" s="13" t="n"/>
      <c r="B1319" s="6" t="n"/>
      <c r="C1319" s="14" t="n"/>
      <c r="D1319" s="14" t="n"/>
      <c r="E1319" s="6" t="n"/>
      <c r="F1319" s="11">
        <f>IF(OR(C1319="",D1319=""),"",ROUND(MOD(D1319-C1319,1)*24,2))</f>
        <v/>
      </c>
      <c r="G1319" s="6" t="n"/>
      <c r="H1319" s="16">
        <f>IF(OR(A1319="",B1319=""),"",IF(COUNTIFS('Lançamentos Diários'!$A$5:$A$2004,A1319,'Lançamentos Diários'!$B$5:$B$2004,B1319)&gt;0,"OK","FALTA LANÇAMENTO"))</f>
        <v/>
      </c>
    </row>
    <row r="1320">
      <c r="A1320" s="13" t="n"/>
      <c r="B1320" s="6" t="n"/>
      <c r="C1320" s="14" t="n"/>
      <c r="D1320" s="14" t="n"/>
      <c r="E1320" s="6" t="n"/>
      <c r="F1320" s="11">
        <f>IF(OR(C1320="",D1320=""),"",ROUND(MOD(D1320-C1320,1)*24,2))</f>
        <v/>
      </c>
      <c r="G1320" s="6" t="n"/>
      <c r="H1320" s="16">
        <f>IF(OR(A1320="",B1320=""),"",IF(COUNTIFS('Lançamentos Diários'!$A$5:$A$2004,A1320,'Lançamentos Diários'!$B$5:$B$2004,B1320)&gt;0,"OK","FALTA LANÇAMENTO"))</f>
        <v/>
      </c>
    </row>
    <row r="1321">
      <c r="A1321" s="13" t="n"/>
      <c r="B1321" s="6" t="n"/>
      <c r="C1321" s="14" t="n"/>
      <c r="D1321" s="14" t="n"/>
      <c r="E1321" s="6" t="n"/>
      <c r="F1321" s="11">
        <f>IF(OR(C1321="",D1321=""),"",ROUND(MOD(D1321-C1321,1)*24,2))</f>
        <v/>
      </c>
      <c r="G1321" s="6" t="n"/>
      <c r="H1321" s="16">
        <f>IF(OR(A1321="",B1321=""),"",IF(COUNTIFS('Lançamentos Diários'!$A$5:$A$2004,A1321,'Lançamentos Diários'!$B$5:$B$2004,B1321)&gt;0,"OK","FALTA LANÇAMENTO"))</f>
        <v/>
      </c>
    </row>
    <row r="1322">
      <c r="A1322" s="13" t="n"/>
      <c r="B1322" s="6" t="n"/>
      <c r="C1322" s="14" t="n"/>
      <c r="D1322" s="14" t="n"/>
      <c r="E1322" s="6" t="n"/>
      <c r="F1322" s="11">
        <f>IF(OR(C1322="",D1322=""),"",ROUND(MOD(D1322-C1322,1)*24,2))</f>
        <v/>
      </c>
      <c r="G1322" s="6" t="n"/>
      <c r="H1322" s="16">
        <f>IF(OR(A1322="",B1322=""),"",IF(COUNTIFS('Lançamentos Diários'!$A$5:$A$2004,A1322,'Lançamentos Diários'!$B$5:$B$2004,B1322)&gt;0,"OK","FALTA LANÇAMENTO"))</f>
        <v/>
      </c>
    </row>
    <row r="1323">
      <c r="A1323" s="13" t="n"/>
      <c r="B1323" s="6" t="n"/>
      <c r="C1323" s="14" t="n"/>
      <c r="D1323" s="14" t="n"/>
      <c r="E1323" s="6" t="n"/>
      <c r="F1323" s="11">
        <f>IF(OR(C1323="",D1323=""),"",ROUND(MOD(D1323-C1323,1)*24,2))</f>
        <v/>
      </c>
      <c r="G1323" s="6" t="n"/>
      <c r="H1323" s="16">
        <f>IF(OR(A1323="",B1323=""),"",IF(COUNTIFS('Lançamentos Diários'!$A$5:$A$2004,A1323,'Lançamentos Diários'!$B$5:$B$2004,B1323)&gt;0,"OK","FALTA LANÇAMENTO"))</f>
        <v/>
      </c>
    </row>
    <row r="1324">
      <c r="A1324" s="13" t="n"/>
      <c r="B1324" s="6" t="n"/>
      <c r="C1324" s="14" t="n"/>
      <c r="D1324" s="14" t="n"/>
      <c r="E1324" s="6" t="n"/>
      <c r="F1324" s="11">
        <f>IF(OR(C1324="",D1324=""),"",ROUND(MOD(D1324-C1324,1)*24,2))</f>
        <v/>
      </c>
      <c r="G1324" s="6" t="n"/>
      <c r="H1324" s="16">
        <f>IF(OR(A1324="",B1324=""),"",IF(COUNTIFS('Lançamentos Diários'!$A$5:$A$2004,A1324,'Lançamentos Diários'!$B$5:$B$2004,B1324)&gt;0,"OK","FALTA LANÇAMENTO"))</f>
        <v/>
      </c>
    </row>
    <row r="1325">
      <c r="A1325" s="13" t="n"/>
      <c r="B1325" s="6" t="n"/>
      <c r="C1325" s="14" t="n"/>
      <c r="D1325" s="14" t="n"/>
      <c r="E1325" s="6" t="n"/>
      <c r="F1325" s="11">
        <f>IF(OR(C1325="",D1325=""),"",ROUND(MOD(D1325-C1325,1)*24,2))</f>
        <v/>
      </c>
      <c r="G1325" s="6" t="n"/>
      <c r="H1325" s="16">
        <f>IF(OR(A1325="",B1325=""),"",IF(COUNTIFS('Lançamentos Diários'!$A$5:$A$2004,A1325,'Lançamentos Diários'!$B$5:$B$2004,B1325)&gt;0,"OK","FALTA LANÇAMENTO"))</f>
        <v/>
      </c>
    </row>
    <row r="1326">
      <c r="A1326" s="13" t="n"/>
      <c r="B1326" s="6" t="n"/>
      <c r="C1326" s="14" t="n"/>
      <c r="D1326" s="14" t="n"/>
      <c r="E1326" s="6" t="n"/>
      <c r="F1326" s="11">
        <f>IF(OR(C1326="",D1326=""),"",ROUND(MOD(D1326-C1326,1)*24,2))</f>
        <v/>
      </c>
      <c r="G1326" s="6" t="n"/>
      <c r="H1326" s="16">
        <f>IF(OR(A1326="",B1326=""),"",IF(COUNTIFS('Lançamentos Diários'!$A$5:$A$2004,A1326,'Lançamentos Diários'!$B$5:$B$2004,B1326)&gt;0,"OK","FALTA LANÇAMENTO"))</f>
        <v/>
      </c>
    </row>
    <row r="1327">
      <c r="A1327" s="13" t="n"/>
      <c r="B1327" s="6" t="n"/>
      <c r="C1327" s="14" t="n"/>
      <c r="D1327" s="14" t="n"/>
      <c r="E1327" s="6" t="n"/>
      <c r="F1327" s="11">
        <f>IF(OR(C1327="",D1327=""),"",ROUND(MOD(D1327-C1327,1)*24,2))</f>
        <v/>
      </c>
      <c r="G1327" s="6" t="n"/>
      <c r="H1327" s="16">
        <f>IF(OR(A1327="",B1327=""),"",IF(COUNTIFS('Lançamentos Diários'!$A$5:$A$2004,A1327,'Lançamentos Diários'!$B$5:$B$2004,B1327)&gt;0,"OK","FALTA LANÇAMENTO"))</f>
        <v/>
      </c>
    </row>
    <row r="1328">
      <c r="A1328" s="13" t="n"/>
      <c r="B1328" s="6" t="n"/>
      <c r="C1328" s="14" t="n"/>
      <c r="D1328" s="14" t="n"/>
      <c r="E1328" s="6" t="n"/>
      <c r="F1328" s="11">
        <f>IF(OR(C1328="",D1328=""),"",ROUND(MOD(D1328-C1328,1)*24,2))</f>
        <v/>
      </c>
      <c r="G1328" s="6" t="n"/>
      <c r="H1328" s="16">
        <f>IF(OR(A1328="",B1328=""),"",IF(COUNTIFS('Lançamentos Diários'!$A$5:$A$2004,A1328,'Lançamentos Diários'!$B$5:$B$2004,B1328)&gt;0,"OK","FALTA LANÇAMENTO"))</f>
        <v/>
      </c>
    </row>
    <row r="1329">
      <c r="A1329" s="13" t="n"/>
      <c r="B1329" s="6" t="n"/>
      <c r="C1329" s="14" t="n"/>
      <c r="D1329" s="14" t="n"/>
      <c r="E1329" s="6" t="n"/>
      <c r="F1329" s="11">
        <f>IF(OR(C1329="",D1329=""),"",ROUND(MOD(D1329-C1329,1)*24,2))</f>
        <v/>
      </c>
      <c r="G1329" s="6" t="n"/>
      <c r="H1329" s="16">
        <f>IF(OR(A1329="",B1329=""),"",IF(COUNTIFS('Lançamentos Diários'!$A$5:$A$2004,A1329,'Lançamentos Diários'!$B$5:$B$2004,B1329)&gt;0,"OK","FALTA LANÇAMENTO"))</f>
        <v/>
      </c>
    </row>
    <row r="1330">
      <c r="A1330" s="13" t="n"/>
      <c r="B1330" s="6" t="n"/>
      <c r="C1330" s="14" t="n"/>
      <c r="D1330" s="14" t="n"/>
      <c r="E1330" s="6" t="n"/>
      <c r="F1330" s="11">
        <f>IF(OR(C1330="",D1330=""),"",ROUND(MOD(D1330-C1330,1)*24,2))</f>
        <v/>
      </c>
      <c r="G1330" s="6" t="n"/>
      <c r="H1330" s="16">
        <f>IF(OR(A1330="",B1330=""),"",IF(COUNTIFS('Lançamentos Diários'!$A$5:$A$2004,A1330,'Lançamentos Diários'!$B$5:$B$2004,B1330)&gt;0,"OK","FALTA LANÇAMENTO"))</f>
        <v/>
      </c>
    </row>
    <row r="1331">
      <c r="A1331" s="13" t="n"/>
      <c r="B1331" s="6" t="n"/>
      <c r="C1331" s="14" t="n"/>
      <c r="D1331" s="14" t="n"/>
      <c r="E1331" s="6" t="n"/>
      <c r="F1331" s="11">
        <f>IF(OR(C1331="",D1331=""),"",ROUND(MOD(D1331-C1331,1)*24,2))</f>
        <v/>
      </c>
      <c r="G1331" s="6" t="n"/>
      <c r="H1331" s="16">
        <f>IF(OR(A1331="",B1331=""),"",IF(COUNTIFS('Lançamentos Diários'!$A$5:$A$2004,A1331,'Lançamentos Diários'!$B$5:$B$2004,B1331)&gt;0,"OK","FALTA LANÇAMENTO"))</f>
        <v/>
      </c>
    </row>
    <row r="1332">
      <c r="A1332" s="13" t="n"/>
      <c r="B1332" s="6" t="n"/>
      <c r="C1332" s="14" t="n"/>
      <c r="D1332" s="14" t="n"/>
      <c r="E1332" s="6" t="n"/>
      <c r="F1332" s="11">
        <f>IF(OR(C1332="",D1332=""),"",ROUND(MOD(D1332-C1332,1)*24,2))</f>
        <v/>
      </c>
      <c r="G1332" s="6" t="n"/>
      <c r="H1332" s="16">
        <f>IF(OR(A1332="",B1332=""),"",IF(COUNTIFS('Lançamentos Diários'!$A$5:$A$2004,A1332,'Lançamentos Diários'!$B$5:$B$2004,B1332)&gt;0,"OK","FALTA LANÇAMENTO"))</f>
        <v/>
      </c>
    </row>
    <row r="1333">
      <c r="A1333" s="13" t="n"/>
      <c r="B1333" s="6" t="n"/>
      <c r="C1333" s="14" t="n"/>
      <c r="D1333" s="14" t="n"/>
      <c r="E1333" s="6" t="n"/>
      <c r="F1333" s="11">
        <f>IF(OR(C1333="",D1333=""),"",ROUND(MOD(D1333-C1333,1)*24,2))</f>
        <v/>
      </c>
      <c r="G1333" s="6" t="n"/>
      <c r="H1333" s="16">
        <f>IF(OR(A1333="",B1333=""),"",IF(COUNTIFS('Lançamentos Diários'!$A$5:$A$2004,A1333,'Lançamentos Diários'!$B$5:$B$2004,B1333)&gt;0,"OK","FALTA LANÇAMENTO"))</f>
        <v/>
      </c>
    </row>
    <row r="1334">
      <c r="A1334" s="13" t="n"/>
      <c r="B1334" s="6" t="n"/>
      <c r="C1334" s="14" t="n"/>
      <c r="D1334" s="14" t="n"/>
      <c r="E1334" s="6" t="n"/>
      <c r="F1334" s="11">
        <f>IF(OR(C1334="",D1334=""),"",ROUND(MOD(D1334-C1334,1)*24,2))</f>
        <v/>
      </c>
      <c r="G1334" s="6" t="n"/>
      <c r="H1334" s="16">
        <f>IF(OR(A1334="",B1334=""),"",IF(COUNTIFS('Lançamentos Diários'!$A$5:$A$2004,A1334,'Lançamentos Diários'!$B$5:$B$2004,B1334)&gt;0,"OK","FALTA LANÇAMENTO"))</f>
        <v/>
      </c>
    </row>
    <row r="1335">
      <c r="A1335" s="13" t="n"/>
      <c r="B1335" s="6" t="n"/>
      <c r="C1335" s="14" t="n"/>
      <c r="D1335" s="14" t="n"/>
      <c r="E1335" s="6" t="n"/>
      <c r="F1335" s="11">
        <f>IF(OR(C1335="",D1335=""),"",ROUND(MOD(D1335-C1335,1)*24,2))</f>
        <v/>
      </c>
      <c r="G1335" s="6" t="n"/>
      <c r="H1335" s="16">
        <f>IF(OR(A1335="",B1335=""),"",IF(COUNTIFS('Lançamentos Diários'!$A$5:$A$2004,A1335,'Lançamentos Diários'!$B$5:$B$2004,B1335)&gt;0,"OK","FALTA LANÇAMENTO"))</f>
        <v/>
      </c>
    </row>
    <row r="1336">
      <c r="A1336" s="13" t="n"/>
      <c r="B1336" s="6" t="n"/>
      <c r="C1336" s="14" t="n"/>
      <c r="D1336" s="14" t="n"/>
      <c r="E1336" s="6" t="n"/>
      <c r="F1336" s="11">
        <f>IF(OR(C1336="",D1336=""),"",ROUND(MOD(D1336-C1336,1)*24,2))</f>
        <v/>
      </c>
      <c r="G1336" s="6" t="n"/>
      <c r="H1336" s="16">
        <f>IF(OR(A1336="",B1336=""),"",IF(COUNTIFS('Lançamentos Diários'!$A$5:$A$2004,A1336,'Lançamentos Diários'!$B$5:$B$2004,B1336)&gt;0,"OK","FALTA LANÇAMENTO"))</f>
        <v/>
      </c>
    </row>
    <row r="1337">
      <c r="A1337" s="13" t="n"/>
      <c r="B1337" s="6" t="n"/>
      <c r="C1337" s="14" t="n"/>
      <c r="D1337" s="14" t="n"/>
      <c r="E1337" s="6" t="n"/>
      <c r="F1337" s="11">
        <f>IF(OR(C1337="",D1337=""),"",ROUND(MOD(D1337-C1337,1)*24,2))</f>
        <v/>
      </c>
      <c r="G1337" s="6" t="n"/>
      <c r="H1337" s="16">
        <f>IF(OR(A1337="",B1337=""),"",IF(COUNTIFS('Lançamentos Diários'!$A$5:$A$2004,A1337,'Lançamentos Diários'!$B$5:$B$2004,B1337)&gt;0,"OK","FALTA LANÇAMENTO"))</f>
        <v/>
      </c>
    </row>
    <row r="1338">
      <c r="A1338" s="13" t="n"/>
      <c r="B1338" s="6" t="n"/>
      <c r="C1338" s="14" t="n"/>
      <c r="D1338" s="14" t="n"/>
      <c r="E1338" s="6" t="n"/>
      <c r="F1338" s="11">
        <f>IF(OR(C1338="",D1338=""),"",ROUND(MOD(D1338-C1338,1)*24,2))</f>
        <v/>
      </c>
      <c r="G1338" s="6" t="n"/>
      <c r="H1338" s="16">
        <f>IF(OR(A1338="",B1338=""),"",IF(COUNTIFS('Lançamentos Diários'!$A$5:$A$2004,A1338,'Lançamentos Diários'!$B$5:$B$2004,B1338)&gt;0,"OK","FALTA LANÇAMENTO"))</f>
        <v/>
      </c>
    </row>
    <row r="1339">
      <c r="A1339" s="13" t="n"/>
      <c r="B1339" s="6" t="n"/>
      <c r="C1339" s="14" t="n"/>
      <c r="D1339" s="14" t="n"/>
      <c r="E1339" s="6" t="n"/>
      <c r="F1339" s="11">
        <f>IF(OR(C1339="",D1339=""),"",ROUND(MOD(D1339-C1339,1)*24,2))</f>
        <v/>
      </c>
      <c r="G1339" s="6" t="n"/>
      <c r="H1339" s="16">
        <f>IF(OR(A1339="",B1339=""),"",IF(COUNTIFS('Lançamentos Diários'!$A$5:$A$2004,A1339,'Lançamentos Diários'!$B$5:$B$2004,B1339)&gt;0,"OK","FALTA LANÇAMENTO"))</f>
        <v/>
      </c>
    </row>
    <row r="1340">
      <c r="A1340" s="13" t="n"/>
      <c r="B1340" s="6" t="n"/>
      <c r="C1340" s="14" t="n"/>
      <c r="D1340" s="14" t="n"/>
      <c r="E1340" s="6" t="n"/>
      <c r="F1340" s="11">
        <f>IF(OR(C1340="",D1340=""),"",ROUND(MOD(D1340-C1340,1)*24,2))</f>
        <v/>
      </c>
      <c r="G1340" s="6" t="n"/>
      <c r="H1340" s="16">
        <f>IF(OR(A1340="",B1340=""),"",IF(COUNTIFS('Lançamentos Diários'!$A$5:$A$2004,A1340,'Lançamentos Diários'!$B$5:$B$2004,B1340)&gt;0,"OK","FALTA LANÇAMENTO"))</f>
        <v/>
      </c>
    </row>
    <row r="1341">
      <c r="A1341" s="13" t="n"/>
      <c r="B1341" s="6" t="n"/>
      <c r="C1341" s="14" t="n"/>
      <c r="D1341" s="14" t="n"/>
      <c r="E1341" s="6" t="n"/>
      <c r="F1341" s="11">
        <f>IF(OR(C1341="",D1341=""),"",ROUND(MOD(D1341-C1341,1)*24,2))</f>
        <v/>
      </c>
      <c r="G1341" s="6" t="n"/>
      <c r="H1341" s="16">
        <f>IF(OR(A1341="",B1341=""),"",IF(COUNTIFS('Lançamentos Diários'!$A$5:$A$2004,A1341,'Lançamentos Diários'!$B$5:$B$2004,B1341)&gt;0,"OK","FALTA LANÇAMENTO"))</f>
        <v/>
      </c>
    </row>
    <row r="1342">
      <c r="A1342" s="13" t="n"/>
      <c r="B1342" s="6" t="n"/>
      <c r="C1342" s="14" t="n"/>
      <c r="D1342" s="14" t="n"/>
      <c r="E1342" s="6" t="n"/>
      <c r="F1342" s="11">
        <f>IF(OR(C1342="",D1342=""),"",ROUND(MOD(D1342-C1342,1)*24,2))</f>
        <v/>
      </c>
      <c r="G1342" s="6" t="n"/>
      <c r="H1342" s="16">
        <f>IF(OR(A1342="",B1342=""),"",IF(COUNTIFS('Lançamentos Diários'!$A$5:$A$2004,A1342,'Lançamentos Diários'!$B$5:$B$2004,B1342)&gt;0,"OK","FALTA LANÇAMENTO"))</f>
        <v/>
      </c>
    </row>
    <row r="1343">
      <c r="A1343" s="13" t="n"/>
      <c r="B1343" s="6" t="n"/>
      <c r="C1343" s="14" t="n"/>
      <c r="D1343" s="14" t="n"/>
      <c r="E1343" s="6" t="n"/>
      <c r="F1343" s="11">
        <f>IF(OR(C1343="",D1343=""),"",ROUND(MOD(D1343-C1343,1)*24,2))</f>
        <v/>
      </c>
      <c r="G1343" s="6" t="n"/>
      <c r="H1343" s="16">
        <f>IF(OR(A1343="",B1343=""),"",IF(COUNTIFS('Lançamentos Diários'!$A$5:$A$2004,A1343,'Lançamentos Diários'!$B$5:$B$2004,B1343)&gt;0,"OK","FALTA LANÇAMENTO"))</f>
        <v/>
      </c>
    </row>
    <row r="1344">
      <c r="A1344" s="13" t="n"/>
      <c r="B1344" s="6" t="n"/>
      <c r="C1344" s="14" t="n"/>
      <c r="D1344" s="14" t="n"/>
      <c r="E1344" s="6" t="n"/>
      <c r="F1344" s="11">
        <f>IF(OR(C1344="",D1344=""),"",ROUND(MOD(D1344-C1344,1)*24,2))</f>
        <v/>
      </c>
      <c r="G1344" s="6" t="n"/>
      <c r="H1344" s="16">
        <f>IF(OR(A1344="",B1344=""),"",IF(COUNTIFS('Lançamentos Diários'!$A$5:$A$2004,A1344,'Lançamentos Diários'!$B$5:$B$2004,B1344)&gt;0,"OK","FALTA LANÇAMENTO"))</f>
        <v/>
      </c>
    </row>
    <row r="1345">
      <c r="A1345" s="13" t="n"/>
      <c r="B1345" s="6" t="n"/>
      <c r="C1345" s="14" t="n"/>
      <c r="D1345" s="14" t="n"/>
      <c r="E1345" s="6" t="n"/>
      <c r="F1345" s="11">
        <f>IF(OR(C1345="",D1345=""),"",ROUND(MOD(D1345-C1345,1)*24,2))</f>
        <v/>
      </c>
      <c r="G1345" s="6" t="n"/>
      <c r="H1345" s="16">
        <f>IF(OR(A1345="",B1345=""),"",IF(COUNTIFS('Lançamentos Diários'!$A$5:$A$2004,A1345,'Lançamentos Diários'!$B$5:$B$2004,B1345)&gt;0,"OK","FALTA LANÇAMENTO"))</f>
        <v/>
      </c>
    </row>
    <row r="1346">
      <c r="A1346" s="13" t="n"/>
      <c r="B1346" s="6" t="n"/>
      <c r="C1346" s="14" t="n"/>
      <c r="D1346" s="14" t="n"/>
      <c r="E1346" s="6" t="n"/>
      <c r="F1346" s="11">
        <f>IF(OR(C1346="",D1346=""),"",ROUND(MOD(D1346-C1346,1)*24,2))</f>
        <v/>
      </c>
      <c r="G1346" s="6" t="n"/>
      <c r="H1346" s="16">
        <f>IF(OR(A1346="",B1346=""),"",IF(COUNTIFS('Lançamentos Diários'!$A$5:$A$2004,A1346,'Lançamentos Diários'!$B$5:$B$2004,B1346)&gt;0,"OK","FALTA LANÇAMENTO"))</f>
        <v/>
      </c>
    </row>
    <row r="1347">
      <c r="A1347" s="13" t="n"/>
      <c r="B1347" s="6" t="n"/>
      <c r="C1347" s="14" t="n"/>
      <c r="D1347" s="14" t="n"/>
      <c r="E1347" s="6" t="n"/>
      <c r="F1347" s="11">
        <f>IF(OR(C1347="",D1347=""),"",ROUND(MOD(D1347-C1347,1)*24,2))</f>
        <v/>
      </c>
      <c r="G1347" s="6" t="n"/>
      <c r="H1347" s="16">
        <f>IF(OR(A1347="",B1347=""),"",IF(COUNTIFS('Lançamentos Diários'!$A$5:$A$2004,A1347,'Lançamentos Diários'!$B$5:$B$2004,B1347)&gt;0,"OK","FALTA LANÇAMENTO"))</f>
        <v/>
      </c>
    </row>
    <row r="1348">
      <c r="A1348" s="13" t="n"/>
      <c r="B1348" s="6" t="n"/>
      <c r="C1348" s="14" t="n"/>
      <c r="D1348" s="14" t="n"/>
      <c r="E1348" s="6" t="n"/>
      <c r="F1348" s="11">
        <f>IF(OR(C1348="",D1348=""),"",ROUND(MOD(D1348-C1348,1)*24,2))</f>
        <v/>
      </c>
      <c r="G1348" s="6" t="n"/>
      <c r="H1348" s="16">
        <f>IF(OR(A1348="",B1348=""),"",IF(COUNTIFS('Lançamentos Diários'!$A$5:$A$2004,A1348,'Lançamentos Diários'!$B$5:$B$2004,B1348)&gt;0,"OK","FALTA LANÇAMENTO"))</f>
        <v/>
      </c>
    </row>
    <row r="1349">
      <c r="A1349" s="13" t="n"/>
      <c r="B1349" s="6" t="n"/>
      <c r="C1349" s="14" t="n"/>
      <c r="D1349" s="14" t="n"/>
      <c r="E1349" s="6" t="n"/>
      <c r="F1349" s="11">
        <f>IF(OR(C1349="",D1349=""),"",ROUND(MOD(D1349-C1349,1)*24,2))</f>
        <v/>
      </c>
      <c r="G1349" s="6" t="n"/>
      <c r="H1349" s="16">
        <f>IF(OR(A1349="",B1349=""),"",IF(COUNTIFS('Lançamentos Diários'!$A$5:$A$2004,A1349,'Lançamentos Diários'!$B$5:$B$2004,B1349)&gt;0,"OK","FALTA LANÇAMENTO"))</f>
        <v/>
      </c>
    </row>
    <row r="1350">
      <c r="A1350" s="13" t="n"/>
      <c r="B1350" s="6" t="n"/>
      <c r="C1350" s="14" t="n"/>
      <c r="D1350" s="14" t="n"/>
      <c r="E1350" s="6" t="n"/>
      <c r="F1350" s="11">
        <f>IF(OR(C1350="",D1350=""),"",ROUND(MOD(D1350-C1350,1)*24,2))</f>
        <v/>
      </c>
      <c r="G1350" s="6" t="n"/>
      <c r="H1350" s="16">
        <f>IF(OR(A1350="",B1350=""),"",IF(COUNTIFS('Lançamentos Diários'!$A$5:$A$2004,A1350,'Lançamentos Diários'!$B$5:$B$2004,B1350)&gt;0,"OK","FALTA LANÇAMENTO"))</f>
        <v/>
      </c>
    </row>
    <row r="1351">
      <c r="A1351" s="13" t="n"/>
      <c r="B1351" s="6" t="n"/>
      <c r="C1351" s="14" t="n"/>
      <c r="D1351" s="14" t="n"/>
      <c r="E1351" s="6" t="n"/>
      <c r="F1351" s="11">
        <f>IF(OR(C1351="",D1351=""),"",ROUND(MOD(D1351-C1351,1)*24,2))</f>
        <v/>
      </c>
      <c r="G1351" s="6" t="n"/>
      <c r="H1351" s="16">
        <f>IF(OR(A1351="",B1351=""),"",IF(COUNTIFS('Lançamentos Diários'!$A$5:$A$2004,A1351,'Lançamentos Diários'!$B$5:$B$2004,B1351)&gt;0,"OK","FALTA LANÇAMENTO"))</f>
        <v/>
      </c>
    </row>
    <row r="1352">
      <c r="A1352" s="13" t="n"/>
      <c r="B1352" s="6" t="n"/>
      <c r="C1352" s="14" t="n"/>
      <c r="D1352" s="14" t="n"/>
      <c r="E1352" s="6" t="n"/>
      <c r="F1352" s="11">
        <f>IF(OR(C1352="",D1352=""),"",ROUND(MOD(D1352-C1352,1)*24,2))</f>
        <v/>
      </c>
      <c r="G1352" s="6" t="n"/>
      <c r="H1352" s="16">
        <f>IF(OR(A1352="",B1352=""),"",IF(COUNTIFS('Lançamentos Diários'!$A$5:$A$2004,A1352,'Lançamentos Diários'!$B$5:$B$2004,B1352)&gt;0,"OK","FALTA LANÇAMENTO"))</f>
        <v/>
      </c>
    </row>
    <row r="1353">
      <c r="A1353" s="13" t="n"/>
      <c r="B1353" s="6" t="n"/>
      <c r="C1353" s="14" t="n"/>
      <c r="D1353" s="14" t="n"/>
      <c r="E1353" s="6" t="n"/>
      <c r="F1353" s="11">
        <f>IF(OR(C1353="",D1353=""),"",ROUND(MOD(D1353-C1353,1)*24,2))</f>
        <v/>
      </c>
      <c r="G1353" s="6" t="n"/>
      <c r="H1353" s="16">
        <f>IF(OR(A1353="",B1353=""),"",IF(COUNTIFS('Lançamentos Diários'!$A$5:$A$2004,A1353,'Lançamentos Diários'!$B$5:$B$2004,B1353)&gt;0,"OK","FALTA LANÇAMENTO"))</f>
        <v/>
      </c>
    </row>
    <row r="1354">
      <c r="A1354" s="13" t="n"/>
      <c r="B1354" s="6" t="n"/>
      <c r="C1354" s="14" t="n"/>
      <c r="D1354" s="14" t="n"/>
      <c r="E1354" s="6" t="n"/>
      <c r="F1354" s="11">
        <f>IF(OR(C1354="",D1354=""),"",ROUND(MOD(D1354-C1354,1)*24,2))</f>
        <v/>
      </c>
      <c r="G1354" s="6" t="n"/>
      <c r="H1354" s="16">
        <f>IF(OR(A1354="",B1354=""),"",IF(COUNTIFS('Lançamentos Diários'!$A$5:$A$2004,A1354,'Lançamentos Diários'!$B$5:$B$2004,B1354)&gt;0,"OK","FALTA LANÇAMENTO"))</f>
        <v/>
      </c>
    </row>
    <row r="1355">
      <c r="A1355" s="13" t="n"/>
      <c r="B1355" s="6" t="n"/>
      <c r="C1355" s="14" t="n"/>
      <c r="D1355" s="14" t="n"/>
      <c r="E1355" s="6" t="n"/>
      <c r="F1355" s="11">
        <f>IF(OR(C1355="",D1355=""),"",ROUND(MOD(D1355-C1355,1)*24,2))</f>
        <v/>
      </c>
      <c r="G1355" s="6" t="n"/>
      <c r="H1355" s="16">
        <f>IF(OR(A1355="",B1355=""),"",IF(COUNTIFS('Lançamentos Diários'!$A$5:$A$2004,A1355,'Lançamentos Diários'!$B$5:$B$2004,B1355)&gt;0,"OK","FALTA LANÇAMENTO"))</f>
        <v/>
      </c>
    </row>
    <row r="1356">
      <c r="A1356" s="13" t="n"/>
      <c r="B1356" s="6" t="n"/>
      <c r="C1356" s="14" t="n"/>
      <c r="D1356" s="14" t="n"/>
      <c r="E1356" s="6" t="n"/>
      <c r="F1356" s="11">
        <f>IF(OR(C1356="",D1356=""),"",ROUND(MOD(D1356-C1356,1)*24,2))</f>
        <v/>
      </c>
      <c r="G1356" s="6" t="n"/>
      <c r="H1356" s="16">
        <f>IF(OR(A1356="",B1356=""),"",IF(COUNTIFS('Lançamentos Diários'!$A$5:$A$2004,A1356,'Lançamentos Diários'!$B$5:$B$2004,B1356)&gt;0,"OK","FALTA LANÇAMENTO"))</f>
        <v/>
      </c>
    </row>
    <row r="1357">
      <c r="A1357" s="13" t="n"/>
      <c r="B1357" s="6" t="n"/>
      <c r="C1357" s="14" t="n"/>
      <c r="D1357" s="14" t="n"/>
      <c r="E1357" s="6" t="n"/>
      <c r="F1357" s="11">
        <f>IF(OR(C1357="",D1357=""),"",ROUND(MOD(D1357-C1357,1)*24,2))</f>
        <v/>
      </c>
      <c r="G1357" s="6" t="n"/>
      <c r="H1357" s="16">
        <f>IF(OR(A1357="",B1357=""),"",IF(COUNTIFS('Lançamentos Diários'!$A$5:$A$2004,A1357,'Lançamentos Diários'!$B$5:$B$2004,B1357)&gt;0,"OK","FALTA LANÇAMENTO"))</f>
        <v/>
      </c>
    </row>
    <row r="1358">
      <c r="A1358" s="13" t="n"/>
      <c r="B1358" s="6" t="n"/>
      <c r="C1358" s="14" t="n"/>
      <c r="D1358" s="14" t="n"/>
      <c r="E1358" s="6" t="n"/>
      <c r="F1358" s="11">
        <f>IF(OR(C1358="",D1358=""),"",ROUND(MOD(D1358-C1358,1)*24,2))</f>
        <v/>
      </c>
      <c r="G1358" s="6" t="n"/>
      <c r="H1358" s="16">
        <f>IF(OR(A1358="",B1358=""),"",IF(COUNTIFS('Lançamentos Diários'!$A$5:$A$2004,A1358,'Lançamentos Diários'!$B$5:$B$2004,B1358)&gt;0,"OK","FALTA LANÇAMENTO"))</f>
        <v/>
      </c>
    </row>
    <row r="1359">
      <c r="A1359" s="13" t="n"/>
      <c r="B1359" s="6" t="n"/>
      <c r="C1359" s="14" t="n"/>
      <c r="D1359" s="14" t="n"/>
      <c r="E1359" s="6" t="n"/>
      <c r="F1359" s="11">
        <f>IF(OR(C1359="",D1359=""),"",ROUND(MOD(D1359-C1359,1)*24,2))</f>
        <v/>
      </c>
      <c r="G1359" s="6" t="n"/>
      <c r="H1359" s="16">
        <f>IF(OR(A1359="",B1359=""),"",IF(COUNTIFS('Lançamentos Diários'!$A$5:$A$2004,A1359,'Lançamentos Diários'!$B$5:$B$2004,B1359)&gt;0,"OK","FALTA LANÇAMENTO"))</f>
        <v/>
      </c>
    </row>
    <row r="1360">
      <c r="A1360" s="13" t="n"/>
      <c r="B1360" s="6" t="n"/>
      <c r="C1360" s="14" t="n"/>
      <c r="D1360" s="14" t="n"/>
      <c r="E1360" s="6" t="n"/>
      <c r="F1360" s="11">
        <f>IF(OR(C1360="",D1360=""),"",ROUND(MOD(D1360-C1360,1)*24,2))</f>
        <v/>
      </c>
      <c r="G1360" s="6" t="n"/>
      <c r="H1360" s="16">
        <f>IF(OR(A1360="",B1360=""),"",IF(COUNTIFS('Lançamentos Diários'!$A$5:$A$2004,A1360,'Lançamentos Diários'!$B$5:$B$2004,B1360)&gt;0,"OK","FALTA LANÇAMENTO"))</f>
        <v/>
      </c>
    </row>
    <row r="1361">
      <c r="A1361" s="13" t="n"/>
      <c r="B1361" s="6" t="n"/>
      <c r="C1361" s="14" t="n"/>
      <c r="D1361" s="14" t="n"/>
      <c r="E1361" s="6" t="n"/>
      <c r="F1361" s="11">
        <f>IF(OR(C1361="",D1361=""),"",ROUND(MOD(D1361-C1361,1)*24,2))</f>
        <v/>
      </c>
      <c r="G1361" s="6" t="n"/>
      <c r="H1361" s="16">
        <f>IF(OR(A1361="",B1361=""),"",IF(COUNTIFS('Lançamentos Diários'!$A$5:$A$2004,A1361,'Lançamentos Diários'!$B$5:$B$2004,B1361)&gt;0,"OK","FALTA LANÇAMENTO"))</f>
        <v/>
      </c>
    </row>
    <row r="1362">
      <c r="A1362" s="13" t="n"/>
      <c r="B1362" s="6" t="n"/>
      <c r="C1362" s="14" t="n"/>
      <c r="D1362" s="14" t="n"/>
      <c r="E1362" s="6" t="n"/>
      <c r="F1362" s="11">
        <f>IF(OR(C1362="",D1362=""),"",ROUND(MOD(D1362-C1362,1)*24,2))</f>
        <v/>
      </c>
      <c r="G1362" s="6" t="n"/>
      <c r="H1362" s="16">
        <f>IF(OR(A1362="",B1362=""),"",IF(COUNTIFS('Lançamentos Diários'!$A$5:$A$2004,A1362,'Lançamentos Diários'!$B$5:$B$2004,B1362)&gt;0,"OK","FALTA LANÇAMENTO"))</f>
        <v/>
      </c>
    </row>
    <row r="1363">
      <c r="A1363" s="13" t="n"/>
      <c r="B1363" s="6" t="n"/>
      <c r="C1363" s="14" t="n"/>
      <c r="D1363" s="14" t="n"/>
      <c r="E1363" s="6" t="n"/>
      <c r="F1363" s="11">
        <f>IF(OR(C1363="",D1363=""),"",ROUND(MOD(D1363-C1363,1)*24,2))</f>
        <v/>
      </c>
      <c r="G1363" s="6" t="n"/>
      <c r="H1363" s="16">
        <f>IF(OR(A1363="",B1363=""),"",IF(COUNTIFS('Lançamentos Diários'!$A$5:$A$2004,A1363,'Lançamentos Diários'!$B$5:$B$2004,B1363)&gt;0,"OK","FALTA LANÇAMENTO"))</f>
        <v/>
      </c>
    </row>
    <row r="1364">
      <c r="A1364" s="13" t="n"/>
      <c r="B1364" s="6" t="n"/>
      <c r="C1364" s="14" t="n"/>
      <c r="D1364" s="14" t="n"/>
      <c r="E1364" s="6" t="n"/>
      <c r="F1364" s="11">
        <f>IF(OR(C1364="",D1364=""),"",ROUND(MOD(D1364-C1364,1)*24,2))</f>
        <v/>
      </c>
      <c r="G1364" s="6" t="n"/>
      <c r="H1364" s="16">
        <f>IF(OR(A1364="",B1364=""),"",IF(COUNTIFS('Lançamentos Diários'!$A$5:$A$2004,A1364,'Lançamentos Diários'!$B$5:$B$2004,B1364)&gt;0,"OK","FALTA LANÇAMENTO"))</f>
        <v/>
      </c>
    </row>
    <row r="1365">
      <c r="A1365" s="13" t="n"/>
      <c r="B1365" s="6" t="n"/>
      <c r="C1365" s="14" t="n"/>
      <c r="D1365" s="14" t="n"/>
      <c r="E1365" s="6" t="n"/>
      <c r="F1365" s="11">
        <f>IF(OR(C1365="",D1365=""),"",ROUND(MOD(D1365-C1365,1)*24,2))</f>
        <v/>
      </c>
      <c r="G1365" s="6" t="n"/>
      <c r="H1365" s="16">
        <f>IF(OR(A1365="",B1365=""),"",IF(COUNTIFS('Lançamentos Diários'!$A$5:$A$2004,A1365,'Lançamentos Diários'!$B$5:$B$2004,B1365)&gt;0,"OK","FALTA LANÇAMENTO"))</f>
        <v/>
      </c>
    </row>
    <row r="1366">
      <c r="A1366" s="13" t="n"/>
      <c r="B1366" s="6" t="n"/>
      <c r="C1366" s="14" t="n"/>
      <c r="D1366" s="14" t="n"/>
      <c r="E1366" s="6" t="n"/>
      <c r="F1366" s="11">
        <f>IF(OR(C1366="",D1366=""),"",ROUND(MOD(D1366-C1366,1)*24,2))</f>
        <v/>
      </c>
      <c r="G1366" s="6" t="n"/>
      <c r="H1366" s="16">
        <f>IF(OR(A1366="",B1366=""),"",IF(COUNTIFS('Lançamentos Diários'!$A$5:$A$2004,A1366,'Lançamentos Diários'!$B$5:$B$2004,B1366)&gt;0,"OK","FALTA LANÇAMENTO"))</f>
        <v/>
      </c>
    </row>
    <row r="1367">
      <c r="A1367" s="13" t="n"/>
      <c r="B1367" s="6" t="n"/>
      <c r="C1367" s="14" t="n"/>
      <c r="D1367" s="14" t="n"/>
      <c r="E1367" s="6" t="n"/>
      <c r="F1367" s="11">
        <f>IF(OR(C1367="",D1367=""),"",ROUND(MOD(D1367-C1367,1)*24,2))</f>
        <v/>
      </c>
      <c r="G1367" s="6" t="n"/>
      <c r="H1367" s="16">
        <f>IF(OR(A1367="",B1367=""),"",IF(COUNTIFS('Lançamentos Diários'!$A$5:$A$2004,A1367,'Lançamentos Diários'!$B$5:$B$2004,B1367)&gt;0,"OK","FALTA LANÇAMENTO"))</f>
        <v/>
      </c>
    </row>
    <row r="1368">
      <c r="A1368" s="13" t="n"/>
      <c r="B1368" s="6" t="n"/>
      <c r="C1368" s="14" t="n"/>
      <c r="D1368" s="14" t="n"/>
      <c r="E1368" s="6" t="n"/>
      <c r="F1368" s="11">
        <f>IF(OR(C1368="",D1368=""),"",ROUND(MOD(D1368-C1368,1)*24,2))</f>
        <v/>
      </c>
      <c r="G1368" s="6" t="n"/>
      <c r="H1368" s="16">
        <f>IF(OR(A1368="",B1368=""),"",IF(COUNTIFS('Lançamentos Diários'!$A$5:$A$2004,A1368,'Lançamentos Diários'!$B$5:$B$2004,B1368)&gt;0,"OK","FALTA LANÇAMENTO"))</f>
        <v/>
      </c>
    </row>
    <row r="1369">
      <c r="A1369" s="13" t="n"/>
      <c r="B1369" s="6" t="n"/>
      <c r="C1369" s="14" t="n"/>
      <c r="D1369" s="14" t="n"/>
      <c r="E1369" s="6" t="n"/>
      <c r="F1369" s="11">
        <f>IF(OR(C1369="",D1369=""),"",ROUND(MOD(D1369-C1369,1)*24,2))</f>
        <v/>
      </c>
      <c r="G1369" s="6" t="n"/>
      <c r="H1369" s="16">
        <f>IF(OR(A1369="",B1369=""),"",IF(COUNTIFS('Lançamentos Diários'!$A$5:$A$2004,A1369,'Lançamentos Diários'!$B$5:$B$2004,B1369)&gt;0,"OK","FALTA LANÇAMENTO"))</f>
        <v/>
      </c>
    </row>
    <row r="1370">
      <c r="A1370" s="13" t="n"/>
      <c r="B1370" s="6" t="n"/>
      <c r="C1370" s="14" t="n"/>
      <c r="D1370" s="14" t="n"/>
      <c r="E1370" s="6" t="n"/>
      <c r="F1370" s="11">
        <f>IF(OR(C1370="",D1370=""),"",ROUND(MOD(D1370-C1370,1)*24,2))</f>
        <v/>
      </c>
      <c r="G1370" s="6" t="n"/>
      <c r="H1370" s="16">
        <f>IF(OR(A1370="",B1370=""),"",IF(COUNTIFS('Lançamentos Diários'!$A$5:$A$2004,A1370,'Lançamentos Diários'!$B$5:$B$2004,B1370)&gt;0,"OK","FALTA LANÇAMENTO"))</f>
        <v/>
      </c>
    </row>
    <row r="1371">
      <c r="A1371" s="13" t="n"/>
      <c r="B1371" s="6" t="n"/>
      <c r="C1371" s="14" t="n"/>
      <c r="D1371" s="14" t="n"/>
      <c r="E1371" s="6" t="n"/>
      <c r="F1371" s="11">
        <f>IF(OR(C1371="",D1371=""),"",ROUND(MOD(D1371-C1371,1)*24,2))</f>
        <v/>
      </c>
      <c r="G1371" s="6" t="n"/>
      <c r="H1371" s="16">
        <f>IF(OR(A1371="",B1371=""),"",IF(COUNTIFS('Lançamentos Diários'!$A$5:$A$2004,A1371,'Lançamentos Diários'!$B$5:$B$2004,B1371)&gt;0,"OK","FALTA LANÇAMENTO"))</f>
        <v/>
      </c>
    </row>
    <row r="1372">
      <c r="A1372" s="13" t="n"/>
      <c r="B1372" s="6" t="n"/>
      <c r="C1372" s="14" t="n"/>
      <c r="D1372" s="14" t="n"/>
      <c r="E1372" s="6" t="n"/>
      <c r="F1372" s="11">
        <f>IF(OR(C1372="",D1372=""),"",ROUND(MOD(D1372-C1372,1)*24,2))</f>
        <v/>
      </c>
      <c r="G1372" s="6" t="n"/>
      <c r="H1372" s="16">
        <f>IF(OR(A1372="",B1372=""),"",IF(COUNTIFS('Lançamentos Diários'!$A$5:$A$2004,A1372,'Lançamentos Diários'!$B$5:$B$2004,B1372)&gt;0,"OK","FALTA LANÇAMENTO"))</f>
        <v/>
      </c>
    </row>
    <row r="1373">
      <c r="A1373" s="13" t="n"/>
      <c r="B1373" s="6" t="n"/>
      <c r="C1373" s="14" t="n"/>
      <c r="D1373" s="14" t="n"/>
      <c r="E1373" s="6" t="n"/>
      <c r="F1373" s="11">
        <f>IF(OR(C1373="",D1373=""),"",ROUND(MOD(D1373-C1373,1)*24,2))</f>
        <v/>
      </c>
      <c r="G1373" s="6" t="n"/>
      <c r="H1373" s="16">
        <f>IF(OR(A1373="",B1373=""),"",IF(COUNTIFS('Lançamentos Diários'!$A$5:$A$2004,A1373,'Lançamentos Diários'!$B$5:$B$2004,B1373)&gt;0,"OK","FALTA LANÇAMENTO"))</f>
        <v/>
      </c>
    </row>
    <row r="1374">
      <c r="A1374" s="13" t="n"/>
      <c r="B1374" s="6" t="n"/>
      <c r="C1374" s="14" t="n"/>
      <c r="D1374" s="14" t="n"/>
      <c r="E1374" s="6" t="n"/>
      <c r="F1374" s="11">
        <f>IF(OR(C1374="",D1374=""),"",ROUND(MOD(D1374-C1374,1)*24,2))</f>
        <v/>
      </c>
      <c r="G1374" s="6" t="n"/>
      <c r="H1374" s="16">
        <f>IF(OR(A1374="",B1374=""),"",IF(COUNTIFS('Lançamentos Diários'!$A$5:$A$2004,A1374,'Lançamentos Diários'!$B$5:$B$2004,B1374)&gt;0,"OK","FALTA LANÇAMENTO"))</f>
        <v/>
      </c>
    </row>
    <row r="1375">
      <c r="A1375" s="13" t="n"/>
      <c r="B1375" s="6" t="n"/>
      <c r="C1375" s="14" t="n"/>
      <c r="D1375" s="14" t="n"/>
      <c r="E1375" s="6" t="n"/>
      <c r="F1375" s="11">
        <f>IF(OR(C1375="",D1375=""),"",ROUND(MOD(D1375-C1375,1)*24,2))</f>
        <v/>
      </c>
      <c r="G1375" s="6" t="n"/>
      <c r="H1375" s="16">
        <f>IF(OR(A1375="",B1375=""),"",IF(COUNTIFS('Lançamentos Diários'!$A$5:$A$2004,A1375,'Lançamentos Diários'!$B$5:$B$2004,B1375)&gt;0,"OK","FALTA LANÇAMENTO"))</f>
        <v/>
      </c>
    </row>
    <row r="1376">
      <c r="A1376" s="13" t="n"/>
      <c r="B1376" s="6" t="n"/>
      <c r="C1376" s="14" t="n"/>
      <c r="D1376" s="14" t="n"/>
      <c r="E1376" s="6" t="n"/>
      <c r="F1376" s="11">
        <f>IF(OR(C1376="",D1376=""),"",ROUND(MOD(D1376-C1376,1)*24,2))</f>
        <v/>
      </c>
      <c r="G1376" s="6" t="n"/>
      <c r="H1376" s="16">
        <f>IF(OR(A1376="",B1376=""),"",IF(COUNTIFS('Lançamentos Diários'!$A$5:$A$2004,A1376,'Lançamentos Diários'!$B$5:$B$2004,B1376)&gt;0,"OK","FALTA LANÇAMENTO"))</f>
        <v/>
      </c>
    </row>
    <row r="1377">
      <c r="A1377" s="13" t="n"/>
      <c r="B1377" s="6" t="n"/>
      <c r="C1377" s="14" t="n"/>
      <c r="D1377" s="14" t="n"/>
      <c r="E1377" s="6" t="n"/>
      <c r="F1377" s="11">
        <f>IF(OR(C1377="",D1377=""),"",ROUND(MOD(D1377-C1377,1)*24,2))</f>
        <v/>
      </c>
      <c r="G1377" s="6" t="n"/>
      <c r="H1377" s="16">
        <f>IF(OR(A1377="",B1377=""),"",IF(COUNTIFS('Lançamentos Diários'!$A$5:$A$2004,A1377,'Lançamentos Diários'!$B$5:$B$2004,B1377)&gt;0,"OK","FALTA LANÇAMENTO"))</f>
        <v/>
      </c>
    </row>
    <row r="1378">
      <c r="A1378" s="13" t="n"/>
      <c r="B1378" s="6" t="n"/>
      <c r="C1378" s="14" t="n"/>
      <c r="D1378" s="14" t="n"/>
      <c r="E1378" s="6" t="n"/>
      <c r="F1378" s="11">
        <f>IF(OR(C1378="",D1378=""),"",ROUND(MOD(D1378-C1378,1)*24,2))</f>
        <v/>
      </c>
      <c r="G1378" s="6" t="n"/>
      <c r="H1378" s="16">
        <f>IF(OR(A1378="",B1378=""),"",IF(COUNTIFS('Lançamentos Diários'!$A$5:$A$2004,A1378,'Lançamentos Diários'!$B$5:$B$2004,B1378)&gt;0,"OK","FALTA LANÇAMENTO"))</f>
        <v/>
      </c>
    </row>
    <row r="1379">
      <c r="A1379" s="13" t="n"/>
      <c r="B1379" s="6" t="n"/>
      <c r="C1379" s="14" t="n"/>
      <c r="D1379" s="14" t="n"/>
      <c r="E1379" s="6" t="n"/>
      <c r="F1379" s="11">
        <f>IF(OR(C1379="",D1379=""),"",ROUND(MOD(D1379-C1379,1)*24,2))</f>
        <v/>
      </c>
      <c r="G1379" s="6" t="n"/>
      <c r="H1379" s="16">
        <f>IF(OR(A1379="",B1379=""),"",IF(COUNTIFS('Lançamentos Diários'!$A$5:$A$2004,A1379,'Lançamentos Diários'!$B$5:$B$2004,B1379)&gt;0,"OK","FALTA LANÇAMENTO"))</f>
        <v/>
      </c>
    </row>
    <row r="1380">
      <c r="A1380" s="13" t="n"/>
      <c r="B1380" s="6" t="n"/>
      <c r="C1380" s="14" t="n"/>
      <c r="D1380" s="14" t="n"/>
      <c r="E1380" s="6" t="n"/>
      <c r="F1380" s="11">
        <f>IF(OR(C1380="",D1380=""),"",ROUND(MOD(D1380-C1380,1)*24,2))</f>
        <v/>
      </c>
      <c r="G1380" s="6" t="n"/>
      <c r="H1380" s="16">
        <f>IF(OR(A1380="",B1380=""),"",IF(COUNTIFS('Lançamentos Diários'!$A$5:$A$2004,A1380,'Lançamentos Diários'!$B$5:$B$2004,B1380)&gt;0,"OK","FALTA LANÇAMENTO"))</f>
        <v/>
      </c>
    </row>
    <row r="1381">
      <c r="A1381" s="13" t="n"/>
      <c r="B1381" s="6" t="n"/>
      <c r="C1381" s="14" t="n"/>
      <c r="D1381" s="14" t="n"/>
      <c r="E1381" s="6" t="n"/>
      <c r="F1381" s="11">
        <f>IF(OR(C1381="",D1381=""),"",ROUND(MOD(D1381-C1381,1)*24,2))</f>
        <v/>
      </c>
      <c r="G1381" s="6" t="n"/>
      <c r="H1381" s="16">
        <f>IF(OR(A1381="",B1381=""),"",IF(COUNTIFS('Lançamentos Diários'!$A$5:$A$2004,A1381,'Lançamentos Diários'!$B$5:$B$2004,B1381)&gt;0,"OK","FALTA LANÇAMENTO"))</f>
        <v/>
      </c>
    </row>
    <row r="1382">
      <c r="A1382" s="13" t="n"/>
      <c r="B1382" s="6" t="n"/>
      <c r="C1382" s="14" t="n"/>
      <c r="D1382" s="14" t="n"/>
      <c r="E1382" s="6" t="n"/>
      <c r="F1382" s="11">
        <f>IF(OR(C1382="",D1382=""),"",ROUND(MOD(D1382-C1382,1)*24,2))</f>
        <v/>
      </c>
      <c r="G1382" s="6" t="n"/>
      <c r="H1382" s="16">
        <f>IF(OR(A1382="",B1382=""),"",IF(COUNTIFS('Lançamentos Diários'!$A$5:$A$2004,A1382,'Lançamentos Diários'!$B$5:$B$2004,B1382)&gt;0,"OK","FALTA LANÇAMENTO"))</f>
        <v/>
      </c>
    </row>
    <row r="1383">
      <c r="A1383" s="13" t="n"/>
      <c r="B1383" s="6" t="n"/>
      <c r="C1383" s="14" t="n"/>
      <c r="D1383" s="14" t="n"/>
      <c r="E1383" s="6" t="n"/>
      <c r="F1383" s="11">
        <f>IF(OR(C1383="",D1383=""),"",ROUND(MOD(D1383-C1383,1)*24,2))</f>
        <v/>
      </c>
      <c r="G1383" s="6" t="n"/>
      <c r="H1383" s="16">
        <f>IF(OR(A1383="",B1383=""),"",IF(COUNTIFS('Lançamentos Diários'!$A$5:$A$2004,A1383,'Lançamentos Diários'!$B$5:$B$2004,B1383)&gt;0,"OK","FALTA LANÇAMENTO"))</f>
        <v/>
      </c>
    </row>
    <row r="1384">
      <c r="A1384" s="13" t="n"/>
      <c r="B1384" s="6" t="n"/>
      <c r="C1384" s="14" t="n"/>
      <c r="D1384" s="14" t="n"/>
      <c r="E1384" s="6" t="n"/>
      <c r="F1384" s="11">
        <f>IF(OR(C1384="",D1384=""),"",ROUND(MOD(D1384-C1384,1)*24,2))</f>
        <v/>
      </c>
      <c r="G1384" s="6" t="n"/>
      <c r="H1384" s="16">
        <f>IF(OR(A1384="",B1384=""),"",IF(COUNTIFS('Lançamentos Diários'!$A$5:$A$2004,A1384,'Lançamentos Diários'!$B$5:$B$2004,B1384)&gt;0,"OK","FALTA LANÇAMENTO"))</f>
        <v/>
      </c>
    </row>
    <row r="1385">
      <c r="A1385" s="13" t="n"/>
      <c r="B1385" s="6" t="n"/>
      <c r="C1385" s="14" t="n"/>
      <c r="D1385" s="14" t="n"/>
      <c r="E1385" s="6" t="n"/>
      <c r="F1385" s="11">
        <f>IF(OR(C1385="",D1385=""),"",ROUND(MOD(D1385-C1385,1)*24,2))</f>
        <v/>
      </c>
      <c r="G1385" s="6" t="n"/>
      <c r="H1385" s="16">
        <f>IF(OR(A1385="",B1385=""),"",IF(COUNTIFS('Lançamentos Diários'!$A$5:$A$2004,A1385,'Lançamentos Diários'!$B$5:$B$2004,B1385)&gt;0,"OK","FALTA LANÇAMENTO"))</f>
        <v/>
      </c>
    </row>
    <row r="1386">
      <c r="A1386" s="13" t="n"/>
      <c r="B1386" s="6" t="n"/>
      <c r="C1386" s="14" t="n"/>
      <c r="D1386" s="14" t="n"/>
      <c r="E1386" s="6" t="n"/>
      <c r="F1386" s="11">
        <f>IF(OR(C1386="",D1386=""),"",ROUND(MOD(D1386-C1386,1)*24,2))</f>
        <v/>
      </c>
      <c r="G1386" s="6" t="n"/>
      <c r="H1386" s="16">
        <f>IF(OR(A1386="",B1386=""),"",IF(COUNTIFS('Lançamentos Diários'!$A$5:$A$2004,A1386,'Lançamentos Diários'!$B$5:$B$2004,B1386)&gt;0,"OK","FALTA LANÇAMENTO"))</f>
        <v/>
      </c>
    </row>
    <row r="1387">
      <c r="A1387" s="13" t="n"/>
      <c r="B1387" s="6" t="n"/>
      <c r="C1387" s="14" t="n"/>
      <c r="D1387" s="14" t="n"/>
      <c r="E1387" s="6" t="n"/>
      <c r="F1387" s="11">
        <f>IF(OR(C1387="",D1387=""),"",ROUND(MOD(D1387-C1387,1)*24,2))</f>
        <v/>
      </c>
      <c r="G1387" s="6" t="n"/>
      <c r="H1387" s="16">
        <f>IF(OR(A1387="",B1387=""),"",IF(COUNTIFS('Lançamentos Diários'!$A$5:$A$2004,A1387,'Lançamentos Diários'!$B$5:$B$2004,B1387)&gt;0,"OK","FALTA LANÇAMENTO"))</f>
        <v/>
      </c>
    </row>
    <row r="1388">
      <c r="A1388" s="13" t="n"/>
      <c r="B1388" s="6" t="n"/>
      <c r="C1388" s="14" t="n"/>
      <c r="D1388" s="14" t="n"/>
      <c r="E1388" s="6" t="n"/>
      <c r="F1388" s="11">
        <f>IF(OR(C1388="",D1388=""),"",ROUND(MOD(D1388-C1388,1)*24,2))</f>
        <v/>
      </c>
      <c r="G1388" s="6" t="n"/>
      <c r="H1388" s="16">
        <f>IF(OR(A1388="",B1388=""),"",IF(COUNTIFS('Lançamentos Diários'!$A$5:$A$2004,A1388,'Lançamentos Diários'!$B$5:$B$2004,B1388)&gt;0,"OK","FALTA LANÇAMENTO"))</f>
        <v/>
      </c>
    </row>
    <row r="1389">
      <c r="A1389" s="13" t="n"/>
      <c r="B1389" s="6" t="n"/>
      <c r="C1389" s="14" t="n"/>
      <c r="D1389" s="14" t="n"/>
      <c r="E1389" s="6" t="n"/>
      <c r="F1389" s="11">
        <f>IF(OR(C1389="",D1389=""),"",ROUND(MOD(D1389-C1389,1)*24,2))</f>
        <v/>
      </c>
      <c r="G1389" s="6" t="n"/>
      <c r="H1389" s="16">
        <f>IF(OR(A1389="",B1389=""),"",IF(COUNTIFS('Lançamentos Diários'!$A$5:$A$2004,A1389,'Lançamentos Diários'!$B$5:$B$2004,B1389)&gt;0,"OK","FALTA LANÇAMENTO"))</f>
        <v/>
      </c>
    </row>
    <row r="1390">
      <c r="A1390" s="13" t="n"/>
      <c r="B1390" s="6" t="n"/>
      <c r="C1390" s="14" t="n"/>
      <c r="D1390" s="14" t="n"/>
      <c r="E1390" s="6" t="n"/>
      <c r="F1390" s="11">
        <f>IF(OR(C1390="",D1390=""),"",ROUND(MOD(D1390-C1390,1)*24,2))</f>
        <v/>
      </c>
      <c r="G1390" s="6" t="n"/>
      <c r="H1390" s="16">
        <f>IF(OR(A1390="",B1390=""),"",IF(COUNTIFS('Lançamentos Diários'!$A$5:$A$2004,A1390,'Lançamentos Diários'!$B$5:$B$2004,B1390)&gt;0,"OK","FALTA LANÇAMENTO"))</f>
        <v/>
      </c>
    </row>
    <row r="1391">
      <c r="A1391" s="13" t="n"/>
      <c r="B1391" s="6" t="n"/>
      <c r="C1391" s="14" t="n"/>
      <c r="D1391" s="14" t="n"/>
      <c r="E1391" s="6" t="n"/>
      <c r="F1391" s="11">
        <f>IF(OR(C1391="",D1391=""),"",ROUND(MOD(D1391-C1391,1)*24,2))</f>
        <v/>
      </c>
      <c r="G1391" s="6" t="n"/>
      <c r="H1391" s="16">
        <f>IF(OR(A1391="",B1391=""),"",IF(COUNTIFS('Lançamentos Diários'!$A$5:$A$2004,A1391,'Lançamentos Diários'!$B$5:$B$2004,B1391)&gt;0,"OK","FALTA LANÇAMENTO"))</f>
        <v/>
      </c>
    </row>
    <row r="1392">
      <c r="A1392" s="13" t="n"/>
      <c r="B1392" s="6" t="n"/>
      <c r="C1392" s="14" t="n"/>
      <c r="D1392" s="14" t="n"/>
      <c r="E1392" s="6" t="n"/>
      <c r="F1392" s="11">
        <f>IF(OR(C1392="",D1392=""),"",ROUND(MOD(D1392-C1392,1)*24,2))</f>
        <v/>
      </c>
      <c r="G1392" s="6" t="n"/>
      <c r="H1392" s="16">
        <f>IF(OR(A1392="",B1392=""),"",IF(COUNTIFS('Lançamentos Diários'!$A$5:$A$2004,A1392,'Lançamentos Diários'!$B$5:$B$2004,B1392)&gt;0,"OK","FALTA LANÇAMENTO"))</f>
        <v/>
      </c>
    </row>
    <row r="1393">
      <c r="A1393" s="13" t="n"/>
      <c r="B1393" s="6" t="n"/>
      <c r="C1393" s="14" t="n"/>
      <c r="D1393" s="14" t="n"/>
      <c r="E1393" s="6" t="n"/>
      <c r="F1393" s="11">
        <f>IF(OR(C1393="",D1393=""),"",ROUND(MOD(D1393-C1393,1)*24,2))</f>
        <v/>
      </c>
      <c r="G1393" s="6" t="n"/>
      <c r="H1393" s="16">
        <f>IF(OR(A1393="",B1393=""),"",IF(COUNTIFS('Lançamentos Diários'!$A$5:$A$2004,A1393,'Lançamentos Diários'!$B$5:$B$2004,B1393)&gt;0,"OK","FALTA LANÇAMENTO"))</f>
        <v/>
      </c>
    </row>
    <row r="1394">
      <c r="A1394" s="13" t="n"/>
      <c r="B1394" s="6" t="n"/>
      <c r="C1394" s="14" t="n"/>
      <c r="D1394" s="14" t="n"/>
      <c r="E1394" s="6" t="n"/>
      <c r="F1394" s="11">
        <f>IF(OR(C1394="",D1394=""),"",ROUND(MOD(D1394-C1394,1)*24,2))</f>
        <v/>
      </c>
      <c r="G1394" s="6" t="n"/>
      <c r="H1394" s="16">
        <f>IF(OR(A1394="",B1394=""),"",IF(COUNTIFS('Lançamentos Diários'!$A$5:$A$2004,A1394,'Lançamentos Diários'!$B$5:$B$2004,B1394)&gt;0,"OK","FALTA LANÇAMENTO"))</f>
        <v/>
      </c>
    </row>
    <row r="1395">
      <c r="A1395" s="13" t="n"/>
      <c r="B1395" s="6" t="n"/>
      <c r="C1395" s="14" t="n"/>
      <c r="D1395" s="14" t="n"/>
      <c r="E1395" s="6" t="n"/>
      <c r="F1395" s="11">
        <f>IF(OR(C1395="",D1395=""),"",ROUND(MOD(D1395-C1395,1)*24,2))</f>
        <v/>
      </c>
      <c r="G1395" s="6" t="n"/>
      <c r="H1395" s="16">
        <f>IF(OR(A1395="",B1395=""),"",IF(COUNTIFS('Lançamentos Diários'!$A$5:$A$2004,A1395,'Lançamentos Diários'!$B$5:$B$2004,B1395)&gt;0,"OK","FALTA LANÇAMENTO"))</f>
        <v/>
      </c>
    </row>
    <row r="1396">
      <c r="A1396" s="13" t="n"/>
      <c r="B1396" s="6" t="n"/>
      <c r="C1396" s="14" t="n"/>
      <c r="D1396" s="14" t="n"/>
      <c r="E1396" s="6" t="n"/>
      <c r="F1396" s="11">
        <f>IF(OR(C1396="",D1396=""),"",ROUND(MOD(D1396-C1396,1)*24,2))</f>
        <v/>
      </c>
      <c r="G1396" s="6" t="n"/>
      <c r="H1396" s="16">
        <f>IF(OR(A1396="",B1396=""),"",IF(COUNTIFS('Lançamentos Diários'!$A$5:$A$2004,A1396,'Lançamentos Diários'!$B$5:$B$2004,B1396)&gt;0,"OK","FALTA LANÇAMENTO"))</f>
        <v/>
      </c>
    </row>
    <row r="1397">
      <c r="A1397" s="13" t="n"/>
      <c r="B1397" s="6" t="n"/>
      <c r="C1397" s="14" t="n"/>
      <c r="D1397" s="14" t="n"/>
      <c r="E1397" s="6" t="n"/>
      <c r="F1397" s="11">
        <f>IF(OR(C1397="",D1397=""),"",ROUND(MOD(D1397-C1397,1)*24,2))</f>
        <v/>
      </c>
      <c r="G1397" s="6" t="n"/>
      <c r="H1397" s="16">
        <f>IF(OR(A1397="",B1397=""),"",IF(COUNTIFS('Lançamentos Diários'!$A$5:$A$2004,A1397,'Lançamentos Diários'!$B$5:$B$2004,B1397)&gt;0,"OK","FALTA LANÇAMENTO"))</f>
        <v/>
      </c>
    </row>
    <row r="1398">
      <c r="A1398" s="13" t="n"/>
      <c r="B1398" s="6" t="n"/>
      <c r="C1398" s="14" t="n"/>
      <c r="D1398" s="14" t="n"/>
      <c r="E1398" s="6" t="n"/>
      <c r="F1398" s="11">
        <f>IF(OR(C1398="",D1398=""),"",ROUND(MOD(D1398-C1398,1)*24,2))</f>
        <v/>
      </c>
      <c r="G1398" s="6" t="n"/>
      <c r="H1398" s="16">
        <f>IF(OR(A1398="",B1398=""),"",IF(COUNTIFS('Lançamentos Diários'!$A$5:$A$2004,A1398,'Lançamentos Diários'!$B$5:$B$2004,B1398)&gt;0,"OK","FALTA LANÇAMENTO"))</f>
        <v/>
      </c>
    </row>
    <row r="1399">
      <c r="A1399" s="13" t="n"/>
      <c r="B1399" s="6" t="n"/>
      <c r="C1399" s="14" t="n"/>
      <c r="D1399" s="14" t="n"/>
      <c r="E1399" s="6" t="n"/>
      <c r="F1399" s="11">
        <f>IF(OR(C1399="",D1399=""),"",ROUND(MOD(D1399-C1399,1)*24,2))</f>
        <v/>
      </c>
      <c r="G1399" s="6" t="n"/>
      <c r="H1399" s="16">
        <f>IF(OR(A1399="",B1399=""),"",IF(COUNTIFS('Lançamentos Diários'!$A$5:$A$2004,A1399,'Lançamentos Diários'!$B$5:$B$2004,B1399)&gt;0,"OK","FALTA LANÇAMENTO"))</f>
        <v/>
      </c>
    </row>
    <row r="1400">
      <c r="A1400" s="13" t="n"/>
      <c r="B1400" s="6" t="n"/>
      <c r="C1400" s="14" t="n"/>
      <c r="D1400" s="14" t="n"/>
      <c r="E1400" s="6" t="n"/>
      <c r="F1400" s="11">
        <f>IF(OR(C1400="",D1400=""),"",ROUND(MOD(D1400-C1400,1)*24,2))</f>
        <v/>
      </c>
      <c r="G1400" s="6" t="n"/>
      <c r="H1400" s="16">
        <f>IF(OR(A1400="",B1400=""),"",IF(COUNTIFS('Lançamentos Diários'!$A$5:$A$2004,A1400,'Lançamentos Diários'!$B$5:$B$2004,B1400)&gt;0,"OK","FALTA LANÇAMENTO"))</f>
        <v/>
      </c>
    </row>
    <row r="1401">
      <c r="A1401" s="13" t="n"/>
      <c r="B1401" s="6" t="n"/>
      <c r="C1401" s="14" t="n"/>
      <c r="D1401" s="14" t="n"/>
      <c r="E1401" s="6" t="n"/>
      <c r="F1401" s="11">
        <f>IF(OR(C1401="",D1401=""),"",ROUND(MOD(D1401-C1401,1)*24,2))</f>
        <v/>
      </c>
      <c r="G1401" s="6" t="n"/>
      <c r="H1401" s="16">
        <f>IF(OR(A1401="",B1401=""),"",IF(COUNTIFS('Lançamentos Diários'!$A$5:$A$2004,A1401,'Lançamentos Diários'!$B$5:$B$2004,B1401)&gt;0,"OK","FALTA LANÇAMENTO"))</f>
        <v/>
      </c>
    </row>
    <row r="1402">
      <c r="A1402" s="13" t="n"/>
      <c r="B1402" s="6" t="n"/>
      <c r="C1402" s="14" t="n"/>
      <c r="D1402" s="14" t="n"/>
      <c r="E1402" s="6" t="n"/>
      <c r="F1402" s="11">
        <f>IF(OR(C1402="",D1402=""),"",ROUND(MOD(D1402-C1402,1)*24,2))</f>
        <v/>
      </c>
      <c r="G1402" s="6" t="n"/>
      <c r="H1402" s="16">
        <f>IF(OR(A1402="",B1402=""),"",IF(COUNTIFS('Lançamentos Diários'!$A$5:$A$2004,A1402,'Lançamentos Diários'!$B$5:$B$2004,B1402)&gt;0,"OK","FALTA LANÇAMENTO"))</f>
        <v/>
      </c>
    </row>
    <row r="1403">
      <c r="A1403" s="13" t="n"/>
      <c r="B1403" s="6" t="n"/>
      <c r="C1403" s="14" t="n"/>
      <c r="D1403" s="14" t="n"/>
      <c r="E1403" s="6" t="n"/>
      <c r="F1403" s="11">
        <f>IF(OR(C1403="",D1403=""),"",ROUND(MOD(D1403-C1403,1)*24,2))</f>
        <v/>
      </c>
      <c r="G1403" s="6" t="n"/>
      <c r="H1403" s="16">
        <f>IF(OR(A1403="",B1403=""),"",IF(COUNTIFS('Lançamentos Diários'!$A$5:$A$2004,A1403,'Lançamentos Diários'!$B$5:$B$2004,B1403)&gt;0,"OK","FALTA LANÇAMENTO"))</f>
        <v/>
      </c>
    </row>
    <row r="1404">
      <c r="A1404" s="13" t="n"/>
      <c r="B1404" s="6" t="n"/>
      <c r="C1404" s="14" t="n"/>
      <c r="D1404" s="14" t="n"/>
      <c r="E1404" s="6" t="n"/>
      <c r="F1404" s="11">
        <f>IF(OR(C1404="",D1404=""),"",ROUND(MOD(D1404-C1404,1)*24,2))</f>
        <v/>
      </c>
      <c r="G1404" s="6" t="n"/>
      <c r="H1404" s="16">
        <f>IF(OR(A1404="",B1404=""),"",IF(COUNTIFS('Lançamentos Diários'!$A$5:$A$2004,A1404,'Lançamentos Diários'!$B$5:$B$2004,B1404)&gt;0,"OK","FALTA LANÇAMENTO"))</f>
        <v/>
      </c>
    </row>
    <row r="1405">
      <c r="A1405" s="13" t="n"/>
      <c r="B1405" s="6" t="n"/>
      <c r="C1405" s="14" t="n"/>
      <c r="D1405" s="14" t="n"/>
      <c r="E1405" s="6" t="n"/>
      <c r="F1405" s="11">
        <f>IF(OR(C1405="",D1405=""),"",ROUND(MOD(D1405-C1405,1)*24,2))</f>
        <v/>
      </c>
      <c r="G1405" s="6" t="n"/>
      <c r="H1405" s="16">
        <f>IF(OR(A1405="",B1405=""),"",IF(COUNTIFS('Lançamentos Diários'!$A$5:$A$2004,A1405,'Lançamentos Diários'!$B$5:$B$2004,B1405)&gt;0,"OK","FALTA LANÇAMENTO"))</f>
        <v/>
      </c>
    </row>
    <row r="1406">
      <c r="A1406" s="13" t="n"/>
      <c r="B1406" s="6" t="n"/>
      <c r="C1406" s="14" t="n"/>
      <c r="D1406" s="14" t="n"/>
      <c r="E1406" s="6" t="n"/>
      <c r="F1406" s="11">
        <f>IF(OR(C1406="",D1406=""),"",ROUND(MOD(D1406-C1406,1)*24,2))</f>
        <v/>
      </c>
      <c r="G1406" s="6" t="n"/>
      <c r="H1406" s="16">
        <f>IF(OR(A1406="",B1406=""),"",IF(COUNTIFS('Lançamentos Diários'!$A$5:$A$2004,A1406,'Lançamentos Diários'!$B$5:$B$2004,B1406)&gt;0,"OK","FALTA LANÇAMENTO"))</f>
        <v/>
      </c>
    </row>
    <row r="1407">
      <c r="A1407" s="13" t="n"/>
      <c r="B1407" s="6" t="n"/>
      <c r="C1407" s="14" t="n"/>
      <c r="D1407" s="14" t="n"/>
      <c r="E1407" s="6" t="n"/>
      <c r="F1407" s="11">
        <f>IF(OR(C1407="",D1407=""),"",ROUND(MOD(D1407-C1407,1)*24,2))</f>
        <v/>
      </c>
      <c r="G1407" s="6" t="n"/>
      <c r="H1407" s="16">
        <f>IF(OR(A1407="",B1407=""),"",IF(COUNTIFS('Lançamentos Diários'!$A$5:$A$2004,A1407,'Lançamentos Diários'!$B$5:$B$2004,B1407)&gt;0,"OK","FALTA LANÇAMENTO"))</f>
        <v/>
      </c>
    </row>
    <row r="1408">
      <c r="A1408" s="13" t="n"/>
      <c r="B1408" s="6" t="n"/>
      <c r="C1408" s="14" t="n"/>
      <c r="D1408" s="14" t="n"/>
      <c r="E1408" s="6" t="n"/>
      <c r="F1408" s="11">
        <f>IF(OR(C1408="",D1408=""),"",ROUND(MOD(D1408-C1408,1)*24,2))</f>
        <v/>
      </c>
      <c r="G1408" s="6" t="n"/>
      <c r="H1408" s="16">
        <f>IF(OR(A1408="",B1408=""),"",IF(COUNTIFS('Lançamentos Diários'!$A$5:$A$2004,A1408,'Lançamentos Diários'!$B$5:$B$2004,B1408)&gt;0,"OK","FALTA LANÇAMENTO"))</f>
        <v/>
      </c>
    </row>
    <row r="1409">
      <c r="A1409" s="13" t="n"/>
      <c r="B1409" s="6" t="n"/>
      <c r="C1409" s="14" t="n"/>
      <c r="D1409" s="14" t="n"/>
      <c r="E1409" s="6" t="n"/>
      <c r="F1409" s="11">
        <f>IF(OR(C1409="",D1409=""),"",ROUND(MOD(D1409-C1409,1)*24,2))</f>
        <v/>
      </c>
      <c r="G1409" s="6" t="n"/>
      <c r="H1409" s="16">
        <f>IF(OR(A1409="",B1409=""),"",IF(COUNTIFS('Lançamentos Diários'!$A$5:$A$2004,A1409,'Lançamentos Diários'!$B$5:$B$2004,B1409)&gt;0,"OK","FALTA LANÇAMENTO"))</f>
        <v/>
      </c>
    </row>
    <row r="1410">
      <c r="A1410" s="13" t="n"/>
      <c r="B1410" s="6" t="n"/>
      <c r="C1410" s="14" t="n"/>
      <c r="D1410" s="14" t="n"/>
      <c r="E1410" s="6" t="n"/>
      <c r="F1410" s="11">
        <f>IF(OR(C1410="",D1410=""),"",ROUND(MOD(D1410-C1410,1)*24,2))</f>
        <v/>
      </c>
      <c r="G1410" s="6" t="n"/>
      <c r="H1410" s="16">
        <f>IF(OR(A1410="",B1410=""),"",IF(COUNTIFS('Lançamentos Diários'!$A$5:$A$2004,A1410,'Lançamentos Diários'!$B$5:$B$2004,B1410)&gt;0,"OK","FALTA LANÇAMENTO"))</f>
        <v/>
      </c>
    </row>
    <row r="1411">
      <c r="A1411" s="13" t="n"/>
      <c r="B1411" s="6" t="n"/>
      <c r="C1411" s="14" t="n"/>
      <c r="D1411" s="14" t="n"/>
      <c r="E1411" s="6" t="n"/>
      <c r="F1411" s="11">
        <f>IF(OR(C1411="",D1411=""),"",ROUND(MOD(D1411-C1411,1)*24,2))</f>
        <v/>
      </c>
      <c r="G1411" s="6" t="n"/>
      <c r="H1411" s="16">
        <f>IF(OR(A1411="",B1411=""),"",IF(COUNTIFS('Lançamentos Diários'!$A$5:$A$2004,A1411,'Lançamentos Diários'!$B$5:$B$2004,B1411)&gt;0,"OK","FALTA LANÇAMENTO"))</f>
        <v/>
      </c>
    </row>
    <row r="1412">
      <c r="A1412" s="13" t="n"/>
      <c r="B1412" s="6" t="n"/>
      <c r="C1412" s="14" t="n"/>
      <c r="D1412" s="14" t="n"/>
      <c r="E1412" s="6" t="n"/>
      <c r="F1412" s="11">
        <f>IF(OR(C1412="",D1412=""),"",ROUND(MOD(D1412-C1412,1)*24,2))</f>
        <v/>
      </c>
      <c r="G1412" s="6" t="n"/>
      <c r="H1412" s="16">
        <f>IF(OR(A1412="",B1412=""),"",IF(COUNTIFS('Lançamentos Diários'!$A$5:$A$2004,A1412,'Lançamentos Diários'!$B$5:$B$2004,B1412)&gt;0,"OK","FALTA LANÇAMENTO"))</f>
        <v/>
      </c>
    </row>
    <row r="1413">
      <c r="A1413" s="13" t="n"/>
      <c r="B1413" s="6" t="n"/>
      <c r="C1413" s="14" t="n"/>
      <c r="D1413" s="14" t="n"/>
      <c r="E1413" s="6" t="n"/>
      <c r="F1413" s="11">
        <f>IF(OR(C1413="",D1413=""),"",ROUND(MOD(D1413-C1413,1)*24,2))</f>
        <v/>
      </c>
      <c r="G1413" s="6" t="n"/>
      <c r="H1413" s="16">
        <f>IF(OR(A1413="",B1413=""),"",IF(COUNTIFS('Lançamentos Diários'!$A$5:$A$2004,A1413,'Lançamentos Diários'!$B$5:$B$2004,B1413)&gt;0,"OK","FALTA LANÇAMENTO"))</f>
        <v/>
      </c>
    </row>
    <row r="1414">
      <c r="A1414" s="13" t="n"/>
      <c r="B1414" s="6" t="n"/>
      <c r="C1414" s="14" t="n"/>
      <c r="D1414" s="14" t="n"/>
      <c r="E1414" s="6" t="n"/>
      <c r="F1414" s="11">
        <f>IF(OR(C1414="",D1414=""),"",ROUND(MOD(D1414-C1414,1)*24,2))</f>
        <v/>
      </c>
      <c r="G1414" s="6" t="n"/>
      <c r="H1414" s="16">
        <f>IF(OR(A1414="",B1414=""),"",IF(COUNTIFS('Lançamentos Diários'!$A$5:$A$2004,A1414,'Lançamentos Diários'!$B$5:$B$2004,B1414)&gt;0,"OK","FALTA LANÇAMENTO"))</f>
        <v/>
      </c>
    </row>
    <row r="1415">
      <c r="A1415" s="13" t="n"/>
      <c r="B1415" s="6" t="n"/>
      <c r="C1415" s="14" t="n"/>
      <c r="D1415" s="14" t="n"/>
      <c r="E1415" s="6" t="n"/>
      <c r="F1415" s="11">
        <f>IF(OR(C1415="",D1415=""),"",ROUND(MOD(D1415-C1415,1)*24,2))</f>
        <v/>
      </c>
      <c r="G1415" s="6" t="n"/>
      <c r="H1415" s="16">
        <f>IF(OR(A1415="",B1415=""),"",IF(COUNTIFS('Lançamentos Diários'!$A$5:$A$2004,A1415,'Lançamentos Diários'!$B$5:$B$2004,B1415)&gt;0,"OK","FALTA LANÇAMENTO"))</f>
        <v/>
      </c>
    </row>
    <row r="1416">
      <c r="A1416" s="13" t="n"/>
      <c r="B1416" s="6" t="n"/>
      <c r="C1416" s="14" t="n"/>
      <c r="D1416" s="14" t="n"/>
      <c r="E1416" s="6" t="n"/>
      <c r="F1416" s="11">
        <f>IF(OR(C1416="",D1416=""),"",ROUND(MOD(D1416-C1416,1)*24,2))</f>
        <v/>
      </c>
      <c r="G1416" s="6" t="n"/>
      <c r="H1416" s="16">
        <f>IF(OR(A1416="",B1416=""),"",IF(COUNTIFS('Lançamentos Diários'!$A$5:$A$2004,A1416,'Lançamentos Diários'!$B$5:$B$2004,B1416)&gt;0,"OK","FALTA LANÇAMENTO"))</f>
        <v/>
      </c>
    </row>
    <row r="1417">
      <c r="A1417" s="13" t="n"/>
      <c r="B1417" s="6" t="n"/>
      <c r="C1417" s="14" t="n"/>
      <c r="D1417" s="14" t="n"/>
      <c r="E1417" s="6" t="n"/>
      <c r="F1417" s="11">
        <f>IF(OR(C1417="",D1417=""),"",ROUND(MOD(D1417-C1417,1)*24,2))</f>
        <v/>
      </c>
      <c r="G1417" s="6" t="n"/>
      <c r="H1417" s="16">
        <f>IF(OR(A1417="",B1417=""),"",IF(COUNTIFS('Lançamentos Diários'!$A$5:$A$2004,A1417,'Lançamentos Diários'!$B$5:$B$2004,B1417)&gt;0,"OK","FALTA LANÇAMENTO"))</f>
        <v/>
      </c>
    </row>
    <row r="1418">
      <c r="A1418" s="13" t="n"/>
      <c r="B1418" s="6" t="n"/>
      <c r="C1418" s="14" t="n"/>
      <c r="D1418" s="14" t="n"/>
      <c r="E1418" s="6" t="n"/>
      <c r="F1418" s="11">
        <f>IF(OR(C1418="",D1418=""),"",ROUND(MOD(D1418-C1418,1)*24,2))</f>
        <v/>
      </c>
      <c r="G1418" s="6" t="n"/>
      <c r="H1418" s="16">
        <f>IF(OR(A1418="",B1418=""),"",IF(COUNTIFS('Lançamentos Diários'!$A$5:$A$2004,A1418,'Lançamentos Diários'!$B$5:$B$2004,B1418)&gt;0,"OK","FALTA LANÇAMENTO"))</f>
        <v/>
      </c>
    </row>
    <row r="1419">
      <c r="A1419" s="13" t="n"/>
      <c r="B1419" s="6" t="n"/>
      <c r="C1419" s="14" t="n"/>
      <c r="D1419" s="14" t="n"/>
      <c r="E1419" s="6" t="n"/>
      <c r="F1419" s="11">
        <f>IF(OR(C1419="",D1419=""),"",ROUND(MOD(D1419-C1419,1)*24,2))</f>
        <v/>
      </c>
      <c r="G1419" s="6" t="n"/>
      <c r="H1419" s="16">
        <f>IF(OR(A1419="",B1419=""),"",IF(COUNTIFS('Lançamentos Diários'!$A$5:$A$2004,A1419,'Lançamentos Diários'!$B$5:$B$2004,B1419)&gt;0,"OK","FALTA LANÇAMENTO"))</f>
        <v/>
      </c>
    </row>
    <row r="1420">
      <c r="A1420" s="13" t="n"/>
      <c r="B1420" s="6" t="n"/>
      <c r="C1420" s="14" t="n"/>
      <c r="D1420" s="14" t="n"/>
      <c r="E1420" s="6" t="n"/>
      <c r="F1420" s="11">
        <f>IF(OR(C1420="",D1420=""),"",ROUND(MOD(D1420-C1420,1)*24,2))</f>
        <v/>
      </c>
      <c r="G1420" s="6" t="n"/>
      <c r="H1420" s="16">
        <f>IF(OR(A1420="",B1420=""),"",IF(COUNTIFS('Lançamentos Diários'!$A$5:$A$2004,A1420,'Lançamentos Diários'!$B$5:$B$2004,B1420)&gt;0,"OK","FALTA LANÇAMENTO"))</f>
        <v/>
      </c>
    </row>
    <row r="1421">
      <c r="A1421" s="13" t="n"/>
      <c r="B1421" s="6" t="n"/>
      <c r="C1421" s="14" t="n"/>
      <c r="D1421" s="14" t="n"/>
      <c r="E1421" s="6" t="n"/>
      <c r="F1421" s="11">
        <f>IF(OR(C1421="",D1421=""),"",ROUND(MOD(D1421-C1421,1)*24,2))</f>
        <v/>
      </c>
      <c r="G1421" s="6" t="n"/>
      <c r="H1421" s="16">
        <f>IF(OR(A1421="",B1421=""),"",IF(COUNTIFS('Lançamentos Diários'!$A$5:$A$2004,A1421,'Lançamentos Diários'!$B$5:$B$2004,B1421)&gt;0,"OK","FALTA LANÇAMENTO"))</f>
        <v/>
      </c>
    </row>
    <row r="1422">
      <c r="A1422" s="13" t="n"/>
      <c r="B1422" s="6" t="n"/>
      <c r="C1422" s="14" t="n"/>
      <c r="D1422" s="14" t="n"/>
      <c r="E1422" s="6" t="n"/>
      <c r="F1422" s="11">
        <f>IF(OR(C1422="",D1422=""),"",ROUND(MOD(D1422-C1422,1)*24,2))</f>
        <v/>
      </c>
      <c r="G1422" s="6" t="n"/>
      <c r="H1422" s="16">
        <f>IF(OR(A1422="",B1422=""),"",IF(COUNTIFS('Lançamentos Diários'!$A$5:$A$2004,A1422,'Lançamentos Diários'!$B$5:$B$2004,B1422)&gt;0,"OK","FALTA LANÇAMENTO"))</f>
        <v/>
      </c>
    </row>
    <row r="1423">
      <c r="A1423" s="13" t="n"/>
      <c r="B1423" s="6" t="n"/>
      <c r="C1423" s="14" t="n"/>
      <c r="D1423" s="14" t="n"/>
      <c r="E1423" s="6" t="n"/>
      <c r="F1423" s="11">
        <f>IF(OR(C1423="",D1423=""),"",ROUND(MOD(D1423-C1423,1)*24,2))</f>
        <v/>
      </c>
      <c r="G1423" s="6" t="n"/>
      <c r="H1423" s="16">
        <f>IF(OR(A1423="",B1423=""),"",IF(COUNTIFS('Lançamentos Diários'!$A$5:$A$2004,A1423,'Lançamentos Diários'!$B$5:$B$2004,B1423)&gt;0,"OK","FALTA LANÇAMENTO"))</f>
        <v/>
      </c>
    </row>
    <row r="1424">
      <c r="A1424" s="13" t="n"/>
      <c r="B1424" s="6" t="n"/>
      <c r="C1424" s="14" t="n"/>
      <c r="D1424" s="14" t="n"/>
      <c r="E1424" s="6" t="n"/>
      <c r="F1424" s="11">
        <f>IF(OR(C1424="",D1424=""),"",ROUND(MOD(D1424-C1424,1)*24,2))</f>
        <v/>
      </c>
      <c r="G1424" s="6" t="n"/>
      <c r="H1424" s="16">
        <f>IF(OR(A1424="",B1424=""),"",IF(COUNTIFS('Lançamentos Diários'!$A$5:$A$2004,A1424,'Lançamentos Diários'!$B$5:$B$2004,B1424)&gt;0,"OK","FALTA LANÇAMENTO"))</f>
        <v/>
      </c>
    </row>
    <row r="1425">
      <c r="A1425" s="13" t="n"/>
      <c r="B1425" s="6" t="n"/>
      <c r="C1425" s="14" t="n"/>
      <c r="D1425" s="14" t="n"/>
      <c r="E1425" s="6" t="n"/>
      <c r="F1425" s="11">
        <f>IF(OR(C1425="",D1425=""),"",ROUND(MOD(D1425-C1425,1)*24,2))</f>
        <v/>
      </c>
      <c r="G1425" s="6" t="n"/>
      <c r="H1425" s="16">
        <f>IF(OR(A1425="",B1425=""),"",IF(COUNTIFS('Lançamentos Diários'!$A$5:$A$2004,A1425,'Lançamentos Diários'!$B$5:$B$2004,B1425)&gt;0,"OK","FALTA LANÇAMENTO"))</f>
        <v/>
      </c>
    </row>
    <row r="1426">
      <c r="A1426" s="13" t="n"/>
      <c r="B1426" s="6" t="n"/>
      <c r="C1426" s="14" t="n"/>
      <c r="D1426" s="14" t="n"/>
      <c r="E1426" s="6" t="n"/>
      <c r="F1426" s="11">
        <f>IF(OR(C1426="",D1426=""),"",ROUND(MOD(D1426-C1426,1)*24,2))</f>
        <v/>
      </c>
      <c r="G1426" s="6" t="n"/>
      <c r="H1426" s="16">
        <f>IF(OR(A1426="",B1426=""),"",IF(COUNTIFS('Lançamentos Diários'!$A$5:$A$2004,A1426,'Lançamentos Diários'!$B$5:$B$2004,B1426)&gt;0,"OK","FALTA LANÇAMENTO"))</f>
        <v/>
      </c>
    </row>
    <row r="1427">
      <c r="A1427" s="13" t="n"/>
      <c r="B1427" s="6" t="n"/>
      <c r="C1427" s="14" t="n"/>
      <c r="D1427" s="14" t="n"/>
      <c r="E1427" s="6" t="n"/>
      <c r="F1427" s="11">
        <f>IF(OR(C1427="",D1427=""),"",ROUND(MOD(D1427-C1427,1)*24,2))</f>
        <v/>
      </c>
      <c r="G1427" s="6" t="n"/>
      <c r="H1427" s="16">
        <f>IF(OR(A1427="",B1427=""),"",IF(COUNTIFS('Lançamentos Diários'!$A$5:$A$2004,A1427,'Lançamentos Diários'!$B$5:$B$2004,B1427)&gt;0,"OK","FALTA LANÇAMENTO"))</f>
        <v/>
      </c>
    </row>
    <row r="1428">
      <c r="A1428" s="13" t="n"/>
      <c r="B1428" s="6" t="n"/>
      <c r="C1428" s="14" t="n"/>
      <c r="D1428" s="14" t="n"/>
      <c r="E1428" s="6" t="n"/>
      <c r="F1428" s="11">
        <f>IF(OR(C1428="",D1428=""),"",ROUND(MOD(D1428-C1428,1)*24,2))</f>
        <v/>
      </c>
      <c r="G1428" s="6" t="n"/>
      <c r="H1428" s="16">
        <f>IF(OR(A1428="",B1428=""),"",IF(COUNTIFS('Lançamentos Diários'!$A$5:$A$2004,A1428,'Lançamentos Diários'!$B$5:$B$2004,B1428)&gt;0,"OK","FALTA LANÇAMENTO"))</f>
        <v/>
      </c>
    </row>
    <row r="1429">
      <c r="A1429" s="13" t="n"/>
      <c r="B1429" s="6" t="n"/>
      <c r="C1429" s="14" t="n"/>
      <c r="D1429" s="14" t="n"/>
      <c r="E1429" s="6" t="n"/>
      <c r="F1429" s="11">
        <f>IF(OR(C1429="",D1429=""),"",ROUND(MOD(D1429-C1429,1)*24,2))</f>
        <v/>
      </c>
      <c r="G1429" s="6" t="n"/>
      <c r="H1429" s="16">
        <f>IF(OR(A1429="",B1429=""),"",IF(COUNTIFS('Lançamentos Diários'!$A$5:$A$2004,A1429,'Lançamentos Diários'!$B$5:$B$2004,B1429)&gt;0,"OK","FALTA LANÇAMENTO"))</f>
        <v/>
      </c>
    </row>
    <row r="1430">
      <c r="A1430" s="13" t="n"/>
      <c r="B1430" s="6" t="n"/>
      <c r="C1430" s="14" t="n"/>
      <c r="D1430" s="14" t="n"/>
      <c r="E1430" s="6" t="n"/>
      <c r="F1430" s="11">
        <f>IF(OR(C1430="",D1430=""),"",ROUND(MOD(D1430-C1430,1)*24,2))</f>
        <v/>
      </c>
      <c r="G1430" s="6" t="n"/>
      <c r="H1430" s="16">
        <f>IF(OR(A1430="",B1430=""),"",IF(COUNTIFS('Lançamentos Diários'!$A$5:$A$2004,A1430,'Lançamentos Diários'!$B$5:$B$2004,B1430)&gt;0,"OK","FALTA LANÇAMENTO"))</f>
        <v/>
      </c>
    </row>
    <row r="1431">
      <c r="A1431" s="13" t="n"/>
      <c r="B1431" s="6" t="n"/>
      <c r="C1431" s="14" t="n"/>
      <c r="D1431" s="14" t="n"/>
      <c r="E1431" s="6" t="n"/>
      <c r="F1431" s="11">
        <f>IF(OR(C1431="",D1431=""),"",ROUND(MOD(D1431-C1431,1)*24,2))</f>
        <v/>
      </c>
      <c r="G1431" s="6" t="n"/>
      <c r="H1431" s="16">
        <f>IF(OR(A1431="",B1431=""),"",IF(COUNTIFS('Lançamentos Diários'!$A$5:$A$2004,A1431,'Lançamentos Diários'!$B$5:$B$2004,B1431)&gt;0,"OK","FALTA LANÇAMENTO"))</f>
        <v/>
      </c>
    </row>
    <row r="1432">
      <c r="A1432" s="13" t="n"/>
      <c r="B1432" s="6" t="n"/>
      <c r="C1432" s="14" t="n"/>
      <c r="D1432" s="14" t="n"/>
      <c r="E1432" s="6" t="n"/>
      <c r="F1432" s="11">
        <f>IF(OR(C1432="",D1432=""),"",ROUND(MOD(D1432-C1432,1)*24,2))</f>
        <v/>
      </c>
      <c r="G1432" s="6" t="n"/>
      <c r="H1432" s="16">
        <f>IF(OR(A1432="",B1432=""),"",IF(COUNTIFS('Lançamentos Diários'!$A$5:$A$2004,A1432,'Lançamentos Diários'!$B$5:$B$2004,B1432)&gt;0,"OK","FALTA LANÇAMENTO"))</f>
        <v/>
      </c>
    </row>
    <row r="1433">
      <c r="A1433" s="13" t="n"/>
      <c r="B1433" s="6" t="n"/>
      <c r="C1433" s="14" t="n"/>
      <c r="D1433" s="14" t="n"/>
      <c r="E1433" s="6" t="n"/>
      <c r="F1433" s="11">
        <f>IF(OR(C1433="",D1433=""),"",ROUND(MOD(D1433-C1433,1)*24,2))</f>
        <v/>
      </c>
      <c r="G1433" s="6" t="n"/>
      <c r="H1433" s="16">
        <f>IF(OR(A1433="",B1433=""),"",IF(COUNTIFS('Lançamentos Diários'!$A$5:$A$2004,A1433,'Lançamentos Diários'!$B$5:$B$2004,B1433)&gt;0,"OK","FALTA LANÇAMENTO"))</f>
        <v/>
      </c>
    </row>
    <row r="1434">
      <c r="A1434" s="13" t="n"/>
      <c r="B1434" s="6" t="n"/>
      <c r="C1434" s="14" t="n"/>
      <c r="D1434" s="14" t="n"/>
      <c r="E1434" s="6" t="n"/>
      <c r="F1434" s="11">
        <f>IF(OR(C1434="",D1434=""),"",ROUND(MOD(D1434-C1434,1)*24,2))</f>
        <v/>
      </c>
      <c r="G1434" s="6" t="n"/>
      <c r="H1434" s="16">
        <f>IF(OR(A1434="",B1434=""),"",IF(COUNTIFS('Lançamentos Diários'!$A$5:$A$2004,A1434,'Lançamentos Diários'!$B$5:$B$2004,B1434)&gt;0,"OK","FALTA LANÇAMENTO"))</f>
        <v/>
      </c>
    </row>
    <row r="1435">
      <c r="A1435" s="13" t="n"/>
      <c r="B1435" s="6" t="n"/>
      <c r="C1435" s="14" t="n"/>
      <c r="D1435" s="14" t="n"/>
      <c r="E1435" s="6" t="n"/>
      <c r="F1435" s="11">
        <f>IF(OR(C1435="",D1435=""),"",ROUND(MOD(D1435-C1435,1)*24,2))</f>
        <v/>
      </c>
      <c r="G1435" s="6" t="n"/>
      <c r="H1435" s="16">
        <f>IF(OR(A1435="",B1435=""),"",IF(COUNTIFS('Lançamentos Diários'!$A$5:$A$2004,A1435,'Lançamentos Diários'!$B$5:$B$2004,B1435)&gt;0,"OK","FALTA LANÇAMENTO"))</f>
        <v/>
      </c>
    </row>
    <row r="1436">
      <c r="A1436" s="13" t="n"/>
      <c r="B1436" s="6" t="n"/>
      <c r="C1436" s="14" t="n"/>
      <c r="D1436" s="14" t="n"/>
      <c r="E1436" s="6" t="n"/>
      <c r="F1436" s="11">
        <f>IF(OR(C1436="",D1436=""),"",ROUND(MOD(D1436-C1436,1)*24,2))</f>
        <v/>
      </c>
      <c r="G1436" s="6" t="n"/>
      <c r="H1436" s="16">
        <f>IF(OR(A1436="",B1436=""),"",IF(COUNTIFS('Lançamentos Diários'!$A$5:$A$2004,A1436,'Lançamentos Diários'!$B$5:$B$2004,B1436)&gt;0,"OK","FALTA LANÇAMENTO"))</f>
        <v/>
      </c>
    </row>
    <row r="1437">
      <c r="A1437" s="13" t="n"/>
      <c r="B1437" s="6" t="n"/>
      <c r="C1437" s="14" t="n"/>
      <c r="D1437" s="14" t="n"/>
      <c r="E1437" s="6" t="n"/>
      <c r="F1437" s="11">
        <f>IF(OR(C1437="",D1437=""),"",ROUND(MOD(D1437-C1437,1)*24,2))</f>
        <v/>
      </c>
      <c r="G1437" s="6" t="n"/>
      <c r="H1437" s="16">
        <f>IF(OR(A1437="",B1437=""),"",IF(COUNTIFS('Lançamentos Diários'!$A$5:$A$2004,A1437,'Lançamentos Diários'!$B$5:$B$2004,B1437)&gt;0,"OK","FALTA LANÇAMENTO"))</f>
        <v/>
      </c>
    </row>
    <row r="1438">
      <c r="A1438" s="13" t="n"/>
      <c r="B1438" s="6" t="n"/>
      <c r="C1438" s="14" t="n"/>
      <c r="D1438" s="14" t="n"/>
      <c r="E1438" s="6" t="n"/>
      <c r="F1438" s="11">
        <f>IF(OR(C1438="",D1438=""),"",ROUND(MOD(D1438-C1438,1)*24,2))</f>
        <v/>
      </c>
      <c r="G1438" s="6" t="n"/>
      <c r="H1438" s="16">
        <f>IF(OR(A1438="",B1438=""),"",IF(COUNTIFS('Lançamentos Diários'!$A$5:$A$2004,A1438,'Lançamentos Diários'!$B$5:$B$2004,B1438)&gt;0,"OK","FALTA LANÇAMENTO"))</f>
        <v/>
      </c>
    </row>
    <row r="1439">
      <c r="A1439" s="13" t="n"/>
      <c r="B1439" s="6" t="n"/>
      <c r="C1439" s="14" t="n"/>
      <c r="D1439" s="14" t="n"/>
      <c r="E1439" s="6" t="n"/>
      <c r="F1439" s="11">
        <f>IF(OR(C1439="",D1439=""),"",ROUND(MOD(D1439-C1439,1)*24,2))</f>
        <v/>
      </c>
      <c r="G1439" s="6" t="n"/>
      <c r="H1439" s="16">
        <f>IF(OR(A1439="",B1439=""),"",IF(COUNTIFS('Lançamentos Diários'!$A$5:$A$2004,A1439,'Lançamentos Diários'!$B$5:$B$2004,B1439)&gt;0,"OK","FALTA LANÇAMENTO"))</f>
        <v/>
      </c>
    </row>
    <row r="1440">
      <c r="A1440" s="13" t="n"/>
      <c r="B1440" s="6" t="n"/>
      <c r="C1440" s="14" t="n"/>
      <c r="D1440" s="14" t="n"/>
      <c r="E1440" s="6" t="n"/>
      <c r="F1440" s="11">
        <f>IF(OR(C1440="",D1440=""),"",ROUND(MOD(D1440-C1440,1)*24,2))</f>
        <v/>
      </c>
      <c r="G1440" s="6" t="n"/>
      <c r="H1440" s="16">
        <f>IF(OR(A1440="",B1440=""),"",IF(COUNTIFS('Lançamentos Diários'!$A$5:$A$2004,A1440,'Lançamentos Diários'!$B$5:$B$2004,B1440)&gt;0,"OK","FALTA LANÇAMENTO"))</f>
        <v/>
      </c>
    </row>
    <row r="1441">
      <c r="A1441" s="13" t="n"/>
      <c r="B1441" s="6" t="n"/>
      <c r="C1441" s="14" t="n"/>
      <c r="D1441" s="14" t="n"/>
      <c r="E1441" s="6" t="n"/>
      <c r="F1441" s="11">
        <f>IF(OR(C1441="",D1441=""),"",ROUND(MOD(D1441-C1441,1)*24,2))</f>
        <v/>
      </c>
      <c r="G1441" s="6" t="n"/>
      <c r="H1441" s="16">
        <f>IF(OR(A1441="",B1441=""),"",IF(COUNTIFS('Lançamentos Diários'!$A$5:$A$2004,A1441,'Lançamentos Diários'!$B$5:$B$2004,B1441)&gt;0,"OK","FALTA LANÇAMENTO"))</f>
        <v/>
      </c>
    </row>
    <row r="1442">
      <c r="A1442" s="13" t="n"/>
      <c r="B1442" s="6" t="n"/>
      <c r="C1442" s="14" t="n"/>
      <c r="D1442" s="14" t="n"/>
      <c r="E1442" s="6" t="n"/>
      <c r="F1442" s="11">
        <f>IF(OR(C1442="",D1442=""),"",ROUND(MOD(D1442-C1442,1)*24,2))</f>
        <v/>
      </c>
      <c r="G1442" s="6" t="n"/>
      <c r="H1442" s="16">
        <f>IF(OR(A1442="",B1442=""),"",IF(COUNTIFS('Lançamentos Diários'!$A$5:$A$2004,A1442,'Lançamentos Diários'!$B$5:$B$2004,B1442)&gt;0,"OK","FALTA LANÇAMENTO"))</f>
        <v/>
      </c>
    </row>
    <row r="1443">
      <c r="A1443" s="13" t="n"/>
      <c r="B1443" s="6" t="n"/>
      <c r="C1443" s="14" t="n"/>
      <c r="D1443" s="14" t="n"/>
      <c r="E1443" s="6" t="n"/>
      <c r="F1443" s="11">
        <f>IF(OR(C1443="",D1443=""),"",ROUND(MOD(D1443-C1443,1)*24,2))</f>
        <v/>
      </c>
      <c r="G1443" s="6" t="n"/>
      <c r="H1443" s="16">
        <f>IF(OR(A1443="",B1443=""),"",IF(COUNTIFS('Lançamentos Diários'!$A$5:$A$2004,A1443,'Lançamentos Diários'!$B$5:$B$2004,B1443)&gt;0,"OK","FALTA LANÇAMENTO"))</f>
        <v/>
      </c>
    </row>
    <row r="1444">
      <c r="A1444" s="13" t="n"/>
      <c r="B1444" s="6" t="n"/>
      <c r="C1444" s="14" t="n"/>
      <c r="D1444" s="14" t="n"/>
      <c r="E1444" s="6" t="n"/>
      <c r="F1444" s="11">
        <f>IF(OR(C1444="",D1444=""),"",ROUND(MOD(D1444-C1444,1)*24,2))</f>
        <v/>
      </c>
      <c r="G1444" s="6" t="n"/>
      <c r="H1444" s="16">
        <f>IF(OR(A1444="",B1444=""),"",IF(COUNTIFS('Lançamentos Diários'!$A$5:$A$2004,A1444,'Lançamentos Diários'!$B$5:$B$2004,B1444)&gt;0,"OK","FALTA LANÇAMENTO"))</f>
        <v/>
      </c>
    </row>
    <row r="1445">
      <c r="A1445" s="13" t="n"/>
      <c r="B1445" s="6" t="n"/>
      <c r="C1445" s="14" t="n"/>
      <c r="D1445" s="14" t="n"/>
      <c r="E1445" s="6" t="n"/>
      <c r="F1445" s="11">
        <f>IF(OR(C1445="",D1445=""),"",ROUND(MOD(D1445-C1445,1)*24,2))</f>
        <v/>
      </c>
      <c r="G1445" s="6" t="n"/>
      <c r="H1445" s="16">
        <f>IF(OR(A1445="",B1445=""),"",IF(COUNTIFS('Lançamentos Diários'!$A$5:$A$2004,A1445,'Lançamentos Diários'!$B$5:$B$2004,B1445)&gt;0,"OK","FALTA LANÇAMENTO"))</f>
        <v/>
      </c>
    </row>
    <row r="1446">
      <c r="A1446" s="13" t="n"/>
      <c r="B1446" s="6" t="n"/>
      <c r="C1446" s="14" t="n"/>
      <c r="D1446" s="14" t="n"/>
      <c r="E1446" s="6" t="n"/>
      <c r="F1446" s="11">
        <f>IF(OR(C1446="",D1446=""),"",ROUND(MOD(D1446-C1446,1)*24,2))</f>
        <v/>
      </c>
      <c r="G1446" s="6" t="n"/>
      <c r="H1446" s="16">
        <f>IF(OR(A1446="",B1446=""),"",IF(COUNTIFS('Lançamentos Diários'!$A$5:$A$2004,A1446,'Lançamentos Diários'!$B$5:$B$2004,B1446)&gt;0,"OK","FALTA LANÇAMENTO"))</f>
        <v/>
      </c>
    </row>
    <row r="1447">
      <c r="A1447" s="13" t="n"/>
      <c r="B1447" s="6" t="n"/>
      <c r="C1447" s="14" t="n"/>
      <c r="D1447" s="14" t="n"/>
      <c r="E1447" s="6" t="n"/>
      <c r="F1447" s="11">
        <f>IF(OR(C1447="",D1447=""),"",ROUND(MOD(D1447-C1447,1)*24,2))</f>
        <v/>
      </c>
      <c r="G1447" s="6" t="n"/>
      <c r="H1447" s="16">
        <f>IF(OR(A1447="",B1447=""),"",IF(COUNTIFS('Lançamentos Diários'!$A$5:$A$2004,A1447,'Lançamentos Diários'!$B$5:$B$2004,B1447)&gt;0,"OK","FALTA LANÇAMENTO"))</f>
        <v/>
      </c>
    </row>
    <row r="1448">
      <c r="A1448" s="13" t="n"/>
      <c r="B1448" s="6" t="n"/>
      <c r="C1448" s="14" t="n"/>
      <c r="D1448" s="14" t="n"/>
      <c r="E1448" s="6" t="n"/>
      <c r="F1448" s="11">
        <f>IF(OR(C1448="",D1448=""),"",ROUND(MOD(D1448-C1448,1)*24,2))</f>
        <v/>
      </c>
      <c r="G1448" s="6" t="n"/>
      <c r="H1448" s="16">
        <f>IF(OR(A1448="",B1448=""),"",IF(COUNTIFS('Lançamentos Diários'!$A$5:$A$2004,A1448,'Lançamentos Diários'!$B$5:$B$2004,B1448)&gt;0,"OK","FALTA LANÇAMENTO"))</f>
        <v/>
      </c>
    </row>
    <row r="1449">
      <c r="A1449" s="13" t="n"/>
      <c r="B1449" s="6" t="n"/>
      <c r="C1449" s="14" t="n"/>
      <c r="D1449" s="14" t="n"/>
      <c r="E1449" s="6" t="n"/>
      <c r="F1449" s="11">
        <f>IF(OR(C1449="",D1449=""),"",ROUND(MOD(D1449-C1449,1)*24,2))</f>
        <v/>
      </c>
      <c r="G1449" s="6" t="n"/>
      <c r="H1449" s="16">
        <f>IF(OR(A1449="",B1449=""),"",IF(COUNTIFS('Lançamentos Diários'!$A$5:$A$2004,A1449,'Lançamentos Diários'!$B$5:$B$2004,B1449)&gt;0,"OK","FALTA LANÇAMENTO"))</f>
        <v/>
      </c>
    </row>
    <row r="1450">
      <c r="A1450" s="13" t="n"/>
      <c r="B1450" s="6" t="n"/>
      <c r="C1450" s="14" t="n"/>
      <c r="D1450" s="14" t="n"/>
      <c r="E1450" s="6" t="n"/>
      <c r="F1450" s="11">
        <f>IF(OR(C1450="",D1450=""),"",ROUND(MOD(D1450-C1450,1)*24,2))</f>
        <v/>
      </c>
      <c r="G1450" s="6" t="n"/>
      <c r="H1450" s="16">
        <f>IF(OR(A1450="",B1450=""),"",IF(COUNTIFS('Lançamentos Diários'!$A$5:$A$2004,A1450,'Lançamentos Diários'!$B$5:$B$2004,B1450)&gt;0,"OK","FALTA LANÇAMENTO"))</f>
        <v/>
      </c>
    </row>
    <row r="1451">
      <c r="A1451" s="13" t="n"/>
      <c r="B1451" s="6" t="n"/>
      <c r="C1451" s="14" t="n"/>
      <c r="D1451" s="14" t="n"/>
      <c r="E1451" s="6" t="n"/>
      <c r="F1451" s="11">
        <f>IF(OR(C1451="",D1451=""),"",ROUND(MOD(D1451-C1451,1)*24,2))</f>
        <v/>
      </c>
      <c r="G1451" s="6" t="n"/>
      <c r="H1451" s="16">
        <f>IF(OR(A1451="",B1451=""),"",IF(COUNTIFS('Lançamentos Diários'!$A$5:$A$2004,A1451,'Lançamentos Diários'!$B$5:$B$2004,B1451)&gt;0,"OK","FALTA LANÇAMENTO"))</f>
        <v/>
      </c>
    </row>
    <row r="1452">
      <c r="A1452" s="13" t="n"/>
      <c r="B1452" s="6" t="n"/>
      <c r="C1452" s="14" t="n"/>
      <c r="D1452" s="14" t="n"/>
      <c r="E1452" s="6" t="n"/>
      <c r="F1452" s="11">
        <f>IF(OR(C1452="",D1452=""),"",ROUND(MOD(D1452-C1452,1)*24,2))</f>
        <v/>
      </c>
      <c r="G1452" s="6" t="n"/>
      <c r="H1452" s="16">
        <f>IF(OR(A1452="",B1452=""),"",IF(COUNTIFS('Lançamentos Diários'!$A$5:$A$2004,A1452,'Lançamentos Diários'!$B$5:$B$2004,B1452)&gt;0,"OK","FALTA LANÇAMENTO"))</f>
        <v/>
      </c>
    </row>
    <row r="1453">
      <c r="A1453" s="13" t="n"/>
      <c r="B1453" s="6" t="n"/>
      <c r="C1453" s="14" t="n"/>
      <c r="D1453" s="14" t="n"/>
      <c r="E1453" s="6" t="n"/>
      <c r="F1453" s="11">
        <f>IF(OR(C1453="",D1453=""),"",ROUND(MOD(D1453-C1453,1)*24,2))</f>
        <v/>
      </c>
      <c r="G1453" s="6" t="n"/>
      <c r="H1453" s="16">
        <f>IF(OR(A1453="",B1453=""),"",IF(COUNTIFS('Lançamentos Diários'!$A$5:$A$2004,A1453,'Lançamentos Diários'!$B$5:$B$2004,B1453)&gt;0,"OK","FALTA LANÇAMENTO"))</f>
        <v/>
      </c>
    </row>
    <row r="1454">
      <c r="A1454" s="13" t="n"/>
      <c r="B1454" s="6" t="n"/>
      <c r="C1454" s="14" t="n"/>
      <c r="D1454" s="14" t="n"/>
      <c r="E1454" s="6" t="n"/>
      <c r="F1454" s="11">
        <f>IF(OR(C1454="",D1454=""),"",ROUND(MOD(D1454-C1454,1)*24,2))</f>
        <v/>
      </c>
      <c r="G1454" s="6" t="n"/>
      <c r="H1454" s="16">
        <f>IF(OR(A1454="",B1454=""),"",IF(COUNTIFS('Lançamentos Diários'!$A$5:$A$2004,A1454,'Lançamentos Diários'!$B$5:$B$2004,B1454)&gt;0,"OK","FALTA LANÇAMENTO"))</f>
        <v/>
      </c>
    </row>
    <row r="1455">
      <c r="A1455" s="13" t="n"/>
      <c r="B1455" s="6" t="n"/>
      <c r="C1455" s="14" t="n"/>
      <c r="D1455" s="14" t="n"/>
      <c r="E1455" s="6" t="n"/>
      <c r="F1455" s="11">
        <f>IF(OR(C1455="",D1455=""),"",ROUND(MOD(D1455-C1455,1)*24,2))</f>
        <v/>
      </c>
      <c r="G1455" s="6" t="n"/>
      <c r="H1455" s="16">
        <f>IF(OR(A1455="",B1455=""),"",IF(COUNTIFS('Lançamentos Diários'!$A$5:$A$2004,A1455,'Lançamentos Diários'!$B$5:$B$2004,B1455)&gt;0,"OK","FALTA LANÇAMENTO"))</f>
        <v/>
      </c>
    </row>
    <row r="1456">
      <c r="A1456" s="13" t="n"/>
      <c r="B1456" s="6" t="n"/>
      <c r="C1456" s="14" t="n"/>
      <c r="D1456" s="14" t="n"/>
      <c r="E1456" s="6" t="n"/>
      <c r="F1456" s="11">
        <f>IF(OR(C1456="",D1456=""),"",ROUND(MOD(D1456-C1456,1)*24,2))</f>
        <v/>
      </c>
      <c r="G1456" s="6" t="n"/>
      <c r="H1456" s="16">
        <f>IF(OR(A1456="",B1456=""),"",IF(COUNTIFS('Lançamentos Diários'!$A$5:$A$2004,A1456,'Lançamentos Diários'!$B$5:$B$2004,B1456)&gt;0,"OK","FALTA LANÇAMENTO"))</f>
        <v/>
      </c>
    </row>
    <row r="1457">
      <c r="A1457" s="13" t="n"/>
      <c r="B1457" s="6" t="n"/>
      <c r="C1457" s="14" t="n"/>
      <c r="D1457" s="14" t="n"/>
      <c r="E1457" s="6" t="n"/>
      <c r="F1457" s="11">
        <f>IF(OR(C1457="",D1457=""),"",ROUND(MOD(D1457-C1457,1)*24,2))</f>
        <v/>
      </c>
      <c r="G1457" s="6" t="n"/>
      <c r="H1457" s="16">
        <f>IF(OR(A1457="",B1457=""),"",IF(COUNTIFS('Lançamentos Diários'!$A$5:$A$2004,A1457,'Lançamentos Diários'!$B$5:$B$2004,B1457)&gt;0,"OK","FALTA LANÇAMENTO"))</f>
        <v/>
      </c>
    </row>
    <row r="1458">
      <c r="A1458" s="13" t="n"/>
      <c r="B1458" s="6" t="n"/>
      <c r="C1458" s="14" t="n"/>
      <c r="D1458" s="14" t="n"/>
      <c r="E1458" s="6" t="n"/>
      <c r="F1458" s="11">
        <f>IF(OR(C1458="",D1458=""),"",ROUND(MOD(D1458-C1458,1)*24,2))</f>
        <v/>
      </c>
      <c r="G1458" s="6" t="n"/>
      <c r="H1458" s="16">
        <f>IF(OR(A1458="",B1458=""),"",IF(COUNTIFS('Lançamentos Diários'!$A$5:$A$2004,A1458,'Lançamentos Diários'!$B$5:$B$2004,B1458)&gt;0,"OK","FALTA LANÇAMENTO"))</f>
        <v/>
      </c>
    </row>
    <row r="1459">
      <c r="A1459" s="13" t="n"/>
      <c r="B1459" s="6" t="n"/>
      <c r="C1459" s="14" t="n"/>
      <c r="D1459" s="14" t="n"/>
      <c r="E1459" s="6" t="n"/>
      <c r="F1459" s="11">
        <f>IF(OR(C1459="",D1459=""),"",ROUND(MOD(D1459-C1459,1)*24,2))</f>
        <v/>
      </c>
      <c r="G1459" s="6" t="n"/>
      <c r="H1459" s="16">
        <f>IF(OR(A1459="",B1459=""),"",IF(COUNTIFS('Lançamentos Diários'!$A$5:$A$2004,A1459,'Lançamentos Diários'!$B$5:$B$2004,B1459)&gt;0,"OK","FALTA LANÇAMENTO"))</f>
        <v/>
      </c>
    </row>
    <row r="1460">
      <c r="A1460" s="13" t="n"/>
      <c r="B1460" s="6" t="n"/>
      <c r="C1460" s="14" t="n"/>
      <c r="D1460" s="14" t="n"/>
      <c r="E1460" s="6" t="n"/>
      <c r="F1460" s="11">
        <f>IF(OR(C1460="",D1460=""),"",ROUND(MOD(D1460-C1460,1)*24,2))</f>
        <v/>
      </c>
      <c r="G1460" s="6" t="n"/>
      <c r="H1460" s="16">
        <f>IF(OR(A1460="",B1460=""),"",IF(COUNTIFS('Lançamentos Diários'!$A$5:$A$2004,A1460,'Lançamentos Diários'!$B$5:$B$2004,B1460)&gt;0,"OK","FALTA LANÇAMENTO"))</f>
        <v/>
      </c>
    </row>
    <row r="1461">
      <c r="A1461" s="13" t="n"/>
      <c r="B1461" s="6" t="n"/>
      <c r="C1461" s="14" t="n"/>
      <c r="D1461" s="14" t="n"/>
      <c r="E1461" s="6" t="n"/>
      <c r="F1461" s="11">
        <f>IF(OR(C1461="",D1461=""),"",ROUND(MOD(D1461-C1461,1)*24,2))</f>
        <v/>
      </c>
      <c r="G1461" s="6" t="n"/>
      <c r="H1461" s="16">
        <f>IF(OR(A1461="",B1461=""),"",IF(COUNTIFS('Lançamentos Diários'!$A$5:$A$2004,A1461,'Lançamentos Diários'!$B$5:$B$2004,B1461)&gt;0,"OK","FALTA LANÇAMENTO"))</f>
        <v/>
      </c>
    </row>
    <row r="1462">
      <c r="A1462" s="13" t="n"/>
      <c r="B1462" s="6" t="n"/>
      <c r="C1462" s="14" t="n"/>
      <c r="D1462" s="14" t="n"/>
      <c r="E1462" s="6" t="n"/>
      <c r="F1462" s="11">
        <f>IF(OR(C1462="",D1462=""),"",ROUND(MOD(D1462-C1462,1)*24,2))</f>
        <v/>
      </c>
      <c r="G1462" s="6" t="n"/>
      <c r="H1462" s="16">
        <f>IF(OR(A1462="",B1462=""),"",IF(COUNTIFS('Lançamentos Diários'!$A$5:$A$2004,A1462,'Lançamentos Diários'!$B$5:$B$2004,B1462)&gt;0,"OK","FALTA LANÇAMENTO"))</f>
        <v/>
      </c>
    </row>
    <row r="1463">
      <c r="A1463" s="13" t="n"/>
      <c r="B1463" s="6" t="n"/>
      <c r="C1463" s="14" t="n"/>
      <c r="D1463" s="14" t="n"/>
      <c r="E1463" s="6" t="n"/>
      <c r="F1463" s="11">
        <f>IF(OR(C1463="",D1463=""),"",ROUND(MOD(D1463-C1463,1)*24,2))</f>
        <v/>
      </c>
      <c r="G1463" s="6" t="n"/>
      <c r="H1463" s="16">
        <f>IF(OR(A1463="",B1463=""),"",IF(COUNTIFS('Lançamentos Diários'!$A$5:$A$2004,A1463,'Lançamentos Diários'!$B$5:$B$2004,B1463)&gt;0,"OK","FALTA LANÇAMENTO"))</f>
        <v/>
      </c>
    </row>
    <row r="1464">
      <c r="A1464" s="13" t="n"/>
      <c r="B1464" s="6" t="n"/>
      <c r="C1464" s="14" t="n"/>
      <c r="D1464" s="14" t="n"/>
      <c r="E1464" s="6" t="n"/>
      <c r="F1464" s="11">
        <f>IF(OR(C1464="",D1464=""),"",ROUND(MOD(D1464-C1464,1)*24,2))</f>
        <v/>
      </c>
      <c r="G1464" s="6" t="n"/>
      <c r="H1464" s="16">
        <f>IF(OR(A1464="",B1464=""),"",IF(COUNTIFS('Lançamentos Diários'!$A$5:$A$2004,A1464,'Lançamentos Diários'!$B$5:$B$2004,B1464)&gt;0,"OK","FALTA LANÇAMENTO"))</f>
        <v/>
      </c>
    </row>
    <row r="1465">
      <c r="A1465" s="13" t="n"/>
      <c r="B1465" s="6" t="n"/>
      <c r="C1465" s="14" t="n"/>
      <c r="D1465" s="14" t="n"/>
      <c r="E1465" s="6" t="n"/>
      <c r="F1465" s="11">
        <f>IF(OR(C1465="",D1465=""),"",ROUND(MOD(D1465-C1465,1)*24,2))</f>
        <v/>
      </c>
      <c r="G1465" s="6" t="n"/>
      <c r="H1465" s="16">
        <f>IF(OR(A1465="",B1465=""),"",IF(COUNTIFS('Lançamentos Diários'!$A$5:$A$2004,A1465,'Lançamentos Diários'!$B$5:$B$2004,B1465)&gt;0,"OK","FALTA LANÇAMENTO"))</f>
        <v/>
      </c>
    </row>
    <row r="1466">
      <c r="A1466" s="13" t="n"/>
      <c r="B1466" s="6" t="n"/>
      <c r="C1466" s="14" t="n"/>
      <c r="D1466" s="14" t="n"/>
      <c r="E1466" s="6" t="n"/>
      <c r="F1466" s="11">
        <f>IF(OR(C1466="",D1466=""),"",ROUND(MOD(D1466-C1466,1)*24,2))</f>
        <v/>
      </c>
      <c r="G1466" s="6" t="n"/>
      <c r="H1466" s="16">
        <f>IF(OR(A1466="",B1466=""),"",IF(COUNTIFS('Lançamentos Diários'!$A$5:$A$2004,A1466,'Lançamentos Diários'!$B$5:$B$2004,B1466)&gt;0,"OK","FALTA LANÇAMENTO"))</f>
        <v/>
      </c>
    </row>
    <row r="1467">
      <c r="A1467" s="13" t="n"/>
      <c r="B1467" s="6" t="n"/>
      <c r="C1467" s="14" t="n"/>
      <c r="D1467" s="14" t="n"/>
      <c r="E1467" s="6" t="n"/>
      <c r="F1467" s="11">
        <f>IF(OR(C1467="",D1467=""),"",ROUND(MOD(D1467-C1467,1)*24,2))</f>
        <v/>
      </c>
      <c r="G1467" s="6" t="n"/>
      <c r="H1467" s="16">
        <f>IF(OR(A1467="",B1467=""),"",IF(COUNTIFS('Lançamentos Diários'!$A$5:$A$2004,A1467,'Lançamentos Diários'!$B$5:$B$2004,B1467)&gt;0,"OK","FALTA LANÇAMENTO"))</f>
        <v/>
      </c>
    </row>
    <row r="1468">
      <c r="A1468" s="13" t="n"/>
      <c r="B1468" s="6" t="n"/>
      <c r="C1468" s="14" t="n"/>
      <c r="D1468" s="14" t="n"/>
      <c r="E1468" s="6" t="n"/>
      <c r="F1468" s="11">
        <f>IF(OR(C1468="",D1468=""),"",ROUND(MOD(D1468-C1468,1)*24,2))</f>
        <v/>
      </c>
      <c r="G1468" s="6" t="n"/>
      <c r="H1468" s="16">
        <f>IF(OR(A1468="",B1468=""),"",IF(COUNTIFS('Lançamentos Diários'!$A$5:$A$2004,A1468,'Lançamentos Diários'!$B$5:$B$2004,B1468)&gt;0,"OK","FALTA LANÇAMENTO"))</f>
        <v/>
      </c>
    </row>
    <row r="1469">
      <c r="A1469" s="13" t="n"/>
      <c r="B1469" s="6" t="n"/>
      <c r="C1469" s="14" t="n"/>
      <c r="D1469" s="14" t="n"/>
      <c r="E1469" s="6" t="n"/>
      <c r="F1469" s="11">
        <f>IF(OR(C1469="",D1469=""),"",ROUND(MOD(D1469-C1469,1)*24,2))</f>
        <v/>
      </c>
      <c r="G1469" s="6" t="n"/>
      <c r="H1469" s="16">
        <f>IF(OR(A1469="",B1469=""),"",IF(COUNTIFS('Lançamentos Diários'!$A$5:$A$2004,A1469,'Lançamentos Diários'!$B$5:$B$2004,B1469)&gt;0,"OK","FALTA LANÇAMENTO"))</f>
        <v/>
      </c>
    </row>
    <row r="1470">
      <c r="A1470" s="13" t="n"/>
      <c r="B1470" s="6" t="n"/>
      <c r="C1470" s="14" t="n"/>
      <c r="D1470" s="14" t="n"/>
      <c r="E1470" s="6" t="n"/>
      <c r="F1470" s="11">
        <f>IF(OR(C1470="",D1470=""),"",ROUND(MOD(D1470-C1470,1)*24,2))</f>
        <v/>
      </c>
      <c r="G1470" s="6" t="n"/>
      <c r="H1470" s="16">
        <f>IF(OR(A1470="",B1470=""),"",IF(COUNTIFS('Lançamentos Diários'!$A$5:$A$2004,A1470,'Lançamentos Diários'!$B$5:$B$2004,B1470)&gt;0,"OK","FALTA LANÇAMENTO"))</f>
        <v/>
      </c>
    </row>
    <row r="1471">
      <c r="A1471" s="13" t="n"/>
      <c r="B1471" s="6" t="n"/>
      <c r="C1471" s="14" t="n"/>
      <c r="D1471" s="14" t="n"/>
      <c r="E1471" s="6" t="n"/>
      <c r="F1471" s="11">
        <f>IF(OR(C1471="",D1471=""),"",ROUND(MOD(D1471-C1471,1)*24,2))</f>
        <v/>
      </c>
      <c r="G1471" s="6" t="n"/>
      <c r="H1471" s="16">
        <f>IF(OR(A1471="",B1471=""),"",IF(COUNTIFS('Lançamentos Diários'!$A$5:$A$2004,A1471,'Lançamentos Diários'!$B$5:$B$2004,B1471)&gt;0,"OK","FALTA LANÇAMENTO"))</f>
        <v/>
      </c>
    </row>
    <row r="1472">
      <c r="A1472" s="13" t="n"/>
      <c r="B1472" s="6" t="n"/>
      <c r="C1472" s="14" t="n"/>
      <c r="D1472" s="14" t="n"/>
      <c r="E1472" s="6" t="n"/>
      <c r="F1472" s="11">
        <f>IF(OR(C1472="",D1472=""),"",ROUND(MOD(D1472-C1472,1)*24,2))</f>
        <v/>
      </c>
      <c r="G1472" s="6" t="n"/>
      <c r="H1472" s="16">
        <f>IF(OR(A1472="",B1472=""),"",IF(COUNTIFS('Lançamentos Diários'!$A$5:$A$2004,A1472,'Lançamentos Diários'!$B$5:$B$2004,B1472)&gt;0,"OK","FALTA LANÇAMENTO"))</f>
        <v/>
      </c>
    </row>
    <row r="1473">
      <c r="A1473" s="13" t="n"/>
      <c r="B1473" s="6" t="n"/>
      <c r="C1473" s="14" t="n"/>
      <c r="D1473" s="14" t="n"/>
      <c r="E1473" s="6" t="n"/>
      <c r="F1473" s="11">
        <f>IF(OR(C1473="",D1473=""),"",ROUND(MOD(D1473-C1473,1)*24,2))</f>
        <v/>
      </c>
      <c r="G1473" s="6" t="n"/>
      <c r="H1473" s="16">
        <f>IF(OR(A1473="",B1473=""),"",IF(COUNTIFS('Lançamentos Diários'!$A$5:$A$2004,A1473,'Lançamentos Diários'!$B$5:$B$2004,B1473)&gt;0,"OK","FALTA LANÇAMENTO"))</f>
        <v/>
      </c>
    </row>
    <row r="1474">
      <c r="A1474" s="13" t="n"/>
      <c r="B1474" s="6" t="n"/>
      <c r="C1474" s="14" t="n"/>
      <c r="D1474" s="14" t="n"/>
      <c r="E1474" s="6" t="n"/>
      <c r="F1474" s="11">
        <f>IF(OR(C1474="",D1474=""),"",ROUND(MOD(D1474-C1474,1)*24,2))</f>
        <v/>
      </c>
      <c r="G1474" s="6" t="n"/>
      <c r="H1474" s="16">
        <f>IF(OR(A1474="",B1474=""),"",IF(COUNTIFS('Lançamentos Diários'!$A$5:$A$2004,A1474,'Lançamentos Diários'!$B$5:$B$2004,B1474)&gt;0,"OK","FALTA LANÇAMENTO"))</f>
        <v/>
      </c>
    </row>
    <row r="1475">
      <c r="A1475" s="13" t="n"/>
      <c r="B1475" s="6" t="n"/>
      <c r="C1475" s="14" t="n"/>
      <c r="D1475" s="14" t="n"/>
      <c r="E1475" s="6" t="n"/>
      <c r="F1475" s="11">
        <f>IF(OR(C1475="",D1475=""),"",ROUND(MOD(D1475-C1475,1)*24,2))</f>
        <v/>
      </c>
      <c r="G1475" s="6" t="n"/>
      <c r="H1475" s="16">
        <f>IF(OR(A1475="",B1475=""),"",IF(COUNTIFS('Lançamentos Diários'!$A$5:$A$2004,A1475,'Lançamentos Diários'!$B$5:$B$2004,B1475)&gt;0,"OK","FALTA LANÇAMENTO"))</f>
        <v/>
      </c>
    </row>
    <row r="1476">
      <c r="A1476" s="13" t="n"/>
      <c r="B1476" s="6" t="n"/>
      <c r="C1476" s="14" t="n"/>
      <c r="D1476" s="14" t="n"/>
      <c r="E1476" s="6" t="n"/>
      <c r="F1476" s="11">
        <f>IF(OR(C1476="",D1476=""),"",ROUND(MOD(D1476-C1476,1)*24,2))</f>
        <v/>
      </c>
      <c r="G1476" s="6" t="n"/>
      <c r="H1476" s="16">
        <f>IF(OR(A1476="",B1476=""),"",IF(COUNTIFS('Lançamentos Diários'!$A$5:$A$2004,A1476,'Lançamentos Diários'!$B$5:$B$2004,B1476)&gt;0,"OK","FALTA LANÇAMENTO"))</f>
        <v/>
      </c>
    </row>
    <row r="1477">
      <c r="A1477" s="13" t="n"/>
      <c r="B1477" s="6" t="n"/>
      <c r="C1477" s="14" t="n"/>
      <c r="D1477" s="14" t="n"/>
      <c r="E1477" s="6" t="n"/>
      <c r="F1477" s="11">
        <f>IF(OR(C1477="",D1477=""),"",ROUND(MOD(D1477-C1477,1)*24,2))</f>
        <v/>
      </c>
      <c r="G1477" s="6" t="n"/>
      <c r="H1477" s="16">
        <f>IF(OR(A1477="",B1477=""),"",IF(COUNTIFS('Lançamentos Diários'!$A$5:$A$2004,A1477,'Lançamentos Diários'!$B$5:$B$2004,B1477)&gt;0,"OK","FALTA LANÇAMENTO"))</f>
        <v/>
      </c>
    </row>
    <row r="1478">
      <c r="A1478" s="13" t="n"/>
      <c r="B1478" s="6" t="n"/>
      <c r="C1478" s="14" t="n"/>
      <c r="D1478" s="14" t="n"/>
      <c r="E1478" s="6" t="n"/>
      <c r="F1478" s="11">
        <f>IF(OR(C1478="",D1478=""),"",ROUND(MOD(D1478-C1478,1)*24,2))</f>
        <v/>
      </c>
      <c r="G1478" s="6" t="n"/>
      <c r="H1478" s="16">
        <f>IF(OR(A1478="",B1478=""),"",IF(COUNTIFS('Lançamentos Diários'!$A$5:$A$2004,A1478,'Lançamentos Diários'!$B$5:$B$2004,B1478)&gt;0,"OK","FALTA LANÇAMENTO"))</f>
        <v/>
      </c>
    </row>
    <row r="1479">
      <c r="A1479" s="13" t="n"/>
      <c r="B1479" s="6" t="n"/>
      <c r="C1479" s="14" t="n"/>
      <c r="D1479" s="14" t="n"/>
      <c r="E1479" s="6" t="n"/>
      <c r="F1479" s="11">
        <f>IF(OR(C1479="",D1479=""),"",ROUND(MOD(D1479-C1479,1)*24,2))</f>
        <v/>
      </c>
      <c r="G1479" s="6" t="n"/>
      <c r="H1479" s="16">
        <f>IF(OR(A1479="",B1479=""),"",IF(COUNTIFS('Lançamentos Diários'!$A$5:$A$2004,A1479,'Lançamentos Diários'!$B$5:$B$2004,B1479)&gt;0,"OK","FALTA LANÇAMENTO"))</f>
        <v/>
      </c>
    </row>
    <row r="1480">
      <c r="A1480" s="13" t="n"/>
      <c r="B1480" s="6" t="n"/>
      <c r="C1480" s="14" t="n"/>
      <c r="D1480" s="14" t="n"/>
      <c r="E1480" s="6" t="n"/>
      <c r="F1480" s="11">
        <f>IF(OR(C1480="",D1480=""),"",ROUND(MOD(D1480-C1480,1)*24,2))</f>
        <v/>
      </c>
      <c r="G1480" s="6" t="n"/>
      <c r="H1480" s="16">
        <f>IF(OR(A1480="",B1480=""),"",IF(COUNTIFS('Lançamentos Diários'!$A$5:$A$2004,A1480,'Lançamentos Diários'!$B$5:$B$2004,B1480)&gt;0,"OK","FALTA LANÇAMENTO"))</f>
        <v/>
      </c>
    </row>
    <row r="1481">
      <c r="A1481" s="13" t="n"/>
      <c r="B1481" s="6" t="n"/>
      <c r="C1481" s="14" t="n"/>
      <c r="D1481" s="14" t="n"/>
      <c r="E1481" s="6" t="n"/>
      <c r="F1481" s="11">
        <f>IF(OR(C1481="",D1481=""),"",ROUND(MOD(D1481-C1481,1)*24,2))</f>
        <v/>
      </c>
      <c r="G1481" s="6" t="n"/>
      <c r="H1481" s="16">
        <f>IF(OR(A1481="",B1481=""),"",IF(COUNTIFS('Lançamentos Diários'!$A$5:$A$2004,A1481,'Lançamentos Diários'!$B$5:$B$2004,B1481)&gt;0,"OK","FALTA LANÇAMENTO"))</f>
        <v/>
      </c>
    </row>
    <row r="1482">
      <c r="A1482" s="13" t="n"/>
      <c r="B1482" s="6" t="n"/>
      <c r="C1482" s="14" t="n"/>
      <c r="D1482" s="14" t="n"/>
      <c r="E1482" s="6" t="n"/>
      <c r="F1482" s="11">
        <f>IF(OR(C1482="",D1482=""),"",ROUND(MOD(D1482-C1482,1)*24,2))</f>
        <v/>
      </c>
      <c r="G1482" s="6" t="n"/>
      <c r="H1482" s="16">
        <f>IF(OR(A1482="",B1482=""),"",IF(COUNTIFS('Lançamentos Diários'!$A$5:$A$2004,A1482,'Lançamentos Diários'!$B$5:$B$2004,B1482)&gt;0,"OK","FALTA LANÇAMENTO"))</f>
        <v/>
      </c>
    </row>
    <row r="1483">
      <c r="A1483" s="13" t="n"/>
      <c r="B1483" s="6" t="n"/>
      <c r="C1483" s="14" t="n"/>
      <c r="D1483" s="14" t="n"/>
      <c r="E1483" s="6" t="n"/>
      <c r="F1483" s="11">
        <f>IF(OR(C1483="",D1483=""),"",ROUND(MOD(D1483-C1483,1)*24,2))</f>
        <v/>
      </c>
      <c r="G1483" s="6" t="n"/>
      <c r="H1483" s="16">
        <f>IF(OR(A1483="",B1483=""),"",IF(COUNTIFS('Lançamentos Diários'!$A$5:$A$2004,A1483,'Lançamentos Diários'!$B$5:$B$2004,B1483)&gt;0,"OK","FALTA LANÇAMENTO"))</f>
        <v/>
      </c>
    </row>
    <row r="1484">
      <c r="A1484" s="13" t="n"/>
      <c r="B1484" s="6" t="n"/>
      <c r="C1484" s="14" t="n"/>
      <c r="D1484" s="14" t="n"/>
      <c r="E1484" s="6" t="n"/>
      <c r="F1484" s="11">
        <f>IF(OR(C1484="",D1484=""),"",ROUND(MOD(D1484-C1484,1)*24,2))</f>
        <v/>
      </c>
      <c r="G1484" s="6" t="n"/>
      <c r="H1484" s="16">
        <f>IF(OR(A1484="",B1484=""),"",IF(COUNTIFS('Lançamentos Diários'!$A$5:$A$2004,A1484,'Lançamentos Diários'!$B$5:$B$2004,B1484)&gt;0,"OK","FALTA LANÇAMENTO"))</f>
        <v/>
      </c>
    </row>
    <row r="1485">
      <c r="A1485" s="13" t="n"/>
      <c r="B1485" s="6" t="n"/>
      <c r="C1485" s="14" t="n"/>
      <c r="D1485" s="14" t="n"/>
      <c r="E1485" s="6" t="n"/>
      <c r="F1485" s="11">
        <f>IF(OR(C1485="",D1485=""),"",ROUND(MOD(D1485-C1485,1)*24,2))</f>
        <v/>
      </c>
      <c r="G1485" s="6" t="n"/>
      <c r="H1485" s="16">
        <f>IF(OR(A1485="",B1485=""),"",IF(COUNTIFS('Lançamentos Diários'!$A$5:$A$2004,A1485,'Lançamentos Diários'!$B$5:$B$2004,B1485)&gt;0,"OK","FALTA LANÇAMENTO"))</f>
        <v/>
      </c>
    </row>
    <row r="1486">
      <c r="A1486" s="13" t="n"/>
      <c r="B1486" s="6" t="n"/>
      <c r="C1486" s="14" t="n"/>
      <c r="D1486" s="14" t="n"/>
      <c r="E1486" s="6" t="n"/>
      <c r="F1486" s="11">
        <f>IF(OR(C1486="",D1486=""),"",ROUND(MOD(D1486-C1486,1)*24,2))</f>
        <v/>
      </c>
      <c r="G1486" s="6" t="n"/>
      <c r="H1486" s="16">
        <f>IF(OR(A1486="",B1486=""),"",IF(COUNTIFS('Lançamentos Diários'!$A$5:$A$2004,A1486,'Lançamentos Diários'!$B$5:$B$2004,B1486)&gt;0,"OK","FALTA LANÇAMENTO"))</f>
        <v/>
      </c>
    </row>
    <row r="1487">
      <c r="A1487" s="13" t="n"/>
      <c r="B1487" s="6" t="n"/>
      <c r="C1487" s="14" t="n"/>
      <c r="D1487" s="14" t="n"/>
      <c r="E1487" s="6" t="n"/>
      <c r="F1487" s="11">
        <f>IF(OR(C1487="",D1487=""),"",ROUND(MOD(D1487-C1487,1)*24,2))</f>
        <v/>
      </c>
      <c r="G1487" s="6" t="n"/>
      <c r="H1487" s="16">
        <f>IF(OR(A1487="",B1487=""),"",IF(COUNTIFS('Lançamentos Diários'!$A$5:$A$2004,A1487,'Lançamentos Diários'!$B$5:$B$2004,B1487)&gt;0,"OK","FALTA LANÇAMENTO"))</f>
        <v/>
      </c>
    </row>
    <row r="1488">
      <c r="A1488" s="13" t="n"/>
      <c r="B1488" s="6" t="n"/>
      <c r="C1488" s="14" t="n"/>
      <c r="D1488" s="14" t="n"/>
      <c r="E1488" s="6" t="n"/>
      <c r="F1488" s="11">
        <f>IF(OR(C1488="",D1488=""),"",ROUND(MOD(D1488-C1488,1)*24,2))</f>
        <v/>
      </c>
      <c r="G1488" s="6" t="n"/>
      <c r="H1488" s="16">
        <f>IF(OR(A1488="",B1488=""),"",IF(COUNTIFS('Lançamentos Diários'!$A$5:$A$2004,A1488,'Lançamentos Diários'!$B$5:$B$2004,B1488)&gt;0,"OK","FALTA LANÇAMENTO"))</f>
        <v/>
      </c>
    </row>
    <row r="1489">
      <c r="A1489" s="13" t="n"/>
      <c r="B1489" s="6" t="n"/>
      <c r="C1489" s="14" t="n"/>
      <c r="D1489" s="14" t="n"/>
      <c r="E1489" s="6" t="n"/>
      <c r="F1489" s="11">
        <f>IF(OR(C1489="",D1489=""),"",ROUND(MOD(D1489-C1489,1)*24,2))</f>
        <v/>
      </c>
      <c r="G1489" s="6" t="n"/>
      <c r="H1489" s="16">
        <f>IF(OR(A1489="",B1489=""),"",IF(COUNTIFS('Lançamentos Diários'!$A$5:$A$2004,A1489,'Lançamentos Diários'!$B$5:$B$2004,B1489)&gt;0,"OK","FALTA LANÇAMENTO"))</f>
        <v/>
      </c>
    </row>
    <row r="1490">
      <c r="A1490" s="13" t="n"/>
      <c r="B1490" s="6" t="n"/>
      <c r="C1490" s="14" t="n"/>
      <c r="D1490" s="14" t="n"/>
      <c r="E1490" s="6" t="n"/>
      <c r="F1490" s="11">
        <f>IF(OR(C1490="",D1490=""),"",ROUND(MOD(D1490-C1490,1)*24,2))</f>
        <v/>
      </c>
      <c r="G1490" s="6" t="n"/>
      <c r="H1490" s="16">
        <f>IF(OR(A1490="",B1490=""),"",IF(COUNTIFS('Lançamentos Diários'!$A$5:$A$2004,A1490,'Lançamentos Diários'!$B$5:$B$2004,B1490)&gt;0,"OK","FALTA LANÇAMENTO"))</f>
        <v/>
      </c>
    </row>
    <row r="1491">
      <c r="A1491" s="13" t="n"/>
      <c r="B1491" s="6" t="n"/>
      <c r="C1491" s="14" t="n"/>
      <c r="D1491" s="14" t="n"/>
      <c r="E1491" s="6" t="n"/>
      <c r="F1491" s="11">
        <f>IF(OR(C1491="",D1491=""),"",ROUND(MOD(D1491-C1491,1)*24,2))</f>
        <v/>
      </c>
      <c r="G1491" s="6" t="n"/>
      <c r="H1491" s="16">
        <f>IF(OR(A1491="",B1491=""),"",IF(COUNTIFS('Lançamentos Diários'!$A$5:$A$2004,A1491,'Lançamentos Diários'!$B$5:$B$2004,B1491)&gt;0,"OK","FALTA LANÇAMENTO"))</f>
        <v/>
      </c>
    </row>
    <row r="1492">
      <c r="A1492" s="13" t="n"/>
      <c r="B1492" s="6" t="n"/>
      <c r="C1492" s="14" t="n"/>
      <c r="D1492" s="14" t="n"/>
      <c r="E1492" s="6" t="n"/>
      <c r="F1492" s="11">
        <f>IF(OR(C1492="",D1492=""),"",ROUND(MOD(D1492-C1492,1)*24,2))</f>
        <v/>
      </c>
      <c r="G1492" s="6" t="n"/>
      <c r="H1492" s="16">
        <f>IF(OR(A1492="",B1492=""),"",IF(COUNTIFS('Lançamentos Diários'!$A$5:$A$2004,A1492,'Lançamentos Diários'!$B$5:$B$2004,B1492)&gt;0,"OK","FALTA LANÇAMENTO"))</f>
        <v/>
      </c>
    </row>
    <row r="1493">
      <c r="A1493" s="13" t="n"/>
      <c r="B1493" s="6" t="n"/>
      <c r="C1493" s="14" t="n"/>
      <c r="D1493" s="14" t="n"/>
      <c r="E1493" s="6" t="n"/>
      <c r="F1493" s="11">
        <f>IF(OR(C1493="",D1493=""),"",ROUND(MOD(D1493-C1493,1)*24,2))</f>
        <v/>
      </c>
      <c r="G1493" s="6" t="n"/>
      <c r="H1493" s="16">
        <f>IF(OR(A1493="",B1493=""),"",IF(COUNTIFS('Lançamentos Diários'!$A$5:$A$2004,A1493,'Lançamentos Diários'!$B$5:$B$2004,B1493)&gt;0,"OK","FALTA LANÇAMENTO"))</f>
        <v/>
      </c>
    </row>
    <row r="1494">
      <c r="A1494" s="13" t="n"/>
      <c r="B1494" s="6" t="n"/>
      <c r="C1494" s="14" t="n"/>
      <c r="D1494" s="14" t="n"/>
      <c r="E1494" s="6" t="n"/>
      <c r="F1494" s="11">
        <f>IF(OR(C1494="",D1494=""),"",ROUND(MOD(D1494-C1494,1)*24,2))</f>
        <v/>
      </c>
      <c r="G1494" s="6" t="n"/>
      <c r="H1494" s="16">
        <f>IF(OR(A1494="",B1494=""),"",IF(COUNTIFS('Lançamentos Diários'!$A$5:$A$2004,A1494,'Lançamentos Diários'!$B$5:$B$2004,B1494)&gt;0,"OK","FALTA LANÇAMENTO"))</f>
        <v/>
      </c>
    </row>
    <row r="1495">
      <c r="A1495" s="13" t="n"/>
      <c r="B1495" s="6" t="n"/>
      <c r="C1495" s="14" t="n"/>
      <c r="D1495" s="14" t="n"/>
      <c r="E1495" s="6" t="n"/>
      <c r="F1495" s="11">
        <f>IF(OR(C1495="",D1495=""),"",ROUND(MOD(D1495-C1495,1)*24,2))</f>
        <v/>
      </c>
      <c r="G1495" s="6" t="n"/>
      <c r="H1495" s="16">
        <f>IF(OR(A1495="",B1495=""),"",IF(COUNTIFS('Lançamentos Diários'!$A$5:$A$2004,A1495,'Lançamentos Diários'!$B$5:$B$2004,B1495)&gt;0,"OK","FALTA LANÇAMENTO"))</f>
        <v/>
      </c>
    </row>
    <row r="1496">
      <c r="A1496" s="13" t="n"/>
      <c r="B1496" s="6" t="n"/>
      <c r="C1496" s="14" t="n"/>
      <c r="D1496" s="14" t="n"/>
      <c r="E1496" s="6" t="n"/>
      <c r="F1496" s="11">
        <f>IF(OR(C1496="",D1496=""),"",ROUND(MOD(D1496-C1496,1)*24,2))</f>
        <v/>
      </c>
      <c r="G1496" s="6" t="n"/>
      <c r="H1496" s="16">
        <f>IF(OR(A1496="",B1496=""),"",IF(COUNTIFS('Lançamentos Diários'!$A$5:$A$2004,A1496,'Lançamentos Diários'!$B$5:$B$2004,B1496)&gt;0,"OK","FALTA LANÇAMENTO"))</f>
        <v/>
      </c>
    </row>
    <row r="1497">
      <c r="A1497" s="13" t="n"/>
      <c r="B1497" s="6" t="n"/>
      <c r="C1497" s="14" t="n"/>
      <c r="D1497" s="14" t="n"/>
      <c r="E1497" s="6" t="n"/>
      <c r="F1497" s="11">
        <f>IF(OR(C1497="",D1497=""),"",ROUND(MOD(D1497-C1497,1)*24,2))</f>
        <v/>
      </c>
      <c r="G1497" s="6" t="n"/>
      <c r="H1497" s="16">
        <f>IF(OR(A1497="",B1497=""),"",IF(COUNTIFS('Lançamentos Diários'!$A$5:$A$2004,A1497,'Lançamentos Diários'!$B$5:$B$2004,B1497)&gt;0,"OK","FALTA LANÇAMENTO"))</f>
        <v/>
      </c>
    </row>
    <row r="1498">
      <c r="A1498" s="13" t="n"/>
      <c r="B1498" s="6" t="n"/>
      <c r="C1498" s="14" t="n"/>
      <c r="D1498" s="14" t="n"/>
      <c r="E1498" s="6" t="n"/>
      <c r="F1498" s="11">
        <f>IF(OR(C1498="",D1498=""),"",ROUND(MOD(D1498-C1498,1)*24,2))</f>
        <v/>
      </c>
      <c r="G1498" s="6" t="n"/>
      <c r="H1498" s="16">
        <f>IF(OR(A1498="",B1498=""),"",IF(COUNTIFS('Lançamentos Diários'!$A$5:$A$2004,A1498,'Lançamentos Diários'!$B$5:$B$2004,B1498)&gt;0,"OK","FALTA LANÇAMENTO"))</f>
        <v/>
      </c>
    </row>
    <row r="1499">
      <c r="A1499" s="13" t="n"/>
      <c r="B1499" s="6" t="n"/>
      <c r="C1499" s="14" t="n"/>
      <c r="D1499" s="14" t="n"/>
      <c r="E1499" s="6" t="n"/>
      <c r="F1499" s="11">
        <f>IF(OR(C1499="",D1499=""),"",ROUND(MOD(D1499-C1499,1)*24,2))</f>
        <v/>
      </c>
      <c r="G1499" s="6" t="n"/>
      <c r="H1499" s="16">
        <f>IF(OR(A1499="",B1499=""),"",IF(COUNTIFS('Lançamentos Diários'!$A$5:$A$2004,A1499,'Lançamentos Diários'!$B$5:$B$2004,B1499)&gt;0,"OK","FALTA LANÇAMENTO"))</f>
        <v/>
      </c>
    </row>
    <row r="1500">
      <c r="A1500" s="13" t="n"/>
      <c r="B1500" s="6" t="n"/>
      <c r="C1500" s="14" t="n"/>
      <c r="D1500" s="14" t="n"/>
      <c r="E1500" s="6" t="n"/>
      <c r="F1500" s="11">
        <f>IF(OR(C1500="",D1500=""),"",ROUND(MOD(D1500-C1500,1)*24,2))</f>
        <v/>
      </c>
      <c r="G1500" s="6" t="n"/>
      <c r="H1500" s="16">
        <f>IF(OR(A1500="",B1500=""),"",IF(COUNTIFS('Lançamentos Diários'!$A$5:$A$2004,A1500,'Lançamentos Diários'!$B$5:$B$2004,B1500)&gt;0,"OK","FALTA LANÇAMENTO"))</f>
        <v/>
      </c>
    </row>
    <row r="1501">
      <c r="A1501" s="13" t="n"/>
      <c r="B1501" s="6" t="n"/>
      <c r="C1501" s="14" t="n"/>
      <c r="D1501" s="14" t="n"/>
      <c r="E1501" s="6" t="n"/>
      <c r="F1501" s="11">
        <f>IF(OR(C1501="",D1501=""),"",ROUND(MOD(D1501-C1501,1)*24,2))</f>
        <v/>
      </c>
      <c r="G1501" s="6" t="n"/>
      <c r="H1501" s="16">
        <f>IF(OR(A1501="",B1501=""),"",IF(COUNTIFS('Lançamentos Diários'!$A$5:$A$2004,A1501,'Lançamentos Diários'!$B$5:$B$2004,B1501)&gt;0,"OK","FALTA LANÇAMENTO"))</f>
        <v/>
      </c>
    </row>
    <row r="1502">
      <c r="A1502" s="13" t="n"/>
      <c r="B1502" s="6" t="n"/>
      <c r="C1502" s="14" t="n"/>
      <c r="D1502" s="14" t="n"/>
      <c r="E1502" s="6" t="n"/>
      <c r="F1502" s="11">
        <f>IF(OR(C1502="",D1502=""),"",ROUND(MOD(D1502-C1502,1)*24,2))</f>
        <v/>
      </c>
      <c r="G1502" s="6" t="n"/>
      <c r="H1502" s="16">
        <f>IF(OR(A1502="",B1502=""),"",IF(COUNTIFS('Lançamentos Diários'!$A$5:$A$2004,A1502,'Lançamentos Diários'!$B$5:$B$2004,B1502)&gt;0,"OK","FALTA LANÇAMENTO"))</f>
        <v/>
      </c>
    </row>
    <row r="1503">
      <c r="A1503" s="13" t="n"/>
      <c r="B1503" s="6" t="n"/>
      <c r="C1503" s="14" t="n"/>
      <c r="D1503" s="14" t="n"/>
      <c r="E1503" s="6" t="n"/>
      <c r="F1503" s="11">
        <f>IF(OR(C1503="",D1503=""),"",ROUND(MOD(D1503-C1503,1)*24,2))</f>
        <v/>
      </c>
      <c r="G1503" s="6" t="n"/>
      <c r="H1503" s="16">
        <f>IF(OR(A1503="",B1503=""),"",IF(COUNTIFS('Lançamentos Diários'!$A$5:$A$2004,A1503,'Lançamentos Diários'!$B$5:$B$2004,B1503)&gt;0,"OK","FALTA LANÇAMENTO"))</f>
        <v/>
      </c>
    </row>
    <row r="1504">
      <c r="A1504" s="13" t="n"/>
      <c r="B1504" s="6" t="n"/>
      <c r="C1504" s="14" t="n"/>
      <c r="D1504" s="14" t="n"/>
      <c r="E1504" s="6" t="n"/>
      <c r="F1504" s="11">
        <f>IF(OR(C1504="",D1504=""),"",ROUND(MOD(D1504-C1504,1)*24,2))</f>
        <v/>
      </c>
      <c r="G1504" s="6" t="n"/>
      <c r="H1504" s="16">
        <f>IF(OR(A1504="",B1504=""),"",IF(COUNTIFS('Lançamentos Diários'!$A$5:$A$2004,A1504,'Lançamentos Diários'!$B$5:$B$2004,B1504)&gt;0,"OK","FALTA LANÇAMENTO"))</f>
        <v/>
      </c>
    </row>
    <row r="1505">
      <c r="A1505" s="13" t="n"/>
      <c r="B1505" s="6" t="n"/>
      <c r="C1505" s="14" t="n"/>
      <c r="D1505" s="14" t="n"/>
      <c r="E1505" s="6" t="n"/>
      <c r="F1505" s="11">
        <f>IF(OR(C1505="",D1505=""),"",ROUND(MOD(D1505-C1505,1)*24,2))</f>
        <v/>
      </c>
      <c r="G1505" s="6" t="n"/>
      <c r="H1505" s="16">
        <f>IF(OR(A1505="",B1505=""),"",IF(COUNTIFS('Lançamentos Diários'!$A$5:$A$2004,A1505,'Lançamentos Diários'!$B$5:$B$2004,B1505)&gt;0,"OK","FALTA LANÇAMENTO"))</f>
        <v/>
      </c>
    </row>
    <row r="1506">
      <c r="A1506" s="13" t="n"/>
      <c r="B1506" s="6" t="n"/>
      <c r="C1506" s="14" t="n"/>
      <c r="D1506" s="14" t="n"/>
      <c r="E1506" s="6" t="n"/>
      <c r="F1506" s="11">
        <f>IF(OR(C1506="",D1506=""),"",ROUND(MOD(D1506-C1506,1)*24,2))</f>
        <v/>
      </c>
      <c r="G1506" s="6" t="n"/>
      <c r="H1506" s="16">
        <f>IF(OR(A1506="",B1506=""),"",IF(COUNTIFS('Lançamentos Diários'!$A$5:$A$2004,A1506,'Lançamentos Diários'!$B$5:$B$2004,B1506)&gt;0,"OK","FALTA LANÇAMENTO"))</f>
        <v/>
      </c>
    </row>
    <row r="1507">
      <c r="A1507" s="13" t="n"/>
      <c r="B1507" s="6" t="n"/>
      <c r="C1507" s="14" t="n"/>
      <c r="D1507" s="14" t="n"/>
      <c r="E1507" s="6" t="n"/>
      <c r="F1507" s="11">
        <f>IF(OR(C1507="",D1507=""),"",ROUND(MOD(D1507-C1507,1)*24,2))</f>
        <v/>
      </c>
      <c r="G1507" s="6" t="n"/>
      <c r="H1507" s="16">
        <f>IF(OR(A1507="",B1507=""),"",IF(COUNTIFS('Lançamentos Diários'!$A$5:$A$2004,A1507,'Lançamentos Diários'!$B$5:$B$2004,B1507)&gt;0,"OK","FALTA LANÇAMENTO"))</f>
        <v/>
      </c>
    </row>
    <row r="1508">
      <c r="A1508" s="13" t="n"/>
      <c r="B1508" s="6" t="n"/>
      <c r="C1508" s="14" t="n"/>
      <c r="D1508" s="14" t="n"/>
      <c r="E1508" s="6" t="n"/>
      <c r="F1508" s="11">
        <f>IF(OR(C1508="",D1508=""),"",ROUND(MOD(D1508-C1508,1)*24,2))</f>
        <v/>
      </c>
      <c r="G1508" s="6" t="n"/>
      <c r="H1508" s="16">
        <f>IF(OR(A1508="",B1508=""),"",IF(COUNTIFS('Lançamentos Diários'!$A$5:$A$2004,A1508,'Lançamentos Diários'!$B$5:$B$2004,B1508)&gt;0,"OK","FALTA LANÇAMENTO"))</f>
        <v/>
      </c>
    </row>
    <row r="1509">
      <c r="A1509" s="13" t="n"/>
      <c r="B1509" s="6" t="n"/>
      <c r="C1509" s="14" t="n"/>
      <c r="D1509" s="14" t="n"/>
      <c r="E1509" s="6" t="n"/>
      <c r="F1509" s="11">
        <f>IF(OR(C1509="",D1509=""),"",ROUND(MOD(D1509-C1509,1)*24,2))</f>
        <v/>
      </c>
      <c r="G1509" s="6" t="n"/>
      <c r="H1509" s="16">
        <f>IF(OR(A1509="",B1509=""),"",IF(COUNTIFS('Lançamentos Diários'!$A$5:$A$2004,A1509,'Lançamentos Diários'!$B$5:$B$2004,B1509)&gt;0,"OK","FALTA LANÇAMENTO"))</f>
        <v/>
      </c>
    </row>
    <row r="1510">
      <c r="A1510" s="13" t="n"/>
      <c r="B1510" s="6" t="n"/>
      <c r="C1510" s="14" t="n"/>
      <c r="D1510" s="14" t="n"/>
      <c r="E1510" s="6" t="n"/>
      <c r="F1510" s="11">
        <f>IF(OR(C1510="",D1510=""),"",ROUND(MOD(D1510-C1510,1)*24,2))</f>
        <v/>
      </c>
      <c r="G1510" s="6" t="n"/>
      <c r="H1510" s="16">
        <f>IF(OR(A1510="",B1510=""),"",IF(COUNTIFS('Lançamentos Diários'!$A$5:$A$2004,A1510,'Lançamentos Diários'!$B$5:$B$2004,B1510)&gt;0,"OK","FALTA LANÇAMENTO"))</f>
        <v/>
      </c>
    </row>
    <row r="1511">
      <c r="A1511" s="13" t="n"/>
      <c r="B1511" s="6" t="n"/>
      <c r="C1511" s="14" t="n"/>
      <c r="D1511" s="14" t="n"/>
      <c r="E1511" s="6" t="n"/>
      <c r="F1511" s="11">
        <f>IF(OR(C1511="",D1511=""),"",ROUND(MOD(D1511-C1511,1)*24,2))</f>
        <v/>
      </c>
      <c r="G1511" s="6" t="n"/>
      <c r="H1511" s="16">
        <f>IF(OR(A1511="",B1511=""),"",IF(COUNTIFS('Lançamentos Diários'!$A$5:$A$2004,A1511,'Lançamentos Diários'!$B$5:$B$2004,B1511)&gt;0,"OK","FALTA LANÇAMENTO"))</f>
        <v/>
      </c>
    </row>
    <row r="1512">
      <c r="A1512" s="13" t="n"/>
      <c r="B1512" s="6" t="n"/>
      <c r="C1512" s="14" t="n"/>
      <c r="D1512" s="14" t="n"/>
      <c r="E1512" s="6" t="n"/>
      <c r="F1512" s="11">
        <f>IF(OR(C1512="",D1512=""),"",ROUND(MOD(D1512-C1512,1)*24,2))</f>
        <v/>
      </c>
      <c r="G1512" s="6" t="n"/>
      <c r="H1512" s="16">
        <f>IF(OR(A1512="",B1512=""),"",IF(COUNTIFS('Lançamentos Diários'!$A$5:$A$2004,A1512,'Lançamentos Diários'!$B$5:$B$2004,B1512)&gt;0,"OK","FALTA LANÇAMENTO"))</f>
        <v/>
      </c>
    </row>
    <row r="1513">
      <c r="A1513" s="13" t="n"/>
      <c r="B1513" s="6" t="n"/>
      <c r="C1513" s="14" t="n"/>
      <c r="D1513" s="14" t="n"/>
      <c r="E1513" s="6" t="n"/>
      <c r="F1513" s="11">
        <f>IF(OR(C1513="",D1513=""),"",ROUND(MOD(D1513-C1513,1)*24,2))</f>
        <v/>
      </c>
      <c r="G1513" s="6" t="n"/>
      <c r="H1513" s="16">
        <f>IF(OR(A1513="",B1513=""),"",IF(COUNTIFS('Lançamentos Diários'!$A$5:$A$2004,A1513,'Lançamentos Diários'!$B$5:$B$2004,B1513)&gt;0,"OK","FALTA LANÇAMENTO"))</f>
        <v/>
      </c>
    </row>
    <row r="1514">
      <c r="A1514" s="13" t="n"/>
      <c r="B1514" s="6" t="n"/>
      <c r="C1514" s="14" t="n"/>
      <c r="D1514" s="14" t="n"/>
      <c r="E1514" s="6" t="n"/>
      <c r="F1514" s="11">
        <f>IF(OR(C1514="",D1514=""),"",ROUND(MOD(D1514-C1514,1)*24,2))</f>
        <v/>
      </c>
      <c r="G1514" s="6" t="n"/>
      <c r="H1514" s="16">
        <f>IF(OR(A1514="",B1514=""),"",IF(COUNTIFS('Lançamentos Diários'!$A$5:$A$2004,A1514,'Lançamentos Diários'!$B$5:$B$2004,B1514)&gt;0,"OK","FALTA LANÇAMENTO"))</f>
        <v/>
      </c>
    </row>
    <row r="1515">
      <c r="A1515" s="13" t="n"/>
      <c r="B1515" s="6" t="n"/>
      <c r="C1515" s="14" t="n"/>
      <c r="D1515" s="14" t="n"/>
      <c r="E1515" s="6" t="n"/>
      <c r="F1515" s="11">
        <f>IF(OR(C1515="",D1515=""),"",ROUND(MOD(D1515-C1515,1)*24,2))</f>
        <v/>
      </c>
      <c r="G1515" s="6" t="n"/>
      <c r="H1515" s="16">
        <f>IF(OR(A1515="",B1515=""),"",IF(COUNTIFS('Lançamentos Diários'!$A$5:$A$2004,A1515,'Lançamentos Diários'!$B$5:$B$2004,B1515)&gt;0,"OK","FALTA LANÇAMENTO"))</f>
        <v/>
      </c>
    </row>
    <row r="1516">
      <c r="A1516" s="13" t="n"/>
      <c r="B1516" s="6" t="n"/>
      <c r="C1516" s="14" t="n"/>
      <c r="D1516" s="14" t="n"/>
      <c r="E1516" s="6" t="n"/>
      <c r="F1516" s="11">
        <f>IF(OR(C1516="",D1516=""),"",ROUND(MOD(D1516-C1516,1)*24,2))</f>
        <v/>
      </c>
      <c r="G1516" s="6" t="n"/>
      <c r="H1516" s="16">
        <f>IF(OR(A1516="",B1516=""),"",IF(COUNTIFS('Lançamentos Diários'!$A$5:$A$2004,A1516,'Lançamentos Diários'!$B$5:$B$2004,B1516)&gt;0,"OK","FALTA LANÇAMENTO"))</f>
        <v/>
      </c>
    </row>
    <row r="1517">
      <c r="A1517" s="13" t="n"/>
      <c r="B1517" s="6" t="n"/>
      <c r="C1517" s="14" t="n"/>
      <c r="D1517" s="14" t="n"/>
      <c r="E1517" s="6" t="n"/>
      <c r="F1517" s="11">
        <f>IF(OR(C1517="",D1517=""),"",ROUND(MOD(D1517-C1517,1)*24,2))</f>
        <v/>
      </c>
      <c r="G1517" s="6" t="n"/>
      <c r="H1517" s="16">
        <f>IF(OR(A1517="",B1517=""),"",IF(COUNTIFS('Lançamentos Diários'!$A$5:$A$2004,A1517,'Lançamentos Diários'!$B$5:$B$2004,B1517)&gt;0,"OK","FALTA LANÇAMENTO"))</f>
        <v/>
      </c>
    </row>
    <row r="1518">
      <c r="A1518" s="13" t="n"/>
      <c r="B1518" s="6" t="n"/>
      <c r="C1518" s="14" t="n"/>
      <c r="D1518" s="14" t="n"/>
      <c r="E1518" s="6" t="n"/>
      <c r="F1518" s="11">
        <f>IF(OR(C1518="",D1518=""),"",ROUND(MOD(D1518-C1518,1)*24,2))</f>
        <v/>
      </c>
      <c r="G1518" s="6" t="n"/>
      <c r="H1518" s="16">
        <f>IF(OR(A1518="",B1518=""),"",IF(COUNTIFS('Lançamentos Diários'!$A$5:$A$2004,A1518,'Lançamentos Diários'!$B$5:$B$2004,B1518)&gt;0,"OK","FALTA LANÇAMENTO"))</f>
        <v/>
      </c>
    </row>
    <row r="1519">
      <c r="A1519" s="13" t="n"/>
      <c r="B1519" s="6" t="n"/>
      <c r="C1519" s="14" t="n"/>
      <c r="D1519" s="14" t="n"/>
      <c r="E1519" s="6" t="n"/>
      <c r="F1519" s="11">
        <f>IF(OR(C1519="",D1519=""),"",ROUND(MOD(D1519-C1519,1)*24,2))</f>
        <v/>
      </c>
      <c r="G1519" s="6" t="n"/>
      <c r="H1519" s="16">
        <f>IF(OR(A1519="",B1519=""),"",IF(COUNTIFS('Lançamentos Diários'!$A$5:$A$2004,A1519,'Lançamentos Diários'!$B$5:$B$2004,B1519)&gt;0,"OK","FALTA LANÇAMENTO"))</f>
        <v/>
      </c>
    </row>
    <row r="1520">
      <c r="A1520" s="13" t="n"/>
      <c r="B1520" s="6" t="n"/>
      <c r="C1520" s="14" t="n"/>
      <c r="D1520" s="14" t="n"/>
      <c r="E1520" s="6" t="n"/>
      <c r="F1520" s="11">
        <f>IF(OR(C1520="",D1520=""),"",ROUND(MOD(D1520-C1520,1)*24,2))</f>
        <v/>
      </c>
      <c r="G1520" s="6" t="n"/>
      <c r="H1520" s="16">
        <f>IF(OR(A1520="",B1520=""),"",IF(COUNTIFS('Lançamentos Diários'!$A$5:$A$2004,A1520,'Lançamentos Diários'!$B$5:$B$2004,B1520)&gt;0,"OK","FALTA LANÇAMENTO"))</f>
        <v/>
      </c>
    </row>
    <row r="1521">
      <c r="A1521" s="13" t="n"/>
      <c r="B1521" s="6" t="n"/>
      <c r="C1521" s="14" t="n"/>
      <c r="D1521" s="14" t="n"/>
      <c r="E1521" s="6" t="n"/>
      <c r="F1521" s="11">
        <f>IF(OR(C1521="",D1521=""),"",ROUND(MOD(D1521-C1521,1)*24,2))</f>
        <v/>
      </c>
      <c r="G1521" s="6" t="n"/>
      <c r="H1521" s="16">
        <f>IF(OR(A1521="",B1521=""),"",IF(COUNTIFS('Lançamentos Diários'!$A$5:$A$2004,A1521,'Lançamentos Diários'!$B$5:$B$2004,B1521)&gt;0,"OK","FALTA LANÇAMENTO"))</f>
        <v/>
      </c>
    </row>
    <row r="1522">
      <c r="A1522" s="13" t="n"/>
      <c r="B1522" s="6" t="n"/>
      <c r="C1522" s="14" t="n"/>
      <c r="D1522" s="14" t="n"/>
      <c r="E1522" s="6" t="n"/>
      <c r="F1522" s="11">
        <f>IF(OR(C1522="",D1522=""),"",ROUND(MOD(D1522-C1522,1)*24,2))</f>
        <v/>
      </c>
      <c r="G1522" s="6" t="n"/>
      <c r="H1522" s="16">
        <f>IF(OR(A1522="",B1522=""),"",IF(COUNTIFS('Lançamentos Diários'!$A$5:$A$2004,A1522,'Lançamentos Diários'!$B$5:$B$2004,B1522)&gt;0,"OK","FALTA LANÇAMENTO"))</f>
        <v/>
      </c>
    </row>
    <row r="1523">
      <c r="A1523" s="13" t="n"/>
      <c r="B1523" s="6" t="n"/>
      <c r="C1523" s="14" t="n"/>
      <c r="D1523" s="14" t="n"/>
      <c r="E1523" s="6" t="n"/>
      <c r="F1523" s="11">
        <f>IF(OR(C1523="",D1523=""),"",ROUND(MOD(D1523-C1523,1)*24,2))</f>
        <v/>
      </c>
      <c r="G1523" s="6" t="n"/>
      <c r="H1523" s="16">
        <f>IF(OR(A1523="",B1523=""),"",IF(COUNTIFS('Lançamentos Diários'!$A$5:$A$2004,A1523,'Lançamentos Diários'!$B$5:$B$2004,B1523)&gt;0,"OK","FALTA LANÇAMENTO"))</f>
        <v/>
      </c>
    </row>
    <row r="1524">
      <c r="A1524" s="13" t="n"/>
      <c r="B1524" s="6" t="n"/>
      <c r="C1524" s="14" t="n"/>
      <c r="D1524" s="14" t="n"/>
      <c r="E1524" s="6" t="n"/>
      <c r="F1524" s="11">
        <f>IF(OR(C1524="",D1524=""),"",ROUND(MOD(D1524-C1524,1)*24,2))</f>
        <v/>
      </c>
      <c r="G1524" s="6" t="n"/>
      <c r="H1524" s="16">
        <f>IF(OR(A1524="",B1524=""),"",IF(COUNTIFS('Lançamentos Diários'!$A$5:$A$2004,A1524,'Lançamentos Diários'!$B$5:$B$2004,B1524)&gt;0,"OK","FALTA LANÇAMENTO"))</f>
        <v/>
      </c>
    </row>
    <row r="1525">
      <c r="A1525" s="13" t="n"/>
      <c r="B1525" s="6" t="n"/>
      <c r="C1525" s="14" t="n"/>
      <c r="D1525" s="14" t="n"/>
      <c r="E1525" s="6" t="n"/>
      <c r="F1525" s="11">
        <f>IF(OR(C1525="",D1525=""),"",ROUND(MOD(D1525-C1525,1)*24,2))</f>
        <v/>
      </c>
      <c r="G1525" s="6" t="n"/>
      <c r="H1525" s="16">
        <f>IF(OR(A1525="",B1525=""),"",IF(COUNTIFS('Lançamentos Diários'!$A$5:$A$2004,A1525,'Lançamentos Diários'!$B$5:$B$2004,B1525)&gt;0,"OK","FALTA LANÇAMENTO"))</f>
        <v/>
      </c>
    </row>
    <row r="1526">
      <c r="A1526" s="13" t="n"/>
      <c r="B1526" s="6" t="n"/>
      <c r="C1526" s="14" t="n"/>
      <c r="D1526" s="14" t="n"/>
      <c r="E1526" s="6" t="n"/>
      <c r="F1526" s="11">
        <f>IF(OR(C1526="",D1526=""),"",ROUND(MOD(D1526-C1526,1)*24,2))</f>
        <v/>
      </c>
      <c r="G1526" s="6" t="n"/>
      <c r="H1526" s="16">
        <f>IF(OR(A1526="",B1526=""),"",IF(COUNTIFS('Lançamentos Diários'!$A$5:$A$2004,A1526,'Lançamentos Diários'!$B$5:$B$2004,B1526)&gt;0,"OK","FALTA LANÇAMENTO"))</f>
        <v/>
      </c>
    </row>
    <row r="1527">
      <c r="A1527" s="13" t="n"/>
      <c r="B1527" s="6" t="n"/>
      <c r="C1527" s="14" t="n"/>
      <c r="D1527" s="14" t="n"/>
      <c r="E1527" s="6" t="n"/>
      <c r="F1527" s="11">
        <f>IF(OR(C1527="",D1527=""),"",ROUND(MOD(D1527-C1527,1)*24,2))</f>
        <v/>
      </c>
      <c r="G1527" s="6" t="n"/>
      <c r="H1527" s="16">
        <f>IF(OR(A1527="",B1527=""),"",IF(COUNTIFS('Lançamentos Diários'!$A$5:$A$2004,A1527,'Lançamentos Diários'!$B$5:$B$2004,B1527)&gt;0,"OK","FALTA LANÇAMENTO"))</f>
        <v/>
      </c>
    </row>
    <row r="1528">
      <c r="A1528" s="13" t="n"/>
      <c r="B1528" s="6" t="n"/>
      <c r="C1528" s="14" t="n"/>
      <c r="D1528" s="14" t="n"/>
      <c r="E1528" s="6" t="n"/>
      <c r="F1528" s="11">
        <f>IF(OR(C1528="",D1528=""),"",ROUND(MOD(D1528-C1528,1)*24,2))</f>
        <v/>
      </c>
      <c r="G1528" s="6" t="n"/>
      <c r="H1528" s="16">
        <f>IF(OR(A1528="",B1528=""),"",IF(COUNTIFS('Lançamentos Diários'!$A$5:$A$2004,A1528,'Lançamentos Diários'!$B$5:$B$2004,B1528)&gt;0,"OK","FALTA LANÇAMENTO"))</f>
        <v/>
      </c>
    </row>
    <row r="1529">
      <c r="A1529" s="13" t="n"/>
      <c r="B1529" s="6" t="n"/>
      <c r="C1529" s="14" t="n"/>
      <c r="D1529" s="14" t="n"/>
      <c r="E1529" s="6" t="n"/>
      <c r="F1529" s="11">
        <f>IF(OR(C1529="",D1529=""),"",ROUND(MOD(D1529-C1529,1)*24,2))</f>
        <v/>
      </c>
      <c r="G1529" s="6" t="n"/>
      <c r="H1529" s="16">
        <f>IF(OR(A1529="",B1529=""),"",IF(COUNTIFS('Lançamentos Diários'!$A$5:$A$2004,A1529,'Lançamentos Diários'!$B$5:$B$2004,B1529)&gt;0,"OK","FALTA LANÇAMENTO"))</f>
        <v/>
      </c>
    </row>
    <row r="1530">
      <c r="A1530" s="13" t="n"/>
      <c r="B1530" s="6" t="n"/>
      <c r="C1530" s="14" t="n"/>
      <c r="D1530" s="14" t="n"/>
      <c r="E1530" s="6" t="n"/>
      <c r="F1530" s="11">
        <f>IF(OR(C1530="",D1530=""),"",ROUND(MOD(D1530-C1530,1)*24,2))</f>
        <v/>
      </c>
      <c r="G1530" s="6" t="n"/>
      <c r="H1530" s="16">
        <f>IF(OR(A1530="",B1530=""),"",IF(COUNTIFS('Lançamentos Diários'!$A$5:$A$2004,A1530,'Lançamentos Diários'!$B$5:$B$2004,B1530)&gt;0,"OK","FALTA LANÇAMENTO"))</f>
        <v/>
      </c>
    </row>
    <row r="1531">
      <c r="A1531" s="13" t="n"/>
      <c r="B1531" s="6" t="n"/>
      <c r="C1531" s="14" t="n"/>
      <c r="D1531" s="14" t="n"/>
      <c r="E1531" s="6" t="n"/>
      <c r="F1531" s="11">
        <f>IF(OR(C1531="",D1531=""),"",ROUND(MOD(D1531-C1531,1)*24,2))</f>
        <v/>
      </c>
      <c r="G1531" s="6" t="n"/>
      <c r="H1531" s="16">
        <f>IF(OR(A1531="",B1531=""),"",IF(COUNTIFS('Lançamentos Diários'!$A$5:$A$2004,A1531,'Lançamentos Diários'!$B$5:$B$2004,B1531)&gt;0,"OK","FALTA LANÇAMENTO"))</f>
        <v/>
      </c>
    </row>
    <row r="1532">
      <c r="A1532" s="13" t="n"/>
      <c r="B1532" s="6" t="n"/>
      <c r="C1532" s="14" t="n"/>
      <c r="D1532" s="14" t="n"/>
      <c r="E1532" s="6" t="n"/>
      <c r="F1532" s="11">
        <f>IF(OR(C1532="",D1532=""),"",ROUND(MOD(D1532-C1532,1)*24,2))</f>
        <v/>
      </c>
      <c r="G1532" s="6" t="n"/>
      <c r="H1532" s="16">
        <f>IF(OR(A1532="",B1532=""),"",IF(COUNTIFS('Lançamentos Diários'!$A$5:$A$2004,A1532,'Lançamentos Diários'!$B$5:$B$2004,B1532)&gt;0,"OK","FALTA LANÇAMENTO"))</f>
        <v/>
      </c>
    </row>
    <row r="1533">
      <c r="A1533" s="13" t="n"/>
      <c r="B1533" s="6" t="n"/>
      <c r="C1533" s="14" t="n"/>
      <c r="D1533" s="14" t="n"/>
      <c r="E1533" s="6" t="n"/>
      <c r="F1533" s="11">
        <f>IF(OR(C1533="",D1533=""),"",ROUND(MOD(D1533-C1533,1)*24,2))</f>
        <v/>
      </c>
      <c r="G1533" s="6" t="n"/>
      <c r="H1533" s="16">
        <f>IF(OR(A1533="",B1533=""),"",IF(COUNTIFS('Lançamentos Diários'!$A$5:$A$2004,A1533,'Lançamentos Diários'!$B$5:$B$2004,B1533)&gt;0,"OK","FALTA LANÇAMENTO"))</f>
        <v/>
      </c>
    </row>
    <row r="1534">
      <c r="A1534" s="13" t="n"/>
      <c r="B1534" s="6" t="n"/>
      <c r="C1534" s="14" t="n"/>
      <c r="D1534" s="14" t="n"/>
      <c r="E1534" s="6" t="n"/>
      <c r="F1534" s="11">
        <f>IF(OR(C1534="",D1534=""),"",ROUND(MOD(D1534-C1534,1)*24,2))</f>
        <v/>
      </c>
      <c r="G1534" s="6" t="n"/>
      <c r="H1534" s="16">
        <f>IF(OR(A1534="",B1534=""),"",IF(COUNTIFS('Lançamentos Diários'!$A$5:$A$2004,A1534,'Lançamentos Diários'!$B$5:$B$2004,B1534)&gt;0,"OK","FALTA LANÇAMENTO"))</f>
        <v/>
      </c>
    </row>
    <row r="1535">
      <c r="A1535" s="13" t="n"/>
      <c r="B1535" s="6" t="n"/>
      <c r="C1535" s="14" t="n"/>
      <c r="D1535" s="14" t="n"/>
      <c r="E1535" s="6" t="n"/>
      <c r="F1535" s="11">
        <f>IF(OR(C1535="",D1535=""),"",ROUND(MOD(D1535-C1535,1)*24,2))</f>
        <v/>
      </c>
      <c r="G1535" s="6" t="n"/>
      <c r="H1535" s="16">
        <f>IF(OR(A1535="",B1535=""),"",IF(COUNTIFS('Lançamentos Diários'!$A$5:$A$2004,A1535,'Lançamentos Diários'!$B$5:$B$2004,B1535)&gt;0,"OK","FALTA LANÇAMENTO"))</f>
        <v/>
      </c>
    </row>
    <row r="1536">
      <c r="A1536" s="13" t="n"/>
      <c r="B1536" s="6" t="n"/>
      <c r="C1536" s="14" t="n"/>
      <c r="D1536" s="14" t="n"/>
      <c r="E1536" s="6" t="n"/>
      <c r="F1536" s="11">
        <f>IF(OR(C1536="",D1536=""),"",ROUND(MOD(D1536-C1536,1)*24,2))</f>
        <v/>
      </c>
      <c r="G1536" s="6" t="n"/>
      <c r="H1536" s="16">
        <f>IF(OR(A1536="",B1536=""),"",IF(COUNTIFS('Lançamentos Diários'!$A$5:$A$2004,A1536,'Lançamentos Diários'!$B$5:$B$2004,B1536)&gt;0,"OK","FALTA LANÇAMENTO"))</f>
        <v/>
      </c>
    </row>
    <row r="1537">
      <c r="A1537" s="13" t="n"/>
      <c r="B1537" s="6" t="n"/>
      <c r="C1537" s="14" t="n"/>
      <c r="D1537" s="14" t="n"/>
      <c r="E1537" s="6" t="n"/>
      <c r="F1537" s="11">
        <f>IF(OR(C1537="",D1537=""),"",ROUND(MOD(D1537-C1537,1)*24,2))</f>
        <v/>
      </c>
      <c r="G1537" s="6" t="n"/>
      <c r="H1537" s="16">
        <f>IF(OR(A1537="",B1537=""),"",IF(COUNTIFS('Lançamentos Diários'!$A$5:$A$2004,A1537,'Lançamentos Diários'!$B$5:$B$2004,B1537)&gt;0,"OK","FALTA LANÇAMENTO"))</f>
        <v/>
      </c>
    </row>
    <row r="1538">
      <c r="A1538" s="13" t="n"/>
      <c r="B1538" s="6" t="n"/>
      <c r="C1538" s="14" t="n"/>
      <c r="D1538" s="14" t="n"/>
      <c r="E1538" s="6" t="n"/>
      <c r="F1538" s="11">
        <f>IF(OR(C1538="",D1538=""),"",ROUND(MOD(D1538-C1538,1)*24,2))</f>
        <v/>
      </c>
      <c r="G1538" s="6" t="n"/>
      <c r="H1538" s="16">
        <f>IF(OR(A1538="",B1538=""),"",IF(COUNTIFS('Lançamentos Diários'!$A$5:$A$2004,A1538,'Lançamentos Diários'!$B$5:$B$2004,B1538)&gt;0,"OK","FALTA LANÇAMENTO"))</f>
        <v/>
      </c>
    </row>
    <row r="1539">
      <c r="A1539" s="13" t="n"/>
      <c r="B1539" s="6" t="n"/>
      <c r="C1539" s="14" t="n"/>
      <c r="D1539" s="14" t="n"/>
      <c r="E1539" s="6" t="n"/>
      <c r="F1539" s="11">
        <f>IF(OR(C1539="",D1539=""),"",ROUND(MOD(D1539-C1539,1)*24,2))</f>
        <v/>
      </c>
      <c r="G1539" s="6" t="n"/>
      <c r="H1539" s="16">
        <f>IF(OR(A1539="",B1539=""),"",IF(COUNTIFS('Lançamentos Diários'!$A$5:$A$2004,A1539,'Lançamentos Diários'!$B$5:$B$2004,B1539)&gt;0,"OK","FALTA LANÇAMENTO"))</f>
        <v/>
      </c>
    </row>
    <row r="1540">
      <c r="A1540" s="13" t="n"/>
      <c r="B1540" s="6" t="n"/>
      <c r="C1540" s="14" t="n"/>
      <c r="D1540" s="14" t="n"/>
      <c r="E1540" s="6" t="n"/>
      <c r="F1540" s="11">
        <f>IF(OR(C1540="",D1540=""),"",ROUND(MOD(D1540-C1540,1)*24,2))</f>
        <v/>
      </c>
      <c r="G1540" s="6" t="n"/>
      <c r="H1540" s="16">
        <f>IF(OR(A1540="",B1540=""),"",IF(COUNTIFS('Lançamentos Diários'!$A$5:$A$2004,A1540,'Lançamentos Diários'!$B$5:$B$2004,B1540)&gt;0,"OK","FALTA LANÇAMENTO"))</f>
        <v/>
      </c>
    </row>
    <row r="1541">
      <c r="A1541" s="13" t="n"/>
      <c r="B1541" s="6" t="n"/>
      <c r="C1541" s="14" t="n"/>
      <c r="D1541" s="14" t="n"/>
      <c r="E1541" s="6" t="n"/>
      <c r="F1541" s="11">
        <f>IF(OR(C1541="",D1541=""),"",ROUND(MOD(D1541-C1541,1)*24,2))</f>
        <v/>
      </c>
      <c r="G1541" s="6" t="n"/>
      <c r="H1541" s="16">
        <f>IF(OR(A1541="",B1541=""),"",IF(COUNTIFS('Lançamentos Diários'!$A$5:$A$2004,A1541,'Lançamentos Diários'!$B$5:$B$2004,B1541)&gt;0,"OK","FALTA LANÇAMENTO"))</f>
        <v/>
      </c>
    </row>
    <row r="1542">
      <c r="A1542" s="13" t="n"/>
      <c r="B1542" s="6" t="n"/>
      <c r="C1542" s="14" t="n"/>
      <c r="D1542" s="14" t="n"/>
      <c r="E1542" s="6" t="n"/>
      <c r="F1542" s="11">
        <f>IF(OR(C1542="",D1542=""),"",ROUND(MOD(D1542-C1542,1)*24,2))</f>
        <v/>
      </c>
      <c r="G1542" s="6" t="n"/>
      <c r="H1542" s="16">
        <f>IF(OR(A1542="",B1542=""),"",IF(COUNTIFS('Lançamentos Diários'!$A$5:$A$2004,A1542,'Lançamentos Diários'!$B$5:$B$2004,B1542)&gt;0,"OK","FALTA LANÇAMENTO"))</f>
        <v/>
      </c>
    </row>
    <row r="1543">
      <c r="A1543" s="13" t="n"/>
      <c r="B1543" s="6" t="n"/>
      <c r="C1543" s="14" t="n"/>
      <c r="D1543" s="14" t="n"/>
      <c r="E1543" s="6" t="n"/>
      <c r="F1543" s="11">
        <f>IF(OR(C1543="",D1543=""),"",ROUND(MOD(D1543-C1543,1)*24,2))</f>
        <v/>
      </c>
      <c r="G1543" s="6" t="n"/>
      <c r="H1543" s="16">
        <f>IF(OR(A1543="",B1543=""),"",IF(COUNTIFS('Lançamentos Diários'!$A$5:$A$2004,A1543,'Lançamentos Diários'!$B$5:$B$2004,B1543)&gt;0,"OK","FALTA LANÇAMENTO"))</f>
        <v/>
      </c>
    </row>
    <row r="1544">
      <c r="A1544" s="13" t="n"/>
      <c r="B1544" s="6" t="n"/>
      <c r="C1544" s="14" t="n"/>
      <c r="D1544" s="14" t="n"/>
      <c r="E1544" s="6" t="n"/>
      <c r="F1544" s="11">
        <f>IF(OR(C1544="",D1544=""),"",ROUND(MOD(D1544-C1544,1)*24,2))</f>
        <v/>
      </c>
      <c r="G1544" s="6" t="n"/>
      <c r="H1544" s="16">
        <f>IF(OR(A1544="",B1544=""),"",IF(COUNTIFS('Lançamentos Diários'!$A$5:$A$2004,A1544,'Lançamentos Diários'!$B$5:$B$2004,B1544)&gt;0,"OK","FALTA LANÇAMENTO"))</f>
        <v/>
      </c>
    </row>
    <row r="1545">
      <c r="A1545" s="13" t="n"/>
      <c r="B1545" s="6" t="n"/>
      <c r="C1545" s="14" t="n"/>
      <c r="D1545" s="14" t="n"/>
      <c r="E1545" s="6" t="n"/>
      <c r="F1545" s="11">
        <f>IF(OR(C1545="",D1545=""),"",ROUND(MOD(D1545-C1545,1)*24,2))</f>
        <v/>
      </c>
      <c r="G1545" s="6" t="n"/>
      <c r="H1545" s="16">
        <f>IF(OR(A1545="",B1545=""),"",IF(COUNTIFS('Lançamentos Diários'!$A$5:$A$2004,A1545,'Lançamentos Diários'!$B$5:$B$2004,B1545)&gt;0,"OK","FALTA LANÇAMENTO"))</f>
        <v/>
      </c>
    </row>
    <row r="1546">
      <c r="A1546" s="13" t="n"/>
      <c r="B1546" s="6" t="n"/>
      <c r="C1546" s="14" t="n"/>
      <c r="D1546" s="14" t="n"/>
      <c r="E1546" s="6" t="n"/>
      <c r="F1546" s="11">
        <f>IF(OR(C1546="",D1546=""),"",ROUND(MOD(D1546-C1546,1)*24,2))</f>
        <v/>
      </c>
      <c r="G1546" s="6" t="n"/>
      <c r="H1546" s="16">
        <f>IF(OR(A1546="",B1546=""),"",IF(COUNTIFS('Lançamentos Diários'!$A$5:$A$2004,A1546,'Lançamentos Diários'!$B$5:$B$2004,B1546)&gt;0,"OK","FALTA LANÇAMENTO"))</f>
        <v/>
      </c>
    </row>
    <row r="1547">
      <c r="A1547" s="13" t="n"/>
      <c r="B1547" s="6" t="n"/>
      <c r="C1547" s="14" t="n"/>
      <c r="D1547" s="14" t="n"/>
      <c r="E1547" s="6" t="n"/>
      <c r="F1547" s="11">
        <f>IF(OR(C1547="",D1547=""),"",ROUND(MOD(D1547-C1547,1)*24,2))</f>
        <v/>
      </c>
      <c r="G1547" s="6" t="n"/>
      <c r="H1547" s="16">
        <f>IF(OR(A1547="",B1547=""),"",IF(COUNTIFS('Lançamentos Diários'!$A$5:$A$2004,A1547,'Lançamentos Diários'!$B$5:$B$2004,B1547)&gt;0,"OK","FALTA LANÇAMENTO"))</f>
        <v/>
      </c>
    </row>
    <row r="1548">
      <c r="A1548" s="13" t="n"/>
      <c r="B1548" s="6" t="n"/>
      <c r="C1548" s="14" t="n"/>
      <c r="D1548" s="14" t="n"/>
      <c r="E1548" s="6" t="n"/>
      <c r="F1548" s="11">
        <f>IF(OR(C1548="",D1548=""),"",ROUND(MOD(D1548-C1548,1)*24,2))</f>
        <v/>
      </c>
      <c r="G1548" s="6" t="n"/>
      <c r="H1548" s="16">
        <f>IF(OR(A1548="",B1548=""),"",IF(COUNTIFS('Lançamentos Diários'!$A$5:$A$2004,A1548,'Lançamentos Diários'!$B$5:$B$2004,B1548)&gt;0,"OK","FALTA LANÇAMENTO"))</f>
        <v/>
      </c>
    </row>
    <row r="1549">
      <c r="A1549" s="13" t="n"/>
      <c r="B1549" s="6" t="n"/>
      <c r="C1549" s="14" t="n"/>
      <c r="D1549" s="14" t="n"/>
      <c r="E1549" s="6" t="n"/>
      <c r="F1549" s="11">
        <f>IF(OR(C1549="",D1549=""),"",ROUND(MOD(D1549-C1549,1)*24,2))</f>
        <v/>
      </c>
      <c r="G1549" s="6" t="n"/>
      <c r="H1549" s="16">
        <f>IF(OR(A1549="",B1549=""),"",IF(COUNTIFS('Lançamentos Diários'!$A$5:$A$2004,A1549,'Lançamentos Diários'!$B$5:$B$2004,B1549)&gt;0,"OK","FALTA LANÇAMENTO"))</f>
        <v/>
      </c>
    </row>
    <row r="1550">
      <c r="A1550" s="13" t="n"/>
      <c r="B1550" s="6" t="n"/>
      <c r="C1550" s="14" t="n"/>
      <c r="D1550" s="14" t="n"/>
      <c r="E1550" s="6" t="n"/>
      <c r="F1550" s="11">
        <f>IF(OR(C1550="",D1550=""),"",ROUND(MOD(D1550-C1550,1)*24,2))</f>
        <v/>
      </c>
      <c r="G1550" s="6" t="n"/>
      <c r="H1550" s="16">
        <f>IF(OR(A1550="",B1550=""),"",IF(COUNTIFS('Lançamentos Diários'!$A$5:$A$2004,A1550,'Lançamentos Diários'!$B$5:$B$2004,B1550)&gt;0,"OK","FALTA LANÇAMENTO"))</f>
        <v/>
      </c>
    </row>
    <row r="1551">
      <c r="A1551" s="13" t="n"/>
      <c r="B1551" s="6" t="n"/>
      <c r="C1551" s="14" t="n"/>
      <c r="D1551" s="14" t="n"/>
      <c r="E1551" s="6" t="n"/>
      <c r="F1551" s="11">
        <f>IF(OR(C1551="",D1551=""),"",ROUND(MOD(D1551-C1551,1)*24,2))</f>
        <v/>
      </c>
      <c r="G1551" s="6" t="n"/>
      <c r="H1551" s="16">
        <f>IF(OR(A1551="",B1551=""),"",IF(COUNTIFS('Lançamentos Diários'!$A$5:$A$2004,A1551,'Lançamentos Diários'!$B$5:$B$2004,B1551)&gt;0,"OK","FALTA LANÇAMENTO"))</f>
        <v/>
      </c>
    </row>
    <row r="1552">
      <c r="A1552" s="13" t="n"/>
      <c r="B1552" s="6" t="n"/>
      <c r="C1552" s="14" t="n"/>
      <c r="D1552" s="14" t="n"/>
      <c r="E1552" s="6" t="n"/>
      <c r="F1552" s="11">
        <f>IF(OR(C1552="",D1552=""),"",ROUND(MOD(D1552-C1552,1)*24,2))</f>
        <v/>
      </c>
      <c r="G1552" s="6" t="n"/>
      <c r="H1552" s="16">
        <f>IF(OR(A1552="",B1552=""),"",IF(COUNTIFS('Lançamentos Diários'!$A$5:$A$2004,A1552,'Lançamentos Diários'!$B$5:$B$2004,B1552)&gt;0,"OK","FALTA LANÇAMENTO"))</f>
        <v/>
      </c>
    </row>
    <row r="1553">
      <c r="A1553" s="13" t="n"/>
      <c r="B1553" s="6" t="n"/>
      <c r="C1553" s="14" t="n"/>
      <c r="D1553" s="14" t="n"/>
      <c r="E1553" s="6" t="n"/>
      <c r="F1553" s="11">
        <f>IF(OR(C1553="",D1553=""),"",ROUND(MOD(D1553-C1553,1)*24,2))</f>
        <v/>
      </c>
      <c r="G1553" s="6" t="n"/>
      <c r="H1553" s="16">
        <f>IF(OR(A1553="",B1553=""),"",IF(COUNTIFS('Lançamentos Diários'!$A$5:$A$2004,A1553,'Lançamentos Diários'!$B$5:$B$2004,B1553)&gt;0,"OK","FALTA LANÇAMENTO"))</f>
        <v/>
      </c>
    </row>
    <row r="1554">
      <c r="A1554" s="13" t="n"/>
      <c r="B1554" s="6" t="n"/>
      <c r="C1554" s="14" t="n"/>
      <c r="D1554" s="14" t="n"/>
      <c r="E1554" s="6" t="n"/>
      <c r="F1554" s="11">
        <f>IF(OR(C1554="",D1554=""),"",ROUND(MOD(D1554-C1554,1)*24,2))</f>
        <v/>
      </c>
      <c r="G1554" s="6" t="n"/>
      <c r="H1554" s="16">
        <f>IF(OR(A1554="",B1554=""),"",IF(COUNTIFS('Lançamentos Diários'!$A$5:$A$2004,A1554,'Lançamentos Diários'!$B$5:$B$2004,B1554)&gt;0,"OK","FALTA LANÇAMENTO"))</f>
        <v/>
      </c>
    </row>
    <row r="1555">
      <c r="A1555" s="13" t="n"/>
      <c r="B1555" s="6" t="n"/>
      <c r="C1555" s="14" t="n"/>
      <c r="D1555" s="14" t="n"/>
      <c r="E1555" s="6" t="n"/>
      <c r="F1555" s="11">
        <f>IF(OR(C1555="",D1555=""),"",ROUND(MOD(D1555-C1555,1)*24,2))</f>
        <v/>
      </c>
      <c r="G1555" s="6" t="n"/>
      <c r="H1555" s="16">
        <f>IF(OR(A1555="",B1555=""),"",IF(COUNTIFS('Lançamentos Diários'!$A$5:$A$2004,A1555,'Lançamentos Diários'!$B$5:$B$2004,B1555)&gt;0,"OK","FALTA LANÇAMENTO"))</f>
        <v/>
      </c>
    </row>
    <row r="1556">
      <c r="A1556" s="13" t="n"/>
      <c r="B1556" s="6" t="n"/>
      <c r="C1556" s="14" t="n"/>
      <c r="D1556" s="14" t="n"/>
      <c r="E1556" s="6" t="n"/>
      <c r="F1556" s="11">
        <f>IF(OR(C1556="",D1556=""),"",ROUND(MOD(D1556-C1556,1)*24,2))</f>
        <v/>
      </c>
      <c r="G1556" s="6" t="n"/>
      <c r="H1556" s="16">
        <f>IF(OR(A1556="",B1556=""),"",IF(COUNTIFS('Lançamentos Diários'!$A$5:$A$2004,A1556,'Lançamentos Diários'!$B$5:$B$2004,B1556)&gt;0,"OK","FALTA LANÇAMENTO"))</f>
        <v/>
      </c>
    </row>
    <row r="1557">
      <c r="A1557" s="13" t="n"/>
      <c r="B1557" s="6" t="n"/>
      <c r="C1557" s="14" t="n"/>
      <c r="D1557" s="14" t="n"/>
      <c r="E1557" s="6" t="n"/>
      <c r="F1557" s="11">
        <f>IF(OR(C1557="",D1557=""),"",ROUND(MOD(D1557-C1557,1)*24,2))</f>
        <v/>
      </c>
      <c r="G1557" s="6" t="n"/>
      <c r="H1557" s="16">
        <f>IF(OR(A1557="",B1557=""),"",IF(COUNTIFS('Lançamentos Diários'!$A$5:$A$2004,A1557,'Lançamentos Diários'!$B$5:$B$2004,B1557)&gt;0,"OK","FALTA LANÇAMENTO"))</f>
        <v/>
      </c>
    </row>
    <row r="1558">
      <c r="A1558" s="13" t="n"/>
      <c r="B1558" s="6" t="n"/>
      <c r="C1558" s="14" t="n"/>
      <c r="D1558" s="14" t="n"/>
      <c r="E1558" s="6" t="n"/>
      <c r="F1558" s="11">
        <f>IF(OR(C1558="",D1558=""),"",ROUND(MOD(D1558-C1558,1)*24,2))</f>
        <v/>
      </c>
      <c r="G1558" s="6" t="n"/>
      <c r="H1558" s="16">
        <f>IF(OR(A1558="",B1558=""),"",IF(COUNTIFS('Lançamentos Diários'!$A$5:$A$2004,A1558,'Lançamentos Diários'!$B$5:$B$2004,B1558)&gt;0,"OK","FALTA LANÇAMENTO"))</f>
        <v/>
      </c>
    </row>
    <row r="1559">
      <c r="A1559" s="13" t="n"/>
      <c r="B1559" s="6" t="n"/>
      <c r="C1559" s="14" t="n"/>
      <c r="D1559" s="14" t="n"/>
      <c r="E1559" s="6" t="n"/>
      <c r="F1559" s="11">
        <f>IF(OR(C1559="",D1559=""),"",ROUND(MOD(D1559-C1559,1)*24,2))</f>
        <v/>
      </c>
      <c r="G1559" s="6" t="n"/>
      <c r="H1559" s="16">
        <f>IF(OR(A1559="",B1559=""),"",IF(COUNTIFS('Lançamentos Diários'!$A$5:$A$2004,A1559,'Lançamentos Diários'!$B$5:$B$2004,B1559)&gt;0,"OK","FALTA LANÇAMENTO"))</f>
        <v/>
      </c>
    </row>
    <row r="1560">
      <c r="A1560" s="13" t="n"/>
      <c r="B1560" s="6" t="n"/>
      <c r="C1560" s="14" t="n"/>
      <c r="D1560" s="14" t="n"/>
      <c r="E1560" s="6" t="n"/>
      <c r="F1560" s="11">
        <f>IF(OR(C1560="",D1560=""),"",ROUND(MOD(D1560-C1560,1)*24,2))</f>
        <v/>
      </c>
      <c r="G1560" s="6" t="n"/>
      <c r="H1560" s="16">
        <f>IF(OR(A1560="",B1560=""),"",IF(COUNTIFS('Lançamentos Diários'!$A$5:$A$2004,A1560,'Lançamentos Diários'!$B$5:$B$2004,B1560)&gt;0,"OK","FALTA LANÇAMENTO"))</f>
        <v/>
      </c>
    </row>
    <row r="1561">
      <c r="A1561" s="13" t="n"/>
      <c r="B1561" s="6" t="n"/>
      <c r="C1561" s="14" t="n"/>
      <c r="D1561" s="14" t="n"/>
      <c r="E1561" s="6" t="n"/>
      <c r="F1561" s="11">
        <f>IF(OR(C1561="",D1561=""),"",ROUND(MOD(D1561-C1561,1)*24,2))</f>
        <v/>
      </c>
      <c r="G1561" s="6" t="n"/>
      <c r="H1561" s="16">
        <f>IF(OR(A1561="",B1561=""),"",IF(COUNTIFS('Lançamentos Diários'!$A$5:$A$2004,A1561,'Lançamentos Diários'!$B$5:$B$2004,B1561)&gt;0,"OK","FALTA LANÇAMENTO"))</f>
        <v/>
      </c>
    </row>
    <row r="1562">
      <c r="A1562" s="13" t="n"/>
      <c r="B1562" s="6" t="n"/>
      <c r="C1562" s="14" t="n"/>
      <c r="D1562" s="14" t="n"/>
      <c r="E1562" s="6" t="n"/>
      <c r="F1562" s="11">
        <f>IF(OR(C1562="",D1562=""),"",ROUND(MOD(D1562-C1562,1)*24,2))</f>
        <v/>
      </c>
      <c r="G1562" s="6" t="n"/>
      <c r="H1562" s="16">
        <f>IF(OR(A1562="",B1562=""),"",IF(COUNTIFS('Lançamentos Diários'!$A$5:$A$2004,A1562,'Lançamentos Diários'!$B$5:$B$2004,B1562)&gt;0,"OK","FALTA LANÇAMENTO"))</f>
        <v/>
      </c>
    </row>
    <row r="1563">
      <c r="A1563" s="13" t="n"/>
      <c r="B1563" s="6" t="n"/>
      <c r="C1563" s="14" t="n"/>
      <c r="D1563" s="14" t="n"/>
      <c r="E1563" s="6" t="n"/>
      <c r="F1563" s="11">
        <f>IF(OR(C1563="",D1563=""),"",ROUND(MOD(D1563-C1563,1)*24,2))</f>
        <v/>
      </c>
      <c r="G1563" s="6" t="n"/>
      <c r="H1563" s="16">
        <f>IF(OR(A1563="",B1563=""),"",IF(COUNTIFS('Lançamentos Diários'!$A$5:$A$2004,A1563,'Lançamentos Diários'!$B$5:$B$2004,B1563)&gt;0,"OK","FALTA LANÇAMENTO"))</f>
        <v/>
      </c>
    </row>
    <row r="1564">
      <c r="A1564" s="13" t="n"/>
      <c r="B1564" s="6" t="n"/>
      <c r="C1564" s="14" t="n"/>
      <c r="D1564" s="14" t="n"/>
      <c r="E1564" s="6" t="n"/>
      <c r="F1564" s="11">
        <f>IF(OR(C1564="",D1564=""),"",ROUND(MOD(D1564-C1564,1)*24,2))</f>
        <v/>
      </c>
      <c r="G1564" s="6" t="n"/>
      <c r="H1564" s="16">
        <f>IF(OR(A1564="",B1564=""),"",IF(COUNTIFS('Lançamentos Diários'!$A$5:$A$2004,A1564,'Lançamentos Diários'!$B$5:$B$2004,B1564)&gt;0,"OK","FALTA LANÇAMENTO"))</f>
        <v/>
      </c>
    </row>
    <row r="1565">
      <c r="A1565" s="13" t="n"/>
      <c r="B1565" s="6" t="n"/>
      <c r="C1565" s="14" t="n"/>
      <c r="D1565" s="14" t="n"/>
      <c r="E1565" s="6" t="n"/>
      <c r="F1565" s="11">
        <f>IF(OR(C1565="",D1565=""),"",ROUND(MOD(D1565-C1565,1)*24,2))</f>
        <v/>
      </c>
      <c r="G1565" s="6" t="n"/>
      <c r="H1565" s="16">
        <f>IF(OR(A1565="",B1565=""),"",IF(COUNTIFS('Lançamentos Diários'!$A$5:$A$2004,A1565,'Lançamentos Diários'!$B$5:$B$2004,B1565)&gt;0,"OK","FALTA LANÇAMENTO"))</f>
        <v/>
      </c>
    </row>
    <row r="1566">
      <c r="A1566" s="13" t="n"/>
      <c r="B1566" s="6" t="n"/>
      <c r="C1566" s="14" t="n"/>
      <c r="D1566" s="14" t="n"/>
      <c r="E1566" s="6" t="n"/>
      <c r="F1566" s="11">
        <f>IF(OR(C1566="",D1566=""),"",ROUND(MOD(D1566-C1566,1)*24,2))</f>
        <v/>
      </c>
      <c r="G1566" s="6" t="n"/>
      <c r="H1566" s="16">
        <f>IF(OR(A1566="",B1566=""),"",IF(COUNTIFS('Lançamentos Diários'!$A$5:$A$2004,A1566,'Lançamentos Diários'!$B$5:$B$2004,B1566)&gt;0,"OK","FALTA LANÇAMENTO"))</f>
        <v/>
      </c>
    </row>
    <row r="1567">
      <c r="A1567" s="13" t="n"/>
      <c r="B1567" s="6" t="n"/>
      <c r="C1567" s="14" t="n"/>
      <c r="D1567" s="14" t="n"/>
      <c r="E1567" s="6" t="n"/>
      <c r="F1567" s="11">
        <f>IF(OR(C1567="",D1567=""),"",ROUND(MOD(D1567-C1567,1)*24,2))</f>
        <v/>
      </c>
      <c r="G1567" s="6" t="n"/>
      <c r="H1567" s="16">
        <f>IF(OR(A1567="",B1567=""),"",IF(COUNTIFS('Lançamentos Diários'!$A$5:$A$2004,A1567,'Lançamentos Diários'!$B$5:$B$2004,B1567)&gt;0,"OK","FALTA LANÇAMENTO"))</f>
        <v/>
      </c>
    </row>
    <row r="1568">
      <c r="A1568" s="13" t="n"/>
      <c r="B1568" s="6" t="n"/>
      <c r="C1568" s="14" t="n"/>
      <c r="D1568" s="14" t="n"/>
      <c r="E1568" s="6" t="n"/>
      <c r="F1568" s="11">
        <f>IF(OR(C1568="",D1568=""),"",ROUND(MOD(D1568-C1568,1)*24,2))</f>
        <v/>
      </c>
      <c r="G1568" s="6" t="n"/>
      <c r="H1568" s="16">
        <f>IF(OR(A1568="",B1568=""),"",IF(COUNTIFS('Lançamentos Diários'!$A$5:$A$2004,A1568,'Lançamentos Diários'!$B$5:$B$2004,B1568)&gt;0,"OK","FALTA LANÇAMENTO"))</f>
        <v/>
      </c>
    </row>
    <row r="1569">
      <c r="A1569" s="13" t="n"/>
      <c r="B1569" s="6" t="n"/>
      <c r="C1569" s="14" t="n"/>
      <c r="D1569" s="14" t="n"/>
      <c r="E1569" s="6" t="n"/>
      <c r="F1569" s="11">
        <f>IF(OR(C1569="",D1569=""),"",ROUND(MOD(D1569-C1569,1)*24,2))</f>
        <v/>
      </c>
      <c r="G1569" s="6" t="n"/>
      <c r="H1569" s="16">
        <f>IF(OR(A1569="",B1569=""),"",IF(COUNTIFS('Lançamentos Diários'!$A$5:$A$2004,A1569,'Lançamentos Diários'!$B$5:$B$2004,B1569)&gt;0,"OK","FALTA LANÇAMENTO"))</f>
        <v/>
      </c>
    </row>
    <row r="1570">
      <c r="A1570" s="13" t="n"/>
      <c r="B1570" s="6" t="n"/>
      <c r="C1570" s="14" t="n"/>
      <c r="D1570" s="14" t="n"/>
      <c r="E1570" s="6" t="n"/>
      <c r="F1570" s="11">
        <f>IF(OR(C1570="",D1570=""),"",ROUND(MOD(D1570-C1570,1)*24,2))</f>
        <v/>
      </c>
      <c r="G1570" s="6" t="n"/>
      <c r="H1570" s="16">
        <f>IF(OR(A1570="",B1570=""),"",IF(COUNTIFS('Lançamentos Diários'!$A$5:$A$2004,A1570,'Lançamentos Diários'!$B$5:$B$2004,B1570)&gt;0,"OK","FALTA LANÇAMENTO"))</f>
        <v/>
      </c>
    </row>
    <row r="1571">
      <c r="A1571" s="13" t="n"/>
      <c r="B1571" s="6" t="n"/>
      <c r="C1571" s="14" t="n"/>
      <c r="D1571" s="14" t="n"/>
      <c r="E1571" s="6" t="n"/>
      <c r="F1571" s="11">
        <f>IF(OR(C1571="",D1571=""),"",ROUND(MOD(D1571-C1571,1)*24,2))</f>
        <v/>
      </c>
      <c r="G1571" s="6" t="n"/>
      <c r="H1571" s="16">
        <f>IF(OR(A1571="",B1571=""),"",IF(COUNTIFS('Lançamentos Diários'!$A$5:$A$2004,A1571,'Lançamentos Diários'!$B$5:$B$2004,B1571)&gt;0,"OK","FALTA LANÇAMENTO"))</f>
        <v/>
      </c>
    </row>
    <row r="1572">
      <c r="A1572" s="13" t="n"/>
      <c r="B1572" s="6" t="n"/>
      <c r="C1572" s="14" t="n"/>
      <c r="D1572" s="14" t="n"/>
      <c r="E1572" s="6" t="n"/>
      <c r="F1572" s="11">
        <f>IF(OR(C1572="",D1572=""),"",ROUND(MOD(D1572-C1572,1)*24,2))</f>
        <v/>
      </c>
      <c r="G1572" s="6" t="n"/>
      <c r="H1572" s="16">
        <f>IF(OR(A1572="",B1572=""),"",IF(COUNTIFS('Lançamentos Diários'!$A$5:$A$2004,A1572,'Lançamentos Diários'!$B$5:$B$2004,B1572)&gt;0,"OK","FALTA LANÇAMENTO"))</f>
        <v/>
      </c>
    </row>
    <row r="1573">
      <c r="A1573" s="13" t="n"/>
      <c r="B1573" s="6" t="n"/>
      <c r="C1573" s="14" t="n"/>
      <c r="D1573" s="14" t="n"/>
      <c r="E1573" s="6" t="n"/>
      <c r="F1573" s="11">
        <f>IF(OR(C1573="",D1573=""),"",ROUND(MOD(D1573-C1573,1)*24,2))</f>
        <v/>
      </c>
      <c r="G1573" s="6" t="n"/>
      <c r="H1573" s="16">
        <f>IF(OR(A1573="",B1573=""),"",IF(COUNTIFS('Lançamentos Diários'!$A$5:$A$2004,A1573,'Lançamentos Diários'!$B$5:$B$2004,B1573)&gt;0,"OK","FALTA LANÇAMENTO"))</f>
        <v/>
      </c>
    </row>
    <row r="1574">
      <c r="A1574" s="13" t="n"/>
      <c r="B1574" s="6" t="n"/>
      <c r="C1574" s="14" t="n"/>
      <c r="D1574" s="14" t="n"/>
      <c r="E1574" s="6" t="n"/>
      <c r="F1574" s="11">
        <f>IF(OR(C1574="",D1574=""),"",ROUND(MOD(D1574-C1574,1)*24,2))</f>
        <v/>
      </c>
      <c r="G1574" s="6" t="n"/>
      <c r="H1574" s="16">
        <f>IF(OR(A1574="",B1574=""),"",IF(COUNTIFS('Lançamentos Diários'!$A$5:$A$2004,A1574,'Lançamentos Diários'!$B$5:$B$2004,B1574)&gt;0,"OK","FALTA LANÇAMENTO"))</f>
        <v/>
      </c>
    </row>
    <row r="1575">
      <c r="A1575" s="13" t="n"/>
      <c r="B1575" s="6" t="n"/>
      <c r="C1575" s="14" t="n"/>
      <c r="D1575" s="14" t="n"/>
      <c r="E1575" s="6" t="n"/>
      <c r="F1575" s="11">
        <f>IF(OR(C1575="",D1575=""),"",ROUND(MOD(D1575-C1575,1)*24,2))</f>
        <v/>
      </c>
      <c r="G1575" s="6" t="n"/>
      <c r="H1575" s="16">
        <f>IF(OR(A1575="",B1575=""),"",IF(COUNTIFS('Lançamentos Diários'!$A$5:$A$2004,A1575,'Lançamentos Diários'!$B$5:$B$2004,B1575)&gt;0,"OK","FALTA LANÇAMENTO"))</f>
        <v/>
      </c>
    </row>
    <row r="1576">
      <c r="A1576" s="13" t="n"/>
      <c r="B1576" s="6" t="n"/>
      <c r="C1576" s="14" t="n"/>
      <c r="D1576" s="14" t="n"/>
      <c r="E1576" s="6" t="n"/>
      <c r="F1576" s="11">
        <f>IF(OR(C1576="",D1576=""),"",ROUND(MOD(D1576-C1576,1)*24,2))</f>
        <v/>
      </c>
      <c r="G1576" s="6" t="n"/>
      <c r="H1576" s="16">
        <f>IF(OR(A1576="",B1576=""),"",IF(COUNTIFS('Lançamentos Diários'!$A$5:$A$2004,A1576,'Lançamentos Diários'!$B$5:$B$2004,B1576)&gt;0,"OK","FALTA LANÇAMENTO"))</f>
        <v/>
      </c>
    </row>
    <row r="1577">
      <c r="A1577" s="13" t="n"/>
      <c r="B1577" s="6" t="n"/>
      <c r="C1577" s="14" t="n"/>
      <c r="D1577" s="14" t="n"/>
      <c r="E1577" s="6" t="n"/>
      <c r="F1577" s="11">
        <f>IF(OR(C1577="",D1577=""),"",ROUND(MOD(D1577-C1577,1)*24,2))</f>
        <v/>
      </c>
      <c r="G1577" s="6" t="n"/>
      <c r="H1577" s="16">
        <f>IF(OR(A1577="",B1577=""),"",IF(COUNTIFS('Lançamentos Diários'!$A$5:$A$2004,A1577,'Lançamentos Diários'!$B$5:$B$2004,B1577)&gt;0,"OK","FALTA LANÇAMENTO"))</f>
        <v/>
      </c>
    </row>
    <row r="1578">
      <c r="A1578" s="13" t="n"/>
      <c r="B1578" s="6" t="n"/>
      <c r="C1578" s="14" t="n"/>
      <c r="D1578" s="14" t="n"/>
      <c r="E1578" s="6" t="n"/>
      <c r="F1578" s="11">
        <f>IF(OR(C1578="",D1578=""),"",ROUND(MOD(D1578-C1578,1)*24,2))</f>
        <v/>
      </c>
      <c r="G1578" s="6" t="n"/>
      <c r="H1578" s="16">
        <f>IF(OR(A1578="",B1578=""),"",IF(COUNTIFS('Lançamentos Diários'!$A$5:$A$2004,A1578,'Lançamentos Diários'!$B$5:$B$2004,B1578)&gt;0,"OK","FALTA LANÇAMENTO"))</f>
        <v/>
      </c>
    </row>
    <row r="1579">
      <c r="A1579" s="13" t="n"/>
      <c r="B1579" s="6" t="n"/>
      <c r="C1579" s="14" t="n"/>
      <c r="D1579" s="14" t="n"/>
      <c r="E1579" s="6" t="n"/>
      <c r="F1579" s="11">
        <f>IF(OR(C1579="",D1579=""),"",ROUND(MOD(D1579-C1579,1)*24,2))</f>
        <v/>
      </c>
      <c r="G1579" s="6" t="n"/>
      <c r="H1579" s="16">
        <f>IF(OR(A1579="",B1579=""),"",IF(COUNTIFS('Lançamentos Diários'!$A$5:$A$2004,A1579,'Lançamentos Diários'!$B$5:$B$2004,B1579)&gt;0,"OK","FALTA LANÇAMENTO"))</f>
        <v/>
      </c>
    </row>
    <row r="1580">
      <c r="A1580" s="13" t="n"/>
      <c r="B1580" s="6" t="n"/>
      <c r="C1580" s="14" t="n"/>
      <c r="D1580" s="14" t="n"/>
      <c r="E1580" s="6" t="n"/>
      <c r="F1580" s="11">
        <f>IF(OR(C1580="",D1580=""),"",ROUND(MOD(D1580-C1580,1)*24,2))</f>
        <v/>
      </c>
      <c r="G1580" s="6" t="n"/>
      <c r="H1580" s="16">
        <f>IF(OR(A1580="",B1580=""),"",IF(COUNTIFS('Lançamentos Diários'!$A$5:$A$2004,A1580,'Lançamentos Diários'!$B$5:$B$2004,B1580)&gt;0,"OK","FALTA LANÇAMENTO"))</f>
        <v/>
      </c>
    </row>
    <row r="1581">
      <c r="A1581" s="13" t="n"/>
      <c r="B1581" s="6" t="n"/>
      <c r="C1581" s="14" t="n"/>
      <c r="D1581" s="14" t="n"/>
      <c r="E1581" s="6" t="n"/>
      <c r="F1581" s="11">
        <f>IF(OR(C1581="",D1581=""),"",ROUND(MOD(D1581-C1581,1)*24,2))</f>
        <v/>
      </c>
      <c r="G1581" s="6" t="n"/>
      <c r="H1581" s="16">
        <f>IF(OR(A1581="",B1581=""),"",IF(COUNTIFS('Lançamentos Diários'!$A$5:$A$2004,A1581,'Lançamentos Diários'!$B$5:$B$2004,B1581)&gt;0,"OK","FALTA LANÇAMENTO"))</f>
        <v/>
      </c>
    </row>
    <row r="1582">
      <c r="A1582" s="13" t="n"/>
      <c r="B1582" s="6" t="n"/>
      <c r="C1582" s="14" t="n"/>
      <c r="D1582" s="14" t="n"/>
      <c r="E1582" s="6" t="n"/>
      <c r="F1582" s="11">
        <f>IF(OR(C1582="",D1582=""),"",ROUND(MOD(D1582-C1582,1)*24,2))</f>
        <v/>
      </c>
      <c r="G1582" s="6" t="n"/>
      <c r="H1582" s="16">
        <f>IF(OR(A1582="",B1582=""),"",IF(COUNTIFS('Lançamentos Diários'!$A$5:$A$2004,A1582,'Lançamentos Diários'!$B$5:$B$2004,B1582)&gt;0,"OK","FALTA LANÇAMENTO"))</f>
        <v/>
      </c>
    </row>
    <row r="1583">
      <c r="A1583" s="13" t="n"/>
      <c r="B1583" s="6" t="n"/>
      <c r="C1583" s="14" t="n"/>
      <c r="D1583" s="14" t="n"/>
      <c r="E1583" s="6" t="n"/>
      <c r="F1583" s="11">
        <f>IF(OR(C1583="",D1583=""),"",ROUND(MOD(D1583-C1583,1)*24,2))</f>
        <v/>
      </c>
      <c r="G1583" s="6" t="n"/>
      <c r="H1583" s="16">
        <f>IF(OR(A1583="",B1583=""),"",IF(COUNTIFS('Lançamentos Diários'!$A$5:$A$2004,A1583,'Lançamentos Diários'!$B$5:$B$2004,B1583)&gt;0,"OK","FALTA LANÇAMENTO"))</f>
        <v/>
      </c>
    </row>
    <row r="1584">
      <c r="A1584" s="13" t="n"/>
      <c r="B1584" s="6" t="n"/>
      <c r="C1584" s="14" t="n"/>
      <c r="D1584" s="14" t="n"/>
      <c r="E1584" s="6" t="n"/>
      <c r="F1584" s="11">
        <f>IF(OR(C1584="",D1584=""),"",ROUND(MOD(D1584-C1584,1)*24,2))</f>
        <v/>
      </c>
      <c r="G1584" s="6" t="n"/>
      <c r="H1584" s="16">
        <f>IF(OR(A1584="",B1584=""),"",IF(COUNTIFS('Lançamentos Diários'!$A$5:$A$2004,A1584,'Lançamentos Diários'!$B$5:$B$2004,B1584)&gt;0,"OK","FALTA LANÇAMENTO"))</f>
        <v/>
      </c>
    </row>
    <row r="1585">
      <c r="A1585" s="13" t="n"/>
      <c r="B1585" s="6" t="n"/>
      <c r="C1585" s="14" t="n"/>
      <c r="D1585" s="14" t="n"/>
      <c r="E1585" s="6" t="n"/>
      <c r="F1585" s="11">
        <f>IF(OR(C1585="",D1585=""),"",ROUND(MOD(D1585-C1585,1)*24,2))</f>
        <v/>
      </c>
      <c r="G1585" s="6" t="n"/>
      <c r="H1585" s="16">
        <f>IF(OR(A1585="",B1585=""),"",IF(COUNTIFS('Lançamentos Diários'!$A$5:$A$2004,A1585,'Lançamentos Diários'!$B$5:$B$2004,B1585)&gt;0,"OK","FALTA LANÇAMENTO"))</f>
        <v/>
      </c>
    </row>
    <row r="1586">
      <c r="A1586" s="13" t="n"/>
      <c r="B1586" s="6" t="n"/>
      <c r="C1586" s="14" t="n"/>
      <c r="D1586" s="14" t="n"/>
      <c r="E1586" s="6" t="n"/>
      <c r="F1586" s="11">
        <f>IF(OR(C1586="",D1586=""),"",ROUND(MOD(D1586-C1586,1)*24,2))</f>
        <v/>
      </c>
      <c r="G1586" s="6" t="n"/>
      <c r="H1586" s="16">
        <f>IF(OR(A1586="",B1586=""),"",IF(COUNTIFS('Lançamentos Diários'!$A$5:$A$2004,A1586,'Lançamentos Diários'!$B$5:$B$2004,B1586)&gt;0,"OK","FALTA LANÇAMENTO"))</f>
        <v/>
      </c>
    </row>
    <row r="1587">
      <c r="A1587" s="13" t="n"/>
      <c r="B1587" s="6" t="n"/>
      <c r="C1587" s="14" t="n"/>
      <c r="D1587" s="14" t="n"/>
      <c r="E1587" s="6" t="n"/>
      <c r="F1587" s="11">
        <f>IF(OR(C1587="",D1587=""),"",ROUND(MOD(D1587-C1587,1)*24,2))</f>
        <v/>
      </c>
      <c r="G1587" s="6" t="n"/>
      <c r="H1587" s="16">
        <f>IF(OR(A1587="",B1587=""),"",IF(COUNTIFS('Lançamentos Diários'!$A$5:$A$2004,A1587,'Lançamentos Diários'!$B$5:$B$2004,B1587)&gt;0,"OK","FALTA LANÇAMENTO"))</f>
        <v/>
      </c>
    </row>
    <row r="1588">
      <c r="A1588" s="13" t="n"/>
      <c r="B1588" s="6" t="n"/>
      <c r="C1588" s="14" t="n"/>
      <c r="D1588" s="14" t="n"/>
      <c r="E1588" s="6" t="n"/>
      <c r="F1588" s="11">
        <f>IF(OR(C1588="",D1588=""),"",ROUND(MOD(D1588-C1588,1)*24,2))</f>
        <v/>
      </c>
      <c r="G1588" s="6" t="n"/>
      <c r="H1588" s="16">
        <f>IF(OR(A1588="",B1588=""),"",IF(COUNTIFS('Lançamentos Diários'!$A$5:$A$2004,A1588,'Lançamentos Diários'!$B$5:$B$2004,B1588)&gt;0,"OK","FALTA LANÇAMENTO"))</f>
        <v/>
      </c>
    </row>
    <row r="1589">
      <c r="A1589" s="13" t="n"/>
      <c r="B1589" s="6" t="n"/>
      <c r="C1589" s="14" t="n"/>
      <c r="D1589" s="14" t="n"/>
      <c r="E1589" s="6" t="n"/>
      <c r="F1589" s="11">
        <f>IF(OR(C1589="",D1589=""),"",ROUND(MOD(D1589-C1589,1)*24,2))</f>
        <v/>
      </c>
      <c r="G1589" s="6" t="n"/>
      <c r="H1589" s="16">
        <f>IF(OR(A1589="",B1589=""),"",IF(COUNTIFS('Lançamentos Diários'!$A$5:$A$2004,A1589,'Lançamentos Diários'!$B$5:$B$2004,B1589)&gt;0,"OK","FALTA LANÇAMENTO"))</f>
        <v/>
      </c>
    </row>
    <row r="1590">
      <c r="A1590" s="13" t="n"/>
      <c r="B1590" s="6" t="n"/>
      <c r="C1590" s="14" t="n"/>
      <c r="D1590" s="14" t="n"/>
      <c r="E1590" s="6" t="n"/>
      <c r="F1590" s="11">
        <f>IF(OR(C1590="",D1590=""),"",ROUND(MOD(D1590-C1590,1)*24,2))</f>
        <v/>
      </c>
      <c r="G1590" s="6" t="n"/>
      <c r="H1590" s="16">
        <f>IF(OR(A1590="",B1590=""),"",IF(COUNTIFS('Lançamentos Diários'!$A$5:$A$2004,A1590,'Lançamentos Diários'!$B$5:$B$2004,B1590)&gt;0,"OK","FALTA LANÇAMENTO"))</f>
        <v/>
      </c>
    </row>
    <row r="1591">
      <c r="A1591" s="13" t="n"/>
      <c r="B1591" s="6" t="n"/>
      <c r="C1591" s="14" t="n"/>
      <c r="D1591" s="14" t="n"/>
      <c r="E1591" s="6" t="n"/>
      <c r="F1591" s="11">
        <f>IF(OR(C1591="",D1591=""),"",ROUND(MOD(D1591-C1591,1)*24,2))</f>
        <v/>
      </c>
      <c r="G1591" s="6" t="n"/>
      <c r="H1591" s="16">
        <f>IF(OR(A1591="",B1591=""),"",IF(COUNTIFS('Lançamentos Diários'!$A$5:$A$2004,A1591,'Lançamentos Diários'!$B$5:$B$2004,B1591)&gt;0,"OK","FALTA LANÇAMENTO"))</f>
        <v/>
      </c>
    </row>
    <row r="1592">
      <c r="A1592" s="13" t="n"/>
      <c r="B1592" s="6" t="n"/>
      <c r="C1592" s="14" t="n"/>
      <c r="D1592" s="14" t="n"/>
      <c r="E1592" s="6" t="n"/>
      <c r="F1592" s="11">
        <f>IF(OR(C1592="",D1592=""),"",ROUND(MOD(D1592-C1592,1)*24,2))</f>
        <v/>
      </c>
      <c r="G1592" s="6" t="n"/>
      <c r="H1592" s="16">
        <f>IF(OR(A1592="",B1592=""),"",IF(COUNTIFS('Lançamentos Diários'!$A$5:$A$2004,A1592,'Lançamentos Diários'!$B$5:$B$2004,B1592)&gt;0,"OK","FALTA LANÇAMENTO"))</f>
        <v/>
      </c>
    </row>
    <row r="1593">
      <c r="A1593" s="13" t="n"/>
      <c r="B1593" s="6" t="n"/>
      <c r="C1593" s="14" t="n"/>
      <c r="D1593" s="14" t="n"/>
      <c r="E1593" s="6" t="n"/>
      <c r="F1593" s="11">
        <f>IF(OR(C1593="",D1593=""),"",ROUND(MOD(D1593-C1593,1)*24,2))</f>
        <v/>
      </c>
      <c r="G1593" s="6" t="n"/>
      <c r="H1593" s="16">
        <f>IF(OR(A1593="",B1593=""),"",IF(COUNTIFS('Lançamentos Diários'!$A$5:$A$2004,A1593,'Lançamentos Diários'!$B$5:$B$2004,B1593)&gt;0,"OK","FALTA LANÇAMENTO"))</f>
        <v/>
      </c>
    </row>
    <row r="1594">
      <c r="A1594" s="13" t="n"/>
      <c r="B1594" s="6" t="n"/>
      <c r="C1594" s="14" t="n"/>
      <c r="D1594" s="14" t="n"/>
      <c r="E1594" s="6" t="n"/>
      <c r="F1594" s="11">
        <f>IF(OR(C1594="",D1594=""),"",ROUND(MOD(D1594-C1594,1)*24,2))</f>
        <v/>
      </c>
      <c r="G1594" s="6" t="n"/>
      <c r="H1594" s="16">
        <f>IF(OR(A1594="",B1594=""),"",IF(COUNTIFS('Lançamentos Diários'!$A$5:$A$2004,A1594,'Lançamentos Diários'!$B$5:$B$2004,B1594)&gt;0,"OK","FALTA LANÇAMENTO"))</f>
        <v/>
      </c>
    </row>
    <row r="1595">
      <c r="A1595" s="13" t="n"/>
      <c r="B1595" s="6" t="n"/>
      <c r="C1595" s="14" t="n"/>
      <c r="D1595" s="14" t="n"/>
      <c r="E1595" s="6" t="n"/>
      <c r="F1595" s="11">
        <f>IF(OR(C1595="",D1595=""),"",ROUND(MOD(D1595-C1595,1)*24,2))</f>
        <v/>
      </c>
      <c r="G1595" s="6" t="n"/>
      <c r="H1595" s="16">
        <f>IF(OR(A1595="",B1595=""),"",IF(COUNTIFS('Lançamentos Diários'!$A$5:$A$2004,A1595,'Lançamentos Diários'!$B$5:$B$2004,B1595)&gt;0,"OK","FALTA LANÇAMENTO"))</f>
        <v/>
      </c>
    </row>
    <row r="1596">
      <c r="A1596" s="13" t="n"/>
      <c r="B1596" s="6" t="n"/>
      <c r="C1596" s="14" t="n"/>
      <c r="D1596" s="14" t="n"/>
      <c r="E1596" s="6" t="n"/>
      <c r="F1596" s="11">
        <f>IF(OR(C1596="",D1596=""),"",ROUND(MOD(D1596-C1596,1)*24,2))</f>
        <v/>
      </c>
      <c r="G1596" s="6" t="n"/>
      <c r="H1596" s="16">
        <f>IF(OR(A1596="",B1596=""),"",IF(COUNTIFS('Lançamentos Diários'!$A$5:$A$2004,A1596,'Lançamentos Diários'!$B$5:$B$2004,B1596)&gt;0,"OK","FALTA LANÇAMENTO"))</f>
        <v/>
      </c>
    </row>
    <row r="1597">
      <c r="A1597" s="13" t="n"/>
      <c r="B1597" s="6" t="n"/>
      <c r="C1597" s="14" t="n"/>
      <c r="D1597" s="14" t="n"/>
      <c r="E1597" s="6" t="n"/>
      <c r="F1597" s="11">
        <f>IF(OR(C1597="",D1597=""),"",ROUND(MOD(D1597-C1597,1)*24,2))</f>
        <v/>
      </c>
      <c r="G1597" s="6" t="n"/>
      <c r="H1597" s="16">
        <f>IF(OR(A1597="",B1597=""),"",IF(COUNTIFS('Lançamentos Diários'!$A$5:$A$2004,A1597,'Lançamentos Diários'!$B$5:$B$2004,B1597)&gt;0,"OK","FALTA LANÇAMENTO"))</f>
        <v/>
      </c>
    </row>
    <row r="1598">
      <c r="A1598" s="13" t="n"/>
      <c r="B1598" s="6" t="n"/>
      <c r="C1598" s="14" t="n"/>
      <c r="D1598" s="14" t="n"/>
      <c r="E1598" s="6" t="n"/>
      <c r="F1598" s="11">
        <f>IF(OR(C1598="",D1598=""),"",ROUND(MOD(D1598-C1598,1)*24,2))</f>
        <v/>
      </c>
      <c r="G1598" s="6" t="n"/>
      <c r="H1598" s="16">
        <f>IF(OR(A1598="",B1598=""),"",IF(COUNTIFS('Lançamentos Diários'!$A$5:$A$2004,A1598,'Lançamentos Diários'!$B$5:$B$2004,B1598)&gt;0,"OK","FALTA LANÇAMENTO"))</f>
        <v/>
      </c>
    </row>
    <row r="1599">
      <c r="A1599" s="13" t="n"/>
      <c r="B1599" s="6" t="n"/>
      <c r="C1599" s="14" t="n"/>
      <c r="D1599" s="14" t="n"/>
      <c r="E1599" s="6" t="n"/>
      <c r="F1599" s="11">
        <f>IF(OR(C1599="",D1599=""),"",ROUND(MOD(D1599-C1599,1)*24,2))</f>
        <v/>
      </c>
      <c r="G1599" s="6" t="n"/>
      <c r="H1599" s="16">
        <f>IF(OR(A1599="",B1599=""),"",IF(COUNTIFS('Lançamentos Diários'!$A$5:$A$2004,A1599,'Lançamentos Diários'!$B$5:$B$2004,B1599)&gt;0,"OK","FALTA LANÇAMENTO"))</f>
        <v/>
      </c>
    </row>
    <row r="1600">
      <c r="A1600" s="13" t="n"/>
      <c r="B1600" s="6" t="n"/>
      <c r="C1600" s="14" t="n"/>
      <c r="D1600" s="14" t="n"/>
      <c r="E1600" s="6" t="n"/>
      <c r="F1600" s="11">
        <f>IF(OR(C1600="",D1600=""),"",ROUND(MOD(D1600-C1600,1)*24,2))</f>
        <v/>
      </c>
      <c r="G1600" s="6" t="n"/>
      <c r="H1600" s="16">
        <f>IF(OR(A1600="",B1600=""),"",IF(COUNTIFS('Lançamentos Diários'!$A$5:$A$2004,A1600,'Lançamentos Diários'!$B$5:$B$2004,B1600)&gt;0,"OK","FALTA LANÇAMENTO"))</f>
        <v/>
      </c>
    </row>
    <row r="1601">
      <c r="A1601" s="13" t="n"/>
      <c r="B1601" s="6" t="n"/>
      <c r="C1601" s="14" t="n"/>
      <c r="D1601" s="14" t="n"/>
      <c r="E1601" s="6" t="n"/>
      <c r="F1601" s="11">
        <f>IF(OR(C1601="",D1601=""),"",ROUND(MOD(D1601-C1601,1)*24,2))</f>
        <v/>
      </c>
      <c r="G1601" s="6" t="n"/>
      <c r="H1601" s="16">
        <f>IF(OR(A1601="",B1601=""),"",IF(COUNTIFS('Lançamentos Diários'!$A$5:$A$2004,A1601,'Lançamentos Diários'!$B$5:$B$2004,B1601)&gt;0,"OK","FALTA LANÇAMENTO"))</f>
        <v/>
      </c>
    </row>
    <row r="1602">
      <c r="A1602" s="13" t="n"/>
      <c r="B1602" s="6" t="n"/>
      <c r="C1602" s="14" t="n"/>
      <c r="D1602" s="14" t="n"/>
      <c r="E1602" s="6" t="n"/>
      <c r="F1602" s="11">
        <f>IF(OR(C1602="",D1602=""),"",ROUND(MOD(D1602-C1602,1)*24,2))</f>
        <v/>
      </c>
      <c r="G1602" s="6" t="n"/>
      <c r="H1602" s="16">
        <f>IF(OR(A1602="",B1602=""),"",IF(COUNTIFS('Lançamentos Diários'!$A$5:$A$2004,A1602,'Lançamentos Diários'!$B$5:$B$2004,B1602)&gt;0,"OK","FALTA LANÇAMENTO"))</f>
        <v/>
      </c>
    </row>
    <row r="1603">
      <c r="A1603" s="13" t="n"/>
      <c r="B1603" s="6" t="n"/>
      <c r="C1603" s="14" t="n"/>
      <c r="D1603" s="14" t="n"/>
      <c r="E1603" s="6" t="n"/>
      <c r="F1603" s="11">
        <f>IF(OR(C1603="",D1603=""),"",ROUND(MOD(D1603-C1603,1)*24,2))</f>
        <v/>
      </c>
      <c r="G1603" s="6" t="n"/>
      <c r="H1603" s="16">
        <f>IF(OR(A1603="",B1603=""),"",IF(COUNTIFS('Lançamentos Diários'!$A$5:$A$2004,A1603,'Lançamentos Diários'!$B$5:$B$2004,B1603)&gt;0,"OK","FALTA LANÇAMENTO"))</f>
        <v/>
      </c>
    </row>
    <row r="1604">
      <c r="A1604" s="13" t="n"/>
      <c r="B1604" s="6" t="n"/>
      <c r="C1604" s="14" t="n"/>
      <c r="D1604" s="14" t="n"/>
      <c r="E1604" s="6" t="n"/>
      <c r="F1604" s="11">
        <f>IF(OR(C1604="",D1604=""),"",ROUND(MOD(D1604-C1604,1)*24,2))</f>
        <v/>
      </c>
      <c r="G1604" s="6" t="n"/>
      <c r="H1604" s="16">
        <f>IF(OR(A1604="",B1604=""),"",IF(COUNTIFS('Lançamentos Diários'!$A$5:$A$2004,A1604,'Lançamentos Diários'!$B$5:$B$2004,B1604)&gt;0,"OK","FALTA LANÇAMENTO"))</f>
        <v/>
      </c>
    </row>
    <row r="1605">
      <c r="A1605" s="13" t="n"/>
      <c r="B1605" s="6" t="n"/>
      <c r="C1605" s="14" t="n"/>
      <c r="D1605" s="14" t="n"/>
      <c r="E1605" s="6" t="n"/>
      <c r="F1605" s="11">
        <f>IF(OR(C1605="",D1605=""),"",ROUND(MOD(D1605-C1605,1)*24,2))</f>
        <v/>
      </c>
      <c r="G1605" s="6" t="n"/>
      <c r="H1605" s="16">
        <f>IF(OR(A1605="",B1605=""),"",IF(COUNTIFS('Lançamentos Diários'!$A$5:$A$2004,A1605,'Lançamentos Diários'!$B$5:$B$2004,B1605)&gt;0,"OK","FALTA LANÇAMENTO"))</f>
        <v/>
      </c>
    </row>
    <row r="1606">
      <c r="A1606" s="13" t="n"/>
      <c r="B1606" s="6" t="n"/>
      <c r="C1606" s="14" t="n"/>
      <c r="D1606" s="14" t="n"/>
      <c r="E1606" s="6" t="n"/>
      <c r="F1606" s="11">
        <f>IF(OR(C1606="",D1606=""),"",ROUND(MOD(D1606-C1606,1)*24,2))</f>
        <v/>
      </c>
      <c r="G1606" s="6" t="n"/>
      <c r="H1606" s="16">
        <f>IF(OR(A1606="",B1606=""),"",IF(COUNTIFS('Lançamentos Diários'!$A$5:$A$2004,A1606,'Lançamentos Diários'!$B$5:$B$2004,B1606)&gt;0,"OK","FALTA LANÇAMENTO"))</f>
        <v/>
      </c>
    </row>
    <row r="1607">
      <c r="A1607" s="13" t="n"/>
      <c r="B1607" s="6" t="n"/>
      <c r="C1607" s="14" t="n"/>
      <c r="D1607" s="14" t="n"/>
      <c r="E1607" s="6" t="n"/>
      <c r="F1607" s="11">
        <f>IF(OR(C1607="",D1607=""),"",ROUND(MOD(D1607-C1607,1)*24,2))</f>
        <v/>
      </c>
      <c r="G1607" s="6" t="n"/>
      <c r="H1607" s="16">
        <f>IF(OR(A1607="",B1607=""),"",IF(COUNTIFS('Lançamentos Diários'!$A$5:$A$2004,A1607,'Lançamentos Diários'!$B$5:$B$2004,B1607)&gt;0,"OK","FALTA LANÇAMENTO"))</f>
        <v/>
      </c>
    </row>
    <row r="1608">
      <c r="A1608" s="13" t="n"/>
      <c r="B1608" s="6" t="n"/>
      <c r="C1608" s="14" t="n"/>
      <c r="D1608" s="14" t="n"/>
      <c r="E1608" s="6" t="n"/>
      <c r="F1608" s="11">
        <f>IF(OR(C1608="",D1608=""),"",ROUND(MOD(D1608-C1608,1)*24,2))</f>
        <v/>
      </c>
      <c r="G1608" s="6" t="n"/>
      <c r="H1608" s="16">
        <f>IF(OR(A1608="",B1608=""),"",IF(COUNTIFS('Lançamentos Diários'!$A$5:$A$2004,A1608,'Lançamentos Diários'!$B$5:$B$2004,B1608)&gt;0,"OK","FALTA LANÇAMENTO"))</f>
        <v/>
      </c>
    </row>
    <row r="1609">
      <c r="A1609" s="13" t="n"/>
      <c r="B1609" s="6" t="n"/>
      <c r="C1609" s="14" t="n"/>
      <c r="D1609" s="14" t="n"/>
      <c r="E1609" s="6" t="n"/>
      <c r="F1609" s="11">
        <f>IF(OR(C1609="",D1609=""),"",ROUND(MOD(D1609-C1609,1)*24,2))</f>
        <v/>
      </c>
      <c r="G1609" s="6" t="n"/>
      <c r="H1609" s="16">
        <f>IF(OR(A1609="",B1609=""),"",IF(COUNTIFS('Lançamentos Diários'!$A$5:$A$2004,A1609,'Lançamentos Diários'!$B$5:$B$2004,B1609)&gt;0,"OK","FALTA LANÇAMENTO"))</f>
        <v/>
      </c>
    </row>
    <row r="1610">
      <c r="A1610" s="13" t="n"/>
      <c r="B1610" s="6" t="n"/>
      <c r="C1610" s="14" t="n"/>
      <c r="D1610" s="14" t="n"/>
      <c r="E1610" s="6" t="n"/>
      <c r="F1610" s="11">
        <f>IF(OR(C1610="",D1610=""),"",ROUND(MOD(D1610-C1610,1)*24,2))</f>
        <v/>
      </c>
      <c r="G1610" s="6" t="n"/>
      <c r="H1610" s="16">
        <f>IF(OR(A1610="",B1610=""),"",IF(COUNTIFS('Lançamentos Diários'!$A$5:$A$2004,A1610,'Lançamentos Diários'!$B$5:$B$2004,B1610)&gt;0,"OK","FALTA LANÇAMENTO"))</f>
        <v/>
      </c>
    </row>
    <row r="1611">
      <c r="A1611" s="13" t="n"/>
      <c r="B1611" s="6" t="n"/>
      <c r="C1611" s="14" t="n"/>
      <c r="D1611" s="14" t="n"/>
      <c r="E1611" s="6" t="n"/>
      <c r="F1611" s="11">
        <f>IF(OR(C1611="",D1611=""),"",ROUND(MOD(D1611-C1611,1)*24,2))</f>
        <v/>
      </c>
      <c r="G1611" s="6" t="n"/>
      <c r="H1611" s="16">
        <f>IF(OR(A1611="",B1611=""),"",IF(COUNTIFS('Lançamentos Diários'!$A$5:$A$2004,A1611,'Lançamentos Diários'!$B$5:$B$2004,B1611)&gt;0,"OK","FALTA LANÇAMENTO"))</f>
        <v/>
      </c>
    </row>
    <row r="1612">
      <c r="A1612" s="13" t="n"/>
      <c r="B1612" s="6" t="n"/>
      <c r="C1612" s="14" t="n"/>
      <c r="D1612" s="14" t="n"/>
      <c r="E1612" s="6" t="n"/>
      <c r="F1612" s="11">
        <f>IF(OR(C1612="",D1612=""),"",ROUND(MOD(D1612-C1612,1)*24,2))</f>
        <v/>
      </c>
      <c r="G1612" s="6" t="n"/>
      <c r="H1612" s="16">
        <f>IF(OR(A1612="",B1612=""),"",IF(COUNTIFS('Lançamentos Diários'!$A$5:$A$2004,A1612,'Lançamentos Diários'!$B$5:$B$2004,B1612)&gt;0,"OK","FALTA LANÇAMENTO"))</f>
        <v/>
      </c>
    </row>
    <row r="1613">
      <c r="A1613" s="13" t="n"/>
      <c r="B1613" s="6" t="n"/>
      <c r="C1613" s="14" t="n"/>
      <c r="D1613" s="14" t="n"/>
      <c r="E1613" s="6" t="n"/>
      <c r="F1613" s="11">
        <f>IF(OR(C1613="",D1613=""),"",ROUND(MOD(D1613-C1613,1)*24,2))</f>
        <v/>
      </c>
      <c r="G1613" s="6" t="n"/>
      <c r="H1613" s="16">
        <f>IF(OR(A1613="",B1613=""),"",IF(COUNTIFS('Lançamentos Diários'!$A$5:$A$2004,A1613,'Lançamentos Diários'!$B$5:$B$2004,B1613)&gt;0,"OK","FALTA LANÇAMENTO"))</f>
        <v/>
      </c>
    </row>
    <row r="1614">
      <c r="A1614" s="13" t="n"/>
      <c r="B1614" s="6" t="n"/>
      <c r="C1614" s="14" t="n"/>
      <c r="D1614" s="14" t="n"/>
      <c r="E1614" s="6" t="n"/>
      <c r="F1614" s="11">
        <f>IF(OR(C1614="",D1614=""),"",ROUND(MOD(D1614-C1614,1)*24,2))</f>
        <v/>
      </c>
      <c r="G1614" s="6" t="n"/>
      <c r="H1614" s="16">
        <f>IF(OR(A1614="",B1614=""),"",IF(COUNTIFS('Lançamentos Diários'!$A$5:$A$2004,A1614,'Lançamentos Diários'!$B$5:$B$2004,B1614)&gt;0,"OK","FALTA LANÇAMENTO"))</f>
        <v/>
      </c>
    </row>
    <row r="1615">
      <c r="A1615" s="13" t="n"/>
      <c r="B1615" s="6" t="n"/>
      <c r="C1615" s="14" t="n"/>
      <c r="D1615" s="14" t="n"/>
      <c r="E1615" s="6" t="n"/>
      <c r="F1615" s="11">
        <f>IF(OR(C1615="",D1615=""),"",ROUND(MOD(D1615-C1615,1)*24,2))</f>
        <v/>
      </c>
      <c r="G1615" s="6" t="n"/>
      <c r="H1615" s="16">
        <f>IF(OR(A1615="",B1615=""),"",IF(COUNTIFS('Lançamentos Diários'!$A$5:$A$2004,A1615,'Lançamentos Diários'!$B$5:$B$2004,B1615)&gt;0,"OK","FALTA LANÇAMENTO"))</f>
        <v/>
      </c>
    </row>
    <row r="1616">
      <c r="A1616" s="13" t="n"/>
      <c r="B1616" s="6" t="n"/>
      <c r="C1616" s="14" t="n"/>
      <c r="D1616" s="14" t="n"/>
      <c r="E1616" s="6" t="n"/>
      <c r="F1616" s="11">
        <f>IF(OR(C1616="",D1616=""),"",ROUND(MOD(D1616-C1616,1)*24,2))</f>
        <v/>
      </c>
      <c r="G1616" s="6" t="n"/>
      <c r="H1616" s="16">
        <f>IF(OR(A1616="",B1616=""),"",IF(COUNTIFS('Lançamentos Diários'!$A$5:$A$2004,A1616,'Lançamentos Diários'!$B$5:$B$2004,B1616)&gt;0,"OK","FALTA LANÇAMENTO"))</f>
        <v/>
      </c>
    </row>
    <row r="1617">
      <c r="A1617" s="13" t="n"/>
      <c r="B1617" s="6" t="n"/>
      <c r="C1617" s="14" t="n"/>
      <c r="D1617" s="14" t="n"/>
      <c r="E1617" s="6" t="n"/>
      <c r="F1617" s="11">
        <f>IF(OR(C1617="",D1617=""),"",ROUND(MOD(D1617-C1617,1)*24,2))</f>
        <v/>
      </c>
      <c r="G1617" s="6" t="n"/>
      <c r="H1617" s="16">
        <f>IF(OR(A1617="",B1617=""),"",IF(COUNTIFS('Lançamentos Diários'!$A$5:$A$2004,A1617,'Lançamentos Diários'!$B$5:$B$2004,B1617)&gt;0,"OK","FALTA LANÇAMENTO"))</f>
        <v/>
      </c>
    </row>
    <row r="1618">
      <c r="A1618" s="13" t="n"/>
      <c r="B1618" s="6" t="n"/>
      <c r="C1618" s="14" t="n"/>
      <c r="D1618" s="14" t="n"/>
      <c r="E1618" s="6" t="n"/>
      <c r="F1618" s="11">
        <f>IF(OR(C1618="",D1618=""),"",ROUND(MOD(D1618-C1618,1)*24,2))</f>
        <v/>
      </c>
      <c r="G1618" s="6" t="n"/>
      <c r="H1618" s="16">
        <f>IF(OR(A1618="",B1618=""),"",IF(COUNTIFS('Lançamentos Diários'!$A$5:$A$2004,A1618,'Lançamentos Diários'!$B$5:$B$2004,B1618)&gt;0,"OK","FALTA LANÇAMENTO"))</f>
        <v/>
      </c>
    </row>
    <row r="1619">
      <c r="A1619" s="13" t="n"/>
      <c r="B1619" s="6" t="n"/>
      <c r="C1619" s="14" t="n"/>
      <c r="D1619" s="14" t="n"/>
      <c r="E1619" s="6" t="n"/>
      <c r="F1619" s="11">
        <f>IF(OR(C1619="",D1619=""),"",ROUND(MOD(D1619-C1619,1)*24,2))</f>
        <v/>
      </c>
      <c r="G1619" s="6" t="n"/>
      <c r="H1619" s="16">
        <f>IF(OR(A1619="",B1619=""),"",IF(COUNTIFS('Lançamentos Diários'!$A$5:$A$2004,A1619,'Lançamentos Diários'!$B$5:$B$2004,B1619)&gt;0,"OK","FALTA LANÇAMENTO"))</f>
        <v/>
      </c>
    </row>
    <row r="1620">
      <c r="A1620" s="13" t="n"/>
      <c r="B1620" s="6" t="n"/>
      <c r="C1620" s="14" t="n"/>
      <c r="D1620" s="14" t="n"/>
      <c r="E1620" s="6" t="n"/>
      <c r="F1620" s="11">
        <f>IF(OR(C1620="",D1620=""),"",ROUND(MOD(D1620-C1620,1)*24,2))</f>
        <v/>
      </c>
      <c r="G1620" s="6" t="n"/>
      <c r="H1620" s="16">
        <f>IF(OR(A1620="",B1620=""),"",IF(COUNTIFS('Lançamentos Diários'!$A$5:$A$2004,A1620,'Lançamentos Diários'!$B$5:$B$2004,B1620)&gt;0,"OK","FALTA LANÇAMENTO"))</f>
        <v/>
      </c>
    </row>
    <row r="1621">
      <c r="A1621" s="13" t="n"/>
      <c r="B1621" s="6" t="n"/>
      <c r="C1621" s="14" t="n"/>
      <c r="D1621" s="14" t="n"/>
      <c r="E1621" s="6" t="n"/>
      <c r="F1621" s="11">
        <f>IF(OR(C1621="",D1621=""),"",ROUND(MOD(D1621-C1621,1)*24,2))</f>
        <v/>
      </c>
      <c r="G1621" s="6" t="n"/>
      <c r="H1621" s="16">
        <f>IF(OR(A1621="",B1621=""),"",IF(COUNTIFS('Lançamentos Diários'!$A$5:$A$2004,A1621,'Lançamentos Diários'!$B$5:$B$2004,B1621)&gt;0,"OK","FALTA LANÇAMENTO"))</f>
        <v/>
      </c>
    </row>
    <row r="1622">
      <c r="A1622" s="13" t="n"/>
      <c r="B1622" s="6" t="n"/>
      <c r="C1622" s="14" t="n"/>
      <c r="D1622" s="14" t="n"/>
      <c r="E1622" s="6" t="n"/>
      <c r="F1622" s="11">
        <f>IF(OR(C1622="",D1622=""),"",ROUND(MOD(D1622-C1622,1)*24,2))</f>
        <v/>
      </c>
      <c r="G1622" s="6" t="n"/>
      <c r="H1622" s="16">
        <f>IF(OR(A1622="",B1622=""),"",IF(COUNTIFS('Lançamentos Diários'!$A$5:$A$2004,A1622,'Lançamentos Diários'!$B$5:$B$2004,B1622)&gt;0,"OK","FALTA LANÇAMENTO"))</f>
        <v/>
      </c>
    </row>
    <row r="1623">
      <c r="A1623" s="13" t="n"/>
      <c r="B1623" s="6" t="n"/>
      <c r="C1623" s="14" t="n"/>
      <c r="D1623" s="14" t="n"/>
      <c r="E1623" s="6" t="n"/>
      <c r="F1623" s="11">
        <f>IF(OR(C1623="",D1623=""),"",ROUND(MOD(D1623-C1623,1)*24,2))</f>
        <v/>
      </c>
      <c r="G1623" s="6" t="n"/>
      <c r="H1623" s="16">
        <f>IF(OR(A1623="",B1623=""),"",IF(COUNTIFS('Lançamentos Diários'!$A$5:$A$2004,A1623,'Lançamentos Diários'!$B$5:$B$2004,B1623)&gt;0,"OK","FALTA LANÇAMENTO"))</f>
        <v/>
      </c>
    </row>
    <row r="1624">
      <c r="A1624" s="13" t="n"/>
      <c r="B1624" s="6" t="n"/>
      <c r="C1624" s="14" t="n"/>
      <c r="D1624" s="14" t="n"/>
      <c r="E1624" s="6" t="n"/>
      <c r="F1624" s="11">
        <f>IF(OR(C1624="",D1624=""),"",ROUND(MOD(D1624-C1624,1)*24,2))</f>
        <v/>
      </c>
      <c r="G1624" s="6" t="n"/>
      <c r="H1624" s="16">
        <f>IF(OR(A1624="",B1624=""),"",IF(COUNTIFS('Lançamentos Diários'!$A$5:$A$2004,A1624,'Lançamentos Diários'!$B$5:$B$2004,B1624)&gt;0,"OK","FALTA LANÇAMENTO"))</f>
        <v/>
      </c>
    </row>
    <row r="1625">
      <c r="A1625" s="13" t="n"/>
      <c r="B1625" s="6" t="n"/>
      <c r="C1625" s="14" t="n"/>
      <c r="D1625" s="14" t="n"/>
      <c r="E1625" s="6" t="n"/>
      <c r="F1625" s="11">
        <f>IF(OR(C1625="",D1625=""),"",ROUND(MOD(D1625-C1625,1)*24,2))</f>
        <v/>
      </c>
      <c r="G1625" s="6" t="n"/>
      <c r="H1625" s="16">
        <f>IF(OR(A1625="",B1625=""),"",IF(COUNTIFS('Lançamentos Diários'!$A$5:$A$2004,A1625,'Lançamentos Diários'!$B$5:$B$2004,B1625)&gt;0,"OK","FALTA LANÇAMENTO"))</f>
        <v/>
      </c>
    </row>
    <row r="1626">
      <c r="A1626" s="13" t="n"/>
      <c r="B1626" s="6" t="n"/>
      <c r="C1626" s="14" t="n"/>
      <c r="D1626" s="14" t="n"/>
      <c r="E1626" s="6" t="n"/>
      <c r="F1626" s="11">
        <f>IF(OR(C1626="",D1626=""),"",ROUND(MOD(D1626-C1626,1)*24,2))</f>
        <v/>
      </c>
      <c r="G1626" s="6" t="n"/>
      <c r="H1626" s="16">
        <f>IF(OR(A1626="",B1626=""),"",IF(COUNTIFS('Lançamentos Diários'!$A$5:$A$2004,A1626,'Lançamentos Diários'!$B$5:$B$2004,B1626)&gt;0,"OK","FALTA LANÇAMENTO"))</f>
        <v/>
      </c>
    </row>
    <row r="1627">
      <c r="A1627" s="13" t="n"/>
      <c r="B1627" s="6" t="n"/>
      <c r="C1627" s="14" t="n"/>
      <c r="D1627" s="14" t="n"/>
      <c r="E1627" s="6" t="n"/>
      <c r="F1627" s="11">
        <f>IF(OR(C1627="",D1627=""),"",ROUND(MOD(D1627-C1627,1)*24,2))</f>
        <v/>
      </c>
      <c r="G1627" s="6" t="n"/>
      <c r="H1627" s="16">
        <f>IF(OR(A1627="",B1627=""),"",IF(COUNTIFS('Lançamentos Diários'!$A$5:$A$2004,A1627,'Lançamentos Diários'!$B$5:$B$2004,B1627)&gt;0,"OK","FALTA LANÇAMENTO"))</f>
        <v/>
      </c>
    </row>
    <row r="1628">
      <c r="A1628" s="13" t="n"/>
      <c r="B1628" s="6" t="n"/>
      <c r="C1628" s="14" t="n"/>
      <c r="D1628" s="14" t="n"/>
      <c r="E1628" s="6" t="n"/>
      <c r="F1628" s="11">
        <f>IF(OR(C1628="",D1628=""),"",ROUND(MOD(D1628-C1628,1)*24,2))</f>
        <v/>
      </c>
      <c r="G1628" s="6" t="n"/>
      <c r="H1628" s="16">
        <f>IF(OR(A1628="",B1628=""),"",IF(COUNTIFS('Lançamentos Diários'!$A$5:$A$2004,A1628,'Lançamentos Diários'!$B$5:$B$2004,B1628)&gt;0,"OK","FALTA LANÇAMENTO"))</f>
        <v/>
      </c>
    </row>
    <row r="1629">
      <c r="A1629" s="13" t="n"/>
      <c r="B1629" s="6" t="n"/>
      <c r="C1629" s="14" t="n"/>
      <c r="D1629" s="14" t="n"/>
      <c r="E1629" s="6" t="n"/>
      <c r="F1629" s="11">
        <f>IF(OR(C1629="",D1629=""),"",ROUND(MOD(D1629-C1629,1)*24,2))</f>
        <v/>
      </c>
      <c r="G1629" s="6" t="n"/>
      <c r="H1629" s="16">
        <f>IF(OR(A1629="",B1629=""),"",IF(COUNTIFS('Lançamentos Diários'!$A$5:$A$2004,A1629,'Lançamentos Diários'!$B$5:$B$2004,B1629)&gt;0,"OK","FALTA LANÇAMENTO"))</f>
        <v/>
      </c>
    </row>
    <row r="1630">
      <c r="A1630" s="13" t="n"/>
      <c r="B1630" s="6" t="n"/>
      <c r="C1630" s="14" t="n"/>
      <c r="D1630" s="14" t="n"/>
      <c r="E1630" s="6" t="n"/>
      <c r="F1630" s="11">
        <f>IF(OR(C1630="",D1630=""),"",ROUND(MOD(D1630-C1630,1)*24,2))</f>
        <v/>
      </c>
      <c r="G1630" s="6" t="n"/>
      <c r="H1630" s="16">
        <f>IF(OR(A1630="",B1630=""),"",IF(COUNTIFS('Lançamentos Diários'!$A$5:$A$2004,A1630,'Lançamentos Diários'!$B$5:$B$2004,B1630)&gt;0,"OK","FALTA LANÇAMENTO"))</f>
        <v/>
      </c>
    </row>
    <row r="1631">
      <c r="A1631" s="13" t="n"/>
      <c r="B1631" s="6" t="n"/>
      <c r="C1631" s="14" t="n"/>
      <c r="D1631" s="14" t="n"/>
      <c r="E1631" s="6" t="n"/>
      <c r="F1631" s="11">
        <f>IF(OR(C1631="",D1631=""),"",ROUND(MOD(D1631-C1631,1)*24,2))</f>
        <v/>
      </c>
      <c r="G1631" s="6" t="n"/>
      <c r="H1631" s="16">
        <f>IF(OR(A1631="",B1631=""),"",IF(COUNTIFS('Lançamentos Diários'!$A$5:$A$2004,A1631,'Lançamentos Diários'!$B$5:$B$2004,B1631)&gt;0,"OK","FALTA LANÇAMENTO"))</f>
        <v/>
      </c>
    </row>
    <row r="1632">
      <c r="A1632" s="13" t="n"/>
      <c r="B1632" s="6" t="n"/>
      <c r="C1632" s="14" t="n"/>
      <c r="D1632" s="14" t="n"/>
      <c r="E1632" s="6" t="n"/>
      <c r="F1632" s="11">
        <f>IF(OR(C1632="",D1632=""),"",ROUND(MOD(D1632-C1632,1)*24,2))</f>
        <v/>
      </c>
      <c r="G1632" s="6" t="n"/>
      <c r="H1632" s="16">
        <f>IF(OR(A1632="",B1632=""),"",IF(COUNTIFS('Lançamentos Diários'!$A$5:$A$2004,A1632,'Lançamentos Diários'!$B$5:$B$2004,B1632)&gt;0,"OK","FALTA LANÇAMENTO"))</f>
        <v/>
      </c>
    </row>
    <row r="1633">
      <c r="A1633" s="13" t="n"/>
      <c r="B1633" s="6" t="n"/>
      <c r="C1633" s="14" t="n"/>
      <c r="D1633" s="14" t="n"/>
      <c r="E1633" s="6" t="n"/>
      <c r="F1633" s="11">
        <f>IF(OR(C1633="",D1633=""),"",ROUND(MOD(D1633-C1633,1)*24,2))</f>
        <v/>
      </c>
      <c r="G1633" s="6" t="n"/>
      <c r="H1633" s="16">
        <f>IF(OR(A1633="",B1633=""),"",IF(COUNTIFS('Lançamentos Diários'!$A$5:$A$2004,A1633,'Lançamentos Diários'!$B$5:$B$2004,B1633)&gt;0,"OK","FALTA LANÇAMENTO"))</f>
        <v/>
      </c>
    </row>
    <row r="1634">
      <c r="A1634" s="13" t="n"/>
      <c r="B1634" s="6" t="n"/>
      <c r="C1634" s="14" t="n"/>
      <c r="D1634" s="14" t="n"/>
      <c r="E1634" s="6" t="n"/>
      <c r="F1634" s="11">
        <f>IF(OR(C1634="",D1634=""),"",ROUND(MOD(D1634-C1634,1)*24,2))</f>
        <v/>
      </c>
      <c r="G1634" s="6" t="n"/>
      <c r="H1634" s="16">
        <f>IF(OR(A1634="",B1634=""),"",IF(COUNTIFS('Lançamentos Diários'!$A$5:$A$2004,A1634,'Lançamentos Diários'!$B$5:$B$2004,B1634)&gt;0,"OK","FALTA LANÇAMENTO"))</f>
        <v/>
      </c>
    </row>
    <row r="1635">
      <c r="A1635" s="13" t="n"/>
      <c r="B1635" s="6" t="n"/>
      <c r="C1635" s="14" t="n"/>
      <c r="D1635" s="14" t="n"/>
      <c r="E1635" s="6" t="n"/>
      <c r="F1635" s="11">
        <f>IF(OR(C1635="",D1635=""),"",ROUND(MOD(D1635-C1635,1)*24,2))</f>
        <v/>
      </c>
      <c r="G1635" s="6" t="n"/>
      <c r="H1635" s="16">
        <f>IF(OR(A1635="",B1635=""),"",IF(COUNTIFS('Lançamentos Diários'!$A$5:$A$2004,A1635,'Lançamentos Diários'!$B$5:$B$2004,B1635)&gt;0,"OK","FALTA LANÇAMENTO"))</f>
        <v/>
      </c>
    </row>
    <row r="1636">
      <c r="A1636" s="13" t="n"/>
      <c r="B1636" s="6" t="n"/>
      <c r="C1636" s="14" t="n"/>
      <c r="D1636" s="14" t="n"/>
      <c r="E1636" s="6" t="n"/>
      <c r="F1636" s="11">
        <f>IF(OR(C1636="",D1636=""),"",ROUND(MOD(D1636-C1636,1)*24,2))</f>
        <v/>
      </c>
      <c r="G1636" s="6" t="n"/>
      <c r="H1636" s="16">
        <f>IF(OR(A1636="",B1636=""),"",IF(COUNTIFS('Lançamentos Diários'!$A$5:$A$2004,A1636,'Lançamentos Diários'!$B$5:$B$2004,B1636)&gt;0,"OK","FALTA LANÇAMENTO"))</f>
        <v/>
      </c>
    </row>
    <row r="1637">
      <c r="A1637" s="13" t="n"/>
      <c r="B1637" s="6" t="n"/>
      <c r="C1637" s="14" t="n"/>
      <c r="D1637" s="14" t="n"/>
      <c r="E1637" s="6" t="n"/>
      <c r="F1637" s="11">
        <f>IF(OR(C1637="",D1637=""),"",ROUND(MOD(D1637-C1637,1)*24,2))</f>
        <v/>
      </c>
      <c r="G1637" s="6" t="n"/>
      <c r="H1637" s="16">
        <f>IF(OR(A1637="",B1637=""),"",IF(COUNTIFS('Lançamentos Diários'!$A$5:$A$2004,A1637,'Lançamentos Diários'!$B$5:$B$2004,B1637)&gt;0,"OK","FALTA LANÇAMENTO"))</f>
        <v/>
      </c>
    </row>
    <row r="1638">
      <c r="A1638" s="13" t="n"/>
      <c r="B1638" s="6" t="n"/>
      <c r="C1638" s="14" t="n"/>
      <c r="D1638" s="14" t="n"/>
      <c r="E1638" s="6" t="n"/>
      <c r="F1638" s="11">
        <f>IF(OR(C1638="",D1638=""),"",ROUND(MOD(D1638-C1638,1)*24,2))</f>
        <v/>
      </c>
      <c r="G1638" s="6" t="n"/>
      <c r="H1638" s="16">
        <f>IF(OR(A1638="",B1638=""),"",IF(COUNTIFS('Lançamentos Diários'!$A$5:$A$2004,A1638,'Lançamentos Diários'!$B$5:$B$2004,B1638)&gt;0,"OK","FALTA LANÇAMENTO"))</f>
        <v/>
      </c>
    </row>
    <row r="1639">
      <c r="A1639" s="13" t="n"/>
      <c r="B1639" s="6" t="n"/>
      <c r="C1639" s="14" t="n"/>
      <c r="D1639" s="14" t="n"/>
      <c r="E1639" s="6" t="n"/>
      <c r="F1639" s="11">
        <f>IF(OR(C1639="",D1639=""),"",ROUND(MOD(D1639-C1639,1)*24,2))</f>
        <v/>
      </c>
      <c r="G1639" s="6" t="n"/>
      <c r="H1639" s="16">
        <f>IF(OR(A1639="",B1639=""),"",IF(COUNTIFS('Lançamentos Diários'!$A$5:$A$2004,A1639,'Lançamentos Diários'!$B$5:$B$2004,B1639)&gt;0,"OK","FALTA LANÇAMENTO"))</f>
        <v/>
      </c>
    </row>
    <row r="1640">
      <c r="A1640" s="13" t="n"/>
      <c r="B1640" s="6" t="n"/>
      <c r="C1640" s="14" t="n"/>
      <c r="D1640" s="14" t="n"/>
      <c r="E1640" s="6" t="n"/>
      <c r="F1640" s="11">
        <f>IF(OR(C1640="",D1640=""),"",ROUND(MOD(D1640-C1640,1)*24,2))</f>
        <v/>
      </c>
      <c r="G1640" s="6" t="n"/>
      <c r="H1640" s="16">
        <f>IF(OR(A1640="",B1640=""),"",IF(COUNTIFS('Lançamentos Diários'!$A$5:$A$2004,A1640,'Lançamentos Diários'!$B$5:$B$2004,B1640)&gt;0,"OK","FALTA LANÇAMENTO"))</f>
        <v/>
      </c>
    </row>
    <row r="1641">
      <c r="A1641" s="13" t="n"/>
      <c r="B1641" s="6" t="n"/>
      <c r="C1641" s="14" t="n"/>
      <c r="D1641" s="14" t="n"/>
      <c r="E1641" s="6" t="n"/>
      <c r="F1641" s="11">
        <f>IF(OR(C1641="",D1641=""),"",ROUND(MOD(D1641-C1641,1)*24,2))</f>
        <v/>
      </c>
      <c r="G1641" s="6" t="n"/>
      <c r="H1641" s="16">
        <f>IF(OR(A1641="",B1641=""),"",IF(COUNTIFS('Lançamentos Diários'!$A$5:$A$2004,A1641,'Lançamentos Diários'!$B$5:$B$2004,B1641)&gt;0,"OK","FALTA LANÇAMENTO"))</f>
        <v/>
      </c>
    </row>
    <row r="1642">
      <c r="A1642" s="13" t="n"/>
      <c r="B1642" s="6" t="n"/>
      <c r="C1642" s="14" t="n"/>
      <c r="D1642" s="14" t="n"/>
      <c r="E1642" s="6" t="n"/>
      <c r="F1642" s="11">
        <f>IF(OR(C1642="",D1642=""),"",ROUND(MOD(D1642-C1642,1)*24,2))</f>
        <v/>
      </c>
      <c r="G1642" s="6" t="n"/>
      <c r="H1642" s="16">
        <f>IF(OR(A1642="",B1642=""),"",IF(COUNTIFS('Lançamentos Diários'!$A$5:$A$2004,A1642,'Lançamentos Diários'!$B$5:$B$2004,B1642)&gt;0,"OK","FALTA LANÇAMENTO"))</f>
        <v/>
      </c>
    </row>
    <row r="1643">
      <c r="A1643" s="13" t="n"/>
      <c r="B1643" s="6" t="n"/>
      <c r="C1643" s="14" t="n"/>
      <c r="D1643" s="14" t="n"/>
      <c r="E1643" s="6" t="n"/>
      <c r="F1643" s="11">
        <f>IF(OR(C1643="",D1643=""),"",ROUND(MOD(D1643-C1643,1)*24,2))</f>
        <v/>
      </c>
      <c r="G1643" s="6" t="n"/>
      <c r="H1643" s="16">
        <f>IF(OR(A1643="",B1643=""),"",IF(COUNTIFS('Lançamentos Diários'!$A$5:$A$2004,A1643,'Lançamentos Diários'!$B$5:$B$2004,B1643)&gt;0,"OK","FALTA LANÇAMENTO"))</f>
        <v/>
      </c>
    </row>
    <row r="1644">
      <c r="A1644" s="13" t="n"/>
      <c r="B1644" s="6" t="n"/>
      <c r="C1644" s="14" t="n"/>
      <c r="D1644" s="14" t="n"/>
      <c r="E1644" s="6" t="n"/>
      <c r="F1644" s="11">
        <f>IF(OR(C1644="",D1644=""),"",ROUND(MOD(D1644-C1644,1)*24,2))</f>
        <v/>
      </c>
      <c r="G1644" s="6" t="n"/>
      <c r="H1644" s="16">
        <f>IF(OR(A1644="",B1644=""),"",IF(COUNTIFS('Lançamentos Diários'!$A$5:$A$2004,A1644,'Lançamentos Diários'!$B$5:$B$2004,B1644)&gt;0,"OK","FALTA LANÇAMENTO"))</f>
        <v/>
      </c>
    </row>
    <row r="1645">
      <c r="A1645" s="13" t="n"/>
      <c r="B1645" s="6" t="n"/>
      <c r="C1645" s="14" t="n"/>
      <c r="D1645" s="14" t="n"/>
      <c r="E1645" s="6" t="n"/>
      <c r="F1645" s="11">
        <f>IF(OR(C1645="",D1645=""),"",ROUND(MOD(D1645-C1645,1)*24,2))</f>
        <v/>
      </c>
      <c r="G1645" s="6" t="n"/>
      <c r="H1645" s="16">
        <f>IF(OR(A1645="",B1645=""),"",IF(COUNTIFS('Lançamentos Diários'!$A$5:$A$2004,A1645,'Lançamentos Diários'!$B$5:$B$2004,B1645)&gt;0,"OK","FALTA LANÇAMENTO"))</f>
        <v/>
      </c>
    </row>
    <row r="1646">
      <c r="A1646" s="13" t="n"/>
      <c r="B1646" s="6" t="n"/>
      <c r="C1646" s="14" t="n"/>
      <c r="D1646" s="14" t="n"/>
      <c r="E1646" s="6" t="n"/>
      <c r="F1646" s="11">
        <f>IF(OR(C1646="",D1646=""),"",ROUND(MOD(D1646-C1646,1)*24,2))</f>
        <v/>
      </c>
      <c r="G1646" s="6" t="n"/>
      <c r="H1646" s="16">
        <f>IF(OR(A1646="",B1646=""),"",IF(COUNTIFS('Lançamentos Diários'!$A$5:$A$2004,A1646,'Lançamentos Diários'!$B$5:$B$2004,B1646)&gt;0,"OK","FALTA LANÇAMENTO"))</f>
        <v/>
      </c>
    </row>
    <row r="1647">
      <c r="A1647" s="13" t="n"/>
      <c r="B1647" s="6" t="n"/>
      <c r="C1647" s="14" t="n"/>
      <c r="D1647" s="14" t="n"/>
      <c r="E1647" s="6" t="n"/>
      <c r="F1647" s="11">
        <f>IF(OR(C1647="",D1647=""),"",ROUND(MOD(D1647-C1647,1)*24,2))</f>
        <v/>
      </c>
      <c r="G1647" s="6" t="n"/>
      <c r="H1647" s="16">
        <f>IF(OR(A1647="",B1647=""),"",IF(COUNTIFS('Lançamentos Diários'!$A$5:$A$2004,A1647,'Lançamentos Diários'!$B$5:$B$2004,B1647)&gt;0,"OK","FALTA LANÇAMENTO"))</f>
        <v/>
      </c>
    </row>
    <row r="1648">
      <c r="A1648" s="13" t="n"/>
      <c r="B1648" s="6" t="n"/>
      <c r="C1648" s="14" t="n"/>
      <c r="D1648" s="14" t="n"/>
      <c r="E1648" s="6" t="n"/>
      <c r="F1648" s="11">
        <f>IF(OR(C1648="",D1648=""),"",ROUND(MOD(D1648-C1648,1)*24,2))</f>
        <v/>
      </c>
      <c r="G1648" s="6" t="n"/>
      <c r="H1648" s="16">
        <f>IF(OR(A1648="",B1648=""),"",IF(COUNTIFS('Lançamentos Diários'!$A$5:$A$2004,A1648,'Lançamentos Diários'!$B$5:$B$2004,B1648)&gt;0,"OK","FALTA LANÇAMENTO"))</f>
        <v/>
      </c>
    </row>
    <row r="1649">
      <c r="A1649" s="13" t="n"/>
      <c r="B1649" s="6" t="n"/>
      <c r="C1649" s="14" t="n"/>
      <c r="D1649" s="14" t="n"/>
      <c r="E1649" s="6" t="n"/>
      <c r="F1649" s="11">
        <f>IF(OR(C1649="",D1649=""),"",ROUND(MOD(D1649-C1649,1)*24,2))</f>
        <v/>
      </c>
      <c r="G1649" s="6" t="n"/>
      <c r="H1649" s="16">
        <f>IF(OR(A1649="",B1649=""),"",IF(COUNTIFS('Lançamentos Diários'!$A$5:$A$2004,A1649,'Lançamentos Diários'!$B$5:$B$2004,B1649)&gt;0,"OK","FALTA LANÇAMENTO"))</f>
        <v/>
      </c>
    </row>
    <row r="1650">
      <c r="A1650" s="13" t="n"/>
      <c r="B1650" s="6" t="n"/>
      <c r="C1650" s="14" t="n"/>
      <c r="D1650" s="14" t="n"/>
      <c r="E1650" s="6" t="n"/>
      <c r="F1650" s="11">
        <f>IF(OR(C1650="",D1650=""),"",ROUND(MOD(D1650-C1650,1)*24,2))</f>
        <v/>
      </c>
      <c r="G1650" s="6" t="n"/>
      <c r="H1650" s="16">
        <f>IF(OR(A1650="",B1650=""),"",IF(COUNTIFS('Lançamentos Diários'!$A$5:$A$2004,A1650,'Lançamentos Diários'!$B$5:$B$2004,B1650)&gt;0,"OK","FALTA LANÇAMENTO"))</f>
        <v/>
      </c>
    </row>
    <row r="1651">
      <c r="A1651" s="13" t="n"/>
      <c r="B1651" s="6" t="n"/>
      <c r="C1651" s="14" t="n"/>
      <c r="D1651" s="14" t="n"/>
      <c r="E1651" s="6" t="n"/>
      <c r="F1651" s="11">
        <f>IF(OR(C1651="",D1651=""),"",ROUND(MOD(D1651-C1651,1)*24,2))</f>
        <v/>
      </c>
      <c r="G1651" s="6" t="n"/>
      <c r="H1651" s="16">
        <f>IF(OR(A1651="",B1651=""),"",IF(COUNTIFS('Lançamentos Diários'!$A$5:$A$2004,A1651,'Lançamentos Diários'!$B$5:$B$2004,B1651)&gt;0,"OK","FALTA LANÇAMENTO"))</f>
        <v/>
      </c>
    </row>
    <row r="1652">
      <c r="A1652" s="13" t="n"/>
      <c r="B1652" s="6" t="n"/>
      <c r="C1652" s="14" t="n"/>
      <c r="D1652" s="14" t="n"/>
      <c r="E1652" s="6" t="n"/>
      <c r="F1652" s="11">
        <f>IF(OR(C1652="",D1652=""),"",ROUND(MOD(D1652-C1652,1)*24,2))</f>
        <v/>
      </c>
      <c r="G1652" s="6" t="n"/>
      <c r="H1652" s="16">
        <f>IF(OR(A1652="",B1652=""),"",IF(COUNTIFS('Lançamentos Diários'!$A$5:$A$2004,A1652,'Lançamentos Diários'!$B$5:$B$2004,B1652)&gt;0,"OK","FALTA LANÇAMENTO"))</f>
        <v/>
      </c>
    </row>
    <row r="1653">
      <c r="A1653" s="13" t="n"/>
      <c r="B1653" s="6" t="n"/>
      <c r="C1653" s="14" t="n"/>
      <c r="D1653" s="14" t="n"/>
      <c r="E1653" s="6" t="n"/>
      <c r="F1653" s="11">
        <f>IF(OR(C1653="",D1653=""),"",ROUND(MOD(D1653-C1653,1)*24,2))</f>
        <v/>
      </c>
      <c r="G1653" s="6" t="n"/>
      <c r="H1653" s="16">
        <f>IF(OR(A1653="",B1653=""),"",IF(COUNTIFS('Lançamentos Diários'!$A$5:$A$2004,A1653,'Lançamentos Diários'!$B$5:$B$2004,B1653)&gt;0,"OK","FALTA LANÇAMENTO"))</f>
        <v/>
      </c>
    </row>
    <row r="1654">
      <c r="A1654" s="13" t="n"/>
      <c r="B1654" s="6" t="n"/>
      <c r="C1654" s="14" t="n"/>
      <c r="D1654" s="14" t="n"/>
      <c r="E1654" s="6" t="n"/>
      <c r="F1654" s="11">
        <f>IF(OR(C1654="",D1654=""),"",ROUND(MOD(D1654-C1654,1)*24,2))</f>
        <v/>
      </c>
      <c r="G1654" s="6" t="n"/>
      <c r="H1654" s="16">
        <f>IF(OR(A1654="",B1654=""),"",IF(COUNTIFS('Lançamentos Diários'!$A$5:$A$2004,A1654,'Lançamentos Diários'!$B$5:$B$2004,B1654)&gt;0,"OK","FALTA LANÇAMENTO"))</f>
        <v/>
      </c>
    </row>
    <row r="1655">
      <c r="A1655" s="13" t="n"/>
      <c r="B1655" s="6" t="n"/>
      <c r="C1655" s="14" t="n"/>
      <c r="D1655" s="14" t="n"/>
      <c r="E1655" s="6" t="n"/>
      <c r="F1655" s="11">
        <f>IF(OR(C1655="",D1655=""),"",ROUND(MOD(D1655-C1655,1)*24,2))</f>
        <v/>
      </c>
      <c r="G1655" s="6" t="n"/>
      <c r="H1655" s="16">
        <f>IF(OR(A1655="",B1655=""),"",IF(COUNTIFS('Lançamentos Diários'!$A$5:$A$2004,A1655,'Lançamentos Diários'!$B$5:$B$2004,B1655)&gt;0,"OK","FALTA LANÇAMENTO"))</f>
        <v/>
      </c>
    </row>
    <row r="1656">
      <c r="A1656" s="13" t="n"/>
      <c r="B1656" s="6" t="n"/>
      <c r="C1656" s="14" t="n"/>
      <c r="D1656" s="14" t="n"/>
      <c r="E1656" s="6" t="n"/>
      <c r="F1656" s="11">
        <f>IF(OR(C1656="",D1656=""),"",ROUND(MOD(D1656-C1656,1)*24,2))</f>
        <v/>
      </c>
      <c r="G1656" s="6" t="n"/>
      <c r="H1656" s="16">
        <f>IF(OR(A1656="",B1656=""),"",IF(COUNTIFS('Lançamentos Diários'!$A$5:$A$2004,A1656,'Lançamentos Diários'!$B$5:$B$2004,B1656)&gt;0,"OK","FALTA LANÇAMENTO"))</f>
        <v/>
      </c>
    </row>
    <row r="1657">
      <c r="A1657" s="13" t="n"/>
      <c r="B1657" s="6" t="n"/>
      <c r="C1657" s="14" t="n"/>
      <c r="D1657" s="14" t="n"/>
      <c r="E1657" s="6" t="n"/>
      <c r="F1657" s="11">
        <f>IF(OR(C1657="",D1657=""),"",ROUND(MOD(D1657-C1657,1)*24,2))</f>
        <v/>
      </c>
      <c r="G1657" s="6" t="n"/>
      <c r="H1657" s="16">
        <f>IF(OR(A1657="",B1657=""),"",IF(COUNTIFS('Lançamentos Diários'!$A$5:$A$2004,A1657,'Lançamentos Diários'!$B$5:$B$2004,B1657)&gt;0,"OK","FALTA LANÇAMENTO"))</f>
        <v/>
      </c>
    </row>
    <row r="1658">
      <c r="A1658" s="13" t="n"/>
      <c r="B1658" s="6" t="n"/>
      <c r="C1658" s="14" t="n"/>
      <c r="D1658" s="14" t="n"/>
      <c r="E1658" s="6" t="n"/>
      <c r="F1658" s="11">
        <f>IF(OR(C1658="",D1658=""),"",ROUND(MOD(D1658-C1658,1)*24,2))</f>
        <v/>
      </c>
      <c r="G1658" s="6" t="n"/>
      <c r="H1658" s="16">
        <f>IF(OR(A1658="",B1658=""),"",IF(COUNTIFS('Lançamentos Diários'!$A$5:$A$2004,A1658,'Lançamentos Diários'!$B$5:$B$2004,B1658)&gt;0,"OK","FALTA LANÇAMENTO"))</f>
        <v/>
      </c>
    </row>
    <row r="1659">
      <c r="A1659" s="13" t="n"/>
      <c r="B1659" s="6" t="n"/>
      <c r="C1659" s="14" t="n"/>
      <c r="D1659" s="14" t="n"/>
      <c r="E1659" s="6" t="n"/>
      <c r="F1659" s="11">
        <f>IF(OR(C1659="",D1659=""),"",ROUND(MOD(D1659-C1659,1)*24,2))</f>
        <v/>
      </c>
      <c r="G1659" s="6" t="n"/>
      <c r="H1659" s="16">
        <f>IF(OR(A1659="",B1659=""),"",IF(COUNTIFS('Lançamentos Diários'!$A$5:$A$2004,A1659,'Lançamentos Diários'!$B$5:$B$2004,B1659)&gt;0,"OK","FALTA LANÇAMENTO"))</f>
        <v/>
      </c>
    </row>
    <row r="1660">
      <c r="A1660" s="13" t="n"/>
      <c r="B1660" s="6" t="n"/>
      <c r="C1660" s="14" t="n"/>
      <c r="D1660" s="14" t="n"/>
      <c r="E1660" s="6" t="n"/>
      <c r="F1660" s="11">
        <f>IF(OR(C1660="",D1660=""),"",ROUND(MOD(D1660-C1660,1)*24,2))</f>
        <v/>
      </c>
      <c r="G1660" s="6" t="n"/>
      <c r="H1660" s="16">
        <f>IF(OR(A1660="",B1660=""),"",IF(COUNTIFS('Lançamentos Diários'!$A$5:$A$2004,A1660,'Lançamentos Diários'!$B$5:$B$2004,B1660)&gt;0,"OK","FALTA LANÇAMENTO"))</f>
        <v/>
      </c>
    </row>
    <row r="1661">
      <c r="A1661" s="13" t="n"/>
      <c r="B1661" s="6" t="n"/>
      <c r="C1661" s="14" t="n"/>
      <c r="D1661" s="14" t="n"/>
      <c r="E1661" s="6" t="n"/>
      <c r="F1661" s="11">
        <f>IF(OR(C1661="",D1661=""),"",ROUND(MOD(D1661-C1661,1)*24,2))</f>
        <v/>
      </c>
      <c r="G1661" s="6" t="n"/>
      <c r="H1661" s="16">
        <f>IF(OR(A1661="",B1661=""),"",IF(COUNTIFS('Lançamentos Diários'!$A$5:$A$2004,A1661,'Lançamentos Diários'!$B$5:$B$2004,B1661)&gt;0,"OK","FALTA LANÇAMENTO"))</f>
        <v/>
      </c>
    </row>
    <row r="1662">
      <c r="A1662" s="13" t="n"/>
      <c r="B1662" s="6" t="n"/>
      <c r="C1662" s="14" t="n"/>
      <c r="D1662" s="14" t="n"/>
      <c r="E1662" s="6" t="n"/>
      <c r="F1662" s="11">
        <f>IF(OR(C1662="",D1662=""),"",ROUND(MOD(D1662-C1662,1)*24,2))</f>
        <v/>
      </c>
      <c r="G1662" s="6" t="n"/>
      <c r="H1662" s="16">
        <f>IF(OR(A1662="",B1662=""),"",IF(COUNTIFS('Lançamentos Diários'!$A$5:$A$2004,A1662,'Lançamentos Diários'!$B$5:$B$2004,B1662)&gt;0,"OK","FALTA LANÇAMENTO"))</f>
        <v/>
      </c>
    </row>
    <row r="1663">
      <c r="A1663" s="13" t="n"/>
      <c r="B1663" s="6" t="n"/>
      <c r="C1663" s="14" t="n"/>
      <c r="D1663" s="14" t="n"/>
      <c r="E1663" s="6" t="n"/>
      <c r="F1663" s="11">
        <f>IF(OR(C1663="",D1663=""),"",ROUND(MOD(D1663-C1663,1)*24,2))</f>
        <v/>
      </c>
      <c r="G1663" s="6" t="n"/>
      <c r="H1663" s="16">
        <f>IF(OR(A1663="",B1663=""),"",IF(COUNTIFS('Lançamentos Diários'!$A$5:$A$2004,A1663,'Lançamentos Diários'!$B$5:$B$2004,B1663)&gt;0,"OK","FALTA LANÇAMENTO"))</f>
        <v/>
      </c>
    </row>
    <row r="1664">
      <c r="A1664" s="13" t="n"/>
      <c r="B1664" s="6" t="n"/>
      <c r="C1664" s="14" t="n"/>
      <c r="D1664" s="14" t="n"/>
      <c r="E1664" s="6" t="n"/>
      <c r="F1664" s="11">
        <f>IF(OR(C1664="",D1664=""),"",ROUND(MOD(D1664-C1664,1)*24,2))</f>
        <v/>
      </c>
      <c r="G1664" s="6" t="n"/>
      <c r="H1664" s="16">
        <f>IF(OR(A1664="",B1664=""),"",IF(COUNTIFS('Lançamentos Diários'!$A$5:$A$2004,A1664,'Lançamentos Diários'!$B$5:$B$2004,B1664)&gt;0,"OK","FALTA LANÇAMENTO"))</f>
        <v/>
      </c>
    </row>
    <row r="1665">
      <c r="A1665" s="13" t="n"/>
      <c r="B1665" s="6" t="n"/>
      <c r="C1665" s="14" t="n"/>
      <c r="D1665" s="14" t="n"/>
      <c r="E1665" s="6" t="n"/>
      <c r="F1665" s="11">
        <f>IF(OR(C1665="",D1665=""),"",ROUND(MOD(D1665-C1665,1)*24,2))</f>
        <v/>
      </c>
      <c r="G1665" s="6" t="n"/>
      <c r="H1665" s="16">
        <f>IF(OR(A1665="",B1665=""),"",IF(COUNTIFS('Lançamentos Diários'!$A$5:$A$2004,A1665,'Lançamentos Diários'!$B$5:$B$2004,B1665)&gt;0,"OK","FALTA LANÇAMENTO"))</f>
        <v/>
      </c>
    </row>
    <row r="1666">
      <c r="A1666" s="13" t="n"/>
      <c r="B1666" s="6" t="n"/>
      <c r="C1666" s="14" t="n"/>
      <c r="D1666" s="14" t="n"/>
      <c r="E1666" s="6" t="n"/>
      <c r="F1666" s="11">
        <f>IF(OR(C1666="",D1666=""),"",ROUND(MOD(D1666-C1666,1)*24,2))</f>
        <v/>
      </c>
      <c r="G1666" s="6" t="n"/>
      <c r="H1666" s="16">
        <f>IF(OR(A1666="",B1666=""),"",IF(COUNTIFS('Lançamentos Diários'!$A$5:$A$2004,A1666,'Lançamentos Diários'!$B$5:$B$2004,B1666)&gt;0,"OK","FALTA LANÇAMENTO"))</f>
        <v/>
      </c>
    </row>
    <row r="1667">
      <c r="A1667" s="13" t="n"/>
      <c r="B1667" s="6" t="n"/>
      <c r="C1667" s="14" t="n"/>
      <c r="D1667" s="14" t="n"/>
      <c r="E1667" s="6" t="n"/>
      <c r="F1667" s="11">
        <f>IF(OR(C1667="",D1667=""),"",ROUND(MOD(D1667-C1667,1)*24,2))</f>
        <v/>
      </c>
      <c r="G1667" s="6" t="n"/>
      <c r="H1667" s="16">
        <f>IF(OR(A1667="",B1667=""),"",IF(COUNTIFS('Lançamentos Diários'!$A$5:$A$2004,A1667,'Lançamentos Diários'!$B$5:$B$2004,B1667)&gt;0,"OK","FALTA LANÇAMENTO"))</f>
        <v/>
      </c>
    </row>
    <row r="1668">
      <c r="A1668" s="13" t="n"/>
      <c r="B1668" s="6" t="n"/>
      <c r="C1668" s="14" t="n"/>
      <c r="D1668" s="14" t="n"/>
      <c r="E1668" s="6" t="n"/>
      <c r="F1668" s="11">
        <f>IF(OR(C1668="",D1668=""),"",ROUND(MOD(D1668-C1668,1)*24,2))</f>
        <v/>
      </c>
      <c r="G1668" s="6" t="n"/>
      <c r="H1668" s="16">
        <f>IF(OR(A1668="",B1668=""),"",IF(COUNTIFS('Lançamentos Diários'!$A$5:$A$2004,A1668,'Lançamentos Diários'!$B$5:$B$2004,B1668)&gt;0,"OK","FALTA LANÇAMENTO"))</f>
        <v/>
      </c>
    </row>
    <row r="1669">
      <c r="A1669" s="13" t="n"/>
      <c r="B1669" s="6" t="n"/>
      <c r="C1669" s="14" t="n"/>
      <c r="D1669" s="14" t="n"/>
      <c r="E1669" s="6" t="n"/>
      <c r="F1669" s="11">
        <f>IF(OR(C1669="",D1669=""),"",ROUND(MOD(D1669-C1669,1)*24,2))</f>
        <v/>
      </c>
      <c r="G1669" s="6" t="n"/>
      <c r="H1669" s="16">
        <f>IF(OR(A1669="",B1669=""),"",IF(COUNTIFS('Lançamentos Diários'!$A$5:$A$2004,A1669,'Lançamentos Diários'!$B$5:$B$2004,B1669)&gt;0,"OK","FALTA LANÇAMENTO"))</f>
        <v/>
      </c>
    </row>
    <row r="1670">
      <c r="A1670" s="13" t="n"/>
      <c r="B1670" s="6" t="n"/>
      <c r="C1670" s="14" t="n"/>
      <c r="D1670" s="14" t="n"/>
      <c r="E1670" s="6" t="n"/>
      <c r="F1670" s="11">
        <f>IF(OR(C1670="",D1670=""),"",ROUND(MOD(D1670-C1670,1)*24,2))</f>
        <v/>
      </c>
      <c r="G1670" s="6" t="n"/>
      <c r="H1670" s="16">
        <f>IF(OR(A1670="",B1670=""),"",IF(COUNTIFS('Lançamentos Diários'!$A$5:$A$2004,A1670,'Lançamentos Diários'!$B$5:$B$2004,B1670)&gt;0,"OK","FALTA LANÇAMENTO"))</f>
        <v/>
      </c>
    </row>
    <row r="1671">
      <c r="A1671" s="13" t="n"/>
      <c r="B1671" s="6" t="n"/>
      <c r="C1671" s="14" t="n"/>
      <c r="D1671" s="14" t="n"/>
      <c r="E1671" s="6" t="n"/>
      <c r="F1671" s="11">
        <f>IF(OR(C1671="",D1671=""),"",ROUND(MOD(D1671-C1671,1)*24,2))</f>
        <v/>
      </c>
      <c r="G1671" s="6" t="n"/>
      <c r="H1671" s="16">
        <f>IF(OR(A1671="",B1671=""),"",IF(COUNTIFS('Lançamentos Diários'!$A$5:$A$2004,A1671,'Lançamentos Diários'!$B$5:$B$2004,B1671)&gt;0,"OK","FALTA LANÇAMENTO"))</f>
        <v/>
      </c>
    </row>
    <row r="1672">
      <c r="A1672" s="13" t="n"/>
      <c r="B1672" s="6" t="n"/>
      <c r="C1672" s="14" t="n"/>
      <c r="D1672" s="14" t="n"/>
      <c r="E1672" s="6" t="n"/>
      <c r="F1672" s="11">
        <f>IF(OR(C1672="",D1672=""),"",ROUND(MOD(D1672-C1672,1)*24,2))</f>
        <v/>
      </c>
      <c r="G1672" s="6" t="n"/>
      <c r="H1672" s="16">
        <f>IF(OR(A1672="",B1672=""),"",IF(COUNTIFS('Lançamentos Diários'!$A$5:$A$2004,A1672,'Lançamentos Diários'!$B$5:$B$2004,B1672)&gt;0,"OK","FALTA LANÇAMENTO"))</f>
        <v/>
      </c>
    </row>
    <row r="1673">
      <c r="A1673" s="13" t="n"/>
      <c r="B1673" s="6" t="n"/>
      <c r="C1673" s="14" t="n"/>
      <c r="D1673" s="14" t="n"/>
      <c r="E1673" s="6" t="n"/>
      <c r="F1673" s="11">
        <f>IF(OR(C1673="",D1673=""),"",ROUND(MOD(D1673-C1673,1)*24,2))</f>
        <v/>
      </c>
      <c r="G1673" s="6" t="n"/>
      <c r="H1673" s="16">
        <f>IF(OR(A1673="",B1673=""),"",IF(COUNTIFS('Lançamentos Diários'!$A$5:$A$2004,A1673,'Lançamentos Diários'!$B$5:$B$2004,B1673)&gt;0,"OK","FALTA LANÇAMENTO"))</f>
        <v/>
      </c>
    </row>
    <row r="1674">
      <c r="A1674" s="13" t="n"/>
      <c r="B1674" s="6" t="n"/>
      <c r="C1674" s="14" t="n"/>
      <c r="D1674" s="14" t="n"/>
      <c r="E1674" s="6" t="n"/>
      <c r="F1674" s="11">
        <f>IF(OR(C1674="",D1674=""),"",ROUND(MOD(D1674-C1674,1)*24,2))</f>
        <v/>
      </c>
      <c r="G1674" s="6" t="n"/>
      <c r="H1674" s="16">
        <f>IF(OR(A1674="",B1674=""),"",IF(COUNTIFS('Lançamentos Diários'!$A$5:$A$2004,A1674,'Lançamentos Diários'!$B$5:$B$2004,B1674)&gt;0,"OK","FALTA LANÇAMENTO"))</f>
        <v/>
      </c>
    </row>
    <row r="1675">
      <c r="A1675" s="13" t="n"/>
      <c r="B1675" s="6" t="n"/>
      <c r="C1675" s="14" t="n"/>
      <c r="D1675" s="14" t="n"/>
      <c r="E1675" s="6" t="n"/>
      <c r="F1675" s="11">
        <f>IF(OR(C1675="",D1675=""),"",ROUND(MOD(D1675-C1675,1)*24,2))</f>
        <v/>
      </c>
      <c r="G1675" s="6" t="n"/>
      <c r="H1675" s="16">
        <f>IF(OR(A1675="",B1675=""),"",IF(COUNTIFS('Lançamentos Diários'!$A$5:$A$2004,A1675,'Lançamentos Diários'!$B$5:$B$2004,B1675)&gt;0,"OK","FALTA LANÇAMENTO"))</f>
        <v/>
      </c>
    </row>
    <row r="1676">
      <c r="A1676" s="13" t="n"/>
      <c r="B1676" s="6" t="n"/>
      <c r="C1676" s="14" t="n"/>
      <c r="D1676" s="14" t="n"/>
      <c r="E1676" s="6" t="n"/>
      <c r="F1676" s="11">
        <f>IF(OR(C1676="",D1676=""),"",ROUND(MOD(D1676-C1676,1)*24,2))</f>
        <v/>
      </c>
      <c r="G1676" s="6" t="n"/>
      <c r="H1676" s="16">
        <f>IF(OR(A1676="",B1676=""),"",IF(COUNTIFS('Lançamentos Diários'!$A$5:$A$2004,A1676,'Lançamentos Diários'!$B$5:$B$2004,B1676)&gt;0,"OK","FALTA LANÇAMENTO"))</f>
        <v/>
      </c>
    </row>
    <row r="1677">
      <c r="A1677" s="13" t="n"/>
      <c r="B1677" s="6" t="n"/>
      <c r="C1677" s="14" t="n"/>
      <c r="D1677" s="14" t="n"/>
      <c r="E1677" s="6" t="n"/>
      <c r="F1677" s="11">
        <f>IF(OR(C1677="",D1677=""),"",ROUND(MOD(D1677-C1677,1)*24,2))</f>
        <v/>
      </c>
      <c r="G1677" s="6" t="n"/>
      <c r="H1677" s="16">
        <f>IF(OR(A1677="",B1677=""),"",IF(COUNTIFS('Lançamentos Diários'!$A$5:$A$2004,A1677,'Lançamentos Diários'!$B$5:$B$2004,B1677)&gt;0,"OK","FALTA LANÇAMENTO"))</f>
        <v/>
      </c>
    </row>
    <row r="1678">
      <c r="A1678" s="13" t="n"/>
      <c r="B1678" s="6" t="n"/>
      <c r="C1678" s="14" t="n"/>
      <c r="D1678" s="14" t="n"/>
      <c r="E1678" s="6" t="n"/>
      <c r="F1678" s="11">
        <f>IF(OR(C1678="",D1678=""),"",ROUND(MOD(D1678-C1678,1)*24,2))</f>
        <v/>
      </c>
      <c r="G1678" s="6" t="n"/>
      <c r="H1678" s="16">
        <f>IF(OR(A1678="",B1678=""),"",IF(COUNTIFS('Lançamentos Diários'!$A$5:$A$2004,A1678,'Lançamentos Diários'!$B$5:$B$2004,B1678)&gt;0,"OK","FALTA LANÇAMENTO"))</f>
        <v/>
      </c>
    </row>
    <row r="1679">
      <c r="A1679" s="13" t="n"/>
      <c r="B1679" s="6" t="n"/>
      <c r="C1679" s="14" t="n"/>
      <c r="D1679" s="14" t="n"/>
      <c r="E1679" s="6" t="n"/>
      <c r="F1679" s="11">
        <f>IF(OR(C1679="",D1679=""),"",ROUND(MOD(D1679-C1679,1)*24,2))</f>
        <v/>
      </c>
      <c r="G1679" s="6" t="n"/>
      <c r="H1679" s="16">
        <f>IF(OR(A1679="",B1679=""),"",IF(COUNTIFS('Lançamentos Diários'!$A$5:$A$2004,A1679,'Lançamentos Diários'!$B$5:$B$2004,B1679)&gt;0,"OK","FALTA LANÇAMENTO"))</f>
        <v/>
      </c>
    </row>
    <row r="1680">
      <c r="A1680" s="13" t="n"/>
      <c r="B1680" s="6" t="n"/>
      <c r="C1680" s="14" t="n"/>
      <c r="D1680" s="14" t="n"/>
      <c r="E1680" s="6" t="n"/>
      <c r="F1680" s="11">
        <f>IF(OR(C1680="",D1680=""),"",ROUND(MOD(D1680-C1680,1)*24,2))</f>
        <v/>
      </c>
      <c r="G1680" s="6" t="n"/>
      <c r="H1680" s="16">
        <f>IF(OR(A1680="",B1680=""),"",IF(COUNTIFS('Lançamentos Diários'!$A$5:$A$2004,A1680,'Lançamentos Diários'!$B$5:$B$2004,B1680)&gt;0,"OK","FALTA LANÇAMENTO"))</f>
        <v/>
      </c>
    </row>
    <row r="1681">
      <c r="A1681" s="13" t="n"/>
      <c r="B1681" s="6" t="n"/>
      <c r="C1681" s="14" t="n"/>
      <c r="D1681" s="14" t="n"/>
      <c r="E1681" s="6" t="n"/>
      <c r="F1681" s="11">
        <f>IF(OR(C1681="",D1681=""),"",ROUND(MOD(D1681-C1681,1)*24,2))</f>
        <v/>
      </c>
      <c r="G1681" s="6" t="n"/>
      <c r="H1681" s="16">
        <f>IF(OR(A1681="",B1681=""),"",IF(COUNTIFS('Lançamentos Diários'!$A$5:$A$2004,A1681,'Lançamentos Diários'!$B$5:$B$2004,B1681)&gt;0,"OK","FALTA LANÇAMENTO"))</f>
        <v/>
      </c>
    </row>
    <row r="1682">
      <c r="A1682" s="13" t="n"/>
      <c r="B1682" s="6" t="n"/>
      <c r="C1682" s="14" t="n"/>
      <c r="D1682" s="14" t="n"/>
      <c r="E1682" s="6" t="n"/>
      <c r="F1682" s="11">
        <f>IF(OR(C1682="",D1682=""),"",ROUND(MOD(D1682-C1682,1)*24,2))</f>
        <v/>
      </c>
      <c r="G1682" s="6" t="n"/>
      <c r="H1682" s="16">
        <f>IF(OR(A1682="",B1682=""),"",IF(COUNTIFS('Lançamentos Diários'!$A$5:$A$2004,A1682,'Lançamentos Diários'!$B$5:$B$2004,B1682)&gt;0,"OK","FALTA LANÇAMENTO"))</f>
        <v/>
      </c>
    </row>
    <row r="1683">
      <c r="A1683" s="13" t="n"/>
      <c r="B1683" s="6" t="n"/>
      <c r="C1683" s="14" t="n"/>
      <c r="D1683" s="14" t="n"/>
      <c r="E1683" s="6" t="n"/>
      <c r="F1683" s="11">
        <f>IF(OR(C1683="",D1683=""),"",ROUND(MOD(D1683-C1683,1)*24,2))</f>
        <v/>
      </c>
      <c r="G1683" s="6" t="n"/>
      <c r="H1683" s="16">
        <f>IF(OR(A1683="",B1683=""),"",IF(COUNTIFS('Lançamentos Diários'!$A$5:$A$2004,A1683,'Lançamentos Diários'!$B$5:$B$2004,B1683)&gt;0,"OK","FALTA LANÇAMENTO"))</f>
        <v/>
      </c>
    </row>
    <row r="1684">
      <c r="A1684" s="13" t="n"/>
      <c r="B1684" s="6" t="n"/>
      <c r="C1684" s="14" t="n"/>
      <c r="D1684" s="14" t="n"/>
      <c r="E1684" s="6" t="n"/>
      <c r="F1684" s="11">
        <f>IF(OR(C1684="",D1684=""),"",ROUND(MOD(D1684-C1684,1)*24,2))</f>
        <v/>
      </c>
      <c r="G1684" s="6" t="n"/>
      <c r="H1684" s="16">
        <f>IF(OR(A1684="",B1684=""),"",IF(COUNTIFS('Lançamentos Diários'!$A$5:$A$2004,A1684,'Lançamentos Diários'!$B$5:$B$2004,B1684)&gt;0,"OK","FALTA LANÇAMENTO"))</f>
        <v/>
      </c>
    </row>
    <row r="1685">
      <c r="A1685" s="13" t="n"/>
      <c r="B1685" s="6" t="n"/>
      <c r="C1685" s="14" t="n"/>
      <c r="D1685" s="14" t="n"/>
      <c r="E1685" s="6" t="n"/>
      <c r="F1685" s="11">
        <f>IF(OR(C1685="",D1685=""),"",ROUND(MOD(D1685-C1685,1)*24,2))</f>
        <v/>
      </c>
      <c r="G1685" s="6" t="n"/>
      <c r="H1685" s="16">
        <f>IF(OR(A1685="",B1685=""),"",IF(COUNTIFS('Lançamentos Diários'!$A$5:$A$2004,A1685,'Lançamentos Diários'!$B$5:$B$2004,B1685)&gt;0,"OK","FALTA LANÇAMENTO"))</f>
        <v/>
      </c>
    </row>
    <row r="1686">
      <c r="A1686" s="13" t="n"/>
      <c r="B1686" s="6" t="n"/>
      <c r="C1686" s="14" t="n"/>
      <c r="D1686" s="14" t="n"/>
      <c r="E1686" s="6" t="n"/>
      <c r="F1686" s="11">
        <f>IF(OR(C1686="",D1686=""),"",ROUND(MOD(D1686-C1686,1)*24,2))</f>
        <v/>
      </c>
      <c r="G1686" s="6" t="n"/>
      <c r="H1686" s="16">
        <f>IF(OR(A1686="",B1686=""),"",IF(COUNTIFS('Lançamentos Diários'!$A$5:$A$2004,A1686,'Lançamentos Diários'!$B$5:$B$2004,B1686)&gt;0,"OK","FALTA LANÇAMENTO"))</f>
        <v/>
      </c>
    </row>
    <row r="1687">
      <c r="A1687" s="13" t="n"/>
      <c r="B1687" s="6" t="n"/>
      <c r="C1687" s="14" t="n"/>
      <c r="D1687" s="14" t="n"/>
      <c r="E1687" s="6" t="n"/>
      <c r="F1687" s="11">
        <f>IF(OR(C1687="",D1687=""),"",ROUND(MOD(D1687-C1687,1)*24,2))</f>
        <v/>
      </c>
      <c r="G1687" s="6" t="n"/>
      <c r="H1687" s="16">
        <f>IF(OR(A1687="",B1687=""),"",IF(COUNTIFS('Lançamentos Diários'!$A$5:$A$2004,A1687,'Lançamentos Diários'!$B$5:$B$2004,B1687)&gt;0,"OK","FALTA LANÇAMENTO"))</f>
        <v/>
      </c>
    </row>
    <row r="1688">
      <c r="A1688" s="13" t="n"/>
      <c r="B1688" s="6" t="n"/>
      <c r="C1688" s="14" t="n"/>
      <c r="D1688" s="14" t="n"/>
      <c r="E1688" s="6" t="n"/>
      <c r="F1688" s="11">
        <f>IF(OR(C1688="",D1688=""),"",ROUND(MOD(D1688-C1688,1)*24,2))</f>
        <v/>
      </c>
      <c r="G1688" s="6" t="n"/>
      <c r="H1688" s="16">
        <f>IF(OR(A1688="",B1688=""),"",IF(COUNTIFS('Lançamentos Diários'!$A$5:$A$2004,A1688,'Lançamentos Diários'!$B$5:$B$2004,B1688)&gt;0,"OK","FALTA LANÇAMENTO"))</f>
        <v/>
      </c>
    </row>
    <row r="1689">
      <c r="A1689" s="13" t="n"/>
      <c r="B1689" s="6" t="n"/>
      <c r="C1689" s="14" t="n"/>
      <c r="D1689" s="14" t="n"/>
      <c r="E1689" s="6" t="n"/>
      <c r="F1689" s="11">
        <f>IF(OR(C1689="",D1689=""),"",ROUND(MOD(D1689-C1689,1)*24,2))</f>
        <v/>
      </c>
      <c r="G1689" s="6" t="n"/>
      <c r="H1689" s="16">
        <f>IF(OR(A1689="",B1689=""),"",IF(COUNTIFS('Lançamentos Diários'!$A$5:$A$2004,A1689,'Lançamentos Diários'!$B$5:$B$2004,B1689)&gt;0,"OK","FALTA LANÇAMENTO"))</f>
        <v/>
      </c>
    </row>
    <row r="1690">
      <c r="A1690" s="13" t="n"/>
      <c r="B1690" s="6" t="n"/>
      <c r="C1690" s="14" t="n"/>
      <c r="D1690" s="14" t="n"/>
      <c r="E1690" s="6" t="n"/>
      <c r="F1690" s="11">
        <f>IF(OR(C1690="",D1690=""),"",ROUND(MOD(D1690-C1690,1)*24,2))</f>
        <v/>
      </c>
      <c r="G1690" s="6" t="n"/>
      <c r="H1690" s="16">
        <f>IF(OR(A1690="",B1690=""),"",IF(COUNTIFS('Lançamentos Diários'!$A$5:$A$2004,A1690,'Lançamentos Diários'!$B$5:$B$2004,B1690)&gt;0,"OK","FALTA LANÇAMENTO"))</f>
        <v/>
      </c>
    </row>
    <row r="1691">
      <c r="A1691" s="13" t="n"/>
      <c r="B1691" s="6" t="n"/>
      <c r="C1691" s="14" t="n"/>
      <c r="D1691" s="14" t="n"/>
      <c r="E1691" s="6" t="n"/>
      <c r="F1691" s="11">
        <f>IF(OR(C1691="",D1691=""),"",ROUND(MOD(D1691-C1691,1)*24,2))</f>
        <v/>
      </c>
      <c r="G1691" s="6" t="n"/>
      <c r="H1691" s="16">
        <f>IF(OR(A1691="",B1691=""),"",IF(COUNTIFS('Lançamentos Diários'!$A$5:$A$2004,A1691,'Lançamentos Diários'!$B$5:$B$2004,B1691)&gt;0,"OK","FALTA LANÇAMENTO"))</f>
        <v/>
      </c>
    </row>
    <row r="1692">
      <c r="A1692" s="13" t="n"/>
      <c r="B1692" s="6" t="n"/>
      <c r="C1692" s="14" t="n"/>
      <c r="D1692" s="14" t="n"/>
      <c r="E1692" s="6" t="n"/>
      <c r="F1692" s="11">
        <f>IF(OR(C1692="",D1692=""),"",ROUND(MOD(D1692-C1692,1)*24,2))</f>
        <v/>
      </c>
      <c r="G1692" s="6" t="n"/>
      <c r="H1692" s="16">
        <f>IF(OR(A1692="",B1692=""),"",IF(COUNTIFS('Lançamentos Diários'!$A$5:$A$2004,A1692,'Lançamentos Diários'!$B$5:$B$2004,B1692)&gt;0,"OK","FALTA LANÇAMENTO"))</f>
        <v/>
      </c>
    </row>
    <row r="1693">
      <c r="A1693" s="13" t="n"/>
      <c r="B1693" s="6" t="n"/>
      <c r="C1693" s="14" t="n"/>
      <c r="D1693" s="14" t="n"/>
      <c r="E1693" s="6" t="n"/>
      <c r="F1693" s="11">
        <f>IF(OR(C1693="",D1693=""),"",ROUND(MOD(D1693-C1693,1)*24,2))</f>
        <v/>
      </c>
      <c r="G1693" s="6" t="n"/>
      <c r="H1693" s="16">
        <f>IF(OR(A1693="",B1693=""),"",IF(COUNTIFS('Lançamentos Diários'!$A$5:$A$2004,A1693,'Lançamentos Diários'!$B$5:$B$2004,B1693)&gt;0,"OK","FALTA LANÇAMENTO"))</f>
        <v/>
      </c>
    </row>
    <row r="1694">
      <c r="A1694" s="13" t="n"/>
      <c r="B1694" s="6" t="n"/>
      <c r="C1694" s="14" t="n"/>
      <c r="D1694" s="14" t="n"/>
      <c r="E1694" s="6" t="n"/>
      <c r="F1694" s="11">
        <f>IF(OR(C1694="",D1694=""),"",ROUND(MOD(D1694-C1694,1)*24,2))</f>
        <v/>
      </c>
      <c r="G1694" s="6" t="n"/>
      <c r="H1694" s="16">
        <f>IF(OR(A1694="",B1694=""),"",IF(COUNTIFS('Lançamentos Diários'!$A$5:$A$2004,A1694,'Lançamentos Diários'!$B$5:$B$2004,B1694)&gt;0,"OK","FALTA LANÇAMENTO"))</f>
        <v/>
      </c>
    </row>
    <row r="1695">
      <c r="A1695" s="13" t="n"/>
      <c r="B1695" s="6" t="n"/>
      <c r="C1695" s="14" t="n"/>
      <c r="D1695" s="14" t="n"/>
      <c r="E1695" s="6" t="n"/>
      <c r="F1695" s="11">
        <f>IF(OR(C1695="",D1695=""),"",ROUND(MOD(D1695-C1695,1)*24,2))</f>
        <v/>
      </c>
      <c r="G1695" s="6" t="n"/>
      <c r="H1695" s="16">
        <f>IF(OR(A1695="",B1695=""),"",IF(COUNTIFS('Lançamentos Diários'!$A$5:$A$2004,A1695,'Lançamentos Diários'!$B$5:$B$2004,B1695)&gt;0,"OK","FALTA LANÇAMENTO"))</f>
        <v/>
      </c>
    </row>
    <row r="1696">
      <c r="A1696" s="13" t="n"/>
      <c r="B1696" s="6" t="n"/>
      <c r="C1696" s="14" t="n"/>
      <c r="D1696" s="14" t="n"/>
      <c r="E1696" s="6" t="n"/>
      <c r="F1696" s="11">
        <f>IF(OR(C1696="",D1696=""),"",ROUND(MOD(D1696-C1696,1)*24,2))</f>
        <v/>
      </c>
      <c r="G1696" s="6" t="n"/>
      <c r="H1696" s="16">
        <f>IF(OR(A1696="",B1696=""),"",IF(COUNTIFS('Lançamentos Diários'!$A$5:$A$2004,A1696,'Lançamentos Diários'!$B$5:$B$2004,B1696)&gt;0,"OK","FALTA LANÇAMENTO"))</f>
        <v/>
      </c>
    </row>
    <row r="1697">
      <c r="A1697" s="13" t="n"/>
      <c r="B1697" s="6" t="n"/>
      <c r="C1697" s="14" t="n"/>
      <c r="D1697" s="14" t="n"/>
      <c r="E1697" s="6" t="n"/>
      <c r="F1697" s="11">
        <f>IF(OR(C1697="",D1697=""),"",ROUND(MOD(D1697-C1697,1)*24,2))</f>
        <v/>
      </c>
      <c r="G1697" s="6" t="n"/>
      <c r="H1697" s="16">
        <f>IF(OR(A1697="",B1697=""),"",IF(COUNTIFS('Lançamentos Diários'!$A$5:$A$2004,A1697,'Lançamentos Diários'!$B$5:$B$2004,B1697)&gt;0,"OK","FALTA LANÇAMENTO"))</f>
        <v/>
      </c>
    </row>
    <row r="1698">
      <c r="A1698" s="13" t="n"/>
      <c r="B1698" s="6" t="n"/>
      <c r="C1698" s="14" t="n"/>
      <c r="D1698" s="14" t="n"/>
      <c r="E1698" s="6" t="n"/>
      <c r="F1698" s="11">
        <f>IF(OR(C1698="",D1698=""),"",ROUND(MOD(D1698-C1698,1)*24,2))</f>
        <v/>
      </c>
      <c r="G1698" s="6" t="n"/>
      <c r="H1698" s="16">
        <f>IF(OR(A1698="",B1698=""),"",IF(COUNTIFS('Lançamentos Diários'!$A$5:$A$2004,A1698,'Lançamentos Diários'!$B$5:$B$2004,B1698)&gt;0,"OK","FALTA LANÇAMENTO"))</f>
        <v/>
      </c>
    </row>
    <row r="1699">
      <c r="A1699" s="13" t="n"/>
      <c r="B1699" s="6" t="n"/>
      <c r="C1699" s="14" t="n"/>
      <c r="D1699" s="14" t="n"/>
      <c r="E1699" s="6" t="n"/>
      <c r="F1699" s="11">
        <f>IF(OR(C1699="",D1699=""),"",ROUND(MOD(D1699-C1699,1)*24,2))</f>
        <v/>
      </c>
      <c r="G1699" s="6" t="n"/>
      <c r="H1699" s="16">
        <f>IF(OR(A1699="",B1699=""),"",IF(COUNTIFS('Lançamentos Diários'!$A$5:$A$2004,A1699,'Lançamentos Diários'!$B$5:$B$2004,B1699)&gt;0,"OK","FALTA LANÇAMENTO"))</f>
        <v/>
      </c>
    </row>
    <row r="1700">
      <c r="A1700" s="13" t="n"/>
      <c r="B1700" s="6" t="n"/>
      <c r="C1700" s="14" t="n"/>
      <c r="D1700" s="14" t="n"/>
      <c r="E1700" s="6" t="n"/>
      <c r="F1700" s="11">
        <f>IF(OR(C1700="",D1700=""),"",ROUND(MOD(D1700-C1700,1)*24,2))</f>
        <v/>
      </c>
      <c r="G1700" s="6" t="n"/>
      <c r="H1700" s="16">
        <f>IF(OR(A1700="",B1700=""),"",IF(COUNTIFS('Lançamentos Diários'!$A$5:$A$2004,A1700,'Lançamentos Diários'!$B$5:$B$2004,B1700)&gt;0,"OK","FALTA LANÇAMENTO"))</f>
        <v/>
      </c>
    </row>
    <row r="1701">
      <c r="A1701" s="13" t="n"/>
      <c r="B1701" s="6" t="n"/>
      <c r="C1701" s="14" t="n"/>
      <c r="D1701" s="14" t="n"/>
      <c r="E1701" s="6" t="n"/>
      <c r="F1701" s="11">
        <f>IF(OR(C1701="",D1701=""),"",ROUND(MOD(D1701-C1701,1)*24,2))</f>
        <v/>
      </c>
      <c r="G1701" s="6" t="n"/>
      <c r="H1701" s="16">
        <f>IF(OR(A1701="",B1701=""),"",IF(COUNTIFS('Lançamentos Diários'!$A$5:$A$2004,A1701,'Lançamentos Diários'!$B$5:$B$2004,B1701)&gt;0,"OK","FALTA LANÇAMENTO"))</f>
        <v/>
      </c>
    </row>
    <row r="1702">
      <c r="A1702" s="13" t="n"/>
      <c r="B1702" s="6" t="n"/>
      <c r="C1702" s="14" t="n"/>
      <c r="D1702" s="14" t="n"/>
      <c r="E1702" s="6" t="n"/>
      <c r="F1702" s="11">
        <f>IF(OR(C1702="",D1702=""),"",ROUND(MOD(D1702-C1702,1)*24,2))</f>
        <v/>
      </c>
      <c r="G1702" s="6" t="n"/>
      <c r="H1702" s="16">
        <f>IF(OR(A1702="",B1702=""),"",IF(COUNTIFS('Lançamentos Diários'!$A$5:$A$2004,A1702,'Lançamentos Diários'!$B$5:$B$2004,B1702)&gt;0,"OK","FALTA LANÇAMENTO"))</f>
        <v/>
      </c>
    </row>
    <row r="1703">
      <c r="A1703" s="13" t="n"/>
      <c r="B1703" s="6" t="n"/>
      <c r="C1703" s="14" t="n"/>
      <c r="D1703" s="14" t="n"/>
      <c r="E1703" s="6" t="n"/>
      <c r="F1703" s="11">
        <f>IF(OR(C1703="",D1703=""),"",ROUND(MOD(D1703-C1703,1)*24,2))</f>
        <v/>
      </c>
      <c r="G1703" s="6" t="n"/>
      <c r="H1703" s="16">
        <f>IF(OR(A1703="",B1703=""),"",IF(COUNTIFS('Lançamentos Diários'!$A$5:$A$2004,A1703,'Lançamentos Diários'!$B$5:$B$2004,B1703)&gt;0,"OK","FALTA LANÇAMENTO"))</f>
        <v/>
      </c>
    </row>
    <row r="1704">
      <c r="A1704" s="13" t="n"/>
      <c r="B1704" s="6" t="n"/>
      <c r="C1704" s="14" t="n"/>
      <c r="D1704" s="14" t="n"/>
      <c r="E1704" s="6" t="n"/>
      <c r="F1704" s="11">
        <f>IF(OR(C1704="",D1704=""),"",ROUND(MOD(D1704-C1704,1)*24,2))</f>
        <v/>
      </c>
      <c r="G1704" s="6" t="n"/>
      <c r="H1704" s="16">
        <f>IF(OR(A1704="",B1704=""),"",IF(COUNTIFS('Lançamentos Diários'!$A$5:$A$2004,A1704,'Lançamentos Diários'!$B$5:$B$2004,B1704)&gt;0,"OK","FALTA LANÇAMENTO"))</f>
        <v/>
      </c>
    </row>
    <row r="1705">
      <c r="A1705" s="13" t="n"/>
      <c r="B1705" s="6" t="n"/>
      <c r="C1705" s="14" t="n"/>
      <c r="D1705" s="14" t="n"/>
      <c r="E1705" s="6" t="n"/>
      <c r="F1705" s="11">
        <f>IF(OR(C1705="",D1705=""),"",ROUND(MOD(D1705-C1705,1)*24,2))</f>
        <v/>
      </c>
      <c r="G1705" s="6" t="n"/>
      <c r="H1705" s="16">
        <f>IF(OR(A1705="",B1705=""),"",IF(COUNTIFS('Lançamentos Diários'!$A$5:$A$2004,A1705,'Lançamentos Diários'!$B$5:$B$2004,B1705)&gt;0,"OK","FALTA LANÇAMENTO"))</f>
        <v/>
      </c>
    </row>
    <row r="1706">
      <c r="A1706" s="13" t="n"/>
      <c r="B1706" s="6" t="n"/>
      <c r="C1706" s="14" t="n"/>
      <c r="D1706" s="14" t="n"/>
      <c r="E1706" s="6" t="n"/>
      <c r="F1706" s="11">
        <f>IF(OR(C1706="",D1706=""),"",ROUND(MOD(D1706-C1706,1)*24,2))</f>
        <v/>
      </c>
      <c r="G1706" s="6" t="n"/>
      <c r="H1706" s="16">
        <f>IF(OR(A1706="",B1706=""),"",IF(COUNTIFS('Lançamentos Diários'!$A$5:$A$2004,A1706,'Lançamentos Diários'!$B$5:$B$2004,B1706)&gt;0,"OK","FALTA LANÇAMENTO"))</f>
        <v/>
      </c>
    </row>
    <row r="1707">
      <c r="A1707" s="13" t="n"/>
      <c r="B1707" s="6" t="n"/>
      <c r="C1707" s="14" t="n"/>
      <c r="D1707" s="14" t="n"/>
      <c r="E1707" s="6" t="n"/>
      <c r="F1707" s="11">
        <f>IF(OR(C1707="",D1707=""),"",ROUND(MOD(D1707-C1707,1)*24,2))</f>
        <v/>
      </c>
      <c r="G1707" s="6" t="n"/>
      <c r="H1707" s="16">
        <f>IF(OR(A1707="",B1707=""),"",IF(COUNTIFS('Lançamentos Diários'!$A$5:$A$2004,A1707,'Lançamentos Diários'!$B$5:$B$2004,B1707)&gt;0,"OK","FALTA LANÇAMENTO"))</f>
        <v/>
      </c>
    </row>
    <row r="1708">
      <c r="A1708" s="13" t="n"/>
      <c r="B1708" s="6" t="n"/>
      <c r="C1708" s="14" t="n"/>
      <c r="D1708" s="14" t="n"/>
      <c r="E1708" s="6" t="n"/>
      <c r="F1708" s="11">
        <f>IF(OR(C1708="",D1708=""),"",ROUND(MOD(D1708-C1708,1)*24,2))</f>
        <v/>
      </c>
      <c r="G1708" s="6" t="n"/>
      <c r="H1708" s="16">
        <f>IF(OR(A1708="",B1708=""),"",IF(COUNTIFS('Lançamentos Diários'!$A$5:$A$2004,A1708,'Lançamentos Diários'!$B$5:$B$2004,B1708)&gt;0,"OK","FALTA LANÇAMENTO"))</f>
        <v/>
      </c>
    </row>
    <row r="1709">
      <c r="A1709" s="13" t="n"/>
      <c r="B1709" s="6" t="n"/>
      <c r="C1709" s="14" t="n"/>
      <c r="D1709" s="14" t="n"/>
      <c r="E1709" s="6" t="n"/>
      <c r="F1709" s="11">
        <f>IF(OR(C1709="",D1709=""),"",ROUND(MOD(D1709-C1709,1)*24,2))</f>
        <v/>
      </c>
      <c r="G1709" s="6" t="n"/>
      <c r="H1709" s="16">
        <f>IF(OR(A1709="",B1709=""),"",IF(COUNTIFS('Lançamentos Diários'!$A$5:$A$2004,A1709,'Lançamentos Diários'!$B$5:$B$2004,B1709)&gt;0,"OK","FALTA LANÇAMENTO"))</f>
        <v/>
      </c>
    </row>
    <row r="1710">
      <c r="A1710" s="13" t="n"/>
      <c r="B1710" s="6" t="n"/>
      <c r="C1710" s="14" t="n"/>
      <c r="D1710" s="14" t="n"/>
      <c r="E1710" s="6" t="n"/>
      <c r="F1710" s="11">
        <f>IF(OR(C1710="",D1710=""),"",ROUND(MOD(D1710-C1710,1)*24,2))</f>
        <v/>
      </c>
      <c r="G1710" s="6" t="n"/>
      <c r="H1710" s="16">
        <f>IF(OR(A1710="",B1710=""),"",IF(COUNTIFS('Lançamentos Diários'!$A$5:$A$2004,A1710,'Lançamentos Diários'!$B$5:$B$2004,B1710)&gt;0,"OK","FALTA LANÇAMENTO"))</f>
        <v/>
      </c>
    </row>
    <row r="1711">
      <c r="A1711" s="13" t="n"/>
      <c r="B1711" s="6" t="n"/>
      <c r="C1711" s="14" t="n"/>
      <c r="D1711" s="14" t="n"/>
      <c r="E1711" s="6" t="n"/>
      <c r="F1711" s="11">
        <f>IF(OR(C1711="",D1711=""),"",ROUND(MOD(D1711-C1711,1)*24,2))</f>
        <v/>
      </c>
      <c r="G1711" s="6" t="n"/>
      <c r="H1711" s="16">
        <f>IF(OR(A1711="",B1711=""),"",IF(COUNTIFS('Lançamentos Diários'!$A$5:$A$2004,A1711,'Lançamentos Diários'!$B$5:$B$2004,B1711)&gt;0,"OK","FALTA LANÇAMENTO"))</f>
        <v/>
      </c>
    </row>
    <row r="1712">
      <c r="A1712" s="13" t="n"/>
      <c r="B1712" s="6" t="n"/>
      <c r="C1712" s="14" t="n"/>
      <c r="D1712" s="14" t="n"/>
      <c r="E1712" s="6" t="n"/>
      <c r="F1712" s="11">
        <f>IF(OR(C1712="",D1712=""),"",ROUND(MOD(D1712-C1712,1)*24,2))</f>
        <v/>
      </c>
      <c r="G1712" s="6" t="n"/>
      <c r="H1712" s="16">
        <f>IF(OR(A1712="",B1712=""),"",IF(COUNTIFS('Lançamentos Diários'!$A$5:$A$2004,A1712,'Lançamentos Diários'!$B$5:$B$2004,B1712)&gt;0,"OK","FALTA LANÇAMENTO"))</f>
        <v/>
      </c>
    </row>
    <row r="1713">
      <c r="A1713" s="13" t="n"/>
      <c r="B1713" s="6" t="n"/>
      <c r="C1713" s="14" t="n"/>
      <c r="D1713" s="14" t="n"/>
      <c r="E1713" s="6" t="n"/>
      <c r="F1713" s="11">
        <f>IF(OR(C1713="",D1713=""),"",ROUND(MOD(D1713-C1713,1)*24,2))</f>
        <v/>
      </c>
      <c r="G1713" s="6" t="n"/>
      <c r="H1713" s="16">
        <f>IF(OR(A1713="",B1713=""),"",IF(COUNTIFS('Lançamentos Diários'!$A$5:$A$2004,A1713,'Lançamentos Diários'!$B$5:$B$2004,B1713)&gt;0,"OK","FALTA LANÇAMENTO"))</f>
        <v/>
      </c>
    </row>
    <row r="1714">
      <c r="A1714" s="13" t="n"/>
      <c r="B1714" s="6" t="n"/>
      <c r="C1714" s="14" t="n"/>
      <c r="D1714" s="14" t="n"/>
      <c r="E1714" s="6" t="n"/>
      <c r="F1714" s="11">
        <f>IF(OR(C1714="",D1714=""),"",ROUND(MOD(D1714-C1714,1)*24,2))</f>
        <v/>
      </c>
      <c r="G1714" s="6" t="n"/>
      <c r="H1714" s="16">
        <f>IF(OR(A1714="",B1714=""),"",IF(COUNTIFS('Lançamentos Diários'!$A$5:$A$2004,A1714,'Lançamentos Diários'!$B$5:$B$2004,B1714)&gt;0,"OK","FALTA LANÇAMENTO"))</f>
        <v/>
      </c>
    </row>
    <row r="1715">
      <c r="A1715" s="13" t="n"/>
      <c r="B1715" s="6" t="n"/>
      <c r="C1715" s="14" t="n"/>
      <c r="D1715" s="14" t="n"/>
      <c r="E1715" s="6" t="n"/>
      <c r="F1715" s="11">
        <f>IF(OR(C1715="",D1715=""),"",ROUND(MOD(D1715-C1715,1)*24,2))</f>
        <v/>
      </c>
      <c r="G1715" s="6" t="n"/>
      <c r="H1715" s="16">
        <f>IF(OR(A1715="",B1715=""),"",IF(COUNTIFS('Lançamentos Diários'!$A$5:$A$2004,A1715,'Lançamentos Diários'!$B$5:$B$2004,B1715)&gt;0,"OK","FALTA LANÇAMENTO"))</f>
        <v/>
      </c>
    </row>
    <row r="1716">
      <c r="A1716" s="13" t="n"/>
      <c r="B1716" s="6" t="n"/>
      <c r="C1716" s="14" t="n"/>
      <c r="D1716" s="14" t="n"/>
      <c r="E1716" s="6" t="n"/>
      <c r="F1716" s="11">
        <f>IF(OR(C1716="",D1716=""),"",ROUND(MOD(D1716-C1716,1)*24,2))</f>
        <v/>
      </c>
      <c r="G1716" s="6" t="n"/>
      <c r="H1716" s="16">
        <f>IF(OR(A1716="",B1716=""),"",IF(COUNTIFS('Lançamentos Diários'!$A$5:$A$2004,A1716,'Lançamentos Diários'!$B$5:$B$2004,B1716)&gt;0,"OK","FALTA LANÇAMENTO"))</f>
        <v/>
      </c>
    </row>
    <row r="1717">
      <c r="A1717" s="13" t="n"/>
      <c r="B1717" s="6" t="n"/>
      <c r="C1717" s="14" t="n"/>
      <c r="D1717" s="14" t="n"/>
      <c r="E1717" s="6" t="n"/>
      <c r="F1717" s="11">
        <f>IF(OR(C1717="",D1717=""),"",ROUND(MOD(D1717-C1717,1)*24,2))</f>
        <v/>
      </c>
      <c r="G1717" s="6" t="n"/>
      <c r="H1717" s="16">
        <f>IF(OR(A1717="",B1717=""),"",IF(COUNTIFS('Lançamentos Diários'!$A$5:$A$2004,A1717,'Lançamentos Diários'!$B$5:$B$2004,B1717)&gt;0,"OK","FALTA LANÇAMENTO"))</f>
        <v/>
      </c>
    </row>
    <row r="1718">
      <c r="A1718" s="13" t="n"/>
      <c r="B1718" s="6" t="n"/>
      <c r="C1718" s="14" t="n"/>
      <c r="D1718" s="14" t="n"/>
      <c r="E1718" s="6" t="n"/>
      <c r="F1718" s="11">
        <f>IF(OR(C1718="",D1718=""),"",ROUND(MOD(D1718-C1718,1)*24,2))</f>
        <v/>
      </c>
      <c r="G1718" s="6" t="n"/>
      <c r="H1718" s="16">
        <f>IF(OR(A1718="",B1718=""),"",IF(COUNTIFS('Lançamentos Diários'!$A$5:$A$2004,A1718,'Lançamentos Diários'!$B$5:$B$2004,B1718)&gt;0,"OK","FALTA LANÇAMENTO"))</f>
        <v/>
      </c>
    </row>
    <row r="1719">
      <c r="A1719" s="13" t="n"/>
      <c r="B1719" s="6" t="n"/>
      <c r="C1719" s="14" t="n"/>
      <c r="D1719" s="14" t="n"/>
      <c r="E1719" s="6" t="n"/>
      <c r="F1719" s="11">
        <f>IF(OR(C1719="",D1719=""),"",ROUND(MOD(D1719-C1719,1)*24,2))</f>
        <v/>
      </c>
      <c r="G1719" s="6" t="n"/>
      <c r="H1719" s="16">
        <f>IF(OR(A1719="",B1719=""),"",IF(COUNTIFS('Lançamentos Diários'!$A$5:$A$2004,A1719,'Lançamentos Diários'!$B$5:$B$2004,B1719)&gt;0,"OK","FALTA LANÇAMENTO"))</f>
        <v/>
      </c>
    </row>
    <row r="1720">
      <c r="A1720" s="13" t="n"/>
      <c r="B1720" s="6" t="n"/>
      <c r="C1720" s="14" t="n"/>
      <c r="D1720" s="14" t="n"/>
      <c r="E1720" s="6" t="n"/>
      <c r="F1720" s="11">
        <f>IF(OR(C1720="",D1720=""),"",ROUND(MOD(D1720-C1720,1)*24,2))</f>
        <v/>
      </c>
      <c r="G1720" s="6" t="n"/>
      <c r="H1720" s="16">
        <f>IF(OR(A1720="",B1720=""),"",IF(COUNTIFS('Lançamentos Diários'!$A$5:$A$2004,A1720,'Lançamentos Diários'!$B$5:$B$2004,B1720)&gt;0,"OK","FALTA LANÇAMENTO"))</f>
        <v/>
      </c>
    </row>
    <row r="1721">
      <c r="A1721" s="13" t="n"/>
      <c r="B1721" s="6" t="n"/>
      <c r="C1721" s="14" t="n"/>
      <c r="D1721" s="14" t="n"/>
      <c r="E1721" s="6" t="n"/>
      <c r="F1721" s="11">
        <f>IF(OR(C1721="",D1721=""),"",ROUND(MOD(D1721-C1721,1)*24,2))</f>
        <v/>
      </c>
      <c r="G1721" s="6" t="n"/>
      <c r="H1721" s="16">
        <f>IF(OR(A1721="",B1721=""),"",IF(COUNTIFS('Lançamentos Diários'!$A$5:$A$2004,A1721,'Lançamentos Diários'!$B$5:$B$2004,B1721)&gt;0,"OK","FALTA LANÇAMENTO"))</f>
        <v/>
      </c>
    </row>
    <row r="1722">
      <c r="A1722" s="13" t="n"/>
      <c r="B1722" s="6" t="n"/>
      <c r="C1722" s="14" t="n"/>
      <c r="D1722" s="14" t="n"/>
      <c r="E1722" s="6" t="n"/>
      <c r="F1722" s="11">
        <f>IF(OR(C1722="",D1722=""),"",ROUND(MOD(D1722-C1722,1)*24,2))</f>
        <v/>
      </c>
      <c r="G1722" s="6" t="n"/>
      <c r="H1722" s="16">
        <f>IF(OR(A1722="",B1722=""),"",IF(COUNTIFS('Lançamentos Diários'!$A$5:$A$2004,A1722,'Lançamentos Diários'!$B$5:$B$2004,B1722)&gt;0,"OK","FALTA LANÇAMENTO"))</f>
        <v/>
      </c>
    </row>
    <row r="1723">
      <c r="A1723" s="13" t="n"/>
      <c r="B1723" s="6" t="n"/>
      <c r="C1723" s="14" t="n"/>
      <c r="D1723" s="14" t="n"/>
      <c r="E1723" s="6" t="n"/>
      <c r="F1723" s="11">
        <f>IF(OR(C1723="",D1723=""),"",ROUND(MOD(D1723-C1723,1)*24,2))</f>
        <v/>
      </c>
      <c r="G1723" s="6" t="n"/>
      <c r="H1723" s="16">
        <f>IF(OR(A1723="",B1723=""),"",IF(COUNTIFS('Lançamentos Diários'!$A$5:$A$2004,A1723,'Lançamentos Diários'!$B$5:$B$2004,B1723)&gt;0,"OK","FALTA LANÇAMENTO"))</f>
        <v/>
      </c>
    </row>
    <row r="1724">
      <c r="A1724" s="13" t="n"/>
      <c r="B1724" s="6" t="n"/>
      <c r="C1724" s="14" t="n"/>
      <c r="D1724" s="14" t="n"/>
      <c r="E1724" s="6" t="n"/>
      <c r="F1724" s="11">
        <f>IF(OR(C1724="",D1724=""),"",ROUND(MOD(D1724-C1724,1)*24,2))</f>
        <v/>
      </c>
      <c r="G1724" s="6" t="n"/>
      <c r="H1724" s="16">
        <f>IF(OR(A1724="",B1724=""),"",IF(COUNTIFS('Lançamentos Diários'!$A$5:$A$2004,A1724,'Lançamentos Diários'!$B$5:$B$2004,B1724)&gt;0,"OK","FALTA LANÇAMENTO"))</f>
        <v/>
      </c>
    </row>
    <row r="1725">
      <c r="A1725" s="13" t="n"/>
      <c r="B1725" s="6" t="n"/>
      <c r="C1725" s="14" t="n"/>
      <c r="D1725" s="14" t="n"/>
      <c r="E1725" s="6" t="n"/>
      <c r="F1725" s="11">
        <f>IF(OR(C1725="",D1725=""),"",ROUND(MOD(D1725-C1725,1)*24,2))</f>
        <v/>
      </c>
      <c r="G1725" s="6" t="n"/>
      <c r="H1725" s="16">
        <f>IF(OR(A1725="",B1725=""),"",IF(COUNTIFS('Lançamentos Diários'!$A$5:$A$2004,A1725,'Lançamentos Diários'!$B$5:$B$2004,B1725)&gt;0,"OK","FALTA LANÇAMENTO"))</f>
        <v/>
      </c>
    </row>
    <row r="1726">
      <c r="A1726" s="13" t="n"/>
      <c r="B1726" s="6" t="n"/>
      <c r="C1726" s="14" t="n"/>
      <c r="D1726" s="14" t="n"/>
      <c r="E1726" s="6" t="n"/>
      <c r="F1726" s="11">
        <f>IF(OR(C1726="",D1726=""),"",ROUND(MOD(D1726-C1726,1)*24,2))</f>
        <v/>
      </c>
      <c r="G1726" s="6" t="n"/>
      <c r="H1726" s="16">
        <f>IF(OR(A1726="",B1726=""),"",IF(COUNTIFS('Lançamentos Diários'!$A$5:$A$2004,A1726,'Lançamentos Diários'!$B$5:$B$2004,B1726)&gt;0,"OK","FALTA LANÇAMENTO"))</f>
        <v/>
      </c>
    </row>
    <row r="1727">
      <c r="A1727" s="13" t="n"/>
      <c r="B1727" s="6" t="n"/>
      <c r="C1727" s="14" t="n"/>
      <c r="D1727" s="14" t="n"/>
      <c r="E1727" s="6" t="n"/>
      <c r="F1727" s="11">
        <f>IF(OR(C1727="",D1727=""),"",ROUND(MOD(D1727-C1727,1)*24,2))</f>
        <v/>
      </c>
      <c r="G1727" s="6" t="n"/>
      <c r="H1727" s="16">
        <f>IF(OR(A1727="",B1727=""),"",IF(COUNTIFS('Lançamentos Diários'!$A$5:$A$2004,A1727,'Lançamentos Diários'!$B$5:$B$2004,B1727)&gt;0,"OK","FALTA LANÇAMENTO"))</f>
        <v/>
      </c>
    </row>
    <row r="1728">
      <c r="A1728" s="13" t="n"/>
      <c r="B1728" s="6" t="n"/>
      <c r="C1728" s="14" t="n"/>
      <c r="D1728" s="14" t="n"/>
      <c r="E1728" s="6" t="n"/>
      <c r="F1728" s="11">
        <f>IF(OR(C1728="",D1728=""),"",ROUND(MOD(D1728-C1728,1)*24,2))</f>
        <v/>
      </c>
      <c r="G1728" s="6" t="n"/>
      <c r="H1728" s="16">
        <f>IF(OR(A1728="",B1728=""),"",IF(COUNTIFS('Lançamentos Diários'!$A$5:$A$2004,A1728,'Lançamentos Diários'!$B$5:$B$2004,B1728)&gt;0,"OK","FALTA LANÇAMENTO"))</f>
        <v/>
      </c>
    </row>
    <row r="1729">
      <c r="A1729" s="13" t="n"/>
      <c r="B1729" s="6" t="n"/>
      <c r="C1729" s="14" t="n"/>
      <c r="D1729" s="14" t="n"/>
      <c r="E1729" s="6" t="n"/>
      <c r="F1729" s="11">
        <f>IF(OR(C1729="",D1729=""),"",ROUND(MOD(D1729-C1729,1)*24,2))</f>
        <v/>
      </c>
      <c r="G1729" s="6" t="n"/>
      <c r="H1729" s="16">
        <f>IF(OR(A1729="",B1729=""),"",IF(COUNTIFS('Lançamentos Diários'!$A$5:$A$2004,A1729,'Lançamentos Diários'!$B$5:$B$2004,B1729)&gt;0,"OK","FALTA LANÇAMENTO"))</f>
        <v/>
      </c>
    </row>
    <row r="1730">
      <c r="A1730" s="13" t="n"/>
      <c r="B1730" s="6" t="n"/>
      <c r="C1730" s="14" t="n"/>
      <c r="D1730" s="14" t="n"/>
      <c r="E1730" s="6" t="n"/>
      <c r="F1730" s="11">
        <f>IF(OR(C1730="",D1730=""),"",ROUND(MOD(D1730-C1730,1)*24,2))</f>
        <v/>
      </c>
      <c r="G1730" s="6" t="n"/>
      <c r="H1730" s="16">
        <f>IF(OR(A1730="",B1730=""),"",IF(COUNTIFS('Lançamentos Diários'!$A$5:$A$2004,A1730,'Lançamentos Diários'!$B$5:$B$2004,B1730)&gt;0,"OK","FALTA LANÇAMENTO"))</f>
        <v/>
      </c>
    </row>
    <row r="1731">
      <c r="A1731" s="13" t="n"/>
      <c r="B1731" s="6" t="n"/>
      <c r="C1731" s="14" t="n"/>
      <c r="D1731" s="14" t="n"/>
      <c r="E1731" s="6" t="n"/>
      <c r="F1731" s="11">
        <f>IF(OR(C1731="",D1731=""),"",ROUND(MOD(D1731-C1731,1)*24,2))</f>
        <v/>
      </c>
      <c r="G1731" s="6" t="n"/>
      <c r="H1731" s="16">
        <f>IF(OR(A1731="",B1731=""),"",IF(COUNTIFS('Lançamentos Diários'!$A$5:$A$2004,A1731,'Lançamentos Diários'!$B$5:$B$2004,B1731)&gt;0,"OK","FALTA LANÇAMENTO"))</f>
        <v/>
      </c>
    </row>
    <row r="1732">
      <c r="A1732" s="13" t="n"/>
      <c r="B1732" s="6" t="n"/>
      <c r="C1732" s="14" t="n"/>
      <c r="D1732" s="14" t="n"/>
      <c r="E1732" s="6" t="n"/>
      <c r="F1732" s="11">
        <f>IF(OR(C1732="",D1732=""),"",ROUND(MOD(D1732-C1732,1)*24,2))</f>
        <v/>
      </c>
      <c r="G1732" s="6" t="n"/>
      <c r="H1732" s="16">
        <f>IF(OR(A1732="",B1732=""),"",IF(COUNTIFS('Lançamentos Diários'!$A$5:$A$2004,A1732,'Lançamentos Diários'!$B$5:$B$2004,B1732)&gt;0,"OK","FALTA LANÇAMENTO"))</f>
        <v/>
      </c>
    </row>
    <row r="1733">
      <c r="A1733" s="13" t="n"/>
      <c r="B1733" s="6" t="n"/>
      <c r="C1733" s="14" t="n"/>
      <c r="D1733" s="14" t="n"/>
      <c r="E1733" s="6" t="n"/>
      <c r="F1733" s="11">
        <f>IF(OR(C1733="",D1733=""),"",ROUND(MOD(D1733-C1733,1)*24,2))</f>
        <v/>
      </c>
      <c r="G1733" s="6" t="n"/>
      <c r="H1733" s="16">
        <f>IF(OR(A1733="",B1733=""),"",IF(COUNTIFS('Lançamentos Diários'!$A$5:$A$2004,A1733,'Lançamentos Diários'!$B$5:$B$2004,B1733)&gt;0,"OK","FALTA LANÇAMENTO"))</f>
        <v/>
      </c>
    </row>
    <row r="1734">
      <c r="A1734" s="13" t="n"/>
      <c r="B1734" s="6" t="n"/>
      <c r="C1734" s="14" t="n"/>
      <c r="D1734" s="14" t="n"/>
      <c r="E1734" s="6" t="n"/>
      <c r="F1734" s="11">
        <f>IF(OR(C1734="",D1734=""),"",ROUND(MOD(D1734-C1734,1)*24,2))</f>
        <v/>
      </c>
      <c r="G1734" s="6" t="n"/>
      <c r="H1734" s="16">
        <f>IF(OR(A1734="",B1734=""),"",IF(COUNTIFS('Lançamentos Diários'!$A$5:$A$2004,A1734,'Lançamentos Diários'!$B$5:$B$2004,B1734)&gt;0,"OK","FALTA LANÇAMENTO"))</f>
        <v/>
      </c>
    </row>
    <row r="1735">
      <c r="A1735" s="13" t="n"/>
      <c r="B1735" s="6" t="n"/>
      <c r="C1735" s="14" t="n"/>
      <c r="D1735" s="14" t="n"/>
      <c r="E1735" s="6" t="n"/>
      <c r="F1735" s="11">
        <f>IF(OR(C1735="",D1735=""),"",ROUND(MOD(D1735-C1735,1)*24,2))</f>
        <v/>
      </c>
      <c r="G1735" s="6" t="n"/>
      <c r="H1735" s="16">
        <f>IF(OR(A1735="",B1735=""),"",IF(COUNTIFS('Lançamentos Diários'!$A$5:$A$2004,A1735,'Lançamentos Diários'!$B$5:$B$2004,B1735)&gt;0,"OK","FALTA LANÇAMENTO"))</f>
        <v/>
      </c>
    </row>
    <row r="1736">
      <c r="A1736" s="13" t="n"/>
      <c r="B1736" s="6" t="n"/>
      <c r="C1736" s="14" t="n"/>
      <c r="D1736" s="14" t="n"/>
      <c r="E1736" s="6" t="n"/>
      <c r="F1736" s="11">
        <f>IF(OR(C1736="",D1736=""),"",ROUND(MOD(D1736-C1736,1)*24,2))</f>
        <v/>
      </c>
      <c r="G1736" s="6" t="n"/>
      <c r="H1736" s="16">
        <f>IF(OR(A1736="",B1736=""),"",IF(COUNTIFS('Lançamentos Diários'!$A$5:$A$2004,A1736,'Lançamentos Diários'!$B$5:$B$2004,B1736)&gt;0,"OK","FALTA LANÇAMENTO"))</f>
        <v/>
      </c>
    </row>
    <row r="1737">
      <c r="A1737" s="13" t="n"/>
      <c r="B1737" s="6" t="n"/>
      <c r="C1737" s="14" t="n"/>
      <c r="D1737" s="14" t="n"/>
      <c r="E1737" s="6" t="n"/>
      <c r="F1737" s="11">
        <f>IF(OR(C1737="",D1737=""),"",ROUND(MOD(D1737-C1737,1)*24,2))</f>
        <v/>
      </c>
      <c r="G1737" s="6" t="n"/>
      <c r="H1737" s="16">
        <f>IF(OR(A1737="",B1737=""),"",IF(COUNTIFS('Lançamentos Diários'!$A$5:$A$2004,A1737,'Lançamentos Diários'!$B$5:$B$2004,B1737)&gt;0,"OK","FALTA LANÇAMENTO"))</f>
        <v/>
      </c>
    </row>
    <row r="1738">
      <c r="A1738" s="13" t="n"/>
      <c r="B1738" s="6" t="n"/>
      <c r="C1738" s="14" t="n"/>
      <c r="D1738" s="14" t="n"/>
      <c r="E1738" s="6" t="n"/>
      <c r="F1738" s="11">
        <f>IF(OR(C1738="",D1738=""),"",ROUND(MOD(D1738-C1738,1)*24,2))</f>
        <v/>
      </c>
      <c r="G1738" s="6" t="n"/>
      <c r="H1738" s="16">
        <f>IF(OR(A1738="",B1738=""),"",IF(COUNTIFS('Lançamentos Diários'!$A$5:$A$2004,A1738,'Lançamentos Diários'!$B$5:$B$2004,B1738)&gt;0,"OK","FALTA LANÇAMENTO"))</f>
        <v/>
      </c>
    </row>
    <row r="1739">
      <c r="A1739" s="13" t="n"/>
      <c r="B1739" s="6" t="n"/>
      <c r="C1739" s="14" t="n"/>
      <c r="D1739" s="14" t="n"/>
      <c r="E1739" s="6" t="n"/>
      <c r="F1739" s="11">
        <f>IF(OR(C1739="",D1739=""),"",ROUND(MOD(D1739-C1739,1)*24,2))</f>
        <v/>
      </c>
      <c r="G1739" s="6" t="n"/>
      <c r="H1739" s="16">
        <f>IF(OR(A1739="",B1739=""),"",IF(COUNTIFS('Lançamentos Diários'!$A$5:$A$2004,A1739,'Lançamentos Diários'!$B$5:$B$2004,B1739)&gt;0,"OK","FALTA LANÇAMENTO"))</f>
        <v/>
      </c>
    </row>
    <row r="1740">
      <c r="A1740" s="13" t="n"/>
      <c r="B1740" s="6" t="n"/>
      <c r="C1740" s="14" t="n"/>
      <c r="D1740" s="14" t="n"/>
      <c r="E1740" s="6" t="n"/>
      <c r="F1740" s="11">
        <f>IF(OR(C1740="",D1740=""),"",ROUND(MOD(D1740-C1740,1)*24,2))</f>
        <v/>
      </c>
      <c r="G1740" s="6" t="n"/>
      <c r="H1740" s="16">
        <f>IF(OR(A1740="",B1740=""),"",IF(COUNTIFS('Lançamentos Diários'!$A$5:$A$2004,A1740,'Lançamentos Diários'!$B$5:$B$2004,B1740)&gt;0,"OK","FALTA LANÇAMENTO"))</f>
        <v/>
      </c>
    </row>
    <row r="1741">
      <c r="A1741" s="13" t="n"/>
      <c r="B1741" s="6" t="n"/>
      <c r="C1741" s="14" t="n"/>
      <c r="D1741" s="14" t="n"/>
      <c r="E1741" s="6" t="n"/>
      <c r="F1741" s="11">
        <f>IF(OR(C1741="",D1741=""),"",ROUND(MOD(D1741-C1741,1)*24,2))</f>
        <v/>
      </c>
      <c r="G1741" s="6" t="n"/>
      <c r="H1741" s="16">
        <f>IF(OR(A1741="",B1741=""),"",IF(COUNTIFS('Lançamentos Diários'!$A$5:$A$2004,A1741,'Lançamentos Diários'!$B$5:$B$2004,B1741)&gt;0,"OK","FALTA LANÇAMENTO"))</f>
        <v/>
      </c>
    </row>
    <row r="1742">
      <c r="A1742" s="13" t="n"/>
      <c r="B1742" s="6" t="n"/>
      <c r="C1742" s="14" t="n"/>
      <c r="D1742" s="14" t="n"/>
      <c r="E1742" s="6" t="n"/>
      <c r="F1742" s="11">
        <f>IF(OR(C1742="",D1742=""),"",ROUND(MOD(D1742-C1742,1)*24,2))</f>
        <v/>
      </c>
      <c r="G1742" s="6" t="n"/>
      <c r="H1742" s="16">
        <f>IF(OR(A1742="",B1742=""),"",IF(COUNTIFS('Lançamentos Diários'!$A$5:$A$2004,A1742,'Lançamentos Diários'!$B$5:$B$2004,B1742)&gt;0,"OK","FALTA LANÇAMENTO"))</f>
        <v/>
      </c>
    </row>
    <row r="1743">
      <c r="A1743" s="13" t="n"/>
      <c r="B1743" s="6" t="n"/>
      <c r="C1743" s="14" t="n"/>
      <c r="D1743" s="14" t="n"/>
      <c r="E1743" s="6" t="n"/>
      <c r="F1743" s="11">
        <f>IF(OR(C1743="",D1743=""),"",ROUND(MOD(D1743-C1743,1)*24,2))</f>
        <v/>
      </c>
      <c r="G1743" s="6" t="n"/>
      <c r="H1743" s="16">
        <f>IF(OR(A1743="",B1743=""),"",IF(COUNTIFS('Lançamentos Diários'!$A$5:$A$2004,A1743,'Lançamentos Diários'!$B$5:$B$2004,B1743)&gt;0,"OK","FALTA LANÇAMENTO"))</f>
        <v/>
      </c>
    </row>
    <row r="1744">
      <c r="A1744" s="13" t="n"/>
      <c r="B1744" s="6" t="n"/>
      <c r="C1744" s="14" t="n"/>
      <c r="D1744" s="14" t="n"/>
      <c r="E1744" s="6" t="n"/>
      <c r="F1744" s="11">
        <f>IF(OR(C1744="",D1744=""),"",ROUND(MOD(D1744-C1744,1)*24,2))</f>
        <v/>
      </c>
      <c r="G1744" s="6" t="n"/>
      <c r="H1744" s="16">
        <f>IF(OR(A1744="",B1744=""),"",IF(COUNTIFS('Lançamentos Diários'!$A$5:$A$2004,A1744,'Lançamentos Diários'!$B$5:$B$2004,B1744)&gt;0,"OK","FALTA LANÇAMENTO"))</f>
        <v/>
      </c>
    </row>
    <row r="1745">
      <c r="A1745" s="13" t="n"/>
      <c r="B1745" s="6" t="n"/>
      <c r="C1745" s="14" t="n"/>
      <c r="D1745" s="14" t="n"/>
      <c r="E1745" s="6" t="n"/>
      <c r="F1745" s="11">
        <f>IF(OR(C1745="",D1745=""),"",ROUND(MOD(D1745-C1745,1)*24,2))</f>
        <v/>
      </c>
      <c r="G1745" s="6" t="n"/>
      <c r="H1745" s="16">
        <f>IF(OR(A1745="",B1745=""),"",IF(COUNTIFS('Lançamentos Diários'!$A$5:$A$2004,A1745,'Lançamentos Diários'!$B$5:$B$2004,B1745)&gt;0,"OK","FALTA LANÇAMENTO"))</f>
        <v/>
      </c>
    </row>
    <row r="1746">
      <c r="A1746" s="13" t="n"/>
      <c r="B1746" s="6" t="n"/>
      <c r="C1746" s="14" t="n"/>
      <c r="D1746" s="14" t="n"/>
      <c r="E1746" s="6" t="n"/>
      <c r="F1746" s="11">
        <f>IF(OR(C1746="",D1746=""),"",ROUND(MOD(D1746-C1746,1)*24,2))</f>
        <v/>
      </c>
      <c r="G1746" s="6" t="n"/>
      <c r="H1746" s="16">
        <f>IF(OR(A1746="",B1746=""),"",IF(COUNTIFS('Lançamentos Diários'!$A$5:$A$2004,A1746,'Lançamentos Diários'!$B$5:$B$2004,B1746)&gt;0,"OK","FALTA LANÇAMENTO"))</f>
        <v/>
      </c>
    </row>
    <row r="1747">
      <c r="A1747" s="13" t="n"/>
      <c r="B1747" s="6" t="n"/>
      <c r="C1747" s="14" t="n"/>
      <c r="D1747" s="14" t="n"/>
      <c r="E1747" s="6" t="n"/>
      <c r="F1747" s="11">
        <f>IF(OR(C1747="",D1747=""),"",ROUND(MOD(D1747-C1747,1)*24,2))</f>
        <v/>
      </c>
      <c r="G1747" s="6" t="n"/>
      <c r="H1747" s="16">
        <f>IF(OR(A1747="",B1747=""),"",IF(COUNTIFS('Lançamentos Diários'!$A$5:$A$2004,A1747,'Lançamentos Diários'!$B$5:$B$2004,B1747)&gt;0,"OK","FALTA LANÇAMENTO"))</f>
        <v/>
      </c>
    </row>
    <row r="1748">
      <c r="A1748" s="13" t="n"/>
      <c r="B1748" s="6" t="n"/>
      <c r="C1748" s="14" t="n"/>
      <c r="D1748" s="14" t="n"/>
      <c r="E1748" s="6" t="n"/>
      <c r="F1748" s="11">
        <f>IF(OR(C1748="",D1748=""),"",ROUND(MOD(D1748-C1748,1)*24,2))</f>
        <v/>
      </c>
      <c r="G1748" s="6" t="n"/>
      <c r="H1748" s="16">
        <f>IF(OR(A1748="",B1748=""),"",IF(COUNTIFS('Lançamentos Diários'!$A$5:$A$2004,A1748,'Lançamentos Diários'!$B$5:$B$2004,B1748)&gt;0,"OK","FALTA LANÇAMENTO"))</f>
        <v/>
      </c>
    </row>
    <row r="1749">
      <c r="A1749" s="13" t="n"/>
      <c r="B1749" s="6" t="n"/>
      <c r="C1749" s="14" t="n"/>
      <c r="D1749" s="14" t="n"/>
      <c r="E1749" s="6" t="n"/>
      <c r="F1749" s="11">
        <f>IF(OR(C1749="",D1749=""),"",ROUND(MOD(D1749-C1749,1)*24,2))</f>
        <v/>
      </c>
      <c r="G1749" s="6" t="n"/>
      <c r="H1749" s="16">
        <f>IF(OR(A1749="",B1749=""),"",IF(COUNTIFS('Lançamentos Diários'!$A$5:$A$2004,A1749,'Lançamentos Diários'!$B$5:$B$2004,B1749)&gt;0,"OK","FALTA LANÇAMENTO"))</f>
        <v/>
      </c>
    </row>
    <row r="1750">
      <c r="A1750" s="13" t="n"/>
      <c r="B1750" s="6" t="n"/>
      <c r="C1750" s="14" t="n"/>
      <c r="D1750" s="14" t="n"/>
      <c r="E1750" s="6" t="n"/>
      <c r="F1750" s="11">
        <f>IF(OR(C1750="",D1750=""),"",ROUND(MOD(D1750-C1750,1)*24,2))</f>
        <v/>
      </c>
      <c r="G1750" s="6" t="n"/>
      <c r="H1750" s="16">
        <f>IF(OR(A1750="",B1750=""),"",IF(COUNTIFS('Lançamentos Diários'!$A$5:$A$2004,A1750,'Lançamentos Diários'!$B$5:$B$2004,B1750)&gt;0,"OK","FALTA LANÇAMENTO"))</f>
        <v/>
      </c>
    </row>
    <row r="1751">
      <c r="A1751" s="13" t="n"/>
      <c r="B1751" s="6" t="n"/>
      <c r="C1751" s="14" t="n"/>
      <c r="D1751" s="14" t="n"/>
      <c r="E1751" s="6" t="n"/>
      <c r="F1751" s="11">
        <f>IF(OR(C1751="",D1751=""),"",ROUND(MOD(D1751-C1751,1)*24,2))</f>
        <v/>
      </c>
      <c r="G1751" s="6" t="n"/>
      <c r="H1751" s="16">
        <f>IF(OR(A1751="",B1751=""),"",IF(COUNTIFS('Lançamentos Diários'!$A$5:$A$2004,A1751,'Lançamentos Diários'!$B$5:$B$2004,B1751)&gt;0,"OK","FALTA LANÇAMENTO"))</f>
        <v/>
      </c>
    </row>
    <row r="1752">
      <c r="A1752" s="13" t="n"/>
      <c r="B1752" s="6" t="n"/>
      <c r="C1752" s="14" t="n"/>
      <c r="D1752" s="14" t="n"/>
      <c r="E1752" s="6" t="n"/>
      <c r="F1752" s="11">
        <f>IF(OR(C1752="",D1752=""),"",ROUND(MOD(D1752-C1752,1)*24,2))</f>
        <v/>
      </c>
      <c r="G1752" s="6" t="n"/>
      <c r="H1752" s="16">
        <f>IF(OR(A1752="",B1752=""),"",IF(COUNTIFS('Lançamentos Diários'!$A$5:$A$2004,A1752,'Lançamentos Diários'!$B$5:$B$2004,B1752)&gt;0,"OK","FALTA LANÇAMENTO"))</f>
        <v/>
      </c>
    </row>
    <row r="1753">
      <c r="A1753" s="13" t="n"/>
      <c r="B1753" s="6" t="n"/>
      <c r="C1753" s="14" t="n"/>
      <c r="D1753" s="14" t="n"/>
      <c r="E1753" s="6" t="n"/>
      <c r="F1753" s="11">
        <f>IF(OR(C1753="",D1753=""),"",ROUND(MOD(D1753-C1753,1)*24,2))</f>
        <v/>
      </c>
      <c r="G1753" s="6" t="n"/>
      <c r="H1753" s="16">
        <f>IF(OR(A1753="",B1753=""),"",IF(COUNTIFS('Lançamentos Diários'!$A$5:$A$2004,A1753,'Lançamentos Diários'!$B$5:$B$2004,B1753)&gt;0,"OK","FALTA LANÇAMENTO"))</f>
        <v/>
      </c>
    </row>
    <row r="1754">
      <c r="A1754" s="13" t="n"/>
      <c r="B1754" s="6" t="n"/>
      <c r="C1754" s="14" t="n"/>
      <c r="D1754" s="14" t="n"/>
      <c r="E1754" s="6" t="n"/>
      <c r="F1754" s="11">
        <f>IF(OR(C1754="",D1754=""),"",ROUND(MOD(D1754-C1754,1)*24,2))</f>
        <v/>
      </c>
      <c r="G1754" s="6" t="n"/>
      <c r="H1754" s="16">
        <f>IF(OR(A1754="",B1754=""),"",IF(COUNTIFS('Lançamentos Diários'!$A$5:$A$2004,A1754,'Lançamentos Diários'!$B$5:$B$2004,B1754)&gt;0,"OK","FALTA LANÇAMENTO"))</f>
        <v/>
      </c>
    </row>
    <row r="1755">
      <c r="A1755" s="13" t="n"/>
      <c r="B1755" s="6" t="n"/>
      <c r="C1755" s="14" t="n"/>
      <c r="D1755" s="14" t="n"/>
      <c r="E1755" s="6" t="n"/>
      <c r="F1755" s="11">
        <f>IF(OR(C1755="",D1755=""),"",ROUND(MOD(D1755-C1755,1)*24,2))</f>
        <v/>
      </c>
      <c r="G1755" s="6" t="n"/>
      <c r="H1755" s="16">
        <f>IF(OR(A1755="",B1755=""),"",IF(COUNTIFS('Lançamentos Diários'!$A$5:$A$2004,A1755,'Lançamentos Diários'!$B$5:$B$2004,B1755)&gt;0,"OK","FALTA LANÇAMENTO"))</f>
        <v/>
      </c>
    </row>
    <row r="1756">
      <c r="A1756" s="13" t="n"/>
      <c r="B1756" s="6" t="n"/>
      <c r="C1756" s="14" t="n"/>
      <c r="D1756" s="14" t="n"/>
      <c r="E1756" s="6" t="n"/>
      <c r="F1756" s="11">
        <f>IF(OR(C1756="",D1756=""),"",ROUND(MOD(D1756-C1756,1)*24,2))</f>
        <v/>
      </c>
      <c r="G1756" s="6" t="n"/>
      <c r="H1756" s="16">
        <f>IF(OR(A1756="",B1756=""),"",IF(COUNTIFS('Lançamentos Diários'!$A$5:$A$2004,A1756,'Lançamentos Diários'!$B$5:$B$2004,B1756)&gt;0,"OK","FALTA LANÇAMENTO"))</f>
        <v/>
      </c>
    </row>
    <row r="1757">
      <c r="A1757" s="13" t="n"/>
      <c r="B1757" s="6" t="n"/>
      <c r="C1757" s="14" t="n"/>
      <c r="D1757" s="14" t="n"/>
      <c r="E1757" s="6" t="n"/>
      <c r="F1757" s="11">
        <f>IF(OR(C1757="",D1757=""),"",ROUND(MOD(D1757-C1757,1)*24,2))</f>
        <v/>
      </c>
      <c r="G1757" s="6" t="n"/>
      <c r="H1757" s="16">
        <f>IF(OR(A1757="",B1757=""),"",IF(COUNTIFS('Lançamentos Diários'!$A$5:$A$2004,A1757,'Lançamentos Diários'!$B$5:$B$2004,B1757)&gt;0,"OK","FALTA LANÇAMENTO"))</f>
        <v/>
      </c>
    </row>
    <row r="1758">
      <c r="A1758" s="13" t="n"/>
      <c r="B1758" s="6" t="n"/>
      <c r="C1758" s="14" t="n"/>
      <c r="D1758" s="14" t="n"/>
      <c r="E1758" s="6" t="n"/>
      <c r="F1758" s="11">
        <f>IF(OR(C1758="",D1758=""),"",ROUND(MOD(D1758-C1758,1)*24,2))</f>
        <v/>
      </c>
      <c r="G1758" s="6" t="n"/>
      <c r="H1758" s="16">
        <f>IF(OR(A1758="",B1758=""),"",IF(COUNTIFS('Lançamentos Diários'!$A$5:$A$2004,A1758,'Lançamentos Diários'!$B$5:$B$2004,B1758)&gt;0,"OK","FALTA LANÇAMENTO"))</f>
        <v/>
      </c>
    </row>
    <row r="1759">
      <c r="A1759" s="13" t="n"/>
      <c r="B1759" s="6" t="n"/>
      <c r="C1759" s="14" t="n"/>
      <c r="D1759" s="14" t="n"/>
      <c r="E1759" s="6" t="n"/>
      <c r="F1759" s="11">
        <f>IF(OR(C1759="",D1759=""),"",ROUND(MOD(D1759-C1759,1)*24,2))</f>
        <v/>
      </c>
      <c r="G1759" s="6" t="n"/>
      <c r="H1759" s="16">
        <f>IF(OR(A1759="",B1759=""),"",IF(COUNTIFS('Lançamentos Diários'!$A$5:$A$2004,A1759,'Lançamentos Diários'!$B$5:$B$2004,B1759)&gt;0,"OK","FALTA LANÇAMENTO"))</f>
        <v/>
      </c>
    </row>
    <row r="1760">
      <c r="A1760" s="13" t="n"/>
      <c r="B1760" s="6" t="n"/>
      <c r="C1760" s="14" t="n"/>
      <c r="D1760" s="14" t="n"/>
      <c r="E1760" s="6" t="n"/>
      <c r="F1760" s="11">
        <f>IF(OR(C1760="",D1760=""),"",ROUND(MOD(D1760-C1760,1)*24,2))</f>
        <v/>
      </c>
      <c r="G1760" s="6" t="n"/>
      <c r="H1760" s="16">
        <f>IF(OR(A1760="",B1760=""),"",IF(COUNTIFS('Lançamentos Diários'!$A$5:$A$2004,A1760,'Lançamentos Diários'!$B$5:$B$2004,B1760)&gt;0,"OK","FALTA LANÇAMENTO"))</f>
        <v/>
      </c>
    </row>
    <row r="1761">
      <c r="A1761" s="13" t="n"/>
      <c r="B1761" s="6" t="n"/>
      <c r="C1761" s="14" t="n"/>
      <c r="D1761" s="14" t="n"/>
      <c r="E1761" s="6" t="n"/>
      <c r="F1761" s="11">
        <f>IF(OR(C1761="",D1761=""),"",ROUND(MOD(D1761-C1761,1)*24,2))</f>
        <v/>
      </c>
      <c r="G1761" s="6" t="n"/>
      <c r="H1761" s="16">
        <f>IF(OR(A1761="",B1761=""),"",IF(COUNTIFS('Lançamentos Diários'!$A$5:$A$2004,A1761,'Lançamentos Diários'!$B$5:$B$2004,B1761)&gt;0,"OK","FALTA LANÇAMENTO"))</f>
        <v/>
      </c>
    </row>
    <row r="1762">
      <c r="A1762" s="13" t="n"/>
      <c r="B1762" s="6" t="n"/>
      <c r="C1762" s="14" t="n"/>
      <c r="D1762" s="14" t="n"/>
      <c r="E1762" s="6" t="n"/>
      <c r="F1762" s="11">
        <f>IF(OR(C1762="",D1762=""),"",ROUND(MOD(D1762-C1762,1)*24,2))</f>
        <v/>
      </c>
      <c r="G1762" s="6" t="n"/>
      <c r="H1762" s="16">
        <f>IF(OR(A1762="",B1762=""),"",IF(COUNTIFS('Lançamentos Diários'!$A$5:$A$2004,A1762,'Lançamentos Diários'!$B$5:$B$2004,B1762)&gt;0,"OK","FALTA LANÇAMENTO"))</f>
        <v/>
      </c>
    </row>
    <row r="1763">
      <c r="A1763" s="13" t="n"/>
      <c r="B1763" s="6" t="n"/>
      <c r="C1763" s="14" t="n"/>
      <c r="D1763" s="14" t="n"/>
      <c r="E1763" s="6" t="n"/>
      <c r="F1763" s="11">
        <f>IF(OR(C1763="",D1763=""),"",ROUND(MOD(D1763-C1763,1)*24,2))</f>
        <v/>
      </c>
      <c r="G1763" s="6" t="n"/>
      <c r="H1763" s="16">
        <f>IF(OR(A1763="",B1763=""),"",IF(COUNTIFS('Lançamentos Diários'!$A$5:$A$2004,A1763,'Lançamentos Diários'!$B$5:$B$2004,B1763)&gt;0,"OK","FALTA LANÇAMENTO"))</f>
        <v/>
      </c>
    </row>
    <row r="1764">
      <c r="A1764" s="13" t="n"/>
      <c r="B1764" s="6" t="n"/>
      <c r="C1764" s="14" t="n"/>
      <c r="D1764" s="14" t="n"/>
      <c r="E1764" s="6" t="n"/>
      <c r="F1764" s="11">
        <f>IF(OR(C1764="",D1764=""),"",ROUND(MOD(D1764-C1764,1)*24,2))</f>
        <v/>
      </c>
      <c r="G1764" s="6" t="n"/>
      <c r="H1764" s="16">
        <f>IF(OR(A1764="",B1764=""),"",IF(COUNTIFS('Lançamentos Diários'!$A$5:$A$2004,A1764,'Lançamentos Diários'!$B$5:$B$2004,B1764)&gt;0,"OK","FALTA LANÇAMENTO"))</f>
        <v/>
      </c>
    </row>
    <row r="1765">
      <c r="A1765" s="13" t="n"/>
      <c r="B1765" s="6" t="n"/>
      <c r="C1765" s="14" t="n"/>
      <c r="D1765" s="14" t="n"/>
      <c r="E1765" s="6" t="n"/>
      <c r="F1765" s="11">
        <f>IF(OR(C1765="",D1765=""),"",ROUND(MOD(D1765-C1765,1)*24,2))</f>
        <v/>
      </c>
      <c r="G1765" s="6" t="n"/>
      <c r="H1765" s="16">
        <f>IF(OR(A1765="",B1765=""),"",IF(COUNTIFS('Lançamentos Diários'!$A$5:$A$2004,A1765,'Lançamentos Diários'!$B$5:$B$2004,B1765)&gt;0,"OK","FALTA LANÇAMENTO"))</f>
        <v/>
      </c>
    </row>
    <row r="1766">
      <c r="A1766" s="13" t="n"/>
      <c r="B1766" s="6" t="n"/>
      <c r="C1766" s="14" t="n"/>
      <c r="D1766" s="14" t="n"/>
      <c r="E1766" s="6" t="n"/>
      <c r="F1766" s="11">
        <f>IF(OR(C1766="",D1766=""),"",ROUND(MOD(D1766-C1766,1)*24,2))</f>
        <v/>
      </c>
      <c r="G1766" s="6" t="n"/>
      <c r="H1766" s="16">
        <f>IF(OR(A1766="",B1766=""),"",IF(COUNTIFS('Lançamentos Diários'!$A$5:$A$2004,A1766,'Lançamentos Diários'!$B$5:$B$2004,B1766)&gt;0,"OK","FALTA LANÇAMENTO"))</f>
        <v/>
      </c>
    </row>
    <row r="1767">
      <c r="A1767" s="13" t="n"/>
      <c r="B1767" s="6" t="n"/>
      <c r="C1767" s="14" t="n"/>
      <c r="D1767" s="14" t="n"/>
      <c r="E1767" s="6" t="n"/>
      <c r="F1767" s="11">
        <f>IF(OR(C1767="",D1767=""),"",ROUND(MOD(D1767-C1767,1)*24,2))</f>
        <v/>
      </c>
      <c r="G1767" s="6" t="n"/>
      <c r="H1767" s="16">
        <f>IF(OR(A1767="",B1767=""),"",IF(COUNTIFS('Lançamentos Diários'!$A$5:$A$2004,A1767,'Lançamentos Diários'!$B$5:$B$2004,B1767)&gt;0,"OK","FALTA LANÇAMENTO"))</f>
        <v/>
      </c>
    </row>
    <row r="1768">
      <c r="A1768" s="13" t="n"/>
      <c r="B1768" s="6" t="n"/>
      <c r="C1768" s="14" t="n"/>
      <c r="D1768" s="14" t="n"/>
      <c r="E1768" s="6" t="n"/>
      <c r="F1768" s="11">
        <f>IF(OR(C1768="",D1768=""),"",ROUND(MOD(D1768-C1768,1)*24,2))</f>
        <v/>
      </c>
      <c r="G1768" s="6" t="n"/>
      <c r="H1768" s="16">
        <f>IF(OR(A1768="",B1768=""),"",IF(COUNTIFS('Lançamentos Diários'!$A$5:$A$2004,A1768,'Lançamentos Diários'!$B$5:$B$2004,B1768)&gt;0,"OK","FALTA LANÇAMENTO"))</f>
        <v/>
      </c>
    </row>
    <row r="1769">
      <c r="A1769" s="13" t="n"/>
      <c r="B1769" s="6" t="n"/>
      <c r="C1769" s="14" t="n"/>
      <c r="D1769" s="14" t="n"/>
      <c r="E1769" s="6" t="n"/>
      <c r="F1769" s="11">
        <f>IF(OR(C1769="",D1769=""),"",ROUND(MOD(D1769-C1769,1)*24,2))</f>
        <v/>
      </c>
      <c r="G1769" s="6" t="n"/>
      <c r="H1769" s="16">
        <f>IF(OR(A1769="",B1769=""),"",IF(COUNTIFS('Lançamentos Diários'!$A$5:$A$2004,A1769,'Lançamentos Diários'!$B$5:$B$2004,B1769)&gt;0,"OK","FALTA LANÇAMENTO"))</f>
        <v/>
      </c>
    </row>
    <row r="1770">
      <c r="A1770" s="13" t="n"/>
      <c r="B1770" s="6" t="n"/>
      <c r="C1770" s="14" t="n"/>
      <c r="D1770" s="14" t="n"/>
      <c r="E1770" s="6" t="n"/>
      <c r="F1770" s="11">
        <f>IF(OR(C1770="",D1770=""),"",ROUND(MOD(D1770-C1770,1)*24,2))</f>
        <v/>
      </c>
      <c r="G1770" s="6" t="n"/>
      <c r="H1770" s="16">
        <f>IF(OR(A1770="",B1770=""),"",IF(COUNTIFS('Lançamentos Diários'!$A$5:$A$2004,A1770,'Lançamentos Diários'!$B$5:$B$2004,B1770)&gt;0,"OK","FALTA LANÇAMENTO"))</f>
        <v/>
      </c>
    </row>
    <row r="1771">
      <c r="A1771" s="13" t="n"/>
      <c r="B1771" s="6" t="n"/>
      <c r="C1771" s="14" t="n"/>
      <c r="D1771" s="14" t="n"/>
      <c r="E1771" s="6" t="n"/>
      <c r="F1771" s="11">
        <f>IF(OR(C1771="",D1771=""),"",ROUND(MOD(D1771-C1771,1)*24,2))</f>
        <v/>
      </c>
      <c r="G1771" s="6" t="n"/>
      <c r="H1771" s="16">
        <f>IF(OR(A1771="",B1771=""),"",IF(COUNTIFS('Lançamentos Diários'!$A$5:$A$2004,A1771,'Lançamentos Diários'!$B$5:$B$2004,B1771)&gt;0,"OK","FALTA LANÇAMENTO"))</f>
        <v/>
      </c>
    </row>
    <row r="1772">
      <c r="A1772" s="13" t="n"/>
      <c r="B1772" s="6" t="n"/>
      <c r="C1772" s="14" t="n"/>
      <c r="D1772" s="14" t="n"/>
      <c r="E1772" s="6" t="n"/>
      <c r="F1772" s="11">
        <f>IF(OR(C1772="",D1772=""),"",ROUND(MOD(D1772-C1772,1)*24,2))</f>
        <v/>
      </c>
      <c r="G1772" s="6" t="n"/>
      <c r="H1772" s="16">
        <f>IF(OR(A1772="",B1772=""),"",IF(COUNTIFS('Lançamentos Diários'!$A$5:$A$2004,A1772,'Lançamentos Diários'!$B$5:$B$2004,B1772)&gt;0,"OK","FALTA LANÇAMENTO"))</f>
        <v/>
      </c>
    </row>
    <row r="1773">
      <c r="A1773" s="13" t="n"/>
      <c r="B1773" s="6" t="n"/>
      <c r="C1773" s="14" t="n"/>
      <c r="D1773" s="14" t="n"/>
      <c r="E1773" s="6" t="n"/>
      <c r="F1773" s="11">
        <f>IF(OR(C1773="",D1773=""),"",ROUND(MOD(D1773-C1773,1)*24,2))</f>
        <v/>
      </c>
      <c r="G1773" s="6" t="n"/>
      <c r="H1773" s="16">
        <f>IF(OR(A1773="",B1773=""),"",IF(COUNTIFS('Lançamentos Diários'!$A$5:$A$2004,A1773,'Lançamentos Diários'!$B$5:$B$2004,B1773)&gt;0,"OK","FALTA LANÇAMENTO"))</f>
        <v/>
      </c>
    </row>
    <row r="1774">
      <c r="A1774" s="13" t="n"/>
      <c r="B1774" s="6" t="n"/>
      <c r="C1774" s="14" t="n"/>
      <c r="D1774" s="14" t="n"/>
      <c r="E1774" s="6" t="n"/>
      <c r="F1774" s="11">
        <f>IF(OR(C1774="",D1774=""),"",ROUND(MOD(D1774-C1774,1)*24,2))</f>
        <v/>
      </c>
      <c r="G1774" s="6" t="n"/>
      <c r="H1774" s="16">
        <f>IF(OR(A1774="",B1774=""),"",IF(COUNTIFS('Lançamentos Diários'!$A$5:$A$2004,A1774,'Lançamentos Diários'!$B$5:$B$2004,B1774)&gt;0,"OK","FALTA LANÇAMENTO"))</f>
        <v/>
      </c>
    </row>
    <row r="1775">
      <c r="A1775" s="13" t="n"/>
      <c r="B1775" s="6" t="n"/>
      <c r="C1775" s="14" t="n"/>
      <c r="D1775" s="14" t="n"/>
      <c r="E1775" s="6" t="n"/>
      <c r="F1775" s="11">
        <f>IF(OR(C1775="",D1775=""),"",ROUND(MOD(D1775-C1775,1)*24,2))</f>
        <v/>
      </c>
      <c r="G1775" s="6" t="n"/>
      <c r="H1775" s="16">
        <f>IF(OR(A1775="",B1775=""),"",IF(COUNTIFS('Lançamentos Diários'!$A$5:$A$2004,A1775,'Lançamentos Diários'!$B$5:$B$2004,B1775)&gt;0,"OK","FALTA LANÇAMENTO"))</f>
        <v/>
      </c>
    </row>
    <row r="1776">
      <c r="A1776" s="13" t="n"/>
      <c r="B1776" s="6" t="n"/>
      <c r="C1776" s="14" t="n"/>
      <c r="D1776" s="14" t="n"/>
      <c r="E1776" s="6" t="n"/>
      <c r="F1776" s="11">
        <f>IF(OR(C1776="",D1776=""),"",ROUND(MOD(D1776-C1776,1)*24,2))</f>
        <v/>
      </c>
      <c r="G1776" s="6" t="n"/>
      <c r="H1776" s="16">
        <f>IF(OR(A1776="",B1776=""),"",IF(COUNTIFS('Lançamentos Diários'!$A$5:$A$2004,A1776,'Lançamentos Diários'!$B$5:$B$2004,B1776)&gt;0,"OK","FALTA LANÇAMENTO"))</f>
        <v/>
      </c>
    </row>
    <row r="1777">
      <c r="A1777" s="13" t="n"/>
      <c r="B1777" s="6" t="n"/>
      <c r="C1777" s="14" t="n"/>
      <c r="D1777" s="14" t="n"/>
      <c r="E1777" s="6" t="n"/>
      <c r="F1777" s="11">
        <f>IF(OR(C1777="",D1777=""),"",ROUND(MOD(D1777-C1777,1)*24,2))</f>
        <v/>
      </c>
      <c r="G1777" s="6" t="n"/>
      <c r="H1777" s="16">
        <f>IF(OR(A1777="",B1777=""),"",IF(COUNTIFS('Lançamentos Diários'!$A$5:$A$2004,A1777,'Lançamentos Diários'!$B$5:$B$2004,B1777)&gt;0,"OK","FALTA LANÇAMENTO"))</f>
        <v/>
      </c>
    </row>
    <row r="1778">
      <c r="A1778" s="13" t="n"/>
      <c r="B1778" s="6" t="n"/>
      <c r="C1778" s="14" t="n"/>
      <c r="D1778" s="14" t="n"/>
      <c r="E1778" s="6" t="n"/>
      <c r="F1778" s="11">
        <f>IF(OR(C1778="",D1778=""),"",ROUND(MOD(D1778-C1778,1)*24,2))</f>
        <v/>
      </c>
      <c r="G1778" s="6" t="n"/>
      <c r="H1778" s="16">
        <f>IF(OR(A1778="",B1778=""),"",IF(COUNTIFS('Lançamentos Diários'!$A$5:$A$2004,A1778,'Lançamentos Diários'!$B$5:$B$2004,B1778)&gt;0,"OK","FALTA LANÇAMENTO"))</f>
        <v/>
      </c>
    </row>
    <row r="1779">
      <c r="A1779" s="13" t="n"/>
      <c r="B1779" s="6" t="n"/>
      <c r="C1779" s="14" t="n"/>
      <c r="D1779" s="14" t="n"/>
      <c r="E1779" s="6" t="n"/>
      <c r="F1779" s="11">
        <f>IF(OR(C1779="",D1779=""),"",ROUND(MOD(D1779-C1779,1)*24,2))</f>
        <v/>
      </c>
      <c r="G1779" s="6" t="n"/>
      <c r="H1779" s="16">
        <f>IF(OR(A1779="",B1779=""),"",IF(COUNTIFS('Lançamentos Diários'!$A$5:$A$2004,A1779,'Lançamentos Diários'!$B$5:$B$2004,B1779)&gt;0,"OK","FALTA LANÇAMENTO"))</f>
        <v/>
      </c>
    </row>
    <row r="1780">
      <c r="A1780" s="13" t="n"/>
      <c r="B1780" s="6" t="n"/>
      <c r="C1780" s="14" t="n"/>
      <c r="D1780" s="14" t="n"/>
      <c r="E1780" s="6" t="n"/>
      <c r="F1780" s="11">
        <f>IF(OR(C1780="",D1780=""),"",ROUND(MOD(D1780-C1780,1)*24,2))</f>
        <v/>
      </c>
      <c r="G1780" s="6" t="n"/>
      <c r="H1780" s="16">
        <f>IF(OR(A1780="",B1780=""),"",IF(COUNTIFS('Lançamentos Diários'!$A$5:$A$2004,A1780,'Lançamentos Diários'!$B$5:$B$2004,B1780)&gt;0,"OK","FALTA LANÇAMENTO"))</f>
        <v/>
      </c>
    </row>
    <row r="1781">
      <c r="A1781" s="13" t="n"/>
      <c r="B1781" s="6" t="n"/>
      <c r="C1781" s="14" t="n"/>
      <c r="D1781" s="14" t="n"/>
      <c r="E1781" s="6" t="n"/>
      <c r="F1781" s="11">
        <f>IF(OR(C1781="",D1781=""),"",ROUND(MOD(D1781-C1781,1)*24,2))</f>
        <v/>
      </c>
      <c r="G1781" s="6" t="n"/>
      <c r="H1781" s="16">
        <f>IF(OR(A1781="",B1781=""),"",IF(COUNTIFS('Lançamentos Diários'!$A$5:$A$2004,A1781,'Lançamentos Diários'!$B$5:$B$2004,B1781)&gt;0,"OK","FALTA LANÇAMENTO"))</f>
        <v/>
      </c>
    </row>
    <row r="1782">
      <c r="A1782" s="13" t="n"/>
      <c r="B1782" s="6" t="n"/>
      <c r="C1782" s="14" t="n"/>
      <c r="D1782" s="14" t="n"/>
      <c r="E1782" s="6" t="n"/>
      <c r="F1782" s="11">
        <f>IF(OR(C1782="",D1782=""),"",ROUND(MOD(D1782-C1782,1)*24,2))</f>
        <v/>
      </c>
      <c r="G1782" s="6" t="n"/>
      <c r="H1782" s="16">
        <f>IF(OR(A1782="",B1782=""),"",IF(COUNTIFS('Lançamentos Diários'!$A$5:$A$2004,A1782,'Lançamentos Diários'!$B$5:$B$2004,B1782)&gt;0,"OK","FALTA LANÇAMENTO"))</f>
        <v/>
      </c>
    </row>
    <row r="1783">
      <c r="A1783" s="13" t="n"/>
      <c r="B1783" s="6" t="n"/>
      <c r="C1783" s="14" t="n"/>
      <c r="D1783" s="14" t="n"/>
      <c r="E1783" s="6" t="n"/>
      <c r="F1783" s="11">
        <f>IF(OR(C1783="",D1783=""),"",ROUND(MOD(D1783-C1783,1)*24,2))</f>
        <v/>
      </c>
      <c r="G1783" s="6" t="n"/>
      <c r="H1783" s="16">
        <f>IF(OR(A1783="",B1783=""),"",IF(COUNTIFS('Lançamentos Diários'!$A$5:$A$2004,A1783,'Lançamentos Diários'!$B$5:$B$2004,B1783)&gt;0,"OK","FALTA LANÇAMENTO"))</f>
        <v/>
      </c>
    </row>
    <row r="1784">
      <c r="A1784" s="13" t="n"/>
      <c r="B1784" s="6" t="n"/>
      <c r="C1784" s="14" t="n"/>
      <c r="D1784" s="14" t="n"/>
      <c r="E1784" s="6" t="n"/>
      <c r="F1784" s="11">
        <f>IF(OR(C1784="",D1784=""),"",ROUND(MOD(D1784-C1784,1)*24,2))</f>
        <v/>
      </c>
      <c r="G1784" s="6" t="n"/>
      <c r="H1784" s="16">
        <f>IF(OR(A1784="",B1784=""),"",IF(COUNTIFS('Lançamentos Diários'!$A$5:$A$2004,A1784,'Lançamentos Diários'!$B$5:$B$2004,B1784)&gt;0,"OK","FALTA LANÇAMENTO"))</f>
        <v/>
      </c>
    </row>
    <row r="1785">
      <c r="A1785" s="13" t="n"/>
      <c r="B1785" s="6" t="n"/>
      <c r="C1785" s="14" t="n"/>
      <c r="D1785" s="14" t="n"/>
      <c r="E1785" s="6" t="n"/>
      <c r="F1785" s="11">
        <f>IF(OR(C1785="",D1785=""),"",ROUND(MOD(D1785-C1785,1)*24,2))</f>
        <v/>
      </c>
      <c r="G1785" s="6" t="n"/>
      <c r="H1785" s="16">
        <f>IF(OR(A1785="",B1785=""),"",IF(COUNTIFS('Lançamentos Diários'!$A$5:$A$2004,A1785,'Lançamentos Diários'!$B$5:$B$2004,B1785)&gt;0,"OK","FALTA LANÇAMENTO"))</f>
        <v/>
      </c>
    </row>
    <row r="1786">
      <c r="A1786" s="13" t="n"/>
      <c r="B1786" s="6" t="n"/>
      <c r="C1786" s="14" t="n"/>
      <c r="D1786" s="14" t="n"/>
      <c r="E1786" s="6" t="n"/>
      <c r="F1786" s="11">
        <f>IF(OR(C1786="",D1786=""),"",ROUND(MOD(D1786-C1786,1)*24,2))</f>
        <v/>
      </c>
      <c r="G1786" s="6" t="n"/>
      <c r="H1786" s="16">
        <f>IF(OR(A1786="",B1786=""),"",IF(COUNTIFS('Lançamentos Diários'!$A$5:$A$2004,A1786,'Lançamentos Diários'!$B$5:$B$2004,B1786)&gt;0,"OK","FALTA LANÇAMENTO"))</f>
        <v/>
      </c>
    </row>
    <row r="1787">
      <c r="A1787" s="13" t="n"/>
      <c r="B1787" s="6" t="n"/>
      <c r="C1787" s="14" t="n"/>
      <c r="D1787" s="14" t="n"/>
      <c r="E1787" s="6" t="n"/>
      <c r="F1787" s="11">
        <f>IF(OR(C1787="",D1787=""),"",ROUND(MOD(D1787-C1787,1)*24,2))</f>
        <v/>
      </c>
      <c r="G1787" s="6" t="n"/>
      <c r="H1787" s="16">
        <f>IF(OR(A1787="",B1787=""),"",IF(COUNTIFS('Lançamentos Diários'!$A$5:$A$2004,A1787,'Lançamentos Diários'!$B$5:$B$2004,B1787)&gt;0,"OK","FALTA LANÇAMENTO"))</f>
        <v/>
      </c>
    </row>
    <row r="1788">
      <c r="A1788" s="13" t="n"/>
      <c r="B1788" s="6" t="n"/>
      <c r="C1788" s="14" t="n"/>
      <c r="D1788" s="14" t="n"/>
      <c r="E1788" s="6" t="n"/>
      <c r="F1788" s="11">
        <f>IF(OR(C1788="",D1788=""),"",ROUND(MOD(D1788-C1788,1)*24,2))</f>
        <v/>
      </c>
      <c r="G1788" s="6" t="n"/>
      <c r="H1788" s="16">
        <f>IF(OR(A1788="",B1788=""),"",IF(COUNTIFS('Lançamentos Diários'!$A$5:$A$2004,A1788,'Lançamentos Diários'!$B$5:$B$2004,B1788)&gt;0,"OK","FALTA LANÇAMENTO"))</f>
        <v/>
      </c>
    </row>
    <row r="1789">
      <c r="A1789" s="13" t="n"/>
      <c r="B1789" s="6" t="n"/>
      <c r="C1789" s="14" t="n"/>
      <c r="D1789" s="14" t="n"/>
      <c r="E1789" s="6" t="n"/>
      <c r="F1789" s="11">
        <f>IF(OR(C1789="",D1789=""),"",ROUND(MOD(D1789-C1789,1)*24,2))</f>
        <v/>
      </c>
      <c r="G1789" s="6" t="n"/>
      <c r="H1789" s="16">
        <f>IF(OR(A1789="",B1789=""),"",IF(COUNTIFS('Lançamentos Diários'!$A$5:$A$2004,A1789,'Lançamentos Diários'!$B$5:$B$2004,B1789)&gt;0,"OK","FALTA LANÇAMENTO"))</f>
        <v/>
      </c>
    </row>
    <row r="1790">
      <c r="A1790" s="13" t="n"/>
      <c r="B1790" s="6" t="n"/>
      <c r="C1790" s="14" t="n"/>
      <c r="D1790" s="14" t="n"/>
      <c r="E1790" s="6" t="n"/>
      <c r="F1790" s="11">
        <f>IF(OR(C1790="",D1790=""),"",ROUND(MOD(D1790-C1790,1)*24,2))</f>
        <v/>
      </c>
      <c r="G1790" s="6" t="n"/>
      <c r="H1790" s="16">
        <f>IF(OR(A1790="",B1790=""),"",IF(COUNTIFS('Lançamentos Diários'!$A$5:$A$2004,A1790,'Lançamentos Diários'!$B$5:$B$2004,B1790)&gt;0,"OK","FALTA LANÇAMENTO"))</f>
        <v/>
      </c>
    </row>
    <row r="1791">
      <c r="A1791" s="13" t="n"/>
      <c r="B1791" s="6" t="n"/>
      <c r="C1791" s="14" t="n"/>
      <c r="D1791" s="14" t="n"/>
      <c r="E1791" s="6" t="n"/>
      <c r="F1791" s="11">
        <f>IF(OR(C1791="",D1791=""),"",ROUND(MOD(D1791-C1791,1)*24,2))</f>
        <v/>
      </c>
      <c r="G1791" s="6" t="n"/>
      <c r="H1791" s="16">
        <f>IF(OR(A1791="",B1791=""),"",IF(COUNTIFS('Lançamentos Diários'!$A$5:$A$2004,A1791,'Lançamentos Diários'!$B$5:$B$2004,B1791)&gt;0,"OK","FALTA LANÇAMENTO"))</f>
        <v/>
      </c>
    </row>
    <row r="1792">
      <c r="A1792" s="13" t="n"/>
      <c r="B1792" s="6" t="n"/>
      <c r="C1792" s="14" t="n"/>
      <c r="D1792" s="14" t="n"/>
      <c r="E1792" s="6" t="n"/>
      <c r="F1792" s="11">
        <f>IF(OR(C1792="",D1792=""),"",ROUND(MOD(D1792-C1792,1)*24,2))</f>
        <v/>
      </c>
      <c r="G1792" s="6" t="n"/>
      <c r="H1792" s="16">
        <f>IF(OR(A1792="",B1792=""),"",IF(COUNTIFS('Lançamentos Diários'!$A$5:$A$2004,A1792,'Lançamentos Diários'!$B$5:$B$2004,B1792)&gt;0,"OK","FALTA LANÇAMENTO"))</f>
        <v/>
      </c>
    </row>
    <row r="1793">
      <c r="A1793" s="13" t="n"/>
      <c r="B1793" s="6" t="n"/>
      <c r="C1793" s="14" t="n"/>
      <c r="D1793" s="14" t="n"/>
      <c r="E1793" s="6" t="n"/>
      <c r="F1793" s="11">
        <f>IF(OR(C1793="",D1793=""),"",ROUND(MOD(D1793-C1793,1)*24,2))</f>
        <v/>
      </c>
      <c r="G1793" s="6" t="n"/>
      <c r="H1793" s="16">
        <f>IF(OR(A1793="",B1793=""),"",IF(COUNTIFS('Lançamentos Diários'!$A$5:$A$2004,A1793,'Lançamentos Diários'!$B$5:$B$2004,B1793)&gt;0,"OK","FALTA LANÇAMENTO"))</f>
        <v/>
      </c>
    </row>
    <row r="1794">
      <c r="A1794" s="13" t="n"/>
      <c r="B1794" s="6" t="n"/>
      <c r="C1794" s="14" t="n"/>
      <c r="D1794" s="14" t="n"/>
      <c r="E1794" s="6" t="n"/>
      <c r="F1794" s="11">
        <f>IF(OR(C1794="",D1794=""),"",ROUND(MOD(D1794-C1794,1)*24,2))</f>
        <v/>
      </c>
      <c r="G1794" s="6" t="n"/>
      <c r="H1794" s="16">
        <f>IF(OR(A1794="",B1794=""),"",IF(COUNTIFS('Lançamentos Diários'!$A$5:$A$2004,A1794,'Lançamentos Diários'!$B$5:$B$2004,B1794)&gt;0,"OK","FALTA LANÇAMENTO"))</f>
        <v/>
      </c>
    </row>
    <row r="1795">
      <c r="A1795" s="13" t="n"/>
      <c r="B1795" s="6" t="n"/>
      <c r="C1795" s="14" t="n"/>
      <c r="D1795" s="14" t="n"/>
      <c r="E1795" s="6" t="n"/>
      <c r="F1795" s="11">
        <f>IF(OR(C1795="",D1795=""),"",ROUND(MOD(D1795-C1795,1)*24,2))</f>
        <v/>
      </c>
      <c r="G1795" s="6" t="n"/>
      <c r="H1795" s="16">
        <f>IF(OR(A1795="",B1795=""),"",IF(COUNTIFS('Lançamentos Diários'!$A$5:$A$2004,A1795,'Lançamentos Diários'!$B$5:$B$2004,B1795)&gt;0,"OK","FALTA LANÇAMENTO"))</f>
        <v/>
      </c>
    </row>
    <row r="1796">
      <c r="A1796" s="13" t="n"/>
      <c r="B1796" s="6" t="n"/>
      <c r="C1796" s="14" t="n"/>
      <c r="D1796" s="14" t="n"/>
      <c r="E1796" s="6" t="n"/>
      <c r="F1796" s="11">
        <f>IF(OR(C1796="",D1796=""),"",ROUND(MOD(D1796-C1796,1)*24,2))</f>
        <v/>
      </c>
      <c r="G1796" s="6" t="n"/>
      <c r="H1796" s="16">
        <f>IF(OR(A1796="",B1796=""),"",IF(COUNTIFS('Lançamentos Diários'!$A$5:$A$2004,A1796,'Lançamentos Diários'!$B$5:$B$2004,B1796)&gt;0,"OK","FALTA LANÇAMENTO"))</f>
        <v/>
      </c>
    </row>
    <row r="1797">
      <c r="A1797" s="13" t="n"/>
      <c r="B1797" s="6" t="n"/>
      <c r="C1797" s="14" t="n"/>
      <c r="D1797" s="14" t="n"/>
      <c r="E1797" s="6" t="n"/>
      <c r="F1797" s="11">
        <f>IF(OR(C1797="",D1797=""),"",ROUND(MOD(D1797-C1797,1)*24,2))</f>
        <v/>
      </c>
      <c r="G1797" s="6" t="n"/>
      <c r="H1797" s="16">
        <f>IF(OR(A1797="",B1797=""),"",IF(COUNTIFS('Lançamentos Diários'!$A$5:$A$2004,A1797,'Lançamentos Diários'!$B$5:$B$2004,B1797)&gt;0,"OK","FALTA LANÇAMENTO"))</f>
        <v/>
      </c>
    </row>
    <row r="1798">
      <c r="A1798" s="13" t="n"/>
      <c r="B1798" s="6" t="n"/>
      <c r="C1798" s="14" t="n"/>
      <c r="D1798" s="14" t="n"/>
      <c r="E1798" s="6" t="n"/>
      <c r="F1798" s="11">
        <f>IF(OR(C1798="",D1798=""),"",ROUND(MOD(D1798-C1798,1)*24,2))</f>
        <v/>
      </c>
      <c r="G1798" s="6" t="n"/>
      <c r="H1798" s="16">
        <f>IF(OR(A1798="",B1798=""),"",IF(COUNTIFS('Lançamentos Diários'!$A$5:$A$2004,A1798,'Lançamentos Diários'!$B$5:$B$2004,B1798)&gt;0,"OK","FALTA LANÇAMENTO"))</f>
        <v/>
      </c>
    </row>
    <row r="1799">
      <c r="A1799" s="13" t="n"/>
      <c r="B1799" s="6" t="n"/>
      <c r="C1799" s="14" t="n"/>
      <c r="D1799" s="14" t="n"/>
      <c r="E1799" s="6" t="n"/>
      <c r="F1799" s="11">
        <f>IF(OR(C1799="",D1799=""),"",ROUND(MOD(D1799-C1799,1)*24,2))</f>
        <v/>
      </c>
      <c r="G1799" s="6" t="n"/>
      <c r="H1799" s="16">
        <f>IF(OR(A1799="",B1799=""),"",IF(COUNTIFS('Lançamentos Diários'!$A$5:$A$2004,A1799,'Lançamentos Diários'!$B$5:$B$2004,B1799)&gt;0,"OK","FALTA LANÇAMENTO"))</f>
        <v/>
      </c>
    </row>
    <row r="1800">
      <c r="A1800" s="13" t="n"/>
      <c r="B1800" s="6" t="n"/>
      <c r="C1800" s="14" t="n"/>
      <c r="D1800" s="14" t="n"/>
      <c r="E1800" s="6" t="n"/>
      <c r="F1800" s="11">
        <f>IF(OR(C1800="",D1800=""),"",ROUND(MOD(D1800-C1800,1)*24,2))</f>
        <v/>
      </c>
      <c r="G1800" s="6" t="n"/>
      <c r="H1800" s="16">
        <f>IF(OR(A1800="",B1800=""),"",IF(COUNTIFS('Lançamentos Diários'!$A$5:$A$2004,A1800,'Lançamentos Diários'!$B$5:$B$2004,B1800)&gt;0,"OK","FALTA LANÇAMENTO"))</f>
        <v/>
      </c>
    </row>
    <row r="1801">
      <c r="A1801" s="13" t="n"/>
      <c r="B1801" s="6" t="n"/>
      <c r="C1801" s="14" t="n"/>
      <c r="D1801" s="14" t="n"/>
      <c r="E1801" s="6" t="n"/>
      <c r="F1801" s="11">
        <f>IF(OR(C1801="",D1801=""),"",ROUND(MOD(D1801-C1801,1)*24,2))</f>
        <v/>
      </c>
      <c r="G1801" s="6" t="n"/>
      <c r="H1801" s="16">
        <f>IF(OR(A1801="",B1801=""),"",IF(COUNTIFS('Lançamentos Diários'!$A$5:$A$2004,A1801,'Lançamentos Diários'!$B$5:$B$2004,B1801)&gt;0,"OK","FALTA LANÇAMENTO"))</f>
        <v/>
      </c>
    </row>
    <row r="1802">
      <c r="A1802" s="13" t="n"/>
      <c r="B1802" s="6" t="n"/>
      <c r="C1802" s="14" t="n"/>
      <c r="D1802" s="14" t="n"/>
      <c r="E1802" s="6" t="n"/>
      <c r="F1802" s="11">
        <f>IF(OR(C1802="",D1802=""),"",ROUND(MOD(D1802-C1802,1)*24,2))</f>
        <v/>
      </c>
      <c r="G1802" s="6" t="n"/>
      <c r="H1802" s="16">
        <f>IF(OR(A1802="",B1802=""),"",IF(COUNTIFS('Lançamentos Diários'!$A$5:$A$2004,A1802,'Lançamentos Diários'!$B$5:$B$2004,B1802)&gt;0,"OK","FALTA LANÇAMENTO"))</f>
        <v/>
      </c>
    </row>
    <row r="1803">
      <c r="A1803" s="13" t="n"/>
      <c r="B1803" s="6" t="n"/>
      <c r="C1803" s="14" t="n"/>
      <c r="D1803" s="14" t="n"/>
      <c r="E1803" s="6" t="n"/>
      <c r="F1803" s="11">
        <f>IF(OR(C1803="",D1803=""),"",ROUND(MOD(D1803-C1803,1)*24,2))</f>
        <v/>
      </c>
      <c r="G1803" s="6" t="n"/>
      <c r="H1803" s="16">
        <f>IF(OR(A1803="",B1803=""),"",IF(COUNTIFS('Lançamentos Diários'!$A$5:$A$2004,A1803,'Lançamentos Diários'!$B$5:$B$2004,B1803)&gt;0,"OK","FALTA LANÇAMENTO"))</f>
        <v/>
      </c>
    </row>
    <row r="1804">
      <c r="A1804" s="13" t="n"/>
      <c r="B1804" s="6" t="n"/>
      <c r="C1804" s="14" t="n"/>
      <c r="D1804" s="14" t="n"/>
      <c r="E1804" s="6" t="n"/>
      <c r="F1804" s="11">
        <f>IF(OR(C1804="",D1804=""),"",ROUND(MOD(D1804-C1804,1)*24,2))</f>
        <v/>
      </c>
      <c r="G1804" s="6" t="n"/>
      <c r="H1804" s="16">
        <f>IF(OR(A1804="",B1804=""),"",IF(COUNTIFS('Lançamentos Diários'!$A$5:$A$2004,A1804,'Lançamentos Diários'!$B$5:$B$2004,B1804)&gt;0,"OK","FALTA LANÇAMENTO"))</f>
        <v/>
      </c>
    </row>
    <row r="1805">
      <c r="A1805" s="13" t="n"/>
      <c r="B1805" s="6" t="n"/>
      <c r="C1805" s="14" t="n"/>
      <c r="D1805" s="14" t="n"/>
      <c r="E1805" s="6" t="n"/>
      <c r="F1805" s="11">
        <f>IF(OR(C1805="",D1805=""),"",ROUND(MOD(D1805-C1805,1)*24,2))</f>
        <v/>
      </c>
      <c r="G1805" s="6" t="n"/>
      <c r="H1805" s="16">
        <f>IF(OR(A1805="",B1805=""),"",IF(COUNTIFS('Lançamentos Diários'!$A$5:$A$2004,A1805,'Lançamentos Diários'!$B$5:$B$2004,B1805)&gt;0,"OK","FALTA LANÇAMENTO"))</f>
        <v/>
      </c>
    </row>
    <row r="1806">
      <c r="A1806" s="13" t="n"/>
      <c r="B1806" s="6" t="n"/>
      <c r="C1806" s="14" t="n"/>
      <c r="D1806" s="14" t="n"/>
      <c r="E1806" s="6" t="n"/>
      <c r="F1806" s="11">
        <f>IF(OR(C1806="",D1806=""),"",ROUND(MOD(D1806-C1806,1)*24,2))</f>
        <v/>
      </c>
      <c r="G1806" s="6" t="n"/>
      <c r="H1806" s="16">
        <f>IF(OR(A1806="",B1806=""),"",IF(COUNTIFS('Lançamentos Diários'!$A$5:$A$2004,A1806,'Lançamentos Diários'!$B$5:$B$2004,B1806)&gt;0,"OK","FALTA LANÇAMENTO"))</f>
        <v/>
      </c>
    </row>
    <row r="1807">
      <c r="A1807" s="13" t="n"/>
      <c r="B1807" s="6" t="n"/>
      <c r="C1807" s="14" t="n"/>
      <c r="D1807" s="14" t="n"/>
      <c r="E1807" s="6" t="n"/>
      <c r="F1807" s="11">
        <f>IF(OR(C1807="",D1807=""),"",ROUND(MOD(D1807-C1807,1)*24,2))</f>
        <v/>
      </c>
      <c r="G1807" s="6" t="n"/>
      <c r="H1807" s="16">
        <f>IF(OR(A1807="",B1807=""),"",IF(COUNTIFS('Lançamentos Diários'!$A$5:$A$2004,A1807,'Lançamentos Diários'!$B$5:$B$2004,B1807)&gt;0,"OK","FALTA LANÇAMENTO"))</f>
        <v/>
      </c>
    </row>
    <row r="1808">
      <c r="A1808" s="13" t="n"/>
      <c r="B1808" s="6" t="n"/>
      <c r="C1808" s="14" t="n"/>
      <c r="D1808" s="14" t="n"/>
      <c r="E1808" s="6" t="n"/>
      <c r="F1808" s="11">
        <f>IF(OR(C1808="",D1808=""),"",ROUND(MOD(D1808-C1808,1)*24,2))</f>
        <v/>
      </c>
      <c r="G1808" s="6" t="n"/>
      <c r="H1808" s="16">
        <f>IF(OR(A1808="",B1808=""),"",IF(COUNTIFS('Lançamentos Diários'!$A$5:$A$2004,A1808,'Lançamentos Diários'!$B$5:$B$2004,B1808)&gt;0,"OK","FALTA LANÇAMENTO"))</f>
        <v/>
      </c>
    </row>
    <row r="1809">
      <c r="A1809" s="13" t="n"/>
      <c r="B1809" s="6" t="n"/>
      <c r="C1809" s="14" t="n"/>
      <c r="D1809" s="14" t="n"/>
      <c r="E1809" s="6" t="n"/>
      <c r="F1809" s="11">
        <f>IF(OR(C1809="",D1809=""),"",ROUND(MOD(D1809-C1809,1)*24,2))</f>
        <v/>
      </c>
      <c r="G1809" s="6" t="n"/>
      <c r="H1809" s="16">
        <f>IF(OR(A1809="",B1809=""),"",IF(COUNTIFS('Lançamentos Diários'!$A$5:$A$2004,A1809,'Lançamentos Diários'!$B$5:$B$2004,B1809)&gt;0,"OK","FALTA LANÇAMENTO"))</f>
        <v/>
      </c>
    </row>
    <row r="1810">
      <c r="A1810" s="13" t="n"/>
      <c r="B1810" s="6" t="n"/>
      <c r="C1810" s="14" t="n"/>
      <c r="D1810" s="14" t="n"/>
      <c r="E1810" s="6" t="n"/>
      <c r="F1810" s="11">
        <f>IF(OR(C1810="",D1810=""),"",ROUND(MOD(D1810-C1810,1)*24,2))</f>
        <v/>
      </c>
      <c r="G1810" s="6" t="n"/>
      <c r="H1810" s="16">
        <f>IF(OR(A1810="",B1810=""),"",IF(COUNTIFS('Lançamentos Diários'!$A$5:$A$2004,A1810,'Lançamentos Diários'!$B$5:$B$2004,B1810)&gt;0,"OK","FALTA LANÇAMENTO"))</f>
        <v/>
      </c>
    </row>
    <row r="1811">
      <c r="A1811" s="13" t="n"/>
      <c r="B1811" s="6" t="n"/>
      <c r="C1811" s="14" t="n"/>
      <c r="D1811" s="14" t="n"/>
      <c r="E1811" s="6" t="n"/>
      <c r="F1811" s="11">
        <f>IF(OR(C1811="",D1811=""),"",ROUND(MOD(D1811-C1811,1)*24,2))</f>
        <v/>
      </c>
      <c r="G1811" s="6" t="n"/>
      <c r="H1811" s="16">
        <f>IF(OR(A1811="",B1811=""),"",IF(COUNTIFS('Lançamentos Diários'!$A$5:$A$2004,A1811,'Lançamentos Diários'!$B$5:$B$2004,B1811)&gt;0,"OK","FALTA LANÇAMENTO"))</f>
        <v/>
      </c>
    </row>
    <row r="1812">
      <c r="A1812" s="13" t="n"/>
      <c r="B1812" s="6" t="n"/>
      <c r="C1812" s="14" t="n"/>
      <c r="D1812" s="14" t="n"/>
      <c r="E1812" s="6" t="n"/>
      <c r="F1812" s="11">
        <f>IF(OR(C1812="",D1812=""),"",ROUND(MOD(D1812-C1812,1)*24,2))</f>
        <v/>
      </c>
      <c r="G1812" s="6" t="n"/>
      <c r="H1812" s="16">
        <f>IF(OR(A1812="",B1812=""),"",IF(COUNTIFS('Lançamentos Diários'!$A$5:$A$2004,A1812,'Lançamentos Diários'!$B$5:$B$2004,B1812)&gt;0,"OK","FALTA LANÇAMENTO"))</f>
        <v/>
      </c>
    </row>
    <row r="1813">
      <c r="A1813" s="13" t="n"/>
      <c r="B1813" s="6" t="n"/>
      <c r="C1813" s="14" t="n"/>
      <c r="D1813" s="14" t="n"/>
      <c r="E1813" s="6" t="n"/>
      <c r="F1813" s="11">
        <f>IF(OR(C1813="",D1813=""),"",ROUND(MOD(D1813-C1813,1)*24,2))</f>
        <v/>
      </c>
      <c r="G1813" s="6" t="n"/>
      <c r="H1813" s="16">
        <f>IF(OR(A1813="",B1813=""),"",IF(COUNTIFS('Lançamentos Diários'!$A$5:$A$2004,A1813,'Lançamentos Diários'!$B$5:$B$2004,B1813)&gt;0,"OK","FALTA LANÇAMENTO"))</f>
        <v/>
      </c>
    </row>
    <row r="1814">
      <c r="A1814" s="13" t="n"/>
      <c r="B1814" s="6" t="n"/>
      <c r="C1814" s="14" t="n"/>
      <c r="D1814" s="14" t="n"/>
      <c r="E1814" s="6" t="n"/>
      <c r="F1814" s="11">
        <f>IF(OR(C1814="",D1814=""),"",ROUND(MOD(D1814-C1814,1)*24,2))</f>
        <v/>
      </c>
      <c r="G1814" s="6" t="n"/>
      <c r="H1814" s="16">
        <f>IF(OR(A1814="",B1814=""),"",IF(COUNTIFS('Lançamentos Diários'!$A$5:$A$2004,A1814,'Lançamentos Diários'!$B$5:$B$2004,B1814)&gt;0,"OK","FALTA LANÇAMENTO"))</f>
        <v/>
      </c>
    </row>
    <row r="1815">
      <c r="A1815" s="13" t="n"/>
      <c r="B1815" s="6" t="n"/>
      <c r="C1815" s="14" t="n"/>
      <c r="D1815" s="14" t="n"/>
      <c r="E1815" s="6" t="n"/>
      <c r="F1815" s="11">
        <f>IF(OR(C1815="",D1815=""),"",ROUND(MOD(D1815-C1815,1)*24,2))</f>
        <v/>
      </c>
      <c r="G1815" s="6" t="n"/>
      <c r="H1815" s="16">
        <f>IF(OR(A1815="",B1815=""),"",IF(COUNTIFS('Lançamentos Diários'!$A$5:$A$2004,A1815,'Lançamentos Diários'!$B$5:$B$2004,B1815)&gt;0,"OK","FALTA LANÇAMENTO"))</f>
        <v/>
      </c>
    </row>
    <row r="1816">
      <c r="A1816" s="13" t="n"/>
      <c r="B1816" s="6" t="n"/>
      <c r="C1816" s="14" t="n"/>
      <c r="D1816" s="14" t="n"/>
      <c r="E1816" s="6" t="n"/>
      <c r="F1816" s="11">
        <f>IF(OR(C1816="",D1816=""),"",ROUND(MOD(D1816-C1816,1)*24,2))</f>
        <v/>
      </c>
      <c r="G1816" s="6" t="n"/>
      <c r="H1816" s="16">
        <f>IF(OR(A1816="",B1816=""),"",IF(COUNTIFS('Lançamentos Diários'!$A$5:$A$2004,A1816,'Lançamentos Diários'!$B$5:$B$2004,B1816)&gt;0,"OK","FALTA LANÇAMENTO"))</f>
        <v/>
      </c>
    </row>
    <row r="1817">
      <c r="A1817" s="13" t="n"/>
      <c r="B1817" s="6" t="n"/>
      <c r="C1817" s="14" t="n"/>
      <c r="D1817" s="14" t="n"/>
      <c r="E1817" s="6" t="n"/>
      <c r="F1817" s="11">
        <f>IF(OR(C1817="",D1817=""),"",ROUND(MOD(D1817-C1817,1)*24,2))</f>
        <v/>
      </c>
      <c r="G1817" s="6" t="n"/>
      <c r="H1817" s="16">
        <f>IF(OR(A1817="",B1817=""),"",IF(COUNTIFS('Lançamentos Diários'!$A$5:$A$2004,A1817,'Lançamentos Diários'!$B$5:$B$2004,B1817)&gt;0,"OK","FALTA LANÇAMENTO"))</f>
        <v/>
      </c>
    </row>
    <row r="1818">
      <c r="A1818" s="13" t="n"/>
      <c r="B1818" s="6" t="n"/>
      <c r="C1818" s="14" t="n"/>
      <c r="D1818" s="14" t="n"/>
      <c r="E1818" s="6" t="n"/>
      <c r="F1818" s="11">
        <f>IF(OR(C1818="",D1818=""),"",ROUND(MOD(D1818-C1818,1)*24,2))</f>
        <v/>
      </c>
      <c r="G1818" s="6" t="n"/>
      <c r="H1818" s="16">
        <f>IF(OR(A1818="",B1818=""),"",IF(COUNTIFS('Lançamentos Diários'!$A$5:$A$2004,A1818,'Lançamentos Diários'!$B$5:$B$2004,B1818)&gt;0,"OK","FALTA LANÇAMENTO"))</f>
        <v/>
      </c>
    </row>
    <row r="1819">
      <c r="A1819" s="13" t="n"/>
      <c r="B1819" s="6" t="n"/>
      <c r="C1819" s="14" t="n"/>
      <c r="D1819" s="14" t="n"/>
      <c r="E1819" s="6" t="n"/>
      <c r="F1819" s="11">
        <f>IF(OR(C1819="",D1819=""),"",ROUND(MOD(D1819-C1819,1)*24,2))</f>
        <v/>
      </c>
      <c r="G1819" s="6" t="n"/>
      <c r="H1819" s="16">
        <f>IF(OR(A1819="",B1819=""),"",IF(COUNTIFS('Lançamentos Diários'!$A$5:$A$2004,A1819,'Lançamentos Diários'!$B$5:$B$2004,B1819)&gt;0,"OK","FALTA LANÇAMENTO"))</f>
        <v/>
      </c>
    </row>
    <row r="1820">
      <c r="A1820" s="13" t="n"/>
      <c r="B1820" s="6" t="n"/>
      <c r="C1820" s="14" t="n"/>
      <c r="D1820" s="14" t="n"/>
      <c r="E1820" s="6" t="n"/>
      <c r="F1820" s="11">
        <f>IF(OR(C1820="",D1820=""),"",ROUND(MOD(D1820-C1820,1)*24,2))</f>
        <v/>
      </c>
      <c r="G1820" s="6" t="n"/>
      <c r="H1820" s="16">
        <f>IF(OR(A1820="",B1820=""),"",IF(COUNTIFS('Lançamentos Diários'!$A$5:$A$2004,A1820,'Lançamentos Diários'!$B$5:$B$2004,B1820)&gt;0,"OK","FALTA LANÇAMENTO"))</f>
        <v/>
      </c>
    </row>
    <row r="1821">
      <c r="A1821" s="13" t="n"/>
      <c r="B1821" s="6" t="n"/>
      <c r="C1821" s="14" t="n"/>
      <c r="D1821" s="14" t="n"/>
      <c r="E1821" s="6" t="n"/>
      <c r="F1821" s="11">
        <f>IF(OR(C1821="",D1821=""),"",ROUND(MOD(D1821-C1821,1)*24,2))</f>
        <v/>
      </c>
      <c r="G1821" s="6" t="n"/>
      <c r="H1821" s="16">
        <f>IF(OR(A1821="",B1821=""),"",IF(COUNTIFS('Lançamentos Diários'!$A$5:$A$2004,A1821,'Lançamentos Diários'!$B$5:$B$2004,B1821)&gt;0,"OK","FALTA LANÇAMENTO"))</f>
        <v/>
      </c>
    </row>
    <row r="1822">
      <c r="A1822" s="13" t="n"/>
      <c r="B1822" s="6" t="n"/>
      <c r="C1822" s="14" t="n"/>
      <c r="D1822" s="14" t="n"/>
      <c r="E1822" s="6" t="n"/>
      <c r="F1822" s="11">
        <f>IF(OR(C1822="",D1822=""),"",ROUND(MOD(D1822-C1822,1)*24,2))</f>
        <v/>
      </c>
      <c r="G1822" s="6" t="n"/>
      <c r="H1822" s="16">
        <f>IF(OR(A1822="",B1822=""),"",IF(COUNTIFS('Lançamentos Diários'!$A$5:$A$2004,A1822,'Lançamentos Diários'!$B$5:$B$2004,B1822)&gt;0,"OK","FALTA LANÇAMENTO"))</f>
        <v/>
      </c>
    </row>
    <row r="1823">
      <c r="A1823" s="13" t="n"/>
      <c r="B1823" s="6" t="n"/>
      <c r="C1823" s="14" t="n"/>
      <c r="D1823" s="14" t="n"/>
      <c r="E1823" s="6" t="n"/>
      <c r="F1823" s="11">
        <f>IF(OR(C1823="",D1823=""),"",ROUND(MOD(D1823-C1823,1)*24,2))</f>
        <v/>
      </c>
      <c r="G1823" s="6" t="n"/>
      <c r="H1823" s="16">
        <f>IF(OR(A1823="",B1823=""),"",IF(COUNTIFS('Lançamentos Diários'!$A$5:$A$2004,A1823,'Lançamentos Diários'!$B$5:$B$2004,B1823)&gt;0,"OK","FALTA LANÇAMENTO"))</f>
        <v/>
      </c>
    </row>
    <row r="1824">
      <c r="A1824" s="13" t="n"/>
      <c r="B1824" s="6" t="n"/>
      <c r="C1824" s="14" t="n"/>
      <c r="D1824" s="14" t="n"/>
      <c r="E1824" s="6" t="n"/>
      <c r="F1824" s="11">
        <f>IF(OR(C1824="",D1824=""),"",ROUND(MOD(D1824-C1824,1)*24,2))</f>
        <v/>
      </c>
      <c r="G1824" s="6" t="n"/>
      <c r="H1824" s="16">
        <f>IF(OR(A1824="",B1824=""),"",IF(COUNTIFS('Lançamentos Diários'!$A$5:$A$2004,A1824,'Lançamentos Diários'!$B$5:$B$2004,B1824)&gt;0,"OK","FALTA LANÇAMENTO"))</f>
        <v/>
      </c>
    </row>
    <row r="1825">
      <c r="A1825" s="13" t="n"/>
      <c r="B1825" s="6" t="n"/>
      <c r="C1825" s="14" t="n"/>
      <c r="D1825" s="14" t="n"/>
      <c r="E1825" s="6" t="n"/>
      <c r="F1825" s="11">
        <f>IF(OR(C1825="",D1825=""),"",ROUND(MOD(D1825-C1825,1)*24,2))</f>
        <v/>
      </c>
      <c r="G1825" s="6" t="n"/>
      <c r="H1825" s="16">
        <f>IF(OR(A1825="",B1825=""),"",IF(COUNTIFS('Lançamentos Diários'!$A$5:$A$2004,A1825,'Lançamentos Diários'!$B$5:$B$2004,B1825)&gt;0,"OK","FALTA LANÇAMENTO"))</f>
        <v/>
      </c>
    </row>
    <row r="1826">
      <c r="A1826" s="13" t="n"/>
      <c r="B1826" s="6" t="n"/>
      <c r="C1826" s="14" t="n"/>
      <c r="D1826" s="14" t="n"/>
      <c r="E1826" s="6" t="n"/>
      <c r="F1826" s="11">
        <f>IF(OR(C1826="",D1826=""),"",ROUND(MOD(D1826-C1826,1)*24,2))</f>
        <v/>
      </c>
      <c r="G1826" s="6" t="n"/>
      <c r="H1826" s="16">
        <f>IF(OR(A1826="",B1826=""),"",IF(COUNTIFS('Lançamentos Diários'!$A$5:$A$2004,A1826,'Lançamentos Diários'!$B$5:$B$2004,B1826)&gt;0,"OK","FALTA LANÇAMENTO"))</f>
        <v/>
      </c>
    </row>
    <row r="1827">
      <c r="A1827" s="13" t="n"/>
      <c r="B1827" s="6" t="n"/>
      <c r="C1827" s="14" t="n"/>
      <c r="D1827" s="14" t="n"/>
      <c r="E1827" s="6" t="n"/>
      <c r="F1827" s="11">
        <f>IF(OR(C1827="",D1827=""),"",ROUND(MOD(D1827-C1827,1)*24,2))</f>
        <v/>
      </c>
      <c r="G1827" s="6" t="n"/>
      <c r="H1827" s="16">
        <f>IF(OR(A1827="",B1827=""),"",IF(COUNTIFS('Lançamentos Diários'!$A$5:$A$2004,A1827,'Lançamentos Diários'!$B$5:$B$2004,B1827)&gt;0,"OK","FALTA LANÇAMENTO"))</f>
        <v/>
      </c>
    </row>
    <row r="1828">
      <c r="A1828" s="13" t="n"/>
      <c r="B1828" s="6" t="n"/>
      <c r="C1828" s="14" t="n"/>
      <c r="D1828" s="14" t="n"/>
      <c r="E1828" s="6" t="n"/>
      <c r="F1828" s="11">
        <f>IF(OR(C1828="",D1828=""),"",ROUND(MOD(D1828-C1828,1)*24,2))</f>
        <v/>
      </c>
      <c r="G1828" s="6" t="n"/>
      <c r="H1828" s="16">
        <f>IF(OR(A1828="",B1828=""),"",IF(COUNTIFS('Lançamentos Diários'!$A$5:$A$2004,A1828,'Lançamentos Diários'!$B$5:$B$2004,B1828)&gt;0,"OK","FALTA LANÇAMENTO"))</f>
        <v/>
      </c>
    </row>
    <row r="1829">
      <c r="A1829" s="13" t="n"/>
      <c r="B1829" s="6" t="n"/>
      <c r="C1829" s="14" t="n"/>
      <c r="D1829" s="14" t="n"/>
      <c r="E1829" s="6" t="n"/>
      <c r="F1829" s="11">
        <f>IF(OR(C1829="",D1829=""),"",ROUND(MOD(D1829-C1829,1)*24,2))</f>
        <v/>
      </c>
      <c r="G1829" s="6" t="n"/>
      <c r="H1829" s="16">
        <f>IF(OR(A1829="",B1829=""),"",IF(COUNTIFS('Lançamentos Diários'!$A$5:$A$2004,A1829,'Lançamentos Diários'!$B$5:$B$2004,B1829)&gt;0,"OK","FALTA LANÇAMENTO"))</f>
        <v/>
      </c>
    </row>
    <row r="1830">
      <c r="A1830" s="13" t="n"/>
      <c r="B1830" s="6" t="n"/>
      <c r="C1830" s="14" t="n"/>
      <c r="D1830" s="14" t="n"/>
      <c r="E1830" s="6" t="n"/>
      <c r="F1830" s="11">
        <f>IF(OR(C1830="",D1830=""),"",ROUND(MOD(D1830-C1830,1)*24,2))</f>
        <v/>
      </c>
      <c r="G1830" s="6" t="n"/>
      <c r="H1830" s="16">
        <f>IF(OR(A1830="",B1830=""),"",IF(COUNTIFS('Lançamentos Diários'!$A$5:$A$2004,A1830,'Lançamentos Diários'!$B$5:$B$2004,B1830)&gt;0,"OK","FALTA LANÇAMENTO"))</f>
        <v/>
      </c>
    </row>
    <row r="1831">
      <c r="A1831" s="13" t="n"/>
      <c r="B1831" s="6" t="n"/>
      <c r="C1831" s="14" t="n"/>
      <c r="D1831" s="14" t="n"/>
      <c r="E1831" s="6" t="n"/>
      <c r="F1831" s="11">
        <f>IF(OR(C1831="",D1831=""),"",ROUND(MOD(D1831-C1831,1)*24,2))</f>
        <v/>
      </c>
      <c r="G1831" s="6" t="n"/>
      <c r="H1831" s="16">
        <f>IF(OR(A1831="",B1831=""),"",IF(COUNTIFS('Lançamentos Diários'!$A$5:$A$2004,A1831,'Lançamentos Diários'!$B$5:$B$2004,B1831)&gt;0,"OK","FALTA LANÇAMENTO"))</f>
        <v/>
      </c>
    </row>
    <row r="1832">
      <c r="A1832" s="13" t="n"/>
      <c r="B1832" s="6" t="n"/>
      <c r="C1832" s="14" t="n"/>
      <c r="D1832" s="14" t="n"/>
      <c r="E1832" s="6" t="n"/>
      <c r="F1832" s="11">
        <f>IF(OR(C1832="",D1832=""),"",ROUND(MOD(D1832-C1832,1)*24,2))</f>
        <v/>
      </c>
      <c r="G1832" s="6" t="n"/>
      <c r="H1832" s="16">
        <f>IF(OR(A1832="",B1832=""),"",IF(COUNTIFS('Lançamentos Diários'!$A$5:$A$2004,A1832,'Lançamentos Diários'!$B$5:$B$2004,B1832)&gt;0,"OK","FALTA LANÇAMENTO"))</f>
        <v/>
      </c>
    </row>
    <row r="1833">
      <c r="A1833" s="13" t="n"/>
      <c r="B1833" s="6" t="n"/>
      <c r="C1833" s="14" t="n"/>
      <c r="D1833" s="14" t="n"/>
      <c r="E1833" s="6" t="n"/>
      <c r="F1833" s="11">
        <f>IF(OR(C1833="",D1833=""),"",ROUND(MOD(D1833-C1833,1)*24,2))</f>
        <v/>
      </c>
      <c r="G1833" s="6" t="n"/>
      <c r="H1833" s="16">
        <f>IF(OR(A1833="",B1833=""),"",IF(COUNTIFS('Lançamentos Diários'!$A$5:$A$2004,A1833,'Lançamentos Diários'!$B$5:$B$2004,B1833)&gt;0,"OK","FALTA LANÇAMENTO"))</f>
        <v/>
      </c>
    </row>
    <row r="1834">
      <c r="A1834" s="13" t="n"/>
      <c r="B1834" s="6" t="n"/>
      <c r="C1834" s="14" t="n"/>
      <c r="D1834" s="14" t="n"/>
      <c r="E1834" s="6" t="n"/>
      <c r="F1834" s="11">
        <f>IF(OR(C1834="",D1834=""),"",ROUND(MOD(D1834-C1834,1)*24,2))</f>
        <v/>
      </c>
      <c r="G1834" s="6" t="n"/>
      <c r="H1834" s="16">
        <f>IF(OR(A1834="",B1834=""),"",IF(COUNTIFS('Lançamentos Diários'!$A$5:$A$2004,A1834,'Lançamentos Diários'!$B$5:$B$2004,B1834)&gt;0,"OK","FALTA LANÇAMENTO"))</f>
        <v/>
      </c>
    </row>
    <row r="1835">
      <c r="A1835" s="13" t="n"/>
      <c r="B1835" s="6" t="n"/>
      <c r="C1835" s="14" t="n"/>
      <c r="D1835" s="14" t="n"/>
      <c r="E1835" s="6" t="n"/>
      <c r="F1835" s="11">
        <f>IF(OR(C1835="",D1835=""),"",ROUND(MOD(D1835-C1835,1)*24,2))</f>
        <v/>
      </c>
      <c r="G1835" s="6" t="n"/>
      <c r="H1835" s="16">
        <f>IF(OR(A1835="",B1835=""),"",IF(COUNTIFS('Lançamentos Diários'!$A$5:$A$2004,A1835,'Lançamentos Diários'!$B$5:$B$2004,B1835)&gt;0,"OK","FALTA LANÇAMENTO"))</f>
        <v/>
      </c>
    </row>
    <row r="1836">
      <c r="A1836" s="13" t="n"/>
      <c r="B1836" s="6" t="n"/>
      <c r="C1836" s="14" t="n"/>
      <c r="D1836" s="14" t="n"/>
      <c r="E1836" s="6" t="n"/>
      <c r="F1836" s="11">
        <f>IF(OR(C1836="",D1836=""),"",ROUND(MOD(D1836-C1836,1)*24,2))</f>
        <v/>
      </c>
      <c r="G1836" s="6" t="n"/>
      <c r="H1836" s="16">
        <f>IF(OR(A1836="",B1836=""),"",IF(COUNTIFS('Lançamentos Diários'!$A$5:$A$2004,A1836,'Lançamentos Diários'!$B$5:$B$2004,B1836)&gt;0,"OK","FALTA LANÇAMENTO"))</f>
        <v/>
      </c>
    </row>
    <row r="1837">
      <c r="A1837" s="13" t="n"/>
      <c r="B1837" s="6" t="n"/>
      <c r="C1837" s="14" t="n"/>
      <c r="D1837" s="14" t="n"/>
      <c r="E1837" s="6" t="n"/>
      <c r="F1837" s="11">
        <f>IF(OR(C1837="",D1837=""),"",ROUND(MOD(D1837-C1837,1)*24,2))</f>
        <v/>
      </c>
      <c r="G1837" s="6" t="n"/>
      <c r="H1837" s="16">
        <f>IF(OR(A1837="",B1837=""),"",IF(COUNTIFS('Lançamentos Diários'!$A$5:$A$2004,A1837,'Lançamentos Diários'!$B$5:$B$2004,B1837)&gt;0,"OK","FALTA LANÇAMENTO"))</f>
        <v/>
      </c>
    </row>
    <row r="1838">
      <c r="A1838" s="13" t="n"/>
      <c r="B1838" s="6" t="n"/>
      <c r="C1838" s="14" t="n"/>
      <c r="D1838" s="14" t="n"/>
      <c r="E1838" s="6" t="n"/>
      <c r="F1838" s="11">
        <f>IF(OR(C1838="",D1838=""),"",ROUND(MOD(D1838-C1838,1)*24,2))</f>
        <v/>
      </c>
      <c r="G1838" s="6" t="n"/>
      <c r="H1838" s="16">
        <f>IF(OR(A1838="",B1838=""),"",IF(COUNTIFS('Lançamentos Diários'!$A$5:$A$2004,A1838,'Lançamentos Diários'!$B$5:$B$2004,B1838)&gt;0,"OK","FALTA LANÇAMENTO"))</f>
        <v/>
      </c>
    </row>
    <row r="1839">
      <c r="A1839" s="13" t="n"/>
      <c r="B1839" s="6" t="n"/>
      <c r="C1839" s="14" t="n"/>
      <c r="D1839" s="14" t="n"/>
      <c r="E1839" s="6" t="n"/>
      <c r="F1839" s="11">
        <f>IF(OR(C1839="",D1839=""),"",ROUND(MOD(D1839-C1839,1)*24,2))</f>
        <v/>
      </c>
      <c r="G1839" s="6" t="n"/>
      <c r="H1839" s="16">
        <f>IF(OR(A1839="",B1839=""),"",IF(COUNTIFS('Lançamentos Diários'!$A$5:$A$2004,A1839,'Lançamentos Diários'!$B$5:$B$2004,B1839)&gt;0,"OK","FALTA LANÇAMENTO"))</f>
        <v/>
      </c>
    </row>
    <row r="1840">
      <c r="A1840" s="13" t="n"/>
      <c r="B1840" s="6" t="n"/>
      <c r="C1840" s="14" t="n"/>
      <c r="D1840" s="14" t="n"/>
      <c r="E1840" s="6" t="n"/>
      <c r="F1840" s="11">
        <f>IF(OR(C1840="",D1840=""),"",ROUND(MOD(D1840-C1840,1)*24,2))</f>
        <v/>
      </c>
      <c r="G1840" s="6" t="n"/>
      <c r="H1840" s="16">
        <f>IF(OR(A1840="",B1840=""),"",IF(COUNTIFS('Lançamentos Diários'!$A$5:$A$2004,A1840,'Lançamentos Diários'!$B$5:$B$2004,B1840)&gt;0,"OK","FALTA LANÇAMENTO"))</f>
        <v/>
      </c>
    </row>
    <row r="1841">
      <c r="A1841" s="13" t="n"/>
      <c r="B1841" s="6" t="n"/>
      <c r="C1841" s="14" t="n"/>
      <c r="D1841" s="14" t="n"/>
      <c r="E1841" s="6" t="n"/>
      <c r="F1841" s="11">
        <f>IF(OR(C1841="",D1841=""),"",ROUND(MOD(D1841-C1841,1)*24,2))</f>
        <v/>
      </c>
      <c r="G1841" s="6" t="n"/>
      <c r="H1841" s="16">
        <f>IF(OR(A1841="",B1841=""),"",IF(COUNTIFS('Lançamentos Diários'!$A$5:$A$2004,A1841,'Lançamentos Diários'!$B$5:$B$2004,B1841)&gt;0,"OK","FALTA LANÇAMENTO"))</f>
        <v/>
      </c>
    </row>
    <row r="1842">
      <c r="A1842" s="13" t="n"/>
      <c r="B1842" s="6" t="n"/>
      <c r="C1842" s="14" t="n"/>
      <c r="D1842" s="14" t="n"/>
      <c r="E1842" s="6" t="n"/>
      <c r="F1842" s="11">
        <f>IF(OR(C1842="",D1842=""),"",ROUND(MOD(D1842-C1842,1)*24,2))</f>
        <v/>
      </c>
      <c r="G1842" s="6" t="n"/>
      <c r="H1842" s="16">
        <f>IF(OR(A1842="",B1842=""),"",IF(COUNTIFS('Lançamentos Diários'!$A$5:$A$2004,A1842,'Lançamentos Diários'!$B$5:$B$2004,B1842)&gt;0,"OK","FALTA LANÇAMENTO"))</f>
        <v/>
      </c>
    </row>
    <row r="1843">
      <c r="A1843" s="13" t="n"/>
      <c r="B1843" s="6" t="n"/>
      <c r="C1843" s="14" t="n"/>
      <c r="D1843" s="14" t="n"/>
      <c r="E1843" s="6" t="n"/>
      <c r="F1843" s="11">
        <f>IF(OR(C1843="",D1843=""),"",ROUND(MOD(D1843-C1843,1)*24,2))</f>
        <v/>
      </c>
      <c r="G1843" s="6" t="n"/>
      <c r="H1843" s="16">
        <f>IF(OR(A1843="",B1843=""),"",IF(COUNTIFS('Lançamentos Diários'!$A$5:$A$2004,A1843,'Lançamentos Diários'!$B$5:$B$2004,B1843)&gt;0,"OK","FALTA LANÇAMENTO"))</f>
        <v/>
      </c>
    </row>
    <row r="1844">
      <c r="A1844" s="13" t="n"/>
      <c r="B1844" s="6" t="n"/>
      <c r="C1844" s="14" t="n"/>
      <c r="D1844" s="14" t="n"/>
      <c r="E1844" s="6" t="n"/>
      <c r="F1844" s="11">
        <f>IF(OR(C1844="",D1844=""),"",ROUND(MOD(D1844-C1844,1)*24,2))</f>
        <v/>
      </c>
      <c r="G1844" s="6" t="n"/>
      <c r="H1844" s="16">
        <f>IF(OR(A1844="",B1844=""),"",IF(COUNTIFS('Lançamentos Diários'!$A$5:$A$2004,A1844,'Lançamentos Diários'!$B$5:$B$2004,B1844)&gt;0,"OK","FALTA LANÇAMENTO"))</f>
        <v/>
      </c>
    </row>
    <row r="1845">
      <c r="A1845" s="13" t="n"/>
      <c r="B1845" s="6" t="n"/>
      <c r="C1845" s="14" t="n"/>
      <c r="D1845" s="14" t="n"/>
      <c r="E1845" s="6" t="n"/>
      <c r="F1845" s="11">
        <f>IF(OR(C1845="",D1845=""),"",ROUND(MOD(D1845-C1845,1)*24,2))</f>
        <v/>
      </c>
      <c r="G1845" s="6" t="n"/>
      <c r="H1845" s="16">
        <f>IF(OR(A1845="",B1845=""),"",IF(COUNTIFS('Lançamentos Diários'!$A$5:$A$2004,A1845,'Lançamentos Diários'!$B$5:$B$2004,B1845)&gt;0,"OK","FALTA LANÇAMENTO"))</f>
        <v/>
      </c>
    </row>
    <row r="1846">
      <c r="A1846" s="13" t="n"/>
      <c r="B1846" s="6" t="n"/>
      <c r="C1846" s="14" t="n"/>
      <c r="D1846" s="14" t="n"/>
      <c r="E1846" s="6" t="n"/>
      <c r="F1846" s="11">
        <f>IF(OR(C1846="",D1846=""),"",ROUND(MOD(D1846-C1846,1)*24,2))</f>
        <v/>
      </c>
      <c r="G1846" s="6" t="n"/>
      <c r="H1846" s="16">
        <f>IF(OR(A1846="",B1846=""),"",IF(COUNTIFS('Lançamentos Diários'!$A$5:$A$2004,A1846,'Lançamentos Diários'!$B$5:$B$2004,B1846)&gt;0,"OK","FALTA LANÇAMENTO"))</f>
        <v/>
      </c>
    </row>
    <row r="1847">
      <c r="A1847" s="13" t="n"/>
      <c r="B1847" s="6" t="n"/>
      <c r="C1847" s="14" t="n"/>
      <c r="D1847" s="14" t="n"/>
      <c r="E1847" s="6" t="n"/>
      <c r="F1847" s="11">
        <f>IF(OR(C1847="",D1847=""),"",ROUND(MOD(D1847-C1847,1)*24,2))</f>
        <v/>
      </c>
      <c r="G1847" s="6" t="n"/>
      <c r="H1847" s="16">
        <f>IF(OR(A1847="",B1847=""),"",IF(COUNTIFS('Lançamentos Diários'!$A$5:$A$2004,A1847,'Lançamentos Diários'!$B$5:$B$2004,B1847)&gt;0,"OK","FALTA LANÇAMENTO"))</f>
        <v/>
      </c>
    </row>
    <row r="1848">
      <c r="A1848" s="13" t="n"/>
      <c r="B1848" s="6" t="n"/>
      <c r="C1848" s="14" t="n"/>
      <c r="D1848" s="14" t="n"/>
      <c r="E1848" s="6" t="n"/>
      <c r="F1848" s="11">
        <f>IF(OR(C1848="",D1848=""),"",ROUND(MOD(D1848-C1848,1)*24,2))</f>
        <v/>
      </c>
      <c r="G1848" s="6" t="n"/>
      <c r="H1848" s="16">
        <f>IF(OR(A1848="",B1848=""),"",IF(COUNTIFS('Lançamentos Diários'!$A$5:$A$2004,A1848,'Lançamentos Diários'!$B$5:$B$2004,B1848)&gt;0,"OK","FALTA LANÇAMENTO"))</f>
        <v/>
      </c>
    </row>
    <row r="1849">
      <c r="A1849" s="13" t="n"/>
      <c r="B1849" s="6" t="n"/>
      <c r="C1849" s="14" t="n"/>
      <c r="D1849" s="14" t="n"/>
      <c r="E1849" s="6" t="n"/>
      <c r="F1849" s="11">
        <f>IF(OR(C1849="",D1849=""),"",ROUND(MOD(D1849-C1849,1)*24,2))</f>
        <v/>
      </c>
      <c r="G1849" s="6" t="n"/>
      <c r="H1849" s="16">
        <f>IF(OR(A1849="",B1849=""),"",IF(COUNTIFS('Lançamentos Diários'!$A$5:$A$2004,A1849,'Lançamentos Diários'!$B$5:$B$2004,B1849)&gt;0,"OK","FALTA LANÇAMENTO"))</f>
        <v/>
      </c>
    </row>
    <row r="1850">
      <c r="A1850" s="13" t="n"/>
      <c r="B1850" s="6" t="n"/>
      <c r="C1850" s="14" t="n"/>
      <c r="D1850" s="14" t="n"/>
      <c r="E1850" s="6" t="n"/>
      <c r="F1850" s="11">
        <f>IF(OR(C1850="",D1850=""),"",ROUND(MOD(D1850-C1850,1)*24,2))</f>
        <v/>
      </c>
      <c r="G1850" s="6" t="n"/>
      <c r="H1850" s="16">
        <f>IF(OR(A1850="",B1850=""),"",IF(COUNTIFS('Lançamentos Diários'!$A$5:$A$2004,A1850,'Lançamentos Diários'!$B$5:$B$2004,B1850)&gt;0,"OK","FALTA LANÇAMENTO"))</f>
        <v/>
      </c>
    </row>
    <row r="1851">
      <c r="A1851" s="13" t="n"/>
      <c r="B1851" s="6" t="n"/>
      <c r="C1851" s="14" t="n"/>
      <c r="D1851" s="14" t="n"/>
      <c r="E1851" s="6" t="n"/>
      <c r="F1851" s="11">
        <f>IF(OR(C1851="",D1851=""),"",ROUND(MOD(D1851-C1851,1)*24,2))</f>
        <v/>
      </c>
      <c r="G1851" s="6" t="n"/>
      <c r="H1851" s="16">
        <f>IF(OR(A1851="",B1851=""),"",IF(COUNTIFS('Lançamentos Diários'!$A$5:$A$2004,A1851,'Lançamentos Diários'!$B$5:$B$2004,B1851)&gt;0,"OK","FALTA LANÇAMENTO"))</f>
        <v/>
      </c>
    </row>
    <row r="1852">
      <c r="A1852" s="13" t="n"/>
      <c r="B1852" s="6" t="n"/>
      <c r="C1852" s="14" t="n"/>
      <c r="D1852" s="14" t="n"/>
      <c r="E1852" s="6" t="n"/>
      <c r="F1852" s="11">
        <f>IF(OR(C1852="",D1852=""),"",ROUND(MOD(D1852-C1852,1)*24,2))</f>
        <v/>
      </c>
      <c r="G1852" s="6" t="n"/>
      <c r="H1852" s="16">
        <f>IF(OR(A1852="",B1852=""),"",IF(COUNTIFS('Lançamentos Diários'!$A$5:$A$2004,A1852,'Lançamentos Diários'!$B$5:$B$2004,B1852)&gt;0,"OK","FALTA LANÇAMENTO"))</f>
        <v/>
      </c>
    </row>
    <row r="1853">
      <c r="A1853" s="13" t="n"/>
      <c r="B1853" s="6" t="n"/>
      <c r="C1853" s="14" t="n"/>
      <c r="D1853" s="14" t="n"/>
      <c r="E1853" s="6" t="n"/>
      <c r="F1853" s="11">
        <f>IF(OR(C1853="",D1853=""),"",ROUND(MOD(D1853-C1853,1)*24,2))</f>
        <v/>
      </c>
      <c r="G1853" s="6" t="n"/>
      <c r="H1853" s="16">
        <f>IF(OR(A1853="",B1853=""),"",IF(COUNTIFS('Lançamentos Diários'!$A$5:$A$2004,A1853,'Lançamentos Diários'!$B$5:$B$2004,B1853)&gt;0,"OK","FALTA LANÇAMENTO"))</f>
        <v/>
      </c>
    </row>
    <row r="1854">
      <c r="A1854" s="13" t="n"/>
      <c r="B1854" s="6" t="n"/>
      <c r="C1854" s="14" t="n"/>
      <c r="D1854" s="14" t="n"/>
      <c r="E1854" s="6" t="n"/>
      <c r="F1854" s="11">
        <f>IF(OR(C1854="",D1854=""),"",ROUND(MOD(D1854-C1854,1)*24,2))</f>
        <v/>
      </c>
      <c r="G1854" s="6" t="n"/>
      <c r="H1854" s="16">
        <f>IF(OR(A1854="",B1854=""),"",IF(COUNTIFS('Lançamentos Diários'!$A$5:$A$2004,A1854,'Lançamentos Diários'!$B$5:$B$2004,B1854)&gt;0,"OK","FALTA LANÇAMENTO"))</f>
        <v/>
      </c>
    </row>
    <row r="1855">
      <c r="A1855" s="13" t="n"/>
      <c r="B1855" s="6" t="n"/>
      <c r="C1855" s="14" t="n"/>
      <c r="D1855" s="14" t="n"/>
      <c r="E1855" s="6" t="n"/>
      <c r="F1855" s="11">
        <f>IF(OR(C1855="",D1855=""),"",ROUND(MOD(D1855-C1855,1)*24,2))</f>
        <v/>
      </c>
      <c r="G1855" s="6" t="n"/>
      <c r="H1855" s="16">
        <f>IF(OR(A1855="",B1855=""),"",IF(COUNTIFS('Lançamentos Diários'!$A$5:$A$2004,A1855,'Lançamentos Diários'!$B$5:$B$2004,B1855)&gt;0,"OK","FALTA LANÇAMENTO"))</f>
        <v/>
      </c>
    </row>
    <row r="1856">
      <c r="A1856" s="13" t="n"/>
      <c r="B1856" s="6" t="n"/>
      <c r="C1856" s="14" t="n"/>
      <c r="D1856" s="14" t="n"/>
      <c r="E1856" s="6" t="n"/>
      <c r="F1856" s="11">
        <f>IF(OR(C1856="",D1856=""),"",ROUND(MOD(D1856-C1856,1)*24,2))</f>
        <v/>
      </c>
      <c r="G1856" s="6" t="n"/>
      <c r="H1856" s="16">
        <f>IF(OR(A1856="",B1856=""),"",IF(COUNTIFS('Lançamentos Diários'!$A$5:$A$2004,A1856,'Lançamentos Diários'!$B$5:$B$2004,B1856)&gt;0,"OK","FALTA LANÇAMENTO"))</f>
        <v/>
      </c>
    </row>
    <row r="1857">
      <c r="A1857" s="13" t="n"/>
      <c r="B1857" s="6" t="n"/>
      <c r="C1857" s="14" t="n"/>
      <c r="D1857" s="14" t="n"/>
      <c r="E1857" s="6" t="n"/>
      <c r="F1857" s="11">
        <f>IF(OR(C1857="",D1857=""),"",ROUND(MOD(D1857-C1857,1)*24,2))</f>
        <v/>
      </c>
      <c r="G1857" s="6" t="n"/>
      <c r="H1857" s="16">
        <f>IF(OR(A1857="",B1857=""),"",IF(COUNTIFS('Lançamentos Diários'!$A$5:$A$2004,A1857,'Lançamentos Diários'!$B$5:$B$2004,B1857)&gt;0,"OK","FALTA LANÇAMENTO"))</f>
        <v/>
      </c>
    </row>
    <row r="1858">
      <c r="A1858" s="13" t="n"/>
      <c r="B1858" s="6" t="n"/>
      <c r="C1858" s="14" t="n"/>
      <c r="D1858" s="14" t="n"/>
      <c r="E1858" s="6" t="n"/>
      <c r="F1858" s="11">
        <f>IF(OR(C1858="",D1858=""),"",ROUND(MOD(D1858-C1858,1)*24,2))</f>
        <v/>
      </c>
      <c r="G1858" s="6" t="n"/>
      <c r="H1858" s="16">
        <f>IF(OR(A1858="",B1858=""),"",IF(COUNTIFS('Lançamentos Diários'!$A$5:$A$2004,A1858,'Lançamentos Diários'!$B$5:$B$2004,B1858)&gt;0,"OK","FALTA LANÇAMENTO"))</f>
        <v/>
      </c>
    </row>
    <row r="1859">
      <c r="A1859" s="13" t="n"/>
      <c r="B1859" s="6" t="n"/>
      <c r="C1859" s="14" t="n"/>
      <c r="D1859" s="14" t="n"/>
      <c r="E1859" s="6" t="n"/>
      <c r="F1859" s="11">
        <f>IF(OR(C1859="",D1859=""),"",ROUND(MOD(D1859-C1859,1)*24,2))</f>
        <v/>
      </c>
      <c r="G1859" s="6" t="n"/>
      <c r="H1859" s="16">
        <f>IF(OR(A1859="",B1859=""),"",IF(COUNTIFS('Lançamentos Diários'!$A$5:$A$2004,A1859,'Lançamentos Diários'!$B$5:$B$2004,B1859)&gt;0,"OK","FALTA LANÇAMENTO"))</f>
        <v/>
      </c>
    </row>
    <row r="1860">
      <c r="A1860" s="13" t="n"/>
      <c r="B1860" s="6" t="n"/>
      <c r="C1860" s="14" t="n"/>
      <c r="D1860" s="14" t="n"/>
      <c r="E1860" s="6" t="n"/>
      <c r="F1860" s="11">
        <f>IF(OR(C1860="",D1860=""),"",ROUND(MOD(D1860-C1860,1)*24,2))</f>
        <v/>
      </c>
      <c r="G1860" s="6" t="n"/>
      <c r="H1860" s="16">
        <f>IF(OR(A1860="",B1860=""),"",IF(COUNTIFS('Lançamentos Diários'!$A$5:$A$2004,A1860,'Lançamentos Diários'!$B$5:$B$2004,B1860)&gt;0,"OK","FALTA LANÇAMENTO"))</f>
        <v/>
      </c>
    </row>
    <row r="1861">
      <c r="A1861" s="13" t="n"/>
      <c r="B1861" s="6" t="n"/>
      <c r="C1861" s="14" t="n"/>
      <c r="D1861" s="14" t="n"/>
      <c r="E1861" s="6" t="n"/>
      <c r="F1861" s="11">
        <f>IF(OR(C1861="",D1861=""),"",ROUND(MOD(D1861-C1861,1)*24,2))</f>
        <v/>
      </c>
      <c r="G1861" s="6" t="n"/>
      <c r="H1861" s="16">
        <f>IF(OR(A1861="",B1861=""),"",IF(COUNTIFS('Lançamentos Diários'!$A$5:$A$2004,A1861,'Lançamentos Diários'!$B$5:$B$2004,B1861)&gt;0,"OK","FALTA LANÇAMENTO"))</f>
        <v/>
      </c>
    </row>
    <row r="1862">
      <c r="A1862" s="13" t="n"/>
      <c r="B1862" s="6" t="n"/>
      <c r="C1862" s="14" t="n"/>
      <c r="D1862" s="14" t="n"/>
      <c r="E1862" s="6" t="n"/>
      <c r="F1862" s="11">
        <f>IF(OR(C1862="",D1862=""),"",ROUND(MOD(D1862-C1862,1)*24,2))</f>
        <v/>
      </c>
      <c r="G1862" s="6" t="n"/>
      <c r="H1862" s="16">
        <f>IF(OR(A1862="",B1862=""),"",IF(COUNTIFS('Lançamentos Diários'!$A$5:$A$2004,A1862,'Lançamentos Diários'!$B$5:$B$2004,B1862)&gt;0,"OK","FALTA LANÇAMENTO"))</f>
        <v/>
      </c>
    </row>
    <row r="1863">
      <c r="A1863" s="13" t="n"/>
      <c r="B1863" s="6" t="n"/>
      <c r="C1863" s="14" t="n"/>
      <c r="D1863" s="14" t="n"/>
      <c r="E1863" s="6" t="n"/>
      <c r="F1863" s="11">
        <f>IF(OR(C1863="",D1863=""),"",ROUND(MOD(D1863-C1863,1)*24,2))</f>
        <v/>
      </c>
      <c r="G1863" s="6" t="n"/>
      <c r="H1863" s="16">
        <f>IF(OR(A1863="",B1863=""),"",IF(COUNTIFS('Lançamentos Diários'!$A$5:$A$2004,A1863,'Lançamentos Diários'!$B$5:$B$2004,B1863)&gt;0,"OK","FALTA LANÇAMENTO"))</f>
        <v/>
      </c>
    </row>
    <row r="1864">
      <c r="A1864" s="13" t="n"/>
      <c r="B1864" s="6" t="n"/>
      <c r="C1864" s="14" t="n"/>
      <c r="D1864" s="14" t="n"/>
      <c r="E1864" s="6" t="n"/>
      <c r="F1864" s="11">
        <f>IF(OR(C1864="",D1864=""),"",ROUND(MOD(D1864-C1864,1)*24,2))</f>
        <v/>
      </c>
      <c r="G1864" s="6" t="n"/>
      <c r="H1864" s="16">
        <f>IF(OR(A1864="",B1864=""),"",IF(COUNTIFS('Lançamentos Diários'!$A$5:$A$2004,A1864,'Lançamentos Diários'!$B$5:$B$2004,B1864)&gt;0,"OK","FALTA LANÇAMENTO"))</f>
        <v/>
      </c>
    </row>
    <row r="1865">
      <c r="A1865" s="13" t="n"/>
      <c r="B1865" s="6" t="n"/>
      <c r="C1865" s="14" t="n"/>
      <c r="D1865" s="14" t="n"/>
      <c r="E1865" s="6" t="n"/>
      <c r="F1865" s="11">
        <f>IF(OR(C1865="",D1865=""),"",ROUND(MOD(D1865-C1865,1)*24,2))</f>
        <v/>
      </c>
      <c r="G1865" s="6" t="n"/>
      <c r="H1865" s="16">
        <f>IF(OR(A1865="",B1865=""),"",IF(COUNTIFS('Lançamentos Diários'!$A$5:$A$2004,A1865,'Lançamentos Diários'!$B$5:$B$2004,B1865)&gt;0,"OK","FALTA LANÇAMENTO"))</f>
        <v/>
      </c>
    </row>
    <row r="1866">
      <c r="A1866" s="13" t="n"/>
      <c r="B1866" s="6" t="n"/>
      <c r="C1866" s="14" t="n"/>
      <c r="D1866" s="14" t="n"/>
      <c r="E1866" s="6" t="n"/>
      <c r="F1866" s="11">
        <f>IF(OR(C1866="",D1866=""),"",ROUND(MOD(D1866-C1866,1)*24,2))</f>
        <v/>
      </c>
      <c r="G1866" s="6" t="n"/>
      <c r="H1866" s="16">
        <f>IF(OR(A1866="",B1866=""),"",IF(COUNTIFS('Lançamentos Diários'!$A$5:$A$2004,A1866,'Lançamentos Diários'!$B$5:$B$2004,B1866)&gt;0,"OK","FALTA LANÇAMENTO"))</f>
        <v/>
      </c>
    </row>
    <row r="1867">
      <c r="A1867" s="13" t="n"/>
      <c r="B1867" s="6" t="n"/>
      <c r="C1867" s="14" t="n"/>
      <c r="D1867" s="14" t="n"/>
      <c r="E1867" s="6" t="n"/>
      <c r="F1867" s="11">
        <f>IF(OR(C1867="",D1867=""),"",ROUND(MOD(D1867-C1867,1)*24,2))</f>
        <v/>
      </c>
      <c r="G1867" s="6" t="n"/>
      <c r="H1867" s="16">
        <f>IF(OR(A1867="",B1867=""),"",IF(COUNTIFS('Lançamentos Diários'!$A$5:$A$2004,A1867,'Lançamentos Diários'!$B$5:$B$2004,B1867)&gt;0,"OK","FALTA LANÇAMENTO"))</f>
        <v/>
      </c>
    </row>
    <row r="1868">
      <c r="A1868" s="13" t="n"/>
      <c r="B1868" s="6" t="n"/>
      <c r="C1868" s="14" t="n"/>
      <c r="D1868" s="14" t="n"/>
      <c r="E1868" s="6" t="n"/>
      <c r="F1868" s="11">
        <f>IF(OR(C1868="",D1868=""),"",ROUND(MOD(D1868-C1868,1)*24,2))</f>
        <v/>
      </c>
      <c r="G1868" s="6" t="n"/>
      <c r="H1868" s="16">
        <f>IF(OR(A1868="",B1868=""),"",IF(COUNTIFS('Lançamentos Diários'!$A$5:$A$2004,A1868,'Lançamentos Diários'!$B$5:$B$2004,B1868)&gt;0,"OK","FALTA LANÇAMENTO"))</f>
        <v/>
      </c>
    </row>
    <row r="1869">
      <c r="A1869" s="13" t="n"/>
      <c r="B1869" s="6" t="n"/>
      <c r="C1869" s="14" t="n"/>
      <c r="D1869" s="14" t="n"/>
      <c r="E1869" s="6" t="n"/>
      <c r="F1869" s="11">
        <f>IF(OR(C1869="",D1869=""),"",ROUND(MOD(D1869-C1869,1)*24,2))</f>
        <v/>
      </c>
      <c r="G1869" s="6" t="n"/>
      <c r="H1869" s="16">
        <f>IF(OR(A1869="",B1869=""),"",IF(COUNTIFS('Lançamentos Diários'!$A$5:$A$2004,A1869,'Lançamentos Diários'!$B$5:$B$2004,B1869)&gt;0,"OK","FALTA LANÇAMENTO"))</f>
        <v/>
      </c>
    </row>
    <row r="1870">
      <c r="A1870" s="13" t="n"/>
      <c r="B1870" s="6" t="n"/>
      <c r="C1870" s="14" t="n"/>
      <c r="D1870" s="14" t="n"/>
      <c r="E1870" s="6" t="n"/>
      <c r="F1870" s="11">
        <f>IF(OR(C1870="",D1870=""),"",ROUND(MOD(D1870-C1870,1)*24,2))</f>
        <v/>
      </c>
      <c r="G1870" s="6" t="n"/>
      <c r="H1870" s="16">
        <f>IF(OR(A1870="",B1870=""),"",IF(COUNTIFS('Lançamentos Diários'!$A$5:$A$2004,A1870,'Lançamentos Diários'!$B$5:$B$2004,B1870)&gt;0,"OK","FALTA LANÇAMENTO"))</f>
        <v/>
      </c>
    </row>
    <row r="1871">
      <c r="A1871" s="13" t="n"/>
      <c r="B1871" s="6" t="n"/>
      <c r="C1871" s="14" t="n"/>
      <c r="D1871" s="14" t="n"/>
      <c r="E1871" s="6" t="n"/>
      <c r="F1871" s="11">
        <f>IF(OR(C1871="",D1871=""),"",ROUND(MOD(D1871-C1871,1)*24,2))</f>
        <v/>
      </c>
      <c r="G1871" s="6" t="n"/>
      <c r="H1871" s="16">
        <f>IF(OR(A1871="",B1871=""),"",IF(COUNTIFS('Lançamentos Diários'!$A$5:$A$2004,A1871,'Lançamentos Diários'!$B$5:$B$2004,B1871)&gt;0,"OK","FALTA LANÇAMENTO"))</f>
        <v/>
      </c>
    </row>
    <row r="1872">
      <c r="A1872" s="13" t="n"/>
      <c r="B1872" s="6" t="n"/>
      <c r="C1872" s="14" t="n"/>
      <c r="D1872" s="14" t="n"/>
      <c r="E1872" s="6" t="n"/>
      <c r="F1872" s="11">
        <f>IF(OR(C1872="",D1872=""),"",ROUND(MOD(D1872-C1872,1)*24,2))</f>
        <v/>
      </c>
      <c r="G1872" s="6" t="n"/>
      <c r="H1872" s="16">
        <f>IF(OR(A1872="",B1872=""),"",IF(COUNTIFS('Lançamentos Diários'!$A$5:$A$2004,A1872,'Lançamentos Diários'!$B$5:$B$2004,B1872)&gt;0,"OK","FALTA LANÇAMENTO"))</f>
        <v/>
      </c>
    </row>
    <row r="1873">
      <c r="A1873" s="13" t="n"/>
      <c r="B1873" s="6" t="n"/>
      <c r="C1873" s="14" t="n"/>
      <c r="D1873" s="14" t="n"/>
      <c r="E1873" s="6" t="n"/>
      <c r="F1873" s="11">
        <f>IF(OR(C1873="",D1873=""),"",ROUND(MOD(D1873-C1873,1)*24,2))</f>
        <v/>
      </c>
      <c r="G1873" s="6" t="n"/>
      <c r="H1873" s="16">
        <f>IF(OR(A1873="",B1873=""),"",IF(COUNTIFS('Lançamentos Diários'!$A$5:$A$2004,A1873,'Lançamentos Diários'!$B$5:$B$2004,B1873)&gt;0,"OK","FALTA LANÇAMENTO"))</f>
        <v/>
      </c>
    </row>
    <row r="1874">
      <c r="A1874" s="13" t="n"/>
      <c r="B1874" s="6" t="n"/>
      <c r="C1874" s="14" t="n"/>
      <c r="D1874" s="14" t="n"/>
      <c r="E1874" s="6" t="n"/>
      <c r="F1874" s="11">
        <f>IF(OR(C1874="",D1874=""),"",ROUND(MOD(D1874-C1874,1)*24,2))</f>
        <v/>
      </c>
      <c r="G1874" s="6" t="n"/>
      <c r="H1874" s="16">
        <f>IF(OR(A1874="",B1874=""),"",IF(COUNTIFS('Lançamentos Diários'!$A$5:$A$2004,A1874,'Lançamentos Diários'!$B$5:$B$2004,B1874)&gt;0,"OK","FALTA LANÇAMENTO"))</f>
        <v/>
      </c>
    </row>
    <row r="1875">
      <c r="A1875" s="13" t="n"/>
      <c r="B1875" s="6" t="n"/>
      <c r="C1875" s="14" t="n"/>
      <c r="D1875" s="14" t="n"/>
      <c r="E1875" s="6" t="n"/>
      <c r="F1875" s="11">
        <f>IF(OR(C1875="",D1875=""),"",ROUND(MOD(D1875-C1875,1)*24,2))</f>
        <v/>
      </c>
      <c r="G1875" s="6" t="n"/>
      <c r="H1875" s="16">
        <f>IF(OR(A1875="",B1875=""),"",IF(COUNTIFS('Lançamentos Diários'!$A$5:$A$2004,A1875,'Lançamentos Diários'!$B$5:$B$2004,B1875)&gt;0,"OK","FALTA LANÇAMENTO"))</f>
        <v/>
      </c>
    </row>
    <row r="1876">
      <c r="A1876" s="13" t="n"/>
      <c r="B1876" s="6" t="n"/>
      <c r="C1876" s="14" t="n"/>
      <c r="D1876" s="14" t="n"/>
      <c r="E1876" s="6" t="n"/>
      <c r="F1876" s="11">
        <f>IF(OR(C1876="",D1876=""),"",ROUND(MOD(D1876-C1876,1)*24,2))</f>
        <v/>
      </c>
      <c r="G1876" s="6" t="n"/>
      <c r="H1876" s="16">
        <f>IF(OR(A1876="",B1876=""),"",IF(COUNTIFS('Lançamentos Diários'!$A$5:$A$2004,A1876,'Lançamentos Diários'!$B$5:$B$2004,B1876)&gt;0,"OK","FALTA LANÇAMENTO"))</f>
        <v/>
      </c>
    </row>
    <row r="1877">
      <c r="A1877" s="13" t="n"/>
      <c r="B1877" s="6" t="n"/>
      <c r="C1877" s="14" t="n"/>
      <c r="D1877" s="14" t="n"/>
      <c r="E1877" s="6" t="n"/>
      <c r="F1877" s="11">
        <f>IF(OR(C1877="",D1877=""),"",ROUND(MOD(D1877-C1877,1)*24,2))</f>
        <v/>
      </c>
      <c r="G1877" s="6" t="n"/>
      <c r="H1877" s="16">
        <f>IF(OR(A1877="",B1877=""),"",IF(COUNTIFS('Lançamentos Diários'!$A$5:$A$2004,A1877,'Lançamentos Diários'!$B$5:$B$2004,B1877)&gt;0,"OK","FALTA LANÇAMENTO"))</f>
        <v/>
      </c>
    </row>
    <row r="1878">
      <c r="A1878" s="13" t="n"/>
      <c r="B1878" s="6" t="n"/>
      <c r="C1878" s="14" t="n"/>
      <c r="D1878" s="14" t="n"/>
      <c r="E1878" s="6" t="n"/>
      <c r="F1878" s="11">
        <f>IF(OR(C1878="",D1878=""),"",ROUND(MOD(D1878-C1878,1)*24,2))</f>
        <v/>
      </c>
      <c r="G1878" s="6" t="n"/>
      <c r="H1878" s="16">
        <f>IF(OR(A1878="",B1878=""),"",IF(COUNTIFS('Lançamentos Diários'!$A$5:$A$2004,A1878,'Lançamentos Diários'!$B$5:$B$2004,B1878)&gt;0,"OK","FALTA LANÇAMENTO"))</f>
        <v/>
      </c>
    </row>
    <row r="1879">
      <c r="A1879" s="13" t="n"/>
      <c r="B1879" s="6" t="n"/>
      <c r="C1879" s="14" t="n"/>
      <c r="D1879" s="14" t="n"/>
      <c r="E1879" s="6" t="n"/>
      <c r="F1879" s="11">
        <f>IF(OR(C1879="",D1879=""),"",ROUND(MOD(D1879-C1879,1)*24,2))</f>
        <v/>
      </c>
      <c r="G1879" s="6" t="n"/>
      <c r="H1879" s="16">
        <f>IF(OR(A1879="",B1879=""),"",IF(COUNTIFS('Lançamentos Diários'!$A$5:$A$2004,A1879,'Lançamentos Diários'!$B$5:$B$2004,B1879)&gt;0,"OK","FALTA LANÇAMENTO"))</f>
        <v/>
      </c>
    </row>
    <row r="1880">
      <c r="A1880" s="13" t="n"/>
      <c r="B1880" s="6" t="n"/>
      <c r="C1880" s="14" t="n"/>
      <c r="D1880" s="14" t="n"/>
      <c r="E1880" s="6" t="n"/>
      <c r="F1880" s="11">
        <f>IF(OR(C1880="",D1880=""),"",ROUND(MOD(D1880-C1880,1)*24,2))</f>
        <v/>
      </c>
      <c r="G1880" s="6" t="n"/>
      <c r="H1880" s="16">
        <f>IF(OR(A1880="",B1880=""),"",IF(COUNTIFS('Lançamentos Diários'!$A$5:$A$2004,A1880,'Lançamentos Diários'!$B$5:$B$2004,B1880)&gt;0,"OK","FALTA LANÇAMENTO"))</f>
        <v/>
      </c>
    </row>
    <row r="1881">
      <c r="A1881" s="13" t="n"/>
      <c r="B1881" s="6" t="n"/>
      <c r="C1881" s="14" t="n"/>
      <c r="D1881" s="14" t="n"/>
      <c r="E1881" s="6" t="n"/>
      <c r="F1881" s="11">
        <f>IF(OR(C1881="",D1881=""),"",ROUND(MOD(D1881-C1881,1)*24,2))</f>
        <v/>
      </c>
      <c r="G1881" s="6" t="n"/>
      <c r="H1881" s="16">
        <f>IF(OR(A1881="",B1881=""),"",IF(COUNTIFS('Lançamentos Diários'!$A$5:$A$2004,A1881,'Lançamentos Diários'!$B$5:$B$2004,B1881)&gt;0,"OK","FALTA LANÇAMENTO"))</f>
        <v/>
      </c>
    </row>
    <row r="1882">
      <c r="A1882" s="13" t="n"/>
      <c r="B1882" s="6" t="n"/>
      <c r="C1882" s="14" t="n"/>
      <c r="D1882" s="14" t="n"/>
      <c r="E1882" s="6" t="n"/>
      <c r="F1882" s="11">
        <f>IF(OR(C1882="",D1882=""),"",ROUND(MOD(D1882-C1882,1)*24,2))</f>
        <v/>
      </c>
      <c r="G1882" s="6" t="n"/>
      <c r="H1882" s="16">
        <f>IF(OR(A1882="",B1882=""),"",IF(COUNTIFS('Lançamentos Diários'!$A$5:$A$2004,A1882,'Lançamentos Diários'!$B$5:$B$2004,B1882)&gt;0,"OK","FALTA LANÇAMENTO"))</f>
        <v/>
      </c>
    </row>
    <row r="1883">
      <c r="A1883" s="13" t="n"/>
      <c r="B1883" s="6" t="n"/>
      <c r="C1883" s="14" t="n"/>
      <c r="D1883" s="14" t="n"/>
      <c r="E1883" s="6" t="n"/>
      <c r="F1883" s="11">
        <f>IF(OR(C1883="",D1883=""),"",ROUND(MOD(D1883-C1883,1)*24,2))</f>
        <v/>
      </c>
      <c r="G1883" s="6" t="n"/>
      <c r="H1883" s="16">
        <f>IF(OR(A1883="",B1883=""),"",IF(COUNTIFS('Lançamentos Diários'!$A$5:$A$2004,A1883,'Lançamentos Diários'!$B$5:$B$2004,B1883)&gt;0,"OK","FALTA LANÇAMENTO"))</f>
        <v/>
      </c>
    </row>
    <row r="1884">
      <c r="A1884" s="13" t="n"/>
      <c r="B1884" s="6" t="n"/>
      <c r="C1884" s="14" t="n"/>
      <c r="D1884" s="14" t="n"/>
      <c r="E1884" s="6" t="n"/>
      <c r="F1884" s="11">
        <f>IF(OR(C1884="",D1884=""),"",ROUND(MOD(D1884-C1884,1)*24,2))</f>
        <v/>
      </c>
      <c r="G1884" s="6" t="n"/>
      <c r="H1884" s="16">
        <f>IF(OR(A1884="",B1884=""),"",IF(COUNTIFS('Lançamentos Diários'!$A$5:$A$2004,A1884,'Lançamentos Diários'!$B$5:$B$2004,B1884)&gt;0,"OK","FALTA LANÇAMENTO"))</f>
        <v/>
      </c>
    </row>
    <row r="1885">
      <c r="A1885" s="13" t="n"/>
      <c r="B1885" s="6" t="n"/>
      <c r="C1885" s="14" t="n"/>
      <c r="D1885" s="14" t="n"/>
      <c r="E1885" s="6" t="n"/>
      <c r="F1885" s="11">
        <f>IF(OR(C1885="",D1885=""),"",ROUND(MOD(D1885-C1885,1)*24,2))</f>
        <v/>
      </c>
      <c r="G1885" s="6" t="n"/>
      <c r="H1885" s="16">
        <f>IF(OR(A1885="",B1885=""),"",IF(COUNTIFS('Lançamentos Diários'!$A$5:$A$2004,A1885,'Lançamentos Diários'!$B$5:$B$2004,B1885)&gt;0,"OK","FALTA LANÇAMENTO"))</f>
        <v/>
      </c>
    </row>
    <row r="1886">
      <c r="A1886" s="13" t="n"/>
      <c r="B1886" s="6" t="n"/>
      <c r="C1886" s="14" t="n"/>
      <c r="D1886" s="14" t="n"/>
      <c r="E1886" s="6" t="n"/>
      <c r="F1886" s="11">
        <f>IF(OR(C1886="",D1886=""),"",ROUND(MOD(D1886-C1886,1)*24,2))</f>
        <v/>
      </c>
      <c r="G1886" s="6" t="n"/>
      <c r="H1886" s="16">
        <f>IF(OR(A1886="",B1886=""),"",IF(COUNTIFS('Lançamentos Diários'!$A$5:$A$2004,A1886,'Lançamentos Diários'!$B$5:$B$2004,B1886)&gt;0,"OK","FALTA LANÇAMENTO"))</f>
        <v/>
      </c>
    </row>
    <row r="1887">
      <c r="A1887" s="13" t="n"/>
      <c r="B1887" s="6" t="n"/>
      <c r="C1887" s="14" t="n"/>
      <c r="D1887" s="14" t="n"/>
      <c r="E1887" s="6" t="n"/>
      <c r="F1887" s="11">
        <f>IF(OR(C1887="",D1887=""),"",ROUND(MOD(D1887-C1887,1)*24,2))</f>
        <v/>
      </c>
      <c r="G1887" s="6" t="n"/>
      <c r="H1887" s="16">
        <f>IF(OR(A1887="",B1887=""),"",IF(COUNTIFS('Lançamentos Diários'!$A$5:$A$2004,A1887,'Lançamentos Diários'!$B$5:$B$2004,B1887)&gt;0,"OK","FALTA LANÇAMENTO"))</f>
        <v/>
      </c>
    </row>
    <row r="1888">
      <c r="A1888" s="13" t="n"/>
      <c r="B1888" s="6" t="n"/>
      <c r="C1888" s="14" t="n"/>
      <c r="D1888" s="14" t="n"/>
      <c r="E1888" s="6" t="n"/>
      <c r="F1888" s="11">
        <f>IF(OR(C1888="",D1888=""),"",ROUND(MOD(D1888-C1888,1)*24,2))</f>
        <v/>
      </c>
      <c r="G1888" s="6" t="n"/>
      <c r="H1888" s="16">
        <f>IF(OR(A1888="",B1888=""),"",IF(COUNTIFS('Lançamentos Diários'!$A$5:$A$2004,A1888,'Lançamentos Diários'!$B$5:$B$2004,B1888)&gt;0,"OK","FALTA LANÇAMENTO"))</f>
        <v/>
      </c>
    </row>
    <row r="1889">
      <c r="A1889" s="13" t="n"/>
      <c r="B1889" s="6" t="n"/>
      <c r="C1889" s="14" t="n"/>
      <c r="D1889" s="14" t="n"/>
      <c r="E1889" s="6" t="n"/>
      <c r="F1889" s="11">
        <f>IF(OR(C1889="",D1889=""),"",ROUND(MOD(D1889-C1889,1)*24,2))</f>
        <v/>
      </c>
      <c r="G1889" s="6" t="n"/>
      <c r="H1889" s="16">
        <f>IF(OR(A1889="",B1889=""),"",IF(COUNTIFS('Lançamentos Diários'!$A$5:$A$2004,A1889,'Lançamentos Diários'!$B$5:$B$2004,B1889)&gt;0,"OK","FALTA LANÇAMENTO"))</f>
        <v/>
      </c>
    </row>
    <row r="1890">
      <c r="A1890" s="13" t="n"/>
      <c r="B1890" s="6" t="n"/>
      <c r="C1890" s="14" t="n"/>
      <c r="D1890" s="14" t="n"/>
      <c r="E1890" s="6" t="n"/>
      <c r="F1890" s="11">
        <f>IF(OR(C1890="",D1890=""),"",ROUND(MOD(D1890-C1890,1)*24,2))</f>
        <v/>
      </c>
      <c r="G1890" s="6" t="n"/>
      <c r="H1890" s="16">
        <f>IF(OR(A1890="",B1890=""),"",IF(COUNTIFS('Lançamentos Diários'!$A$5:$A$2004,A1890,'Lançamentos Diários'!$B$5:$B$2004,B1890)&gt;0,"OK","FALTA LANÇAMENTO"))</f>
        <v/>
      </c>
    </row>
    <row r="1891">
      <c r="A1891" s="13" t="n"/>
      <c r="B1891" s="6" t="n"/>
      <c r="C1891" s="14" t="n"/>
      <c r="D1891" s="14" t="n"/>
      <c r="E1891" s="6" t="n"/>
      <c r="F1891" s="11">
        <f>IF(OR(C1891="",D1891=""),"",ROUND(MOD(D1891-C1891,1)*24,2))</f>
        <v/>
      </c>
      <c r="G1891" s="6" t="n"/>
      <c r="H1891" s="16">
        <f>IF(OR(A1891="",B1891=""),"",IF(COUNTIFS('Lançamentos Diários'!$A$5:$A$2004,A1891,'Lançamentos Diários'!$B$5:$B$2004,B1891)&gt;0,"OK","FALTA LANÇAMENTO"))</f>
        <v/>
      </c>
    </row>
    <row r="1892">
      <c r="A1892" s="13" t="n"/>
      <c r="B1892" s="6" t="n"/>
      <c r="C1892" s="14" t="n"/>
      <c r="D1892" s="14" t="n"/>
      <c r="E1892" s="6" t="n"/>
      <c r="F1892" s="11">
        <f>IF(OR(C1892="",D1892=""),"",ROUND(MOD(D1892-C1892,1)*24,2))</f>
        <v/>
      </c>
      <c r="G1892" s="6" t="n"/>
      <c r="H1892" s="16">
        <f>IF(OR(A1892="",B1892=""),"",IF(COUNTIFS('Lançamentos Diários'!$A$5:$A$2004,A1892,'Lançamentos Diários'!$B$5:$B$2004,B1892)&gt;0,"OK","FALTA LANÇAMENTO"))</f>
        <v/>
      </c>
    </row>
    <row r="1893">
      <c r="A1893" s="13" t="n"/>
      <c r="B1893" s="6" t="n"/>
      <c r="C1893" s="14" t="n"/>
      <c r="D1893" s="14" t="n"/>
      <c r="E1893" s="6" t="n"/>
      <c r="F1893" s="11">
        <f>IF(OR(C1893="",D1893=""),"",ROUND(MOD(D1893-C1893,1)*24,2))</f>
        <v/>
      </c>
      <c r="G1893" s="6" t="n"/>
      <c r="H1893" s="16">
        <f>IF(OR(A1893="",B1893=""),"",IF(COUNTIFS('Lançamentos Diários'!$A$5:$A$2004,A1893,'Lançamentos Diários'!$B$5:$B$2004,B1893)&gt;0,"OK","FALTA LANÇAMENTO"))</f>
        <v/>
      </c>
    </row>
    <row r="1894">
      <c r="A1894" s="13" t="n"/>
      <c r="B1894" s="6" t="n"/>
      <c r="C1894" s="14" t="n"/>
      <c r="D1894" s="14" t="n"/>
      <c r="E1894" s="6" t="n"/>
      <c r="F1894" s="11">
        <f>IF(OR(C1894="",D1894=""),"",ROUND(MOD(D1894-C1894,1)*24,2))</f>
        <v/>
      </c>
      <c r="G1894" s="6" t="n"/>
      <c r="H1894" s="16">
        <f>IF(OR(A1894="",B1894=""),"",IF(COUNTIFS('Lançamentos Diários'!$A$5:$A$2004,A1894,'Lançamentos Diários'!$B$5:$B$2004,B1894)&gt;0,"OK","FALTA LANÇAMENTO"))</f>
        <v/>
      </c>
    </row>
    <row r="1895">
      <c r="A1895" s="13" t="n"/>
      <c r="B1895" s="6" t="n"/>
      <c r="C1895" s="14" t="n"/>
      <c r="D1895" s="14" t="n"/>
      <c r="E1895" s="6" t="n"/>
      <c r="F1895" s="11">
        <f>IF(OR(C1895="",D1895=""),"",ROUND(MOD(D1895-C1895,1)*24,2))</f>
        <v/>
      </c>
      <c r="G1895" s="6" t="n"/>
      <c r="H1895" s="16">
        <f>IF(OR(A1895="",B1895=""),"",IF(COUNTIFS('Lançamentos Diários'!$A$5:$A$2004,A1895,'Lançamentos Diários'!$B$5:$B$2004,B1895)&gt;0,"OK","FALTA LANÇAMENTO"))</f>
        <v/>
      </c>
    </row>
    <row r="1896">
      <c r="A1896" s="13" t="n"/>
      <c r="B1896" s="6" t="n"/>
      <c r="C1896" s="14" t="n"/>
      <c r="D1896" s="14" t="n"/>
      <c r="E1896" s="6" t="n"/>
      <c r="F1896" s="11">
        <f>IF(OR(C1896="",D1896=""),"",ROUND(MOD(D1896-C1896,1)*24,2))</f>
        <v/>
      </c>
      <c r="G1896" s="6" t="n"/>
      <c r="H1896" s="16">
        <f>IF(OR(A1896="",B1896=""),"",IF(COUNTIFS('Lançamentos Diários'!$A$5:$A$2004,A1896,'Lançamentos Diários'!$B$5:$B$2004,B1896)&gt;0,"OK","FALTA LANÇAMENTO"))</f>
        <v/>
      </c>
    </row>
    <row r="1897">
      <c r="A1897" s="13" t="n"/>
      <c r="B1897" s="6" t="n"/>
      <c r="C1897" s="14" t="n"/>
      <c r="D1897" s="14" t="n"/>
      <c r="E1897" s="6" t="n"/>
      <c r="F1897" s="11">
        <f>IF(OR(C1897="",D1897=""),"",ROUND(MOD(D1897-C1897,1)*24,2))</f>
        <v/>
      </c>
      <c r="G1897" s="6" t="n"/>
      <c r="H1897" s="16">
        <f>IF(OR(A1897="",B1897=""),"",IF(COUNTIFS('Lançamentos Diários'!$A$5:$A$2004,A1897,'Lançamentos Diários'!$B$5:$B$2004,B1897)&gt;0,"OK","FALTA LANÇAMENTO"))</f>
        <v/>
      </c>
    </row>
    <row r="1898">
      <c r="A1898" s="13" t="n"/>
      <c r="B1898" s="6" t="n"/>
      <c r="C1898" s="14" t="n"/>
      <c r="D1898" s="14" t="n"/>
      <c r="E1898" s="6" t="n"/>
      <c r="F1898" s="11">
        <f>IF(OR(C1898="",D1898=""),"",ROUND(MOD(D1898-C1898,1)*24,2))</f>
        <v/>
      </c>
      <c r="G1898" s="6" t="n"/>
      <c r="H1898" s="16">
        <f>IF(OR(A1898="",B1898=""),"",IF(COUNTIFS('Lançamentos Diários'!$A$5:$A$2004,A1898,'Lançamentos Diários'!$B$5:$B$2004,B1898)&gt;0,"OK","FALTA LANÇAMENTO"))</f>
        <v/>
      </c>
    </row>
    <row r="1899">
      <c r="A1899" s="13" t="n"/>
      <c r="B1899" s="6" t="n"/>
      <c r="C1899" s="14" t="n"/>
      <c r="D1899" s="14" t="n"/>
      <c r="E1899" s="6" t="n"/>
      <c r="F1899" s="11">
        <f>IF(OR(C1899="",D1899=""),"",ROUND(MOD(D1899-C1899,1)*24,2))</f>
        <v/>
      </c>
      <c r="G1899" s="6" t="n"/>
      <c r="H1899" s="16">
        <f>IF(OR(A1899="",B1899=""),"",IF(COUNTIFS('Lançamentos Diários'!$A$5:$A$2004,A1899,'Lançamentos Diários'!$B$5:$B$2004,B1899)&gt;0,"OK","FALTA LANÇAMENTO"))</f>
        <v/>
      </c>
    </row>
    <row r="1900">
      <c r="A1900" s="13" t="n"/>
      <c r="B1900" s="6" t="n"/>
      <c r="C1900" s="14" t="n"/>
      <c r="D1900" s="14" t="n"/>
      <c r="E1900" s="6" t="n"/>
      <c r="F1900" s="11">
        <f>IF(OR(C1900="",D1900=""),"",ROUND(MOD(D1900-C1900,1)*24,2))</f>
        <v/>
      </c>
      <c r="G1900" s="6" t="n"/>
      <c r="H1900" s="16">
        <f>IF(OR(A1900="",B1900=""),"",IF(COUNTIFS('Lançamentos Diários'!$A$5:$A$2004,A1900,'Lançamentos Diários'!$B$5:$B$2004,B1900)&gt;0,"OK","FALTA LANÇAMENTO"))</f>
        <v/>
      </c>
    </row>
    <row r="1901">
      <c r="A1901" s="13" t="n"/>
      <c r="B1901" s="6" t="n"/>
      <c r="C1901" s="14" t="n"/>
      <c r="D1901" s="14" t="n"/>
      <c r="E1901" s="6" t="n"/>
      <c r="F1901" s="11">
        <f>IF(OR(C1901="",D1901=""),"",ROUND(MOD(D1901-C1901,1)*24,2))</f>
        <v/>
      </c>
      <c r="G1901" s="6" t="n"/>
      <c r="H1901" s="16">
        <f>IF(OR(A1901="",B1901=""),"",IF(COUNTIFS('Lançamentos Diários'!$A$5:$A$2004,A1901,'Lançamentos Diários'!$B$5:$B$2004,B1901)&gt;0,"OK","FALTA LANÇAMENTO"))</f>
        <v/>
      </c>
    </row>
    <row r="1902">
      <c r="A1902" s="13" t="n"/>
      <c r="B1902" s="6" t="n"/>
      <c r="C1902" s="14" t="n"/>
      <c r="D1902" s="14" t="n"/>
      <c r="E1902" s="6" t="n"/>
      <c r="F1902" s="11">
        <f>IF(OR(C1902="",D1902=""),"",ROUND(MOD(D1902-C1902,1)*24,2))</f>
        <v/>
      </c>
      <c r="G1902" s="6" t="n"/>
      <c r="H1902" s="16">
        <f>IF(OR(A1902="",B1902=""),"",IF(COUNTIFS('Lançamentos Diários'!$A$5:$A$2004,A1902,'Lançamentos Diários'!$B$5:$B$2004,B1902)&gt;0,"OK","FALTA LANÇAMENTO"))</f>
        <v/>
      </c>
    </row>
    <row r="1903">
      <c r="A1903" s="13" t="n"/>
      <c r="B1903" s="6" t="n"/>
      <c r="C1903" s="14" t="n"/>
      <c r="D1903" s="14" t="n"/>
      <c r="E1903" s="6" t="n"/>
      <c r="F1903" s="11">
        <f>IF(OR(C1903="",D1903=""),"",ROUND(MOD(D1903-C1903,1)*24,2))</f>
        <v/>
      </c>
      <c r="G1903" s="6" t="n"/>
      <c r="H1903" s="16">
        <f>IF(OR(A1903="",B1903=""),"",IF(COUNTIFS('Lançamentos Diários'!$A$5:$A$2004,A1903,'Lançamentos Diários'!$B$5:$B$2004,B1903)&gt;0,"OK","FALTA LANÇAMENTO"))</f>
        <v/>
      </c>
    </row>
    <row r="1904">
      <c r="A1904" s="13" t="n"/>
      <c r="B1904" s="6" t="n"/>
      <c r="C1904" s="14" t="n"/>
      <c r="D1904" s="14" t="n"/>
      <c r="E1904" s="6" t="n"/>
      <c r="F1904" s="11">
        <f>IF(OR(C1904="",D1904=""),"",ROUND(MOD(D1904-C1904,1)*24,2))</f>
        <v/>
      </c>
      <c r="G1904" s="6" t="n"/>
      <c r="H1904" s="16">
        <f>IF(OR(A1904="",B1904=""),"",IF(COUNTIFS('Lançamentos Diários'!$A$5:$A$2004,A1904,'Lançamentos Diários'!$B$5:$B$2004,B1904)&gt;0,"OK","FALTA LANÇAMENTO"))</f>
        <v/>
      </c>
    </row>
    <row r="1905">
      <c r="A1905" s="13" t="n"/>
      <c r="B1905" s="6" t="n"/>
      <c r="C1905" s="14" t="n"/>
      <c r="D1905" s="14" t="n"/>
      <c r="E1905" s="6" t="n"/>
      <c r="F1905" s="11">
        <f>IF(OR(C1905="",D1905=""),"",ROUND(MOD(D1905-C1905,1)*24,2))</f>
        <v/>
      </c>
      <c r="G1905" s="6" t="n"/>
      <c r="H1905" s="16">
        <f>IF(OR(A1905="",B1905=""),"",IF(COUNTIFS('Lançamentos Diários'!$A$5:$A$2004,A1905,'Lançamentos Diários'!$B$5:$B$2004,B1905)&gt;0,"OK","FALTA LANÇAMENTO"))</f>
        <v/>
      </c>
    </row>
    <row r="1906">
      <c r="A1906" s="13" t="n"/>
      <c r="B1906" s="6" t="n"/>
      <c r="C1906" s="14" t="n"/>
      <c r="D1906" s="14" t="n"/>
      <c r="E1906" s="6" t="n"/>
      <c r="F1906" s="11">
        <f>IF(OR(C1906="",D1906=""),"",ROUND(MOD(D1906-C1906,1)*24,2))</f>
        <v/>
      </c>
      <c r="G1906" s="6" t="n"/>
      <c r="H1906" s="16">
        <f>IF(OR(A1906="",B1906=""),"",IF(COUNTIFS('Lançamentos Diários'!$A$5:$A$2004,A1906,'Lançamentos Diários'!$B$5:$B$2004,B1906)&gt;0,"OK","FALTA LANÇAMENTO"))</f>
        <v/>
      </c>
    </row>
    <row r="1907">
      <c r="A1907" s="13" t="n"/>
      <c r="B1907" s="6" t="n"/>
      <c r="C1907" s="14" t="n"/>
      <c r="D1907" s="14" t="n"/>
      <c r="E1907" s="6" t="n"/>
      <c r="F1907" s="11">
        <f>IF(OR(C1907="",D1907=""),"",ROUND(MOD(D1907-C1907,1)*24,2))</f>
        <v/>
      </c>
      <c r="G1907" s="6" t="n"/>
      <c r="H1907" s="16">
        <f>IF(OR(A1907="",B1907=""),"",IF(COUNTIFS('Lançamentos Diários'!$A$5:$A$2004,A1907,'Lançamentos Diários'!$B$5:$B$2004,B1907)&gt;0,"OK","FALTA LANÇAMENTO"))</f>
        <v/>
      </c>
    </row>
    <row r="1908">
      <c r="A1908" s="13" t="n"/>
      <c r="B1908" s="6" t="n"/>
      <c r="C1908" s="14" t="n"/>
      <c r="D1908" s="14" t="n"/>
      <c r="E1908" s="6" t="n"/>
      <c r="F1908" s="11">
        <f>IF(OR(C1908="",D1908=""),"",ROUND(MOD(D1908-C1908,1)*24,2))</f>
        <v/>
      </c>
      <c r="G1908" s="6" t="n"/>
      <c r="H1908" s="16">
        <f>IF(OR(A1908="",B1908=""),"",IF(COUNTIFS('Lançamentos Diários'!$A$5:$A$2004,A1908,'Lançamentos Diários'!$B$5:$B$2004,B1908)&gt;0,"OK","FALTA LANÇAMENTO"))</f>
        <v/>
      </c>
    </row>
    <row r="1909">
      <c r="A1909" s="13" t="n"/>
      <c r="B1909" s="6" t="n"/>
      <c r="C1909" s="14" t="n"/>
      <c r="D1909" s="14" t="n"/>
      <c r="E1909" s="6" t="n"/>
      <c r="F1909" s="11">
        <f>IF(OR(C1909="",D1909=""),"",ROUND(MOD(D1909-C1909,1)*24,2))</f>
        <v/>
      </c>
      <c r="G1909" s="6" t="n"/>
      <c r="H1909" s="16">
        <f>IF(OR(A1909="",B1909=""),"",IF(COUNTIFS('Lançamentos Diários'!$A$5:$A$2004,A1909,'Lançamentos Diários'!$B$5:$B$2004,B1909)&gt;0,"OK","FALTA LANÇAMENTO"))</f>
        <v/>
      </c>
    </row>
    <row r="1910">
      <c r="A1910" s="13" t="n"/>
      <c r="B1910" s="6" t="n"/>
      <c r="C1910" s="14" t="n"/>
      <c r="D1910" s="14" t="n"/>
      <c r="E1910" s="6" t="n"/>
      <c r="F1910" s="11">
        <f>IF(OR(C1910="",D1910=""),"",ROUND(MOD(D1910-C1910,1)*24,2))</f>
        <v/>
      </c>
      <c r="G1910" s="6" t="n"/>
      <c r="H1910" s="16">
        <f>IF(OR(A1910="",B1910=""),"",IF(COUNTIFS('Lançamentos Diários'!$A$5:$A$2004,A1910,'Lançamentos Diários'!$B$5:$B$2004,B1910)&gt;0,"OK","FALTA LANÇAMENTO"))</f>
        <v/>
      </c>
    </row>
    <row r="1911">
      <c r="A1911" s="13" t="n"/>
      <c r="B1911" s="6" t="n"/>
      <c r="C1911" s="14" t="n"/>
      <c r="D1911" s="14" t="n"/>
      <c r="E1911" s="6" t="n"/>
      <c r="F1911" s="11">
        <f>IF(OR(C1911="",D1911=""),"",ROUND(MOD(D1911-C1911,1)*24,2))</f>
        <v/>
      </c>
      <c r="G1911" s="6" t="n"/>
      <c r="H1911" s="16">
        <f>IF(OR(A1911="",B1911=""),"",IF(COUNTIFS('Lançamentos Diários'!$A$5:$A$2004,A1911,'Lançamentos Diários'!$B$5:$B$2004,B1911)&gt;0,"OK","FALTA LANÇAMENTO"))</f>
        <v/>
      </c>
    </row>
    <row r="1912">
      <c r="A1912" s="13" t="n"/>
      <c r="B1912" s="6" t="n"/>
      <c r="C1912" s="14" t="n"/>
      <c r="D1912" s="14" t="n"/>
      <c r="E1912" s="6" t="n"/>
      <c r="F1912" s="11">
        <f>IF(OR(C1912="",D1912=""),"",ROUND(MOD(D1912-C1912,1)*24,2))</f>
        <v/>
      </c>
      <c r="G1912" s="6" t="n"/>
      <c r="H1912" s="16">
        <f>IF(OR(A1912="",B1912=""),"",IF(COUNTIFS('Lançamentos Diários'!$A$5:$A$2004,A1912,'Lançamentos Diários'!$B$5:$B$2004,B1912)&gt;0,"OK","FALTA LANÇAMENTO"))</f>
        <v/>
      </c>
    </row>
    <row r="1913">
      <c r="A1913" s="13" t="n"/>
      <c r="B1913" s="6" t="n"/>
      <c r="C1913" s="14" t="n"/>
      <c r="D1913" s="14" t="n"/>
      <c r="E1913" s="6" t="n"/>
      <c r="F1913" s="11">
        <f>IF(OR(C1913="",D1913=""),"",ROUND(MOD(D1913-C1913,1)*24,2))</f>
        <v/>
      </c>
      <c r="G1913" s="6" t="n"/>
      <c r="H1913" s="16">
        <f>IF(OR(A1913="",B1913=""),"",IF(COUNTIFS('Lançamentos Diários'!$A$5:$A$2004,A1913,'Lançamentos Diários'!$B$5:$B$2004,B1913)&gt;0,"OK","FALTA LANÇAMENTO"))</f>
        <v/>
      </c>
    </row>
    <row r="1914">
      <c r="A1914" s="13" t="n"/>
      <c r="B1914" s="6" t="n"/>
      <c r="C1914" s="14" t="n"/>
      <c r="D1914" s="14" t="n"/>
      <c r="E1914" s="6" t="n"/>
      <c r="F1914" s="11">
        <f>IF(OR(C1914="",D1914=""),"",ROUND(MOD(D1914-C1914,1)*24,2))</f>
        <v/>
      </c>
      <c r="G1914" s="6" t="n"/>
      <c r="H1914" s="16">
        <f>IF(OR(A1914="",B1914=""),"",IF(COUNTIFS('Lançamentos Diários'!$A$5:$A$2004,A1914,'Lançamentos Diários'!$B$5:$B$2004,B1914)&gt;0,"OK","FALTA LANÇAMENTO"))</f>
        <v/>
      </c>
    </row>
    <row r="1915">
      <c r="A1915" s="13" t="n"/>
      <c r="B1915" s="6" t="n"/>
      <c r="C1915" s="14" t="n"/>
      <c r="D1915" s="14" t="n"/>
      <c r="E1915" s="6" t="n"/>
      <c r="F1915" s="11">
        <f>IF(OR(C1915="",D1915=""),"",ROUND(MOD(D1915-C1915,1)*24,2))</f>
        <v/>
      </c>
      <c r="G1915" s="6" t="n"/>
      <c r="H1915" s="16">
        <f>IF(OR(A1915="",B1915=""),"",IF(COUNTIFS('Lançamentos Diários'!$A$5:$A$2004,A1915,'Lançamentos Diários'!$B$5:$B$2004,B1915)&gt;0,"OK","FALTA LANÇAMENTO"))</f>
        <v/>
      </c>
    </row>
    <row r="1916">
      <c r="A1916" s="13" t="n"/>
      <c r="B1916" s="6" t="n"/>
      <c r="C1916" s="14" t="n"/>
      <c r="D1916" s="14" t="n"/>
      <c r="E1916" s="6" t="n"/>
      <c r="F1916" s="11">
        <f>IF(OR(C1916="",D1916=""),"",ROUND(MOD(D1916-C1916,1)*24,2))</f>
        <v/>
      </c>
      <c r="G1916" s="6" t="n"/>
      <c r="H1916" s="16">
        <f>IF(OR(A1916="",B1916=""),"",IF(COUNTIFS('Lançamentos Diários'!$A$5:$A$2004,A1916,'Lançamentos Diários'!$B$5:$B$2004,B1916)&gt;0,"OK","FALTA LANÇAMENTO"))</f>
        <v/>
      </c>
    </row>
    <row r="1917">
      <c r="A1917" s="13" t="n"/>
      <c r="B1917" s="6" t="n"/>
      <c r="C1917" s="14" t="n"/>
      <c r="D1917" s="14" t="n"/>
      <c r="E1917" s="6" t="n"/>
      <c r="F1917" s="11">
        <f>IF(OR(C1917="",D1917=""),"",ROUND(MOD(D1917-C1917,1)*24,2))</f>
        <v/>
      </c>
      <c r="G1917" s="6" t="n"/>
      <c r="H1917" s="16">
        <f>IF(OR(A1917="",B1917=""),"",IF(COUNTIFS('Lançamentos Diários'!$A$5:$A$2004,A1917,'Lançamentos Diários'!$B$5:$B$2004,B1917)&gt;0,"OK","FALTA LANÇAMENTO"))</f>
        <v/>
      </c>
    </row>
    <row r="1918">
      <c r="A1918" s="13" t="n"/>
      <c r="B1918" s="6" t="n"/>
      <c r="C1918" s="14" t="n"/>
      <c r="D1918" s="14" t="n"/>
      <c r="E1918" s="6" t="n"/>
      <c r="F1918" s="11">
        <f>IF(OR(C1918="",D1918=""),"",ROUND(MOD(D1918-C1918,1)*24,2))</f>
        <v/>
      </c>
      <c r="G1918" s="6" t="n"/>
      <c r="H1918" s="16">
        <f>IF(OR(A1918="",B1918=""),"",IF(COUNTIFS('Lançamentos Diários'!$A$5:$A$2004,A1918,'Lançamentos Diários'!$B$5:$B$2004,B1918)&gt;0,"OK","FALTA LANÇAMENTO"))</f>
        <v/>
      </c>
    </row>
    <row r="1919">
      <c r="A1919" s="13" t="n"/>
      <c r="B1919" s="6" t="n"/>
      <c r="C1919" s="14" t="n"/>
      <c r="D1919" s="14" t="n"/>
      <c r="E1919" s="6" t="n"/>
      <c r="F1919" s="11">
        <f>IF(OR(C1919="",D1919=""),"",ROUND(MOD(D1919-C1919,1)*24,2))</f>
        <v/>
      </c>
      <c r="G1919" s="6" t="n"/>
      <c r="H1919" s="16">
        <f>IF(OR(A1919="",B1919=""),"",IF(COUNTIFS('Lançamentos Diários'!$A$5:$A$2004,A1919,'Lançamentos Diários'!$B$5:$B$2004,B1919)&gt;0,"OK","FALTA LANÇAMENTO"))</f>
        <v/>
      </c>
    </row>
    <row r="1920">
      <c r="A1920" s="13" t="n"/>
      <c r="B1920" s="6" t="n"/>
      <c r="C1920" s="14" t="n"/>
      <c r="D1920" s="14" t="n"/>
      <c r="E1920" s="6" t="n"/>
      <c r="F1920" s="11">
        <f>IF(OR(C1920="",D1920=""),"",ROUND(MOD(D1920-C1920,1)*24,2))</f>
        <v/>
      </c>
      <c r="G1920" s="6" t="n"/>
      <c r="H1920" s="16">
        <f>IF(OR(A1920="",B1920=""),"",IF(COUNTIFS('Lançamentos Diários'!$A$5:$A$2004,A1920,'Lançamentos Diários'!$B$5:$B$2004,B1920)&gt;0,"OK","FALTA LANÇAMENTO"))</f>
        <v/>
      </c>
    </row>
    <row r="1921">
      <c r="A1921" s="13" t="n"/>
      <c r="B1921" s="6" t="n"/>
      <c r="C1921" s="14" t="n"/>
      <c r="D1921" s="14" t="n"/>
      <c r="E1921" s="6" t="n"/>
      <c r="F1921" s="11">
        <f>IF(OR(C1921="",D1921=""),"",ROUND(MOD(D1921-C1921,1)*24,2))</f>
        <v/>
      </c>
      <c r="G1921" s="6" t="n"/>
      <c r="H1921" s="16">
        <f>IF(OR(A1921="",B1921=""),"",IF(COUNTIFS('Lançamentos Diários'!$A$5:$A$2004,A1921,'Lançamentos Diários'!$B$5:$B$2004,B1921)&gt;0,"OK","FALTA LANÇAMENTO"))</f>
        <v/>
      </c>
    </row>
    <row r="1922">
      <c r="A1922" s="13" t="n"/>
      <c r="B1922" s="6" t="n"/>
      <c r="C1922" s="14" t="n"/>
      <c r="D1922" s="14" t="n"/>
      <c r="E1922" s="6" t="n"/>
      <c r="F1922" s="11">
        <f>IF(OR(C1922="",D1922=""),"",ROUND(MOD(D1922-C1922,1)*24,2))</f>
        <v/>
      </c>
      <c r="G1922" s="6" t="n"/>
      <c r="H1922" s="16">
        <f>IF(OR(A1922="",B1922=""),"",IF(COUNTIFS('Lançamentos Diários'!$A$5:$A$2004,A1922,'Lançamentos Diários'!$B$5:$B$2004,B1922)&gt;0,"OK","FALTA LANÇAMENTO"))</f>
        <v/>
      </c>
    </row>
    <row r="1923">
      <c r="A1923" s="13" t="n"/>
      <c r="B1923" s="6" t="n"/>
      <c r="C1923" s="14" t="n"/>
      <c r="D1923" s="14" t="n"/>
      <c r="E1923" s="6" t="n"/>
      <c r="F1923" s="11">
        <f>IF(OR(C1923="",D1923=""),"",ROUND(MOD(D1923-C1923,1)*24,2))</f>
        <v/>
      </c>
      <c r="G1923" s="6" t="n"/>
      <c r="H1923" s="16">
        <f>IF(OR(A1923="",B1923=""),"",IF(COUNTIFS('Lançamentos Diários'!$A$5:$A$2004,A1923,'Lançamentos Diários'!$B$5:$B$2004,B1923)&gt;0,"OK","FALTA LANÇAMENTO"))</f>
        <v/>
      </c>
    </row>
    <row r="1924">
      <c r="A1924" s="13" t="n"/>
      <c r="B1924" s="6" t="n"/>
      <c r="C1924" s="14" t="n"/>
      <c r="D1924" s="14" t="n"/>
      <c r="E1924" s="6" t="n"/>
      <c r="F1924" s="11">
        <f>IF(OR(C1924="",D1924=""),"",ROUND(MOD(D1924-C1924,1)*24,2))</f>
        <v/>
      </c>
      <c r="G1924" s="6" t="n"/>
      <c r="H1924" s="16">
        <f>IF(OR(A1924="",B1924=""),"",IF(COUNTIFS('Lançamentos Diários'!$A$5:$A$2004,A1924,'Lançamentos Diários'!$B$5:$B$2004,B1924)&gt;0,"OK","FALTA LANÇAMENTO"))</f>
        <v/>
      </c>
    </row>
    <row r="1925">
      <c r="A1925" s="13" t="n"/>
      <c r="B1925" s="6" t="n"/>
      <c r="C1925" s="14" t="n"/>
      <c r="D1925" s="14" t="n"/>
      <c r="E1925" s="6" t="n"/>
      <c r="F1925" s="11">
        <f>IF(OR(C1925="",D1925=""),"",ROUND(MOD(D1925-C1925,1)*24,2))</f>
        <v/>
      </c>
      <c r="G1925" s="6" t="n"/>
      <c r="H1925" s="16">
        <f>IF(OR(A1925="",B1925=""),"",IF(COUNTIFS('Lançamentos Diários'!$A$5:$A$2004,A1925,'Lançamentos Diários'!$B$5:$B$2004,B1925)&gt;0,"OK","FALTA LANÇAMENTO"))</f>
        <v/>
      </c>
    </row>
    <row r="1926">
      <c r="A1926" s="13" t="n"/>
      <c r="B1926" s="6" t="n"/>
      <c r="C1926" s="14" t="n"/>
      <c r="D1926" s="14" t="n"/>
      <c r="E1926" s="6" t="n"/>
      <c r="F1926" s="11">
        <f>IF(OR(C1926="",D1926=""),"",ROUND(MOD(D1926-C1926,1)*24,2))</f>
        <v/>
      </c>
      <c r="G1926" s="6" t="n"/>
      <c r="H1926" s="16">
        <f>IF(OR(A1926="",B1926=""),"",IF(COUNTIFS('Lançamentos Diários'!$A$5:$A$2004,A1926,'Lançamentos Diários'!$B$5:$B$2004,B1926)&gt;0,"OK","FALTA LANÇAMENTO"))</f>
        <v/>
      </c>
    </row>
    <row r="1927">
      <c r="A1927" s="13" t="n"/>
      <c r="B1927" s="6" t="n"/>
      <c r="C1927" s="14" t="n"/>
      <c r="D1927" s="14" t="n"/>
      <c r="E1927" s="6" t="n"/>
      <c r="F1927" s="11">
        <f>IF(OR(C1927="",D1927=""),"",ROUND(MOD(D1927-C1927,1)*24,2))</f>
        <v/>
      </c>
      <c r="G1927" s="6" t="n"/>
      <c r="H1927" s="16">
        <f>IF(OR(A1927="",B1927=""),"",IF(COUNTIFS('Lançamentos Diários'!$A$5:$A$2004,A1927,'Lançamentos Diários'!$B$5:$B$2004,B1927)&gt;0,"OK","FALTA LANÇAMENTO"))</f>
        <v/>
      </c>
    </row>
    <row r="1928">
      <c r="A1928" s="13" t="n"/>
      <c r="B1928" s="6" t="n"/>
      <c r="C1928" s="14" t="n"/>
      <c r="D1928" s="14" t="n"/>
      <c r="E1928" s="6" t="n"/>
      <c r="F1928" s="11">
        <f>IF(OR(C1928="",D1928=""),"",ROUND(MOD(D1928-C1928,1)*24,2))</f>
        <v/>
      </c>
      <c r="G1928" s="6" t="n"/>
      <c r="H1928" s="16">
        <f>IF(OR(A1928="",B1928=""),"",IF(COUNTIFS('Lançamentos Diários'!$A$5:$A$2004,A1928,'Lançamentos Diários'!$B$5:$B$2004,B1928)&gt;0,"OK","FALTA LANÇAMENTO"))</f>
        <v/>
      </c>
    </row>
    <row r="1929">
      <c r="A1929" s="13" t="n"/>
      <c r="B1929" s="6" t="n"/>
      <c r="C1929" s="14" t="n"/>
      <c r="D1929" s="14" t="n"/>
      <c r="E1929" s="6" t="n"/>
      <c r="F1929" s="11">
        <f>IF(OR(C1929="",D1929=""),"",ROUND(MOD(D1929-C1929,1)*24,2))</f>
        <v/>
      </c>
      <c r="G1929" s="6" t="n"/>
      <c r="H1929" s="16">
        <f>IF(OR(A1929="",B1929=""),"",IF(COUNTIFS('Lançamentos Diários'!$A$5:$A$2004,A1929,'Lançamentos Diários'!$B$5:$B$2004,B1929)&gt;0,"OK","FALTA LANÇAMENTO"))</f>
        <v/>
      </c>
    </row>
    <row r="1930">
      <c r="A1930" s="13" t="n"/>
      <c r="B1930" s="6" t="n"/>
      <c r="C1930" s="14" t="n"/>
      <c r="D1930" s="14" t="n"/>
      <c r="E1930" s="6" t="n"/>
      <c r="F1930" s="11">
        <f>IF(OR(C1930="",D1930=""),"",ROUND(MOD(D1930-C1930,1)*24,2))</f>
        <v/>
      </c>
      <c r="G1930" s="6" t="n"/>
      <c r="H1930" s="16">
        <f>IF(OR(A1930="",B1930=""),"",IF(COUNTIFS('Lançamentos Diários'!$A$5:$A$2004,A1930,'Lançamentos Diários'!$B$5:$B$2004,B1930)&gt;0,"OK","FALTA LANÇAMENTO"))</f>
        <v/>
      </c>
    </row>
    <row r="1931">
      <c r="A1931" s="13" t="n"/>
      <c r="B1931" s="6" t="n"/>
      <c r="C1931" s="14" t="n"/>
      <c r="D1931" s="14" t="n"/>
      <c r="E1931" s="6" t="n"/>
      <c r="F1931" s="11">
        <f>IF(OR(C1931="",D1931=""),"",ROUND(MOD(D1931-C1931,1)*24,2))</f>
        <v/>
      </c>
      <c r="G1931" s="6" t="n"/>
      <c r="H1931" s="16">
        <f>IF(OR(A1931="",B1931=""),"",IF(COUNTIFS('Lançamentos Diários'!$A$5:$A$2004,A1931,'Lançamentos Diários'!$B$5:$B$2004,B1931)&gt;0,"OK","FALTA LANÇAMENTO"))</f>
        <v/>
      </c>
    </row>
    <row r="1932">
      <c r="A1932" s="13" t="n"/>
      <c r="B1932" s="6" t="n"/>
      <c r="C1932" s="14" t="n"/>
      <c r="D1932" s="14" t="n"/>
      <c r="E1932" s="6" t="n"/>
      <c r="F1932" s="11">
        <f>IF(OR(C1932="",D1932=""),"",ROUND(MOD(D1932-C1932,1)*24,2))</f>
        <v/>
      </c>
      <c r="G1932" s="6" t="n"/>
      <c r="H1932" s="16">
        <f>IF(OR(A1932="",B1932=""),"",IF(COUNTIFS('Lançamentos Diários'!$A$5:$A$2004,A1932,'Lançamentos Diários'!$B$5:$B$2004,B1932)&gt;0,"OK","FALTA LANÇAMENTO"))</f>
        <v/>
      </c>
    </row>
    <row r="1933">
      <c r="A1933" s="13" t="n"/>
      <c r="B1933" s="6" t="n"/>
      <c r="C1933" s="14" t="n"/>
      <c r="D1933" s="14" t="n"/>
      <c r="E1933" s="6" t="n"/>
      <c r="F1933" s="11">
        <f>IF(OR(C1933="",D1933=""),"",ROUND(MOD(D1933-C1933,1)*24,2))</f>
        <v/>
      </c>
      <c r="G1933" s="6" t="n"/>
      <c r="H1933" s="16">
        <f>IF(OR(A1933="",B1933=""),"",IF(COUNTIFS('Lançamentos Diários'!$A$5:$A$2004,A1933,'Lançamentos Diários'!$B$5:$B$2004,B1933)&gt;0,"OK","FALTA LANÇAMENTO"))</f>
        <v/>
      </c>
    </row>
    <row r="1934">
      <c r="A1934" s="13" t="n"/>
      <c r="B1934" s="6" t="n"/>
      <c r="C1934" s="14" t="n"/>
      <c r="D1934" s="14" t="n"/>
      <c r="E1934" s="6" t="n"/>
      <c r="F1934" s="11">
        <f>IF(OR(C1934="",D1934=""),"",ROUND(MOD(D1934-C1934,1)*24,2))</f>
        <v/>
      </c>
      <c r="G1934" s="6" t="n"/>
      <c r="H1934" s="16">
        <f>IF(OR(A1934="",B1934=""),"",IF(COUNTIFS('Lançamentos Diários'!$A$5:$A$2004,A1934,'Lançamentos Diários'!$B$5:$B$2004,B1934)&gt;0,"OK","FALTA LANÇAMENTO"))</f>
        <v/>
      </c>
    </row>
    <row r="1935">
      <c r="A1935" s="13" t="n"/>
      <c r="B1935" s="6" t="n"/>
      <c r="C1935" s="14" t="n"/>
      <c r="D1935" s="14" t="n"/>
      <c r="E1935" s="6" t="n"/>
      <c r="F1935" s="11">
        <f>IF(OR(C1935="",D1935=""),"",ROUND(MOD(D1935-C1935,1)*24,2))</f>
        <v/>
      </c>
      <c r="G1935" s="6" t="n"/>
      <c r="H1935" s="16">
        <f>IF(OR(A1935="",B1935=""),"",IF(COUNTIFS('Lançamentos Diários'!$A$5:$A$2004,A1935,'Lançamentos Diários'!$B$5:$B$2004,B1935)&gt;0,"OK","FALTA LANÇAMENTO"))</f>
        <v/>
      </c>
    </row>
    <row r="1936">
      <c r="A1936" s="13" t="n"/>
      <c r="B1936" s="6" t="n"/>
      <c r="C1936" s="14" t="n"/>
      <c r="D1936" s="14" t="n"/>
      <c r="E1936" s="6" t="n"/>
      <c r="F1936" s="11">
        <f>IF(OR(C1936="",D1936=""),"",ROUND(MOD(D1936-C1936,1)*24,2))</f>
        <v/>
      </c>
      <c r="G1936" s="6" t="n"/>
      <c r="H1936" s="16">
        <f>IF(OR(A1936="",B1936=""),"",IF(COUNTIFS('Lançamentos Diários'!$A$5:$A$2004,A1936,'Lançamentos Diários'!$B$5:$B$2004,B1936)&gt;0,"OK","FALTA LANÇAMENTO"))</f>
        <v/>
      </c>
    </row>
    <row r="1937">
      <c r="A1937" s="13" t="n"/>
      <c r="B1937" s="6" t="n"/>
      <c r="C1937" s="14" t="n"/>
      <c r="D1937" s="14" t="n"/>
      <c r="E1937" s="6" t="n"/>
      <c r="F1937" s="11">
        <f>IF(OR(C1937="",D1937=""),"",ROUND(MOD(D1937-C1937,1)*24,2))</f>
        <v/>
      </c>
      <c r="G1937" s="6" t="n"/>
      <c r="H1937" s="16">
        <f>IF(OR(A1937="",B1937=""),"",IF(COUNTIFS('Lançamentos Diários'!$A$5:$A$2004,A1937,'Lançamentos Diários'!$B$5:$B$2004,B1937)&gt;0,"OK","FALTA LANÇAMENTO"))</f>
        <v/>
      </c>
    </row>
    <row r="1938">
      <c r="A1938" s="13" t="n"/>
      <c r="B1938" s="6" t="n"/>
      <c r="C1938" s="14" t="n"/>
      <c r="D1938" s="14" t="n"/>
      <c r="E1938" s="6" t="n"/>
      <c r="F1938" s="11">
        <f>IF(OR(C1938="",D1938=""),"",ROUND(MOD(D1938-C1938,1)*24,2))</f>
        <v/>
      </c>
      <c r="G1938" s="6" t="n"/>
      <c r="H1938" s="16">
        <f>IF(OR(A1938="",B1938=""),"",IF(COUNTIFS('Lançamentos Diários'!$A$5:$A$2004,A1938,'Lançamentos Diários'!$B$5:$B$2004,B1938)&gt;0,"OK","FALTA LANÇAMENTO"))</f>
        <v/>
      </c>
    </row>
    <row r="1939">
      <c r="A1939" s="13" t="n"/>
      <c r="B1939" s="6" t="n"/>
      <c r="C1939" s="14" t="n"/>
      <c r="D1939" s="14" t="n"/>
      <c r="E1939" s="6" t="n"/>
      <c r="F1939" s="11">
        <f>IF(OR(C1939="",D1939=""),"",ROUND(MOD(D1939-C1939,1)*24,2))</f>
        <v/>
      </c>
      <c r="G1939" s="6" t="n"/>
      <c r="H1939" s="16">
        <f>IF(OR(A1939="",B1939=""),"",IF(COUNTIFS('Lançamentos Diários'!$A$5:$A$2004,A1939,'Lançamentos Diários'!$B$5:$B$2004,B1939)&gt;0,"OK","FALTA LANÇAMENTO"))</f>
        <v/>
      </c>
    </row>
    <row r="1940">
      <c r="A1940" s="13" t="n"/>
      <c r="B1940" s="6" t="n"/>
      <c r="C1940" s="14" t="n"/>
      <c r="D1940" s="14" t="n"/>
      <c r="E1940" s="6" t="n"/>
      <c r="F1940" s="11">
        <f>IF(OR(C1940="",D1940=""),"",ROUND(MOD(D1940-C1940,1)*24,2))</f>
        <v/>
      </c>
      <c r="G1940" s="6" t="n"/>
      <c r="H1940" s="16">
        <f>IF(OR(A1940="",B1940=""),"",IF(COUNTIFS('Lançamentos Diários'!$A$5:$A$2004,A1940,'Lançamentos Diários'!$B$5:$B$2004,B1940)&gt;0,"OK","FALTA LANÇAMENTO"))</f>
        <v/>
      </c>
    </row>
    <row r="1941">
      <c r="A1941" s="13" t="n"/>
      <c r="B1941" s="6" t="n"/>
      <c r="C1941" s="14" t="n"/>
      <c r="D1941" s="14" t="n"/>
      <c r="E1941" s="6" t="n"/>
      <c r="F1941" s="11">
        <f>IF(OR(C1941="",D1941=""),"",ROUND(MOD(D1941-C1941,1)*24,2))</f>
        <v/>
      </c>
      <c r="G1941" s="6" t="n"/>
      <c r="H1941" s="16">
        <f>IF(OR(A1941="",B1941=""),"",IF(COUNTIFS('Lançamentos Diários'!$A$5:$A$2004,A1941,'Lançamentos Diários'!$B$5:$B$2004,B1941)&gt;0,"OK","FALTA LANÇAMENTO"))</f>
        <v/>
      </c>
    </row>
    <row r="1942">
      <c r="A1942" s="13" t="n"/>
      <c r="B1942" s="6" t="n"/>
      <c r="C1942" s="14" t="n"/>
      <c r="D1942" s="14" t="n"/>
      <c r="E1942" s="6" t="n"/>
      <c r="F1942" s="11">
        <f>IF(OR(C1942="",D1942=""),"",ROUND(MOD(D1942-C1942,1)*24,2))</f>
        <v/>
      </c>
      <c r="G1942" s="6" t="n"/>
      <c r="H1942" s="16">
        <f>IF(OR(A1942="",B1942=""),"",IF(COUNTIFS('Lançamentos Diários'!$A$5:$A$2004,A1942,'Lançamentos Diários'!$B$5:$B$2004,B1942)&gt;0,"OK","FALTA LANÇAMENTO"))</f>
        <v/>
      </c>
    </row>
    <row r="1943">
      <c r="A1943" s="13" t="n"/>
      <c r="B1943" s="6" t="n"/>
      <c r="C1943" s="14" t="n"/>
      <c r="D1943" s="14" t="n"/>
      <c r="E1943" s="6" t="n"/>
      <c r="F1943" s="11">
        <f>IF(OR(C1943="",D1943=""),"",ROUND(MOD(D1943-C1943,1)*24,2))</f>
        <v/>
      </c>
      <c r="G1943" s="6" t="n"/>
      <c r="H1943" s="16">
        <f>IF(OR(A1943="",B1943=""),"",IF(COUNTIFS('Lançamentos Diários'!$A$5:$A$2004,A1943,'Lançamentos Diários'!$B$5:$B$2004,B1943)&gt;0,"OK","FALTA LANÇAMENTO"))</f>
        <v/>
      </c>
    </row>
    <row r="1944">
      <c r="A1944" s="13" t="n"/>
      <c r="B1944" s="6" t="n"/>
      <c r="C1944" s="14" t="n"/>
      <c r="D1944" s="14" t="n"/>
      <c r="E1944" s="6" t="n"/>
      <c r="F1944" s="11">
        <f>IF(OR(C1944="",D1944=""),"",ROUND(MOD(D1944-C1944,1)*24,2))</f>
        <v/>
      </c>
      <c r="G1944" s="6" t="n"/>
      <c r="H1944" s="16">
        <f>IF(OR(A1944="",B1944=""),"",IF(COUNTIFS('Lançamentos Diários'!$A$5:$A$2004,A1944,'Lançamentos Diários'!$B$5:$B$2004,B1944)&gt;0,"OK","FALTA LANÇAMENTO"))</f>
        <v/>
      </c>
    </row>
    <row r="1945">
      <c r="A1945" s="13" t="n"/>
      <c r="B1945" s="6" t="n"/>
      <c r="C1945" s="14" t="n"/>
      <c r="D1945" s="14" t="n"/>
      <c r="E1945" s="6" t="n"/>
      <c r="F1945" s="11">
        <f>IF(OR(C1945="",D1945=""),"",ROUND(MOD(D1945-C1945,1)*24,2))</f>
        <v/>
      </c>
      <c r="G1945" s="6" t="n"/>
      <c r="H1945" s="16">
        <f>IF(OR(A1945="",B1945=""),"",IF(COUNTIFS('Lançamentos Diários'!$A$5:$A$2004,A1945,'Lançamentos Diários'!$B$5:$B$2004,B1945)&gt;0,"OK","FALTA LANÇAMENTO"))</f>
        <v/>
      </c>
    </row>
    <row r="1946">
      <c r="A1946" s="13" t="n"/>
      <c r="B1946" s="6" t="n"/>
      <c r="C1946" s="14" t="n"/>
      <c r="D1946" s="14" t="n"/>
      <c r="E1946" s="6" t="n"/>
      <c r="F1946" s="11">
        <f>IF(OR(C1946="",D1946=""),"",ROUND(MOD(D1946-C1946,1)*24,2))</f>
        <v/>
      </c>
      <c r="G1946" s="6" t="n"/>
      <c r="H1946" s="16">
        <f>IF(OR(A1946="",B1946=""),"",IF(COUNTIFS('Lançamentos Diários'!$A$5:$A$2004,A1946,'Lançamentos Diários'!$B$5:$B$2004,B1946)&gt;0,"OK","FALTA LANÇAMENTO"))</f>
        <v/>
      </c>
    </row>
    <row r="1947">
      <c r="A1947" s="13" t="n"/>
      <c r="B1947" s="6" t="n"/>
      <c r="C1947" s="14" t="n"/>
      <c r="D1947" s="14" t="n"/>
      <c r="E1947" s="6" t="n"/>
      <c r="F1947" s="11">
        <f>IF(OR(C1947="",D1947=""),"",ROUND(MOD(D1947-C1947,1)*24,2))</f>
        <v/>
      </c>
      <c r="G1947" s="6" t="n"/>
      <c r="H1947" s="16">
        <f>IF(OR(A1947="",B1947=""),"",IF(COUNTIFS('Lançamentos Diários'!$A$5:$A$2004,A1947,'Lançamentos Diários'!$B$5:$B$2004,B1947)&gt;0,"OK","FALTA LANÇAMENTO"))</f>
        <v/>
      </c>
    </row>
    <row r="1948">
      <c r="A1948" s="13" t="n"/>
      <c r="B1948" s="6" t="n"/>
      <c r="C1948" s="14" t="n"/>
      <c r="D1948" s="14" t="n"/>
      <c r="E1948" s="6" t="n"/>
      <c r="F1948" s="11">
        <f>IF(OR(C1948="",D1948=""),"",ROUND(MOD(D1948-C1948,1)*24,2))</f>
        <v/>
      </c>
      <c r="G1948" s="6" t="n"/>
      <c r="H1948" s="16">
        <f>IF(OR(A1948="",B1948=""),"",IF(COUNTIFS('Lançamentos Diários'!$A$5:$A$2004,A1948,'Lançamentos Diários'!$B$5:$B$2004,B1948)&gt;0,"OK","FALTA LANÇAMENTO"))</f>
        <v/>
      </c>
    </row>
    <row r="1949">
      <c r="A1949" s="13" t="n"/>
      <c r="B1949" s="6" t="n"/>
      <c r="C1949" s="14" t="n"/>
      <c r="D1949" s="14" t="n"/>
      <c r="E1949" s="6" t="n"/>
      <c r="F1949" s="11">
        <f>IF(OR(C1949="",D1949=""),"",ROUND(MOD(D1949-C1949,1)*24,2))</f>
        <v/>
      </c>
      <c r="G1949" s="6" t="n"/>
      <c r="H1949" s="16">
        <f>IF(OR(A1949="",B1949=""),"",IF(COUNTIFS('Lançamentos Diários'!$A$5:$A$2004,A1949,'Lançamentos Diários'!$B$5:$B$2004,B1949)&gt;0,"OK","FALTA LANÇAMENTO"))</f>
        <v/>
      </c>
    </row>
    <row r="1950">
      <c r="A1950" s="13" t="n"/>
      <c r="B1950" s="6" t="n"/>
      <c r="C1950" s="14" t="n"/>
      <c r="D1950" s="14" t="n"/>
      <c r="E1950" s="6" t="n"/>
      <c r="F1950" s="11">
        <f>IF(OR(C1950="",D1950=""),"",ROUND(MOD(D1950-C1950,1)*24,2))</f>
        <v/>
      </c>
      <c r="G1950" s="6" t="n"/>
      <c r="H1950" s="16">
        <f>IF(OR(A1950="",B1950=""),"",IF(COUNTIFS('Lançamentos Diários'!$A$5:$A$2004,A1950,'Lançamentos Diários'!$B$5:$B$2004,B1950)&gt;0,"OK","FALTA LANÇAMENTO"))</f>
        <v/>
      </c>
    </row>
    <row r="1951">
      <c r="A1951" s="13" t="n"/>
      <c r="B1951" s="6" t="n"/>
      <c r="C1951" s="14" t="n"/>
      <c r="D1951" s="14" t="n"/>
      <c r="E1951" s="6" t="n"/>
      <c r="F1951" s="11">
        <f>IF(OR(C1951="",D1951=""),"",ROUND(MOD(D1951-C1951,1)*24,2))</f>
        <v/>
      </c>
      <c r="G1951" s="6" t="n"/>
      <c r="H1951" s="16">
        <f>IF(OR(A1951="",B1951=""),"",IF(COUNTIFS('Lançamentos Diários'!$A$5:$A$2004,A1951,'Lançamentos Diários'!$B$5:$B$2004,B1951)&gt;0,"OK","FALTA LANÇAMENTO"))</f>
        <v/>
      </c>
    </row>
    <row r="1952">
      <c r="A1952" s="13" t="n"/>
      <c r="B1952" s="6" t="n"/>
      <c r="C1952" s="14" t="n"/>
      <c r="D1952" s="14" t="n"/>
      <c r="E1952" s="6" t="n"/>
      <c r="F1952" s="11">
        <f>IF(OR(C1952="",D1952=""),"",ROUND(MOD(D1952-C1952,1)*24,2))</f>
        <v/>
      </c>
      <c r="G1952" s="6" t="n"/>
      <c r="H1952" s="16">
        <f>IF(OR(A1952="",B1952=""),"",IF(COUNTIFS('Lançamentos Diários'!$A$5:$A$2004,A1952,'Lançamentos Diários'!$B$5:$B$2004,B1952)&gt;0,"OK","FALTA LANÇAMENTO"))</f>
        <v/>
      </c>
    </row>
    <row r="1953">
      <c r="A1953" s="13" t="n"/>
      <c r="B1953" s="6" t="n"/>
      <c r="C1953" s="14" t="n"/>
      <c r="D1953" s="14" t="n"/>
      <c r="E1953" s="6" t="n"/>
      <c r="F1953" s="11">
        <f>IF(OR(C1953="",D1953=""),"",ROUND(MOD(D1953-C1953,1)*24,2))</f>
        <v/>
      </c>
      <c r="G1953" s="6" t="n"/>
      <c r="H1953" s="16">
        <f>IF(OR(A1953="",B1953=""),"",IF(COUNTIFS('Lançamentos Diários'!$A$5:$A$2004,A1953,'Lançamentos Diários'!$B$5:$B$2004,B1953)&gt;0,"OK","FALTA LANÇAMENTO"))</f>
        <v/>
      </c>
    </row>
    <row r="1954">
      <c r="A1954" s="13" t="n"/>
      <c r="B1954" s="6" t="n"/>
      <c r="C1954" s="14" t="n"/>
      <c r="D1954" s="14" t="n"/>
      <c r="E1954" s="6" t="n"/>
      <c r="F1954" s="11">
        <f>IF(OR(C1954="",D1954=""),"",ROUND(MOD(D1954-C1954,1)*24,2))</f>
        <v/>
      </c>
      <c r="G1954" s="6" t="n"/>
      <c r="H1954" s="16">
        <f>IF(OR(A1954="",B1954=""),"",IF(COUNTIFS('Lançamentos Diários'!$A$5:$A$2004,A1954,'Lançamentos Diários'!$B$5:$B$2004,B1954)&gt;0,"OK","FALTA LANÇAMENTO"))</f>
        <v/>
      </c>
    </row>
    <row r="1955">
      <c r="A1955" s="13" t="n"/>
      <c r="B1955" s="6" t="n"/>
      <c r="C1955" s="14" t="n"/>
      <c r="D1955" s="14" t="n"/>
      <c r="E1955" s="6" t="n"/>
      <c r="F1955" s="11">
        <f>IF(OR(C1955="",D1955=""),"",ROUND(MOD(D1955-C1955,1)*24,2))</f>
        <v/>
      </c>
      <c r="G1955" s="6" t="n"/>
      <c r="H1955" s="16">
        <f>IF(OR(A1955="",B1955=""),"",IF(COUNTIFS('Lançamentos Diários'!$A$5:$A$2004,A1955,'Lançamentos Diários'!$B$5:$B$2004,B1955)&gt;0,"OK","FALTA LANÇAMENTO"))</f>
        <v/>
      </c>
    </row>
    <row r="1956">
      <c r="A1956" s="13" t="n"/>
      <c r="B1956" s="6" t="n"/>
      <c r="C1956" s="14" t="n"/>
      <c r="D1956" s="14" t="n"/>
      <c r="E1956" s="6" t="n"/>
      <c r="F1956" s="11">
        <f>IF(OR(C1956="",D1956=""),"",ROUND(MOD(D1956-C1956,1)*24,2))</f>
        <v/>
      </c>
      <c r="G1956" s="6" t="n"/>
      <c r="H1956" s="16">
        <f>IF(OR(A1956="",B1956=""),"",IF(COUNTIFS('Lançamentos Diários'!$A$5:$A$2004,A1956,'Lançamentos Diários'!$B$5:$B$2004,B1956)&gt;0,"OK","FALTA LANÇAMENTO"))</f>
        <v/>
      </c>
    </row>
    <row r="1957">
      <c r="A1957" s="13" t="n"/>
      <c r="B1957" s="6" t="n"/>
      <c r="C1957" s="14" t="n"/>
      <c r="D1957" s="14" t="n"/>
      <c r="E1957" s="6" t="n"/>
      <c r="F1957" s="11">
        <f>IF(OR(C1957="",D1957=""),"",ROUND(MOD(D1957-C1957,1)*24,2))</f>
        <v/>
      </c>
      <c r="G1957" s="6" t="n"/>
      <c r="H1957" s="16">
        <f>IF(OR(A1957="",B1957=""),"",IF(COUNTIFS('Lançamentos Diários'!$A$5:$A$2004,A1957,'Lançamentos Diários'!$B$5:$B$2004,B1957)&gt;0,"OK","FALTA LANÇAMENTO"))</f>
        <v/>
      </c>
    </row>
    <row r="1958">
      <c r="A1958" s="13" t="n"/>
      <c r="B1958" s="6" t="n"/>
      <c r="C1958" s="14" t="n"/>
      <c r="D1958" s="14" t="n"/>
      <c r="E1958" s="6" t="n"/>
      <c r="F1958" s="11">
        <f>IF(OR(C1958="",D1958=""),"",ROUND(MOD(D1958-C1958,1)*24,2))</f>
        <v/>
      </c>
      <c r="G1958" s="6" t="n"/>
      <c r="H1958" s="16">
        <f>IF(OR(A1958="",B1958=""),"",IF(COUNTIFS('Lançamentos Diários'!$A$5:$A$2004,A1958,'Lançamentos Diários'!$B$5:$B$2004,B1958)&gt;0,"OK","FALTA LANÇAMENTO"))</f>
        <v/>
      </c>
    </row>
    <row r="1959">
      <c r="A1959" s="13" t="n"/>
      <c r="B1959" s="6" t="n"/>
      <c r="C1959" s="14" t="n"/>
      <c r="D1959" s="14" t="n"/>
      <c r="E1959" s="6" t="n"/>
      <c r="F1959" s="11">
        <f>IF(OR(C1959="",D1959=""),"",ROUND(MOD(D1959-C1959,1)*24,2))</f>
        <v/>
      </c>
      <c r="G1959" s="6" t="n"/>
      <c r="H1959" s="16">
        <f>IF(OR(A1959="",B1959=""),"",IF(COUNTIFS('Lançamentos Diários'!$A$5:$A$2004,A1959,'Lançamentos Diários'!$B$5:$B$2004,B1959)&gt;0,"OK","FALTA LANÇAMENTO"))</f>
        <v/>
      </c>
    </row>
    <row r="1960">
      <c r="A1960" s="13" t="n"/>
      <c r="B1960" s="6" t="n"/>
      <c r="C1960" s="14" t="n"/>
      <c r="D1960" s="14" t="n"/>
      <c r="E1960" s="6" t="n"/>
      <c r="F1960" s="11">
        <f>IF(OR(C1960="",D1960=""),"",ROUND(MOD(D1960-C1960,1)*24,2))</f>
        <v/>
      </c>
      <c r="G1960" s="6" t="n"/>
      <c r="H1960" s="16">
        <f>IF(OR(A1960="",B1960=""),"",IF(COUNTIFS('Lançamentos Diários'!$A$5:$A$2004,A1960,'Lançamentos Diários'!$B$5:$B$2004,B1960)&gt;0,"OK","FALTA LANÇAMENTO"))</f>
        <v/>
      </c>
    </row>
    <row r="1961">
      <c r="A1961" s="13" t="n"/>
      <c r="B1961" s="6" t="n"/>
      <c r="C1961" s="14" t="n"/>
      <c r="D1961" s="14" t="n"/>
      <c r="E1961" s="6" t="n"/>
      <c r="F1961" s="11">
        <f>IF(OR(C1961="",D1961=""),"",ROUND(MOD(D1961-C1961,1)*24,2))</f>
        <v/>
      </c>
      <c r="G1961" s="6" t="n"/>
      <c r="H1961" s="16">
        <f>IF(OR(A1961="",B1961=""),"",IF(COUNTIFS('Lançamentos Diários'!$A$5:$A$2004,A1961,'Lançamentos Diários'!$B$5:$B$2004,B1961)&gt;0,"OK","FALTA LANÇAMENTO"))</f>
        <v/>
      </c>
    </row>
    <row r="1962">
      <c r="A1962" s="13" t="n"/>
      <c r="B1962" s="6" t="n"/>
      <c r="C1962" s="14" t="n"/>
      <c r="D1962" s="14" t="n"/>
      <c r="E1962" s="6" t="n"/>
      <c r="F1962" s="11">
        <f>IF(OR(C1962="",D1962=""),"",ROUND(MOD(D1962-C1962,1)*24,2))</f>
        <v/>
      </c>
      <c r="G1962" s="6" t="n"/>
      <c r="H1962" s="16">
        <f>IF(OR(A1962="",B1962=""),"",IF(COUNTIFS('Lançamentos Diários'!$A$5:$A$2004,A1962,'Lançamentos Diários'!$B$5:$B$2004,B1962)&gt;0,"OK","FALTA LANÇAMENTO"))</f>
        <v/>
      </c>
    </row>
    <row r="1963">
      <c r="A1963" s="13" t="n"/>
      <c r="B1963" s="6" t="n"/>
      <c r="C1963" s="14" t="n"/>
      <c r="D1963" s="14" t="n"/>
      <c r="E1963" s="6" t="n"/>
      <c r="F1963" s="11">
        <f>IF(OR(C1963="",D1963=""),"",ROUND(MOD(D1963-C1963,1)*24,2))</f>
        <v/>
      </c>
      <c r="G1963" s="6" t="n"/>
      <c r="H1963" s="16">
        <f>IF(OR(A1963="",B1963=""),"",IF(COUNTIFS('Lançamentos Diários'!$A$5:$A$2004,A1963,'Lançamentos Diários'!$B$5:$B$2004,B1963)&gt;0,"OK","FALTA LANÇAMENTO"))</f>
        <v/>
      </c>
    </row>
    <row r="1964">
      <c r="A1964" s="13" t="n"/>
      <c r="B1964" s="6" t="n"/>
      <c r="C1964" s="14" t="n"/>
      <c r="D1964" s="14" t="n"/>
      <c r="E1964" s="6" t="n"/>
      <c r="F1964" s="11">
        <f>IF(OR(C1964="",D1964=""),"",ROUND(MOD(D1964-C1964,1)*24,2))</f>
        <v/>
      </c>
      <c r="G1964" s="6" t="n"/>
      <c r="H1964" s="16">
        <f>IF(OR(A1964="",B1964=""),"",IF(COUNTIFS('Lançamentos Diários'!$A$5:$A$2004,A1964,'Lançamentos Diários'!$B$5:$B$2004,B1964)&gt;0,"OK","FALTA LANÇAMENTO"))</f>
        <v/>
      </c>
    </row>
    <row r="1965">
      <c r="A1965" s="13" t="n"/>
      <c r="B1965" s="6" t="n"/>
      <c r="C1965" s="14" t="n"/>
      <c r="D1965" s="14" t="n"/>
      <c r="E1965" s="6" t="n"/>
      <c r="F1965" s="11">
        <f>IF(OR(C1965="",D1965=""),"",ROUND(MOD(D1965-C1965,1)*24,2))</f>
        <v/>
      </c>
      <c r="G1965" s="6" t="n"/>
      <c r="H1965" s="16">
        <f>IF(OR(A1965="",B1965=""),"",IF(COUNTIFS('Lançamentos Diários'!$A$5:$A$2004,A1965,'Lançamentos Diários'!$B$5:$B$2004,B1965)&gt;0,"OK","FALTA LANÇAMENTO"))</f>
        <v/>
      </c>
    </row>
    <row r="1966">
      <c r="A1966" s="13" t="n"/>
      <c r="B1966" s="6" t="n"/>
      <c r="C1966" s="14" t="n"/>
      <c r="D1966" s="14" t="n"/>
      <c r="E1966" s="6" t="n"/>
      <c r="F1966" s="11">
        <f>IF(OR(C1966="",D1966=""),"",ROUND(MOD(D1966-C1966,1)*24,2))</f>
        <v/>
      </c>
      <c r="G1966" s="6" t="n"/>
      <c r="H1966" s="16">
        <f>IF(OR(A1966="",B1966=""),"",IF(COUNTIFS('Lançamentos Diários'!$A$5:$A$2004,A1966,'Lançamentos Diários'!$B$5:$B$2004,B1966)&gt;0,"OK","FALTA LANÇAMENTO"))</f>
        <v/>
      </c>
    </row>
    <row r="1967">
      <c r="A1967" s="13" t="n"/>
      <c r="B1967" s="6" t="n"/>
      <c r="C1967" s="14" t="n"/>
      <c r="D1967" s="14" t="n"/>
      <c r="E1967" s="6" t="n"/>
      <c r="F1967" s="11">
        <f>IF(OR(C1967="",D1967=""),"",ROUND(MOD(D1967-C1967,1)*24,2))</f>
        <v/>
      </c>
      <c r="G1967" s="6" t="n"/>
      <c r="H1967" s="16">
        <f>IF(OR(A1967="",B1967=""),"",IF(COUNTIFS('Lançamentos Diários'!$A$5:$A$2004,A1967,'Lançamentos Diários'!$B$5:$B$2004,B1967)&gt;0,"OK","FALTA LANÇAMENTO"))</f>
        <v/>
      </c>
    </row>
    <row r="1968">
      <c r="A1968" s="13" t="n"/>
      <c r="B1968" s="6" t="n"/>
      <c r="C1968" s="14" t="n"/>
      <c r="D1968" s="14" t="n"/>
      <c r="E1968" s="6" t="n"/>
      <c r="F1968" s="11">
        <f>IF(OR(C1968="",D1968=""),"",ROUND(MOD(D1968-C1968,1)*24,2))</f>
        <v/>
      </c>
      <c r="G1968" s="6" t="n"/>
      <c r="H1968" s="16">
        <f>IF(OR(A1968="",B1968=""),"",IF(COUNTIFS('Lançamentos Diários'!$A$5:$A$2004,A1968,'Lançamentos Diários'!$B$5:$B$2004,B1968)&gt;0,"OK","FALTA LANÇAMENTO"))</f>
        <v/>
      </c>
    </row>
    <row r="1969">
      <c r="A1969" s="13" t="n"/>
      <c r="B1969" s="6" t="n"/>
      <c r="C1969" s="14" t="n"/>
      <c r="D1969" s="14" t="n"/>
      <c r="E1969" s="6" t="n"/>
      <c r="F1969" s="11">
        <f>IF(OR(C1969="",D1969=""),"",ROUND(MOD(D1969-C1969,1)*24,2))</f>
        <v/>
      </c>
      <c r="G1969" s="6" t="n"/>
      <c r="H1969" s="16">
        <f>IF(OR(A1969="",B1969=""),"",IF(COUNTIFS('Lançamentos Diários'!$A$5:$A$2004,A1969,'Lançamentos Diários'!$B$5:$B$2004,B1969)&gt;0,"OK","FALTA LANÇAMENTO"))</f>
        <v/>
      </c>
    </row>
    <row r="1970">
      <c r="A1970" s="13" t="n"/>
      <c r="B1970" s="6" t="n"/>
      <c r="C1970" s="14" t="n"/>
      <c r="D1970" s="14" t="n"/>
      <c r="E1970" s="6" t="n"/>
      <c r="F1970" s="11">
        <f>IF(OR(C1970="",D1970=""),"",ROUND(MOD(D1970-C1970,1)*24,2))</f>
        <v/>
      </c>
      <c r="G1970" s="6" t="n"/>
      <c r="H1970" s="16">
        <f>IF(OR(A1970="",B1970=""),"",IF(COUNTIFS('Lançamentos Diários'!$A$5:$A$2004,A1970,'Lançamentos Diários'!$B$5:$B$2004,B1970)&gt;0,"OK","FALTA LANÇAMENTO"))</f>
        <v/>
      </c>
    </row>
    <row r="1971">
      <c r="A1971" s="13" t="n"/>
      <c r="B1971" s="6" t="n"/>
      <c r="C1971" s="14" t="n"/>
      <c r="D1971" s="14" t="n"/>
      <c r="E1971" s="6" t="n"/>
      <c r="F1971" s="11">
        <f>IF(OR(C1971="",D1971=""),"",ROUND(MOD(D1971-C1971,1)*24,2))</f>
        <v/>
      </c>
      <c r="G1971" s="6" t="n"/>
      <c r="H1971" s="16">
        <f>IF(OR(A1971="",B1971=""),"",IF(COUNTIFS('Lançamentos Diários'!$A$5:$A$2004,A1971,'Lançamentos Diários'!$B$5:$B$2004,B1971)&gt;0,"OK","FALTA LANÇAMENTO"))</f>
        <v/>
      </c>
    </row>
    <row r="1972">
      <c r="A1972" s="13" t="n"/>
      <c r="B1972" s="6" t="n"/>
      <c r="C1972" s="14" t="n"/>
      <c r="D1972" s="14" t="n"/>
      <c r="E1972" s="6" t="n"/>
      <c r="F1972" s="11">
        <f>IF(OR(C1972="",D1972=""),"",ROUND(MOD(D1972-C1972,1)*24,2))</f>
        <v/>
      </c>
      <c r="G1972" s="6" t="n"/>
      <c r="H1972" s="16">
        <f>IF(OR(A1972="",B1972=""),"",IF(COUNTIFS('Lançamentos Diários'!$A$5:$A$2004,A1972,'Lançamentos Diários'!$B$5:$B$2004,B1972)&gt;0,"OK","FALTA LANÇAMENTO"))</f>
        <v/>
      </c>
    </row>
    <row r="1973">
      <c r="A1973" s="13" t="n"/>
      <c r="B1973" s="6" t="n"/>
      <c r="C1973" s="14" t="n"/>
      <c r="D1973" s="14" t="n"/>
      <c r="E1973" s="6" t="n"/>
      <c r="F1973" s="11">
        <f>IF(OR(C1973="",D1973=""),"",ROUND(MOD(D1973-C1973,1)*24,2))</f>
        <v/>
      </c>
      <c r="G1973" s="6" t="n"/>
      <c r="H1973" s="16">
        <f>IF(OR(A1973="",B1973=""),"",IF(COUNTIFS('Lançamentos Diários'!$A$5:$A$2004,A1973,'Lançamentos Diários'!$B$5:$B$2004,B1973)&gt;0,"OK","FALTA LANÇAMENTO"))</f>
        <v/>
      </c>
    </row>
    <row r="1974">
      <c r="A1974" s="13" t="n"/>
      <c r="B1974" s="6" t="n"/>
      <c r="C1974" s="14" t="n"/>
      <c r="D1974" s="14" t="n"/>
      <c r="E1974" s="6" t="n"/>
      <c r="F1974" s="11">
        <f>IF(OR(C1974="",D1974=""),"",ROUND(MOD(D1974-C1974,1)*24,2))</f>
        <v/>
      </c>
      <c r="G1974" s="6" t="n"/>
      <c r="H1974" s="16">
        <f>IF(OR(A1974="",B1974=""),"",IF(COUNTIFS('Lançamentos Diários'!$A$5:$A$2004,A1974,'Lançamentos Diários'!$B$5:$B$2004,B1974)&gt;0,"OK","FALTA LANÇAMENTO"))</f>
        <v/>
      </c>
    </row>
    <row r="1975">
      <c r="A1975" s="13" t="n"/>
      <c r="B1975" s="6" t="n"/>
      <c r="C1975" s="14" t="n"/>
      <c r="D1975" s="14" t="n"/>
      <c r="E1975" s="6" t="n"/>
      <c r="F1975" s="11">
        <f>IF(OR(C1975="",D1975=""),"",ROUND(MOD(D1975-C1975,1)*24,2))</f>
        <v/>
      </c>
      <c r="G1975" s="6" t="n"/>
      <c r="H1975" s="16">
        <f>IF(OR(A1975="",B1975=""),"",IF(COUNTIFS('Lançamentos Diários'!$A$5:$A$2004,A1975,'Lançamentos Diários'!$B$5:$B$2004,B1975)&gt;0,"OK","FALTA LANÇAMENTO"))</f>
        <v/>
      </c>
    </row>
    <row r="1976">
      <c r="A1976" s="13" t="n"/>
      <c r="B1976" s="6" t="n"/>
      <c r="C1976" s="14" t="n"/>
      <c r="D1976" s="14" t="n"/>
      <c r="E1976" s="6" t="n"/>
      <c r="F1976" s="11">
        <f>IF(OR(C1976="",D1976=""),"",ROUND(MOD(D1976-C1976,1)*24,2))</f>
        <v/>
      </c>
      <c r="G1976" s="6" t="n"/>
      <c r="H1976" s="16">
        <f>IF(OR(A1976="",B1976=""),"",IF(COUNTIFS('Lançamentos Diários'!$A$5:$A$2004,A1976,'Lançamentos Diários'!$B$5:$B$2004,B1976)&gt;0,"OK","FALTA LANÇAMENTO"))</f>
        <v/>
      </c>
    </row>
    <row r="1977">
      <c r="A1977" s="13" t="n"/>
      <c r="B1977" s="6" t="n"/>
      <c r="C1977" s="14" t="n"/>
      <c r="D1977" s="14" t="n"/>
      <c r="E1977" s="6" t="n"/>
      <c r="F1977" s="11">
        <f>IF(OR(C1977="",D1977=""),"",ROUND(MOD(D1977-C1977,1)*24,2))</f>
        <v/>
      </c>
      <c r="G1977" s="6" t="n"/>
      <c r="H1977" s="16">
        <f>IF(OR(A1977="",B1977=""),"",IF(COUNTIFS('Lançamentos Diários'!$A$5:$A$2004,A1977,'Lançamentos Diários'!$B$5:$B$2004,B1977)&gt;0,"OK","FALTA LANÇAMENTO"))</f>
        <v/>
      </c>
    </row>
    <row r="1978">
      <c r="A1978" s="13" t="n"/>
      <c r="B1978" s="6" t="n"/>
      <c r="C1978" s="14" t="n"/>
      <c r="D1978" s="14" t="n"/>
      <c r="E1978" s="6" t="n"/>
      <c r="F1978" s="11">
        <f>IF(OR(C1978="",D1978=""),"",ROUND(MOD(D1978-C1978,1)*24,2))</f>
        <v/>
      </c>
      <c r="G1978" s="6" t="n"/>
      <c r="H1978" s="16">
        <f>IF(OR(A1978="",B1978=""),"",IF(COUNTIFS('Lançamentos Diários'!$A$5:$A$2004,A1978,'Lançamentos Diários'!$B$5:$B$2004,B1978)&gt;0,"OK","FALTA LANÇAMENTO"))</f>
        <v/>
      </c>
    </row>
    <row r="1979">
      <c r="A1979" s="13" t="n"/>
      <c r="B1979" s="6" t="n"/>
      <c r="C1979" s="14" t="n"/>
      <c r="D1979" s="14" t="n"/>
      <c r="E1979" s="6" t="n"/>
      <c r="F1979" s="11">
        <f>IF(OR(C1979="",D1979=""),"",ROUND(MOD(D1979-C1979,1)*24,2))</f>
        <v/>
      </c>
      <c r="G1979" s="6" t="n"/>
      <c r="H1979" s="16">
        <f>IF(OR(A1979="",B1979=""),"",IF(COUNTIFS('Lançamentos Diários'!$A$5:$A$2004,A1979,'Lançamentos Diários'!$B$5:$B$2004,B1979)&gt;0,"OK","FALTA LANÇAMENTO"))</f>
        <v/>
      </c>
    </row>
    <row r="1980">
      <c r="A1980" s="13" t="n"/>
      <c r="B1980" s="6" t="n"/>
      <c r="C1980" s="14" t="n"/>
      <c r="D1980" s="14" t="n"/>
      <c r="E1980" s="6" t="n"/>
      <c r="F1980" s="11">
        <f>IF(OR(C1980="",D1980=""),"",ROUND(MOD(D1980-C1980,1)*24,2))</f>
        <v/>
      </c>
      <c r="G1980" s="6" t="n"/>
      <c r="H1980" s="16">
        <f>IF(OR(A1980="",B1980=""),"",IF(COUNTIFS('Lançamentos Diários'!$A$5:$A$2004,A1980,'Lançamentos Diários'!$B$5:$B$2004,B1980)&gt;0,"OK","FALTA LANÇAMENTO"))</f>
        <v/>
      </c>
    </row>
    <row r="1981">
      <c r="A1981" s="13" t="n"/>
      <c r="B1981" s="6" t="n"/>
      <c r="C1981" s="14" t="n"/>
      <c r="D1981" s="14" t="n"/>
      <c r="E1981" s="6" t="n"/>
      <c r="F1981" s="11">
        <f>IF(OR(C1981="",D1981=""),"",ROUND(MOD(D1981-C1981,1)*24,2))</f>
        <v/>
      </c>
      <c r="G1981" s="6" t="n"/>
      <c r="H1981" s="16">
        <f>IF(OR(A1981="",B1981=""),"",IF(COUNTIFS('Lançamentos Diários'!$A$5:$A$2004,A1981,'Lançamentos Diários'!$B$5:$B$2004,B1981)&gt;0,"OK","FALTA LANÇAMENTO"))</f>
        <v/>
      </c>
    </row>
    <row r="1982">
      <c r="A1982" s="13" t="n"/>
      <c r="B1982" s="6" t="n"/>
      <c r="C1982" s="14" t="n"/>
      <c r="D1982" s="14" t="n"/>
      <c r="E1982" s="6" t="n"/>
      <c r="F1982" s="11">
        <f>IF(OR(C1982="",D1982=""),"",ROUND(MOD(D1982-C1982,1)*24,2))</f>
        <v/>
      </c>
      <c r="G1982" s="6" t="n"/>
      <c r="H1982" s="16">
        <f>IF(OR(A1982="",B1982=""),"",IF(COUNTIFS('Lançamentos Diários'!$A$5:$A$2004,A1982,'Lançamentos Diários'!$B$5:$B$2004,B1982)&gt;0,"OK","FALTA LANÇAMENTO"))</f>
        <v/>
      </c>
    </row>
    <row r="1983">
      <c r="A1983" s="13" t="n"/>
      <c r="B1983" s="6" t="n"/>
      <c r="C1983" s="14" t="n"/>
      <c r="D1983" s="14" t="n"/>
      <c r="E1983" s="6" t="n"/>
      <c r="F1983" s="11">
        <f>IF(OR(C1983="",D1983=""),"",ROUND(MOD(D1983-C1983,1)*24,2))</f>
        <v/>
      </c>
      <c r="G1983" s="6" t="n"/>
      <c r="H1983" s="16">
        <f>IF(OR(A1983="",B1983=""),"",IF(COUNTIFS('Lançamentos Diários'!$A$5:$A$2004,A1983,'Lançamentos Diários'!$B$5:$B$2004,B1983)&gt;0,"OK","FALTA LANÇAMENTO"))</f>
        <v/>
      </c>
    </row>
    <row r="1984">
      <c r="A1984" s="13" t="n"/>
      <c r="B1984" s="6" t="n"/>
      <c r="C1984" s="14" t="n"/>
      <c r="D1984" s="14" t="n"/>
      <c r="E1984" s="6" t="n"/>
      <c r="F1984" s="11">
        <f>IF(OR(C1984="",D1984=""),"",ROUND(MOD(D1984-C1984,1)*24,2))</f>
        <v/>
      </c>
      <c r="G1984" s="6" t="n"/>
      <c r="H1984" s="16">
        <f>IF(OR(A1984="",B1984=""),"",IF(COUNTIFS('Lançamentos Diários'!$A$5:$A$2004,A1984,'Lançamentos Diários'!$B$5:$B$2004,B1984)&gt;0,"OK","FALTA LANÇAMENTO"))</f>
        <v/>
      </c>
    </row>
    <row r="1985">
      <c r="A1985" s="13" t="n"/>
      <c r="B1985" s="6" t="n"/>
      <c r="C1985" s="14" t="n"/>
      <c r="D1985" s="14" t="n"/>
      <c r="E1985" s="6" t="n"/>
      <c r="F1985" s="11">
        <f>IF(OR(C1985="",D1985=""),"",ROUND(MOD(D1985-C1985,1)*24,2))</f>
        <v/>
      </c>
      <c r="G1985" s="6" t="n"/>
      <c r="H1985" s="16">
        <f>IF(OR(A1985="",B1985=""),"",IF(COUNTIFS('Lançamentos Diários'!$A$5:$A$2004,A1985,'Lançamentos Diários'!$B$5:$B$2004,B1985)&gt;0,"OK","FALTA LANÇAMENTO"))</f>
        <v/>
      </c>
    </row>
    <row r="1986">
      <c r="A1986" s="13" t="n"/>
      <c r="B1986" s="6" t="n"/>
      <c r="C1986" s="14" t="n"/>
      <c r="D1986" s="14" t="n"/>
      <c r="E1986" s="6" t="n"/>
      <c r="F1986" s="11">
        <f>IF(OR(C1986="",D1986=""),"",ROUND(MOD(D1986-C1986,1)*24,2))</f>
        <v/>
      </c>
      <c r="G1986" s="6" t="n"/>
      <c r="H1986" s="16">
        <f>IF(OR(A1986="",B1986=""),"",IF(COUNTIFS('Lançamentos Diários'!$A$5:$A$2004,A1986,'Lançamentos Diários'!$B$5:$B$2004,B1986)&gt;0,"OK","FALTA LANÇAMENTO"))</f>
        <v/>
      </c>
    </row>
    <row r="1987">
      <c r="A1987" s="13" t="n"/>
      <c r="B1987" s="6" t="n"/>
      <c r="C1987" s="14" t="n"/>
      <c r="D1987" s="14" t="n"/>
      <c r="E1987" s="6" t="n"/>
      <c r="F1987" s="11">
        <f>IF(OR(C1987="",D1987=""),"",ROUND(MOD(D1987-C1987,1)*24,2))</f>
        <v/>
      </c>
      <c r="G1987" s="6" t="n"/>
      <c r="H1987" s="16">
        <f>IF(OR(A1987="",B1987=""),"",IF(COUNTIFS('Lançamentos Diários'!$A$5:$A$2004,A1987,'Lançamentos Diários'!$B$5:$B$2004,B1987)&gt;0,"OK","FALTA LANÇAMENTO"))</f>
        <v/>
      </c>
    </row>
    <row r="1988">
      <c r="A1988" s="13" t="n"/>
      <c r="B1988" s="6" t="n"/>
      <c r="C1988" s="14" t="n"/>
      <c r="D1988" s="14" t="n"/>
      <c r="E1988" s="6" t="n"/>
      <c r="F1988" s="11">
        <f>IF(OR(C1988="",D1988=""),"",ROUND(MOD(D1988-C1988,1)*24,2))</f>
        <v/>
      </c>
      <c r="G1988" s="6" t="n"/>
      <c r="H1988" s="16">
        <f>IF(OR(A1988="",B1988=""),"",IF(COUNTIFS('Lançamentos Diários'!$A$5:$A$2004,A1988,'Lançamentos Diários'!$B$5:$B$2004,B1988)&gt;0,"OK","FALTA LANÇAMENTO"))</f>
        <v/>
      </c>
    </row>
    <row r="1989">
      <c r="A1989" s="13" t="n"/>
      <c r="B1989" s="6" t="n"/>
      <c r="C1989" s="14" t="n"/>
      <c r="D1989" s="14" t="n"/>
      <c r="E1989" s="6" t="n"/>
      <c r="F1989" s="11">
        <f>IF(OR(C1989="",D1989=""),"",ROUND(MOD(D1989-C1989,1)*24,2))</f>
        <v/>
      </c>
      <c r="G1989" s="6" t="n"/>
      <c r="H1989" s="16">
        <f>IF(OR(A1989="",B1989=""),"",IF(COUNTIFS('Lançamentos Diários'!$A$5:$A$2004,A1989,'Lançamentos Diários'!$B$5:$B$2004,B1989)&gt;0,"OK","FALTA LANÇAMENTO"))</f>
        <v/>
      </c>
    </row>
    <row r="1990">
      <c r="A1990" s="13" t="n"/>
      <c r="B1990" s="6" t="n"/>
      <c r="C1990" s="14" t="n"/>
      <c r="D1990" s="14" t="n"/>
      <c r="E1990" s="6" t="n"/>
      <c r="F1990" s="11">
        <f>IF(OR(C1990="",D1990=""),"",ROUND(MOD(D1990-C1990,1)*24,2))</f>
        <v/>
      </c>
      <c r="G1990" s="6" t="n"/>
      <c r="H1990" s="16">
        <f>IF(OR(A1990="",B1990=""),"",IF(COUNTIFS('Lançamentos Diários'!$A$5:$A$2004,A1990,'Lançamentos Diários'!$B$5:$B$2004,B1990)&gt;0,"OK","FALTA LANÇAMENTO"))</f>
        <v/>
      </c>
    </row>
    <row r="1991">
      <c r="A1991" s="13" t="n"/>
      <c r="B1991" s="6" t="n"/>
      <c r="C1991" s="14" t="n"/>
      <c r="D1991" s="14" t="n"/>
      <c r="E1991" s="6" t="n"/>
      <c r="F1991" s="11">
        <f>IF(OR(C1991="",D1991=""),"",ROUND(MOD(D1991-C1991,1)*24,2))</f>
        <v/>
      </c>
      <c r="G1991" s="6" t="n"/>
      <c r="H1991" s="16">
        <f>IF(OR(A1991="",B1991=""),"",IF(COUNTIFS('Lançamentos Diários'!$A$5:$A$2004,A1991,'Lançamentos Diários'!$B$5:$B$2004,B1991)&gt;0,"OK","FALTA LANÇAMENTO"))</f>
        <v/>
      </c>
    </row>
    <row r="1992">
      <c r="A1992" s="13" t="n"/>
      <c r="B1992" s="6" t="n"/>
      <c r="C1992" s="14" t="n"/>
      <c r="D1992" s="14" t="n"/>
      <c r="E1992" s="6" t="n"/>
      <c r="F1992" s="11">
        <f>IF(OR(C1992="",D1992=""),"",ROUND(MOD(D1992-C1992,1)*24,2))</f>
        <v/>
      </c>
      <c r="G1992" s="6" t="n"/>
      <c r="H1992" s="16">
        <f>IF(OR(A1992="",B1992=""),"",IF(COUNTIFS('Lançamentos Diários'!$A$5:$A$2004,A1992,'Lançamentos Diários'!$B$5:$B$2004,B1992)&gt;0,"OK","FALTA LANÇAMENTO"))</f>
        <v/>
      </c>
    </row>
    <row r="1993">
      <c r="A1993" s="13" t="n"/>
      <c r="B1993" s="6" t="n"/>
      <c r="C1993" s="14" t="n"/>
      <c r="D1993" s="14" t="n"/>
      <c r="E1993" s="6" t="n"/>
      <c r="F1993" s="11">
        <f>IF(OR(C1993="",D1993=""),"",ROUND(MOD(D1993-C1993,1)*24,2))</f>
        <v/>
      </c>
      <c r="G1993" s="6" t="n"/>
      <c r="H1993" s="16">
        <f>IF(OR(A1993="",B1993=""),"",IF(COUNTIFS('Lançamentos Diários'!$A$5:$A$2004,A1993,'Lançamentos Diários'!$B$5:$B$2004,B1993)&gt;0,"OK","FALTA LANÇAMENTO"))</f>
        <v/>
      </c>
    </row>
    <row r="1994">
      <c r="A1994" s="13" t="n"/>
      <c r="B1994" s="6" t="n"/>
      <c r="C1994" s="14" t="n"/>
      <c r="D1994" s="14" t="n"/>
      <c r="E1994" s="6" t="n"/>
      <c r="F1994" s="11">
        <f>IF(OR(C1994="",D1994=""),"",ROUND(MOD(D1994-C1994,1)*24,2))</f>
        <v/>
      </c>
      <c r="G1994" s="6" t="n"/>
      <c r="H1994" s="16">
        <f>IF(OR(A1994="",B1994=""),"",IF(COUNTIFS('Lançamentos Diários'!$A$5:$A$2004,A1994,'Lançamentos Diários'!$B$5:$B$2004,B1994)&gt;0,"OK","FALTA LANÇAMENTO"))</f>
        <v/>
      </c>
    </row>
    <row r="1995">
      <c r="A1995" s="13" t="n"/>
      <c r="B1995" s="6" t="n"/>
      <c r="C1995" s="14" t="n"/>
      <c r="D1995" s="14" t="n"/>
      <c r="E1995" s="6" t="n"/>
      <c r="F1995" s="11">
        <f>IF(OR(C1995="",D1995=""),"",ROUND(MOD(D1995-C1995,1)*24,2))</f>
        <v/>
      </c>
      <c r="G1995" s="6" t="n"/>
      <c r="H1995" s="16">
        <f>IF(OR(A1995="",B1995=""),"",IF(COUNTIFS('Lançamentos Diários'!$A$5:$A$2004,A1995,'Lançamentos Diários'!$B$5:$B$2004,B1995)&gt;0,"OK","FALTA LANÇAMENTO"))</f>
        <v/>
      </c>
    </row>
    <row r="1996">
      <c r="A1996" s="13" t="n"/>
      <c r="B1996" s="6" t="n"/>
      <c r="C1996" s="14" t="n"/>
      <c r="D1996" s="14" t="n"/>
      <c r="E1996" s="6" t="n"/>
      <c r="F1996" s="11">
        <f>IF(OR(C1996="",D1996=""),"",ROUND(MOD(D1996-C1996,1)*24,2))</f>
        <v/>
      </c>
      <c r="G1996" s="6" t="n"/>
      <c r="H1996" s="16">
        <f>IF(OR(A1996="",B1996=""),"",IF(COUNTIFS('Lançamentos Diários'!$A$5:$A$2004,A1996,'Lançamentos Diários'!$B$5:$B$2004,B1996)&gt;0,"OK","FALTA LANÇAMENTO"))</f>
        <v/>
      </c>
    </row>
    <row r="1997">
      <c r="A1997" s="13" t="n"/>
      <c r="B1997" s="6" t="n"/>
      <c r="C1997" s="14" t="n"/>
      <c r="D1997" s="14" t="n"/>
      <c r="E1997" s="6" t="n"/>
      <c r="F1997" s="11">
        <f>IF(OR(C1997="",D1997=""),"",ROUND(MOD(D1997-C1997,1)*24,2))</f>
        <v/>
      </c>
      <c r="G1997" s="6" t="n"/>
      <c r="H1997" s="16">
        <f>IF(OR(A1997="",B1997=""),"",IF(COUNTIFS('Lançamentos Diários'!$A$5:$A$2004,A1997,'Lançamentos Diários'!$B$5:$B$2004,B1997)&gt;0,"OK","FALTA LANÇAMENTO"))</f>
        <v/>
      </c>
    </row>
    <row r="1998">
      <c r="A1998" s="13" t="n"/>
      <c r="B1998" s="6" t="n"/>
      <c r="C1998" s="14" t="n"/>
      <c r="D1998" s="14" t="n"/>
      <c r="E1998" s="6" t="n"/>
      <c r="F1998" s="11">
        <f>IF(OR(C1998="",D1998=""),"",ROUND(MOD(D1998-C1998,1)*24,2))</f>
        <v/>
      </c>
      <c r="G1998" s="6" t="n"/>
      <c r="H1998" s="16">
        <f>IF(OR(A1998="",B1998=""),"",IF(COUNTIFS('Lançamentos Diários'!$A$5:$A$2004,A1998,'Lançamentos Diários'!$B$5:$B$2004,B1998)&gt;0,"OK","FALTA LANÇAMENTO"))</f>
        <v/>
      </c>
    </row>
    <row r="1999">
      <c r="A1999" s="13" t="n"/>
      <c r="B1999" s="6" t="n"/>
      <c r="C1999" s="14" t="n"/>
      <c r="D1999" s="14" t="n"/>
      <c r="E1999" s="6" t="n"/>
      <c r="F1999" s="11">
        <f>IF(OR(C1999="",D1999=""),"",ROUND(MOD(D1999-C1999,1)*24,2))</f>
        <v/>
      </c>
      <c r="G1999" s="6" t="n"/>
      <c r="H1999" s="16">
        <f>IF(OR(A1999="",B1999=""),"",IF(COUNTIFS('Lançamentos Diários'!$A$5:$A$2004,A1999,'Lançamentos Diários'!$B$5:$B$2004,B1999)&gt;0,"OK","FALTA LANÇAMENTO"))</f>
        <v/>
      </c>
    </row>
    <row r="2000">
      <c r="A2000" s="13" t="n"/>
      <c r="B2000" s="6" t="n"/>
      <c r="C2000" s="14" t="n"/>
      <c r="D2000" s="14" t="n"/>
      <c r="E2000" s="6" t="n"/>
      <c r="F2000" s="11">
        <f>IF(OR(C2000="",D2000=""),"",ROUND(MOD(D2000-C2000,1)*24,2))</f>
        <v/>
      </c>
      <c r="G2000" s="6" t="n"/>
      <c r="H2000" s="16">
        <f>IF(OR(A2000="",B2000=""),"",IF(COUNTIFS('Lançamentos Diários'!$A$5:$A$2004,A2000,'Lançamentos Diários'!$B$5:$B$2004,B2000)&gt;0,"OK","FALTA LANÇAMENTO"))</f>
        <v/>
      </c>
    </row>
    <row r="2001">
      <c r="A2001" s="13" t="n"/>
      <c r="B2001" s="6" t="n"/>
      <c r="C2001" s="14" t="n"/>
      <c r="D2001" s="14" t="n"/>
      <c r="E2001" s="6" t="n"/>
      <c r="F2001" s="11">
        <f>IF(OR(C2001="",D2001=""),"",ROUND(MOD(D2001-C2001,1)*24,2))</f>
        <v/>
      </c>
      <c r="G2001" s="6" t="n"/>
      <c r="H2001" s="16">
        <f>IF(OR(A2001="",B2001=""),"",IF(COUNTIFS('Lançamentos Diários'!$A$5:$A$2004,A2001,'Lançamentos Diários'!$B$5:$B$2004,B2001)&gt;0,"OK","FALTA LANÇAMENTO"))</f>
        <v/>
      </c>
    </row>
    <row r="2002">
      <c r="A2002" s="13" t="n"/>
      <c r="B2002" s="6" t="n"/>
      <c r="C2002" s="14" t="n"/>
      <c r="D2002" s="14" t="n"/>
      <c r="E2002" s="6" t="n"/>
      <c r="F2002" s="11">
        <f>IF(OR(C2002="",D2002=""),"",ROUND(MOD(D2002-C2002,1)*24,2))</f>
        <v/>
      </c>
      <c r="G2002" s="6" t="n"/>
      <c r="H2002" s="16">
        <f>IF(OR(A2002="",B2002=""),"",IF(COUNTIFS('Lançamentos Diários'!$A$5:$A$2004,A2002,'Lançamentos Diários'!$B$5:$B$2004,B2002)&gt;0,"OK","FALTA LANÇAMENTO"))</f>
        <v/>
      </c>
    </row>
    <row r="2003">
      <c r="A2003" s="13" t="n"/>
      <c r="B2003" s="6" t="n"/>
      <c r="C2003" s="14" t="n"/>
      <c r="D2003" s="14" t="n"/>
      <c r="E2003" s="6" t="n"/>
      <c r="F2003" s="11">
        <f>IF(OR(C2003="",D2003=""),"",ROUND(MOD(D2003-C2003,1)*24,2))</f>
        <v/>
      </c>
      <c r="G2003" s="6" t="n"/>
      <c r="H2003" s="16">
        <f>IF(OR(A2003="",B2003=""),"",IF(COUNTIFS('Lançamentos Diários'!$A$5:$A$2004,A2003,'Lançamentos Diários'!$B$5:$B$2004,B2003)&gt;0,"OK","FALTA LANÇAMENTO"))</f>
        <v/>
      </c>
    </row>
    <row r="2004">
      <c r="A2004" s="13" t="n"/>
      <c r="B2004" s="6" t="n"/>
      <c r="C2004" s="14" t="n"/>
      <c r="D2004" s="14" t="n"/>
      <c r="E2004" s="6" t="n"/>
      <c r="F2004" s="11">
        <f>IF(OR(C2004="",D2004=""),"",ROUND(MOD(D2004-C2004,1)*24,2))</f>
        <v/>
      </c>
      <c r="G2004" s="6" t="n"/>
      <c r="H2004" s="16">
        <f>IF(OR(A2004="",B2004=""),"",IF(COUNTIFS('Lançamentos Diários'!$A$5:$A$2004,A2004,'Lançamentos Diários'!$B$5:$B$2004,B2004)&gt;0,"OK","FALTA LANÇAMENTO"))</f>
        <v/>
      </c>
    </row>
    <row r="2005">
      <c r="A2005" s="13" t="n"/>
      <c r="B2005" s="6" t="n"/>
      <c r="C2005" s="14" t="n"/>
      <c r="D2005" s="14" t="n"/>
      <c r="E2005" s="6" t="n"/>
      <c r="F2005" s="11">
        <f>IF(OR(C2005="",D2005=""),"",ROUND(MOD(D2005-C2005,1)*24,2))</f>
        <v/>
      </c>
      <c r="G2005" s="6" t="n"/>
      <c r="H2005" s="16">
        <f>IF(OR(A2005="",B2005=""),"",IF(COUNTIFS('Lançamentos Diários'!$A$5:$A$2004,A2005,'Lançamentos Diários'!$B$5:$B$2004,B2005)&gt;0,"OK","FALTA LANÇAMENTO"))</f>
        <v/>
      </c>
    </row>
    <row r="2006">
      <c r="A2006" s="13" t="n"/>
      <c r="B2006" s="6" t="n"/>
      <c r="C2006" s="14" t="n"/>
      <c r="D2006" s="14" t="n"/>
      <c r="E2006" s="6" t="n"/>
      <c r="F2006" s="11">
        <f>IF(OR(C2006="",D2006=""),"",ROUND(MOD(D2006-C2006,1)*24,2))</f>
        <v/>
      </c>
      <c r="G2006" s="6" t="n"/>
      <c r="H2006" s="16">
        <f>IF(OR(A2006="",B2006=""),"",IF(COUNTIFS('Lançamentos Diários'!$A$5:$A$2004,A2006,'Lançamentos Diários'!$B$5:$B$2004,B2006)&gt;0,"OK","FALTA LANÇAMENTO"))</f>
        <v/>
      </c>
    </row>
    <row r="2007">
      <c r="A2007" s="13" t="n"/>
      <c r="B2007" s="6" t="n"/>
      <c r="C2007" s="14" t="n"/>
      <c r="D2007" s="14" t="n"/>
      <c r="E2007" s="6" t="n"/>
      <c r="F2007" s="11">
        <f>IF(OR(C2007="",D2007=""),"",ROUND(MOD(D2007-C2007,1)*24,2))</f>
        <v/>
      </c>
      <c r="G2007" s="6" t="n"/>
      <c r="H2007" s="16">
        <f>IF(OR(A2007="",B2007=""),"",IF(COUNTIFS('Lançamentos Diários'!$A$5:$A$2004,A2007,'Lançamentos Diários'!$B$5:$B$2004,B2007)&gt;0,"OK","FALTA LANÇAMENTO"))</f>
        <v/>
      </c>
    </row>
    <row r="2008">
      <c r="A2008" s="13" t="n"/>
      <c r="B2008" s="6" t="n"/>
      <c r="C2008" s="14" t="n"/>
      <c r="D2008" s="14" t="n"/>
      <c r="E2008" s="6" t="n"/>
      <c r="F2008" s="11">
        <f>IF(OR(C2008="",D2008=""),"",ROUND(MOD(D2008-C2008,1)*24,2))</f>
        <v/>
      </c>
      <c r="G2008" s="6" t="n"/>
      <c r="H2008" s="16">
        <f>IF(OR(A2008="",B2008=""),"",IF(COUNTIFS('Lançamentos Diários'!$A$5:$A$2004,A2008,'Lançamentos Diários'!$B$5:$B$2004,B2008)&gt;0,"OK","FALTA LANÇAMENTO"))</f>
        <v/>
      </c>
    </row>
    <row r="2009">
      <c r="A2009" s="13" t="n"/>
      <c r="B2009" s="6" t="n"/>
      <c r="C2009" s="14" t="n"/>
      <c r="D2009" s="14" t="n"/>
      <c r="E2009" s="6" t="n"/>
      <c r="F2009" s="11">
        <f>IF(OR(C2009="",D2009=""),"",ROUND(MOD(D2009-C2009,1)*24,2))</f>
        <v/>
      </c>
      <c r="G2009" s="6" t="n"/>
      <c r="H2009" s="16">
        <f>IF(OR(A2009="",B2009=""),"",IF(COUNTIFS('Lançamentos Diários'!$A$5:$A$2004,A2009,'Lançamentos Diários'!$B$5:$B$2004,B2009)&gt;0,"OK","FALTA LANÇAMENTO"))</f>
        <v/>
      </c>
    </row>
    <row r="2010">
      <c r="A2010" s="13" t="n"/>
      <c r="B2010" s="6" t="n"/>
      <c r="C2010" s="14" t="n"/>
      <c r="D2010" s="14" t="n"/>
      <c r="E2010" s="6" t="n"/>
      <c r="F2010" s="11">
        <f>IF(OR(C2010="",D2010=""),"",ROUND(MOD(D2010-C2010,1)*24,2))</f>
        <v/>
      </c>
      <c r="G2010" s="6" t="n"/>
      <c r="H2010" s="16">
        <f>IF(OR(A2010="",B2010=""),"",IF(COUNTIFS('Lançamentos Diários'!$A$5:$A$2004,A2010,'Lançamentos Diários'!$B$5:$B$2004,B2010)&gt;0,"OK","FALTA LANÇAMENTO"))</f>
        <v/>
      </c>
    </row>
    <row r="2011">
      <c r="A2011" s="13" t="n"/>
      <c r="B2011" s="6" t="n"/>
      <c r="C2011" s="14" t="n"/>
      <c r="D2011" s="14" t="n"/>
      <c r="E2011" s="6" t="n"/>
      <c r="F2011" s="11">
        <f>IF(OR(C2011="",D2011=""),"",ROUND(MOD(D2011-C2011,1)*24,2))</f>
        <v/>
      </c>
      <c r="G2011" s="6" t="n"/>
      <c r="H2011" s="16">
        <f>IF(OR(A2011="",B2011=""),"",IF(COUNTIFS('Lançamentos Diários'!$A$5:$A$2004,A2011,'Lançamentos Diários'!$B$5:$B$2004,B2011)&gt;0,"OK","FALTA LANÇAMENTO"))</f>
        <v/>
      </c>
    </row>
    <row r="2012">
      <c r="A2012" s="13" t="n"/>
      <c r="B2012" s="6" t="n"/>
      <c r="C2012" s="14" t="n"/>
      <c r="D2012" s="14" t="n"/>
      <c r="E2012" s="6" t="n"/>
      <c r="F2012" s="11">
        <f>IF(OR(C2012="",D2012=""),"",ROUND(MOD(D2012-C2012,1)*24,2))</f>
        <v/>
      </c>
      <c r="G2012" s="6" t="n"/>
      <c r="H2012" s="16">
        <f>IF(OR(A2012="",B2012=""),"",IF(COUNTIFS('Lançamentos Diários'!$A$5:$A$2004,A2012,'Lançamentos Diários'!$B$5:$B$2004,B2012)&gt;0,"OK","FALTA LANÇAMENTO"))</f>
        <v/>
      </c>
    </row>
    <row r="2013">
      <c r="A2013" s="13" t="n"/>
      <c r="B2013" s="6" t="n"/>
      <c r="C2013" s="14" t="n"/>
      <c r="D2013" s="14" t="n"/>
      <c r="E2013" s="6" t="n"/>
      <c r="F2013" s="11">
        <f>IF(OR(C2013="",D2013=""),"",ROUND(MOD(D2013-C2013,1)*24,2))</f>
        <v/>
      </c>
      <c r="G2013" s="6" t="n"/>
      <c r="H2013" s="16">
        <f>IF(OR(A2013="",B2013=""),"",IF(COUNTIFS('Lançamentos Diários'!$A$5:$A$2004,A2013,'Lançamentos Diários'!$B$5:$B$2004,B2013)&gt;0,"OK","FALTA LANÇAMENTO"))</f>
        <v/>
      </c>
    </row>
    <row r="2014">
      <c r="A2014" s="13" t="n"/>
      <c r="B2014" s="6" t="n"/>
      <c r="C2014" s="14" t="n"/>
      <c r="D2014" s="14" t="n"/>
      <c r="E2014" s="6" t="n"/>
      <c r="F2014" s="11">
        <f>IF(OR(C2014="",D2014=""),"",ROUND(MOD(D2014-C2014,1)*24,2))</f>
        <v/>
      </c>
      <c r="G2014" s="6" t="n"/>
      <c r="H2014" s="16">
        <f>IF(OR(A2014="",B2014=""),"",IF(COUNTIFS('Lançamentos Diários'!$A$5:$A$2004,A2014,'Lançamentos Diários'!$B$5:$B$2004,B2014)&gt;0,"OK","FALTA LANÇAMENTO"))</f>
        <v/>
      </c>
    </row>
    <row r="2015">
      <c r="A2015" s="13" t="n"/>
      <c r="B2015" s="6" t="n"/>
      <c r="C2015" s="14" t="n"/>
      <c r="D2015" s="14" t="n"/>
      <c r="E2015" s="6" t="n"/>
      <c r="F2015" s="11">
        <f>IF(OR(C2015="",D2015=""),"",ROUND(MOD(D2015-C2015,1)*24,2))</f>
        <v/>
      </c>
      <c r="G2015" s="6" t="n"/>
      <c r="H2015" s="16">
        <f>IF(OR(A2015="",B2015=""),"",IF(COUNTIFS('Lançamentos Diários'!$A$5:$A$2004,A2015,'Lançamentos Diários'!$B$5:$B$2004,B2015)&gt;0,"OK","FALTA LANÇAMENTO"))</f>
        <v/>
      </c>
    </row>
    <row r="2016">
      <c r="A2016" s="13" t="n"/>
      <c r="B2016" s="6" t="n"/>
      <c r="C2016" s="14" t="n"/>
      <c r="D2016" s="14" t="n"/>
      <c r="E2016" s="6" t="n"/>
      <c r="F2016" s="11">
        <f>IF(OR(C2016="",D2016=""),"",ROUND(MOD(D2016-C2016,1)*24,2))</f>
        <v/>
      </c>
      <c r="G2016" s="6" t="n"/>
      <c r="H2016" s="16">
        <f>IF(OR(A2016="",B2016=""),"",IF(COUNTIFS('Lançamentos Diários'!$A$5:$A$2004,A2016,'Lançamentos Diários'!$B$5:$B$2004,B2016)&gt;0,"OK","FALTA LANÇAMENTO"))</f>
        <v/>
      </c>
    </row>
    <row r="2017">
      <c r="A2017" s="13" t="n"/>
      <c r="B2017" s="6" t="n"/>
      <c r="C2017" s="14" t="n"/>
      <c r="D2017" s="14" t="n"/>
      <c r="E2017" s="6" t="n"/>
      <c r="F2017" s="11">
        <f>IF(OR(C2017="",D2017=""),"",ROUND(MOD(D2017-C2017,1)*24,2))</f>
        <v/>
      </c>
      <c r="G2017" s="6" t="n"/>
      <c r="H2017" s="16">
        <f>IF(OR(A2017="",B2017=""),"",IF(COUNTIFS('Lançamentos Diários'!$A$5:$A$2004,A2017,'Lançamentos Diários'!$B$5:$B$2004,B2017)&gt;0,"OK","FALTA LANÇAMENTO"))</f>
        <v/>
      </c>
    </row>
    <row r="2018">
      <c r="A2018" s="13" t="n"/>
      <c r="B2018" s="6" t="n"/>
      <c r="C2018" s="14" t="n"/>
      <c r="D2018" s="14" t="n"/>
      <c r="E2018" s="6" t="n"/>
      <c r="F2018" s="11">
        <f>IF(OR(C2018="",D2018=""),"",ROUND(MOD(D2018-C2018,1)*24,2))</f>
        <v/>
      </c>
      <c r="G2018" s="6" t="n"/>
      <c r="H2018" s="16">
        <f>IF(OR(A2018="",B2018=""),"",IF(COUNTIFS('Lançamentos Diários'!$A$5:$A$2004,A2018,'Lançamentos Diários'!$B$5:$B$2004,B2018)&gt;0,"OK","FALTA LANÇAMENTO"))</f>
        <v/>
      </c>
    </row>
    <row r="2019">
      <c r="A2019" s="13" t="n"/>
      <c r="B2019" s="6" t="n"/>
      <c r="C2019" s="14" t="n"/>
      <c r="D2019" s="14" t="n"/>
      <c r="E2019" s="6" t="n"/>
      <c r="F2019" s="11">
        <f>IF(OR(C2019="",D2019=""),"",ROUND(MOD(D2019-C2019,1)*24,2))</f>
        <v/>
      </c>
      <c r="G2019" s="6" t="n"/>
      <c r="H2019" s="16">
        <f>IF(OR(A2019="",B2019=""),"",IF(COUNTIFS('Lançamentos Diários'!$A$5:$A$2004,A2019,'Lançamentos Diários'!$B$5:$B$2004,B2019)&gt;0,"OK","FALTA LANÇAMENTO"))</f>
        <v/>
      </c>
    </row>
    <row r="2020">
      <c r="A2020" s="13" t="n"/>
      <c r="B2020" s="6" t="n"/>
      <c r="C2020" s="14" t="n"/>
      <c r="D2020" s="14" t="n"/>
      <c r="E2020" s="6" t="n"/>
      <c r="F2020" s="11">
        <f>IF(OR(C2020="",D2020=""),"",ROUND(MOD(D2020-C2020,1)*24,2))</f>
        <v/>
      </c>
      <c r="G2020" s="6" t="n"/>
      <c r="H2020" s="16">
        <f>IF(OR(A2020="",B2020=""),"",IF(COUNTIFS('Lançamentos Diários'!$A$5:$A$2004,A2020,'Lançamentos Diários'!$B$5:$B$2004,B2020)&gt;0,"OK","FALTA LANÇAMENTO"))</f>
        <v/>
      </c>
    </row>
    <row r="2021">
      <c r="A2021" s="13" t="n"/>
      <c r="B2021" s="6" t="n"/>
      <c r="C2021" s="14" t="n"/>
      <c r="D2021" s="14" t="n"/>
      <c r="E2021" s="6" t="n"/>
      <c r="F2021" s="11">
        <f>IF(OR(C2021="",D2021=""),"",ROUND(MOD(D2021-C2021,1)*24,2))</f>
        <v/>
      </c>
      <c r="G2021" s="6" t="n"/>
      <c r="H2021" s="16">
        <f>IF(OR(A2021="",B2021=""),"",IF(COUNTIFS('Lançamentos Diários'!$A$5:$A$2004,A2021,'Lançamentos Diários'!$B$5:$B$2004,B2021)&gt;0,"OK","FALTA LANÇAMENTO"))</f>
        <v/>
      </c>
    </row>
    <row r="2022">
      <c r="A2022" s="13" t="n"/>
      <c r="B2022" s="6" t="n"/>
      <c r="C2022" s="14" t="n"/>
      <c r="D2022" s="14" t="n"/>
      <c r="E2022" s="6" t="n"/>
      <c r="F2022" s="11">
        <f>IF(OR(C2022="",D2022=""),"",ROUND(MOD(D2022-C2022,1)*24,2))</f>
        <v/>
      </c>
      <c r="G2022" s="6" t="n"/>
      <c r="H2022" s="16">
        <f>IF(OR(A2022="",B2022=""),"",IF(COUNTIFS('Lançamentos Diários'!$A$5:$A$2004,A2022,'Lançamentos Diários'!$B$5:$B$2004,B2022)&gt;0,"OK","FALTA LANÇAMENTO"))</f>
        <v/>
      </c>
    </row>
    <row r="2023">
      <c r="A2023" s="13" t="n"/>
      <c r="B2023" s="6" t="n"/>
      <c r="C2023" s="14" t="n"/>
      <c r="D2023" s="14" t="n"/>
      <c r="E2023" s="6" t="n"/>
      <c r="F2023" s="11">
        <f>IF(OR(C2023="",D2023=""),"",ROUND(MOD(D2023-C2023,1)*24,2))</f>
        <v/>
      </c>
      <c r="G2023" s="6" t="n"/>
      <c r="H2023" s="16">
        <f>IF(OR(A2023="",B2023=""),"",IF(COUNTIFS('Lançamentos Diários'!$A$5:$A$2004,A2023,'Lançamentos Diários'!$B$5:$B$2004,B2023)&gt;0,"OK","FALTA LANÇAMENTO"))</f>
        <v/>
      </c>
    </row>
    <row r="2024">
      <c r="A2024" s="13" t="n"/>
      <c r="B2024" s="6" t="n"/>
      <c r="C2024" s="14" t="n"/>
      <c r="D2024" s="14" t="n"/>
      <c r="E2024" s="6" t="n"/>
      <c r="F2024" s="11">
        <f>IF(OR(C2024="",D2024=""),"",ROUND(MOD(D2024-C2024,1)*24,2))</f>
        <v/>
      </c>
      <c r="G2024" s="6" t="n"/>
      <c r="H2024" s="16">
        <f>IF(OR(A2024="",B2024=""),"",IF(COUNTIFS('Lançamentos Diários'!$A$5:$A$2004,A2024,'Lançamentos Diários'!$B$5:$B$2004,B2024)&gt;0,"OK","FALTA LANÇAMENTO"))</f>
        <v/>
      </c>
    </row>
    <row r="2025">
      <c r="A2025" s="13" t="n"/>
      <c r="B2025" s="6" t="n"/>
      <c r="C2025" s="14" t="n"/>
      <c r="D2025" s="14" t="n"/>
      <c r="E2025" s="6" t="n"/>
      <c r="F2025" s="11">
        <f>IF(OR(C2025="",D2025=""),"",ROUND(MOD(D2025-C2025,1)*24,2))</f>
        <v/>
      </c>
      <c r="G2025" s="6" t="n"/>
      <c r="H2025" s="16">
        <f>IF(OR(A2025="",B2025=""),"",IF(COUNTIFS('Lançamentos Diários'!$A$5:$A$2004,A2025,'Lançamentos Diários'!$B$5:$B$2004,B2025)&gt;0,"OK","FALTA LANÇAMENTO"))</f>
        <v/>
      </c>
    </row>
    <row r="2026">
      <c r="A2026" s="13" t="n"/>
      <c r="B2026" s="6" t="n"/>
      <c r="C2026" s="14" t="n"/>
      <c r="D2026" s="14" t="n"/>
      <c r="E2026" s="6" t="n"/>
      <c r="F2026" s="11">
        <f>IF(OR(C2026="",D2026=""),"",ROUND(MOD(D2026-C2026,1)*24,2))</f>
        <v/>
      </c>
      <c r="G2026" s="6" t="n"/>
      <c r="H2026" s="16">
        <f>IF(OR(A2026="",B2026=""),"",IF(COUNTIFS('Lançamentos Diários'!$A$5:$A$2004,A2026,'Lançamentos Diários'!$B$5:$B$2004,B2026)&gt;0,"OK","FALTA LANÇAMENTO"))</f>
        <v/>
      </c>
    </row>
    <row r="2027">
      <c r="A2027" s="13" t="n"/>
      <c r="B2027" s="6" t="n"/>
      <c r="C2027" s="14" t="n"/>
      <c r="D2027" s="14" t="n"/>
      <c r="E2027" s="6" t="n"/>
      <c r="F2027" s="11">
        <f>IF(OR(C2027="",D2027=""),"",ROUND(MOD(D2027-C2027,1)*24,2))</f>
        <v/>
      </c>
      <c r="G2027" s="6" t="n"/>
      <c r="H2027" s="16">
        <f>IF(OR(A2027="",B2027=""),"",IF(COUNTIFS('Lançamentos Diários'!$A$5:$A$2004,A2027,'Lançamentos Diários'!$B$5:$B$2004,B2027)&gt;0,"OK","FALTA LANÇAMENTO"))</f>
        <v/>
      </c>
    </row>
    <row r="2028">
      <c r="A2028" s="13" t="n"/>
      <c r="B2028" s="6" t="n"/>
      <c r="C2028" s="14" t="n"/>
      <c r="D2028" s="14" t="n"/>
      <c r="E2028" s="6" t="n"/>
      <c r="F2028" s="11">
        <f>IF(OR(C2028="",D2028=""),"",ROUND(MOD(D2028-C2028,1)*24,2))</f>
        <v/>
      </c>
      <c r="G2028" s="6" t="n"/>
      <c r="H2028" s="16">
        <f>IF(OR(A2028="",B2028=""),"",IF(COUNTIFS('Lançamentos Diários'!$A$5:$A$2004,A2028,'Lançamentos Diários'!$B$5:$B$2004,B2028)&gt;0,"OK","FALTA LANÇAMENTO"))</f>
        <v/>
      </c>
    </row>
    <row r="2029">
      <c r="A2029" s="13" t="n"/>
      <c r="B2029" s="6" t="n"/>
      <c r="C2029" s="14" t="n"/>
      <c r="D2029" s="14" t="n"/>
      <c r="E2029" s="6" t="n"/>
      <c r="F2029" s="11">
        <f>IF(OR(C2029="",D2029=""),"",ROUND(MOD(D2029-C2029,1)*24,2))</f>
        <v/>
      </c>
      <c r="G2029" s="6" t="n"/>
      <c r="H2029" s="16">
        <f>IF(OR(A2029="",B2029=""),"",IF(COUNTIFS('Lançamentos Diários'!$A$5:$A$2004,A2029,'Lançamentos Diários'!$B$5:$B$2004,B2029)&gt;0,"OK","FALTA LANÇAMENTO"))</f>
        <v/>
      </c>
    </row>
    <row r="2030">
      <c r="A2030" s="13" t="n"/>
      <c r="B2030" s="6" t="n"/>
      <c r="C2030" s="14" t="n"/>
      <c r="D2030" s="14" t="n"/>
      <c r="E2030" s="6" t="n"/>
      <c r="F2030" s="11">
        <f>IF(OR(C2030="",D2030=""),"",ROUND(MOD(D2030-C2030,1)*24,2))</f>
        <v/>
      </c>
      <c r="G2030" s="6" t="n"/>
      <c r="H2030" s="16">
        <f>IF(OR(A2030="",B2030=""),"",IF(COUNTIFS('Lançamentos Diários'!$A$5:$A$2004,A2030,'Lançamentos Diários'!$B$5:$B$2004,B2030)&gt;0,"OK","FALTA LANÇAMENTO"))</f>
        <v/>
      </c>
    </row>
    <row r="2031">
      <c r="A2031" s="13" t="n"/>
      <c r="B2031" s="6" t="n"/>
      <c r="C2031" s="14" t="n"/>
      <c r="D2031" s="14" t="n"/>
      <c r="E2031" s="6" t="n"/>
      <c r="F2031" s="11">
        <f>IF(OR(C2031="",D2031=""),"",ROUND(MOD(D2031-C2031,1)*24,2))</f>
        <v/>
      </c>
      <c r="G2031" s="6" t="n"/>
      <c r="H2031" s="16">
        <f>IF(OR(A2031="",B2031=""),"",IF(COUNTIFS('Lançamentos Diários'!$A$5:$A$2004,A2031,'Lançamentos Diários'!$B$5:$B$2004,B2031)&gt;0,"OK","FALTA LANÇAMENTO"))</f>
        <v/>
      </c>
    </row>
    <row r="2032">
      <c r="A2032" s="13" t="n"/>
      <c r="B2032" s="6" t="n"/>
      <c r="C2032" s="14" t="n"/>
      <c r="D2032" s="14" t="n"/>
      <c r="E2032" s="6" t="n"/>
      <c r="F2032" s="11">
        <f>IF(OR(C2032="",D2032=""),"",ROUND(MOD(D2032-C2032,1)*24,2))</f>
        <v/>
      </c>
      <c r="G2032" s="6" t="n"/>
      <c r="H2032" s="16">
        <f>IF(OR(A2032="",B2032=""),"",IF(COUNTIFS('Lançamentos Diários'!$A$5:$A$2004,A2032,'Lançamentos Diários'!$B$5:$B$2004,B2032)&gt;0,"OK","FALTA LANÇAMENTO"))</f>
        <v/>
      </c>
    </row>
    <row r="2033">
      <c r="A2033" s="13" t="n"/>
      <c r="B2033" s="6" t="n"/>
      <c r="C2033" s="14" t="n"/>
      <c r="D2033" s="14" t="n"/>
      <c r="E2033" s="6" t="n"/>
      <c r="F2033" s="11">
        <f>IF(OR(C2033="",D2033=""),"",ROUND(MOD(D2033-C2033,1)*24,2))</f>
        <v/>
      </c>
      <c r="G2033" s="6" t="n"/>
      <c r="H2033" s="16">
        <f>IF(OR(A2033="",B2033=""),"",IF(COUNTIFS('Lançamentos Diários'!$A$5:$A$2004,A2033,'Lançamentos Diários'!$B$5:$B$2004,B2033)&gt;0,"OK","FALTA LANÇAMENTO"))</f>
        <v/>
      </c>
    </row>
    <row r="2034">
      <c r="A2034" s="13" t="n"/>
      <c r="B2034" s="6" t="n"/>
      <c r="C2034" s="14" t="n"/>
      <c r="D2034" s="14" t="n"/>
      <c r="E2034" s="6" t="n"/>
      <c r="F2034" s="11">
        <f>IF(OR(C2034="",D2034=""),"",ROUND(MOD(D2034-C2034,1)*24,2))</f>
        <v/>
      </c>
      <c r="G2034" s="6" t="n"/>
      <c r="H2034" s="16">
        <f>IF(OR(A2034="",B2034=""),"",IF(COUNTIFS('Lançamentos Diários'!$A$5:$A$2004,A2034,'Lançamentos Diários'!$B$5:$B$2004,B2034)&gt;0,"OK","FALTA LANÇAMENTO"))</f>
        <v/>
      </c>
    </row>
    <row r="2035">
      <c r="A2035" s="13" t="n"/>
      <c r="B2035" s="6" t="n"/>
      <c r="C2035" s="14" t="n"/>
      <c r="D2035" s="14" t="n"/>
      <c r="E2035" s="6" t="n"/>
      <c r="F2035" s="11">
        <f>IF(OR(C2035="",D2035=""),"",ROUND(MOD(D2035-C2035,1)*24,2))</f>
        <v/>
      </c>
      <c r="G2035" s="6" t="n"/>
      <c r="H2035" s="16">
        <f>IF(OR(A2035="",B2035=""),"",IF(COUNTIFS('Lançamentos Diários'!$A$5:$A$2004,A2035,'Lançamentos Diários'!$B$5:$B$2004,B2035)&gt;0,"OK","FALTA LANÇAMENTO"))</f>
        <v/>
      </c>
    </row>
    <row r="2036">
      <c r="A2036" s="13" t="n"/>
      <c r="B2036" s="6" t="n"/>
      <c r="C2036" s="14" t="n"/>
      <c r="D2036" s="14" t="n"/>
      <c r="E2036" s="6" t="n"/>
      <c r="F2036" s="11">
        <f>IF(OR(C2036="",D2036=""),"",ROUND(MOD(D2036-C2036,1)*24,2))</f>
        <v/>
      </c>
      <c r="G2036" s="6" t="n"/>
      <c r="H2036" s="16">
        <f>IF(OR(A2036="",B2036=""),"",IF(COUNTIFS('Lançamentos Diários'!$A$5:$A$2004,A2036,'Lançamentos Diários'!$B$5:$B$2004,B2036)&gt;0,"OK","FALTA LANÇAMENTO"))</f>
        <v/>
      </c>
    </row>
    <row r="2037">
      <c r="A2037" s="13" t="n"/>
      <c r="B2037" s="6" t="n"/>
      <c r="C2037" s="14" t="n"/>
      <c r="D2037" s="14" t="n"/>
      <c r="E2037" s="6" t="n"/>
      <c r="F2037" s="11">
        <f>IF(OR(C2037="",D2037=""),"",ROUND(MOD(D2037-C2037,1)*24,2))</f>
        <v/>
      </c>
      <c r="G2037" s="6" t="n"/>
      <c r="H2037" s="16">
        <f>IF(OR(A2037="",B2037=""),"",IF(COUNTIFS('Lançamentos Diários'!$A$5:$A$2004,A2037,'Lançamentos Diários'!$B$5:$B$2004,B2037)&gt;0,"OK","FALTA LANÇAMENTO"))</f>
        <v/>
      </c>
    </row>
    <row r="2038">
      <c r="A2038" s="13" t="n"/>
      <c r="B2038" s="6" t="n"/>
      <c r="C2038" s="14" t="n"/>
      <c r="D2038" s="14" t="n"/>
      <c r="E2038" s="6" t="n"/>
      <c r="F2038" s="11">
        <f>IF(OR(C2038="",D2038=""),"",ROUND(MOD(D2038-C2038,1)*24,2))</f>
        <v/>
      </c>
      <c r="G2038" s="6" t="n"/>
      <c r="H2038" s="16">
        <f>IF(OR(A2038="",B2038=""),"",IF(COUNTIFS('Lançamentos Diários'!$A$5:$A$2004,A2038,'Lançamentos Diários'!$B$5:$B$2004,B2038)&gt;0,"OK","FALTA LANÇAMENTO"))</f>
        <v/>
      </c>
    </row>
    <row r="2039">
      <c r="A2039" s="13" t="n"/>
      <c r="B2039" s="6" t="n"/>
      <c r="C2039" s="14" t="n"/>
      <c r="D2039" s="14" t="n"/>
      <c r="E2039" s="6" t="n"/>
      <c r="F2039" s="11">
        <f>IF(OR(C2039="",D2039=""),"",ROUND(MOD(D2039-C2039,1)*24,2))</f>
        <v/>
      </c>
      <c r="G2039" s="6" t="n"/>
      <c r="H2039" s="16">
        <f>IF(OR(A2039="",B2039=""),"",IF(COUNTIFS('Lançamentos Diários'!$A$5:$A$2004,A2039,'Lançamentos Diários'!$B$5:$B$2004,B2039)&gt;0,"OK","FALTA LANÇAMENTO"))</f>
        <v/>
      </c>
    </row>
    <row r="2040">
      <c r="A2040" s="13" t="n"/>
      <c r="B2040" s="6" t="n"/>
      <c r="C2040" s="14" t="n"/>
      <c r="D2040" s="14" t="n"/>
      <c r="E2040" s="6" t="n"/>
      <c r="F2040" s="11">
        <f>IF(OR(C2040="",D2040=""),"",ROUND(MOD(D2040-C2040,1)*24,2))</f>
        <v/>
      </c>
      <c r="G2040" s="6" t="n"/>
      <c r="H2040" s="16">
        <f>IF(OR(A2040="",B2040=""),"",IF(COUNTIFS('Lançamentos Diários'!$A$5:$A$2004,A2040,'Lançamentos Diários'!$B$5:$B$2004,B2040)&gt;0,"OK","FALTA LANÇAMENTO"))</f>
        <v/>
      </c>
    </row>
    <row r="2041">
      <c r="A2041" s="13" t="n"/>
      <c r="B2041" s="6" t="n"/>
      <c r="C2041" s="14" t="n"/>
      <c r="D2041" s="14" t="n"/>
      <c r="E2041" s="6" t="n"/>
      <c r="F2041" s="11">
        <f>IF(OR(C2041="",D2041=""),"",ROUND(MOD(D2041-C2041,1)*24,2))</f>
        <v/>
      </c>
      <c r="G2041" s="6" t="n"/>
      <c r="H2041" s="16">
        <f>IF(OR(A2041="",B2041=""),"",IF(COUNTIFS('Lançamentos Diários'!$A$5:$A$2004,A2041,'Lançamentos Diários'!$B$5:$B$2004,B2041)&gt;0,"OK","FALTA LANÇAMENTO"))</f>
        <v/>
      </c>
    </row>
    <row r="2042">
      <c r="A2042" s="13" t="n"/>
      <c r="B2042" s="6" t="n"/>
      <c r="C2042" s="14" t="n"/>
      <c r="D2042" s="14" t="n"/>
      <c r="E2042" s="6" t="n"/>
      <c r="F2042" s="11">
        <f>IF(OR(C2042="",D2042=""),"",ROUND(MOD(D2042-C2042,1)*24,2))</f>
        <v/>
      </c>
      <c r="G2042" s="6" t="n"/>
      <c r="H2042" s="16">
        <f>IF(OR(A2042="",B2042=""),"",IF(COUNTIFS('Lançamentos Diários'!$A$5:$A$2004,A2042,'Lançamentos Diários'!$B$5:$B$2004,B2042)&gt;0,"OK","FALTA LANÇAMENTO"))</f>
        <v/>
      </c>
    </row>
    <row r="2043">
      <c r="A2043" s="13" t="n"/>
      <c r="B2043" s="6" t="n"/>
      <c r="C2043" s="14" t="n"/>
      <c r="D2043" s="14" t="n"/>
      <c r="E2043" s="6" t="n"/>
      <c r="F2043" s="11">
        <f>IF(OR(C2043="",D2043=""),"",ROUND(MOD(D2043-C2043,1)*24,2))</f>
        <v/>
      </c>
      <c r="G2043" s="6" t="n"/>
      <c r="H2043" s="16">
        <f>IF(OR(A2043="",B2043=""),"",IF(COUNTIFS('Lançamentos Diários'!$A$5:$A$2004,A2043,'Lançamentos Diários'!$B$5:$B$2004,B2043)&gt;0,"OK","FALTA LANÇAMENTO"))</f>
        <v/>
      </c>
    </row>
    <row r="2044">
      <c r="A2044" s="13" t="n"/>
      <c r="B2044" s="6" t="n"/>
      <c r="C2044" s="14" t="n"/>
      <c r="D2044" s="14" t="n"/>
      <c r="E2044" s="6" t="n"/>
      <c r="F2044" s="11">
        <f>IF(OR(C2044="",D2044=""),"",ROUND(MOD(D2044-C2044,1)*24,2))</f>
        <v/>
      </c>
      <c r="G2044" s="6" t="n"/>
      <c r="H2044" s="16">
        <f>IF(OR(A2044="",B2044=""),"",IF(COUNTIFS('Lançamentos Diários'!$A$5:$A$2004,A2044,'Lançamentos Diários'!$B$5:$B$2004,B2044)&gt;0,"OK","FALTA LANÇAMENTO"))</f>
        <v/>
      </c>
    </row>
    <row r="2045">
      <c r="A2045" s="13" t="n"/>
      <c r="B2045" s="6" t="n"/>
      <c r="C2045" s="14" t="n"/>
      <c r="D2045" s="14" t="n"/>
      <c r="E2045" s="6" t="n"/>
      <c r="F2045" s="11">
        <f>IF(OR(C2045="",D2045=""),"",ROUND(MOD(D2045-C2045,1)*24,2))</f>
        <v/>
      </c>
      <c r="G2045" s="6" t="n"/>
      <c r="H2045" s="16">
        <f>IF(OR(A2045="",B2045=""),"",IF(COUNTIFS('Lançamentos Diários'!$A$5:$A$2004,A2045,'Lançamentos Diários'!$B$5:$B$2004,B2045)&gt;0,"OK","FALTA LANÇAMENTO"))</f>
        <v/>
      </c>
    </row>
    <row r="2046">
      <c r="A2046" s="13" t="n"/>
      <c r="B2046" s="6" t="n"/>
      <c r="C2046" s="14" t="n"/>
      <c r="D2046" s="14" t="n"/>
      <c r="E2046" s="6" t="n"/>
      <c r="F2046" s="11">
        <f>IF(OR(C2046="",D2046=""),"",ROUND(MOD(D2046-C2046,1)*24,2))</f>
        <v/>
      </c>
      <c r="G2046" s="6" t="n"/>
      <c r="H2046" s="16">
        <f>IF(OR(A2046="",B2046=""),"",IF(COUNTIFS('Lançamentos Diários'!$A$5:$A$2004,A2046,'Lançamentos Diários'!$B$5:$B$2004,B2046)&gt;0,"OK","FALTA LANÇAMENTO"))</f>
        <v/>
      </c>
    </row>
    <row r="2047">
      <c r="A2047" s="13" t="n"/>
      <c r="B2047" s="6" t="n"/>
      <c r="C2047" s="14" t="n"/>
      <c r="D2047" s="14" t="n"/>
      <c r="E2047" s="6" t="n"/>
      <c r="F2047" s="11">
        <f>IF(OR(C2047="",D2047=""),"",ROUND(MOD(D2047-C2047,1)*24,2))</f>
        <v/>
      </c>
      <c r="G2047" s="6" t="n"/>
      <c r="H2047" s="16">
        <f>IF(OR(A2047="",B2047=""),"",IF(COUNTIFS('Lançamentos Diários'!$A$5:$A$2004,A2047,'Lançamentos Diários'!$B$5:$B$2004,B2047)&gt;0,"OK","FALTA LANÇAMENTO"))</f>
        <v/>
      </c>
    </row>
    <row r="2048">
      <c r="A2048" s="13" t="n"/>
      <c r="B2048" s="6" t="n"/>
      <c r="C2048" s="14" t="n"/>
      <c r="D2048" s="14" t="n"/>
      <c r="E2048" s="6" t="n"/>
      <c r="F2048" s="11">
        <f>IF(OR(C2048="",D2048=""),"",ROUND(MOD(D2048-C2048,1)*24,2))</f>
        <v/>
      </c>
      <c r="G2048" s="6" t="n"/>
      <c r="H2048" s="16">
        <f>IF(OR(A2048="",B2048=""),"",IF(COUNTIFS('Lançamentos Diários'!$A$5:$A$2004,A2048,'Lançamentos Diários'!$B$5:$B$2004,B2048)&gt;0,"OK","FALTA LANÇAMENTO"))</f>
        <v/>
      </c>
    </row>
    <row r="2049">
      <c r="A2049" s="13" t="n"/>
      <c r="B2049" s="6" t="n"/>
      <c r="C2049" s="14" t="n"/>
      <c r="D2049" s="14" t="n"/>
      <c r="E2049" s="6" t="n"/>
      <c r="F2049" s="11">
        <f>IF(OR(C2049="",D2049=""),"",ROUND(MOD(D2049-C2049,1)*24,2))</f>
        <v/>
      </c>
      <c r="G2049" s="6" t="n"/>
      <c r="H2049" s="16">
        <f>IF(OR(A2049="",B2049=""),"",IF(COUNTIFS('Lançamentos Diários'!$A$5:$A$2004,A2049,'Lançamentos Diários'!$B$5:$B$2004,B2049)&gt;0,"OK","FALTA LANÇAMENTO"))</f>
        <v/>
      </c>
    </row>
    <row r="2050">
      <c r="A2050" s="13" t="n"/>
      <c r="B2050" s="6" t="n"/>
      <c r="C2050" s="14" t="n"/>
      <c r="D2050" s="14" t="n"/>
      <c r="E2050" s="6" t="n"/>
      <c r="F2050" s="11">
        <f>IF(OR(C2050="",D2050=""),"",ROUND(MOD(D2050-C2050,1)*24,2))</f>
        <v/>
      </c>
      <c r="G2050" s="6" t="n"/>
      <c r="H2050" s="16">
        <f>IF(OR(A2050="",B2050=""),"",IF(COUNTIFS('Lançamentos Diários'!$A$5:$A$2004,A2050,'Lançamentos Diários'!$B$5:$B$2004,B2050)&gt;0,"OK","FALTA LANÇAMENTO"))</f>
        <v/>
      </c>
    </row>
    <row r="2051">
      <c r="A2051" s="13" t="n"/>
      <c r="B2051" s="6" t="n"/>
      <c r="C2051" s="14" t="n"/>
      <c r="D2051" s="14" t="n"/>
      <c r="E2051" s="6" t="n"/>
      <c r="F2051" s="11">
        <f>IF(OR(C2051="",D2051=""),"",ROUND(MOD(D2051-C2051,1)*24,2))</f>
        <v/>
      </c>
      <c r="G2051" s="6" t="n"/>
      <c r="H2051" s="16">
        <f>IF(OR(A2051="",B2051=""),"",IF(COUNTIFS('Lançamentos Diários'!$A$5:$A$2004,A2051,'Lançamentos Diários'!$B$5:$B$2004,B2051)&gt;0,"OK","FALTA LANÇAMENTO"))</f>
        <v/>
      </c>
    </row>
    <row r="2052">
      <c r="A2052" s="13" t="n"/>
      <c r="B2052" s="6" t="n"/>
      <c r="C2052" s="14" t="n"/>
      <c r="D2052" s="14" t="n"/>
      <c r="E2052" s="6" t="n"/>
      <c r="F2052" s="11">
        <f>IF(OR(C2052="",D2052=""),"",ROUND(MOD(D2052-C2052,1)*24,2))</f>
        <v/>
      </c>
      <c r="G2052" s="6" t="n"/>
      <c r="H2052" s="16">
        <f>IF(OR(A2052="",B2052=""),"",IF(COUNTIFS('Lançamentos Diários'!$A$5:$A$2004,A2052,'Lançamentos Diários'!$B$5:$B$2004,B2052)&gt;0,"OK","FALTA LANÇAMENTO"))</f>
        <v/>
      </c>
    </row>
    <row r="2053">
      <c r="A2053" s="13" t="n"/>
      <c r="B2053" s="6" t="n"/>
      <c r="C2053" s="14" t="n"/>
      <c r="D2053" s="14" t="n"/>
      <c r="E2053" s="6" t="n"/>
      <c r="F2053" s="11">
        <f>IF(OR(C2053="",D2053=""),"",ROUND(MOD(D2053-C2053,1)*24,2))</f>
        <v/>
      </c>
      <c r="G2053" s="6" t="n"/>
      <c r="H2053" s="16">
        <f>IF(OR(A2053="",B2053=""),"",IF(COUNTIFS('Lançamentos Diários'!$A$5:$A$2004,A2053,'Lançamentos Diários'!$B$5:$B$2004,B2053)&gt;0,"OK","FALTA LANÇAMENTO"))</f>
        <v/>
      </c>
    </row>
    <row r="2054">
      <c r="A2054" s="13" t="n"/>
      <c r="B2054" s="6" t="n"/>
      <c r="C2054" s="14" t="n"/>
      <c r="D2054" s="14" t="n"/>
      <c r="E2054" s="6" t="n"/>
      <c r="F2054" s="11">
        <f>IF(OR(C2054="",D2054=""),"",ROUND(MOD(D2054-C2054,1)*24,2))</f>
        <v/>
      </c>
      <c r="G2054" s="6" t="n"/>
      <c r="H2054" s="16">
        <f>IF(OR(A2054="",B2054=""),"",IF(COUNTIFS('Lançamentos Diários'!$A$5:$A$2004,A2054,'Lançamentos Diários'!$B$5:$B$2004,B2054)&gt;0,"OK","FALTA LANÇAMENTO"))</f>
        <v/>
      </c>
    </row>
    <row r="2055">
      <c r="A2055" s="13" t="n"/>
      <c r="B2055" s="6" t="n"/>
      <c r="C2055" s="14" t="n"/>
      <c r="D2055" s="14" t="n"/>
      <c r="E2055" s="6" t="n"/>
      <c r="F2055" s="11">
        <f>IF(OR(C2055="",D2055=""),"",ROUND(MOD(D2055-C2055,1)*24,2))</f>
        <v/>
      </c>
      <c r="G2055" s="6" t="n"/>
      <c r="H2055" s="16">
        <f>IF(OR(A2055="",B2055=""),"",IF(COUNTIFS('Lançamentos Diários'!$A$5:$A$2004,A2055,'Lançamentos Diários'!$B$5:$B$2004,B2055)&gt;0,"OK","FALTA LANÇAMENTO"))</f>
        <v/>
      </c>
    </row>
    <row r="2056">
      <c r="A2056" s="13" t="n"/>
      <c r="B2056" s="6" t="n"/>
      <c r="C2056" s="14" t="n"/>
      <c r="D2056" s="14" t="n"/>
      <c r="E2056" s="6" t="n"/>
      <c r="F2056" s="11">
        <f>IF(OR(C2056="",D2056=""),"",ROUND(MOD(D2056-C2056,1)*24,2))</f>
        <v/>
      </c>
      <c r="G2056" s="6" t="n"/>
      <c r="H2056" s="16">
        <f>IF(OR(A2056="",B2056=""),"",IF(COUNTIFS('Lançamentos Diários'!$A$5:$A$2004,A2056,'Lançamentos Diários'!$B$5:$B$2004,B2056)&gt;0,"OK","FALTA LANÇAMENTO"))</f>
        <v/>
      </c>
    </row>
    <row r="2057">
      <c r="A2057" s="13" t="n"/>
      <c r="B2057" s="6" t="n"/>
      <c r="C2057" s="14" t="n"/>
      <c r="D2057" s="14" t="n"/>
      <c r="E2057" s="6" t="n"/>
      <c r="F2057" s="11">
        <f>IF(OR(C2057="",D2057=""),"",ROUND(MOD(D2057-C2057,1)*24,2))</f>
        <v/>
      </c>
      <c r="G2057" s="6" t="n"/>
      <c r="H2057" s="16">
        <f>IF(OR(A2057="",B2057=""),"",IF(COUNTIFS('Lançamentos Diários'!$A$5:$A$2004,A2057,'Lançamentos Diários'!$B$5:$B$2004,B2057)&gt;0,"OK","FALTA LANÇAMENTO"))</f>
        <v/>
      </c>
    </row>
    <row r="2058">
      <c r="A2058" s="13" t="n"/>
      <c r="B2058" s="6" t="n"/>
      <c r="C2058" s="14" t="n"/>
      <c r="D2058" s="14" t="n"/>
      <c r="E2058" s="6" t="n"/>
      <c r="F2058" s="11">
        <f>IF(OR(C2058="",D2058=""),"",ROUND(MOD(D2058-C2058,1)*24,2))</f>
        <v/>
      </c>
      <c r="G2058" s="6" t="n"/>
      <c r="H2058" s="16">
        <f>IF(OR(A2058="",B2058=""),"",IF(COUNTIFS('Lançamentos Diários'!$A$5:$A$2004,A2058,'Lançamentos Diários'!$B$5:$B$2004,B2058)&gt;0,"OK","FALTA LANÇAMENTO"))</f>
        <v/>
      </c>
    </row>
    <row r="2059">
      <c r="A2059" s="13" t="n"/>
      <c r="B2059" s="6" t="n"/>
      <c r="C2059" s="14" t="n"/>
      <c r="D2059" s="14" t="n"/>
      <c r="E2059" s="6" t="n"/>
      <c r="F2059" s="11">
        <f>IF(OR(C2059="",D2059=""),"",ROUND(MOD(D2059-C2059,1)*24,2))</f>
        <v/>
      </c>
      <c r="G2059" s="6" t="n"/>
      <c r="H2059" s="16">
        <f>IF(OR(A2059="",B2059=""),"",IF(COUNTIFS('Lançamentos Diários'!$A$5:$A$2004,A2059,'Lançamentos Diários'!$B$5:$B$2004,B2059)&gt;0,"OK","FALTA LANÇAMENTO"))</f>
        <v/>
      </c>
    </row>
    <row r="2060">
      <c r="A2060" s="13" t="n"/>
      <c r="B2060" s="6" t="n"/>
      <c r="C2060" s="14" t="n"/>
      <c r="D2060" s="14" t="n"/>
      <c r="E2060" s="6" t="n"/>
      <c r="F2060" s="11">
        <f>IF(OR(C2060="",D2060=""),"",ROUND(MOD(D2060-C2060,1)*24,2))</f>
        <v/>
      </c>
      <c r="G2060" s="6" t="n"/>
      <c r="H2060" s="16">
        <f>IF(OR(A2060="",B2060=""),"",IF(COUNTIFS('Lançamentos Diários'!$A$5:$A$2004,A2060,'Lançamentos Diários'!$B$5:$B$2004,B2060)&gt;0,"OK","FALTA LANÇAMENTO"))</f>
        <v/>
      </c>
    </row>
    <row r="2061">
      <c r="A2061" s="13" t="n"/>
      <c r="B2061" s="6" t="n"/>
      <c r="C2061" s="14" t="n"/>
      <c r="D2061" s="14" t="n"/>
      <c r="E2061" s="6" t="n"/>
      <c r="F2061" s="11">
        <f>IF(OR(C2061="",D2061=""),"",ROUND(MOD(D2061-C2061,1)*24,2))</f>
        <v/>
      </c>
      <c r="G2061" s="6" t="n"/>
      <c r="H2061" s="16">
        <f>IF(OR(A2061="",B2061=""),"",IF(COUNTIFS('Lançamentos Diários'!$A$5:$A$2004,A2061,'Lançamentos Diários'!$B$5:$B$2004,B2061)&gt;0,"OK","FALTA LANÇAMENTO"))</f>
        <v/>
      </c>
    </row>
    <row r="2062">
      <c r="A2062" s="13" t="n"/>
      <c r="B2062" s="6" t="n"/>
      <c r="C2062" s="14" t="n"/>
      <c r="D2062" s="14" t="n"/>
      <c r="E2062" s="6" t="n"/>
      <c r="F2062" s="11">
        <f>IF(OR(C2062="",D2062=""),"",ROUND(MOD(D2062-C2062,1)*24,2))</f>
        <v/>
      </c>
      <c r="G2062" s="6" t="n"/>
      <c r="H2062" s="16">
        <f>IF(OR(A2062="",B2062=""),"",IF(COUNTIFS('Lançamentos Diários'!$A$5:$A$2004,A2062,'Lançamentos Diários'!$B$5:$B$2004,B2062)&gt;0,"OK","FALTA LANÇAMENTO"))</f>
        <v/>
      </c>
    </row>
    <row r="2063">
      <c r="A2063" s="13" t="n"/>
      <c r="B2063" s="6" t="n"/>
      <c r="C2063" s="14" t="n"/>
      <c r="D2063" s="14" t="n"/>
      <c r="E2063" s="6" t="n"/>
      <c r="F2063" s="11">
        <f>IF(OR(C2063="",D2063=""),"",ROUND(MOD(D2063-C2063,1)*24,2))</f>
        <v/>
      </c>
      <c r="G2063" s="6" t="n"/>
      <c r="H2063" s="16">
        <f>IF(OR(A2063="",B2063=""),"",IF(COUNTIFS('Lançamentos Diários'!$A$5:$A$2004,A2063,'Lançamentos Diários'!$B$5:$B$2004,B2063)&gt;0,"OK","FALTA LANÇAMENTO"))</f>
        <v/>
      </c>
    </row>
    <row r="2064">
      <c r="A2064" s="13" t="n"/>
      <c r="B2064" s="6" t="n"/>
      <c r="C2064" s="14" t="n"/>
      <c r="D2064" s="14" t="n"/>
      <c r="E2064" s="6" t="n"/>
      <c r="F2064" s="11">
        <f>IF(OR(C2064="",D2064=""),"",ROUND(MOD(D2064-C2064,1)*24,2))</f>
        <v/>
      </c>
      <c r="G2064" s="6" t="n"/>
      <c r="H2064" s="16">
        <f>IF(OR(A2064="",B2064=""),"",IF(COUNTIFS('Lançamentos Diários'!$A$5:$A$2004,A2064,'Lançamentos Diários'!$B$5:$B$2004,B2064)&gt;0,"OK","FALTA LANÇAMENTO"))</f>
        <v/>
      </c>
    </row>
    <row r="2065">
      <c r="A2065" s="13" t="n"/>
      <c r="B2065" s="6" t="n"/>
      <c r="C2065" s="14" t="n"/>
      <c r="D2065" s="14" t="n"/>
      <c r="E2065" s="6" t="n"/>
      <c r="F2065" s="11">
        <f>IF(OR(C2065="",D2065=""),"",ROUND(MOD(D2065-C2065,1)*24,2))</f>
        <v/>
      </c>
      <c r="G2065" s="6" t="n"/>
      <c r="H2065" s="16">
        <f>IF(OR(A2065="",B2065=""),"",IF(COUNTIFS('Lançamentos Diários'!$A$5:$A$2004,A2065,'Lançamentos Diários'!$B$5:$B$2004,B2065)&gt;0,"OK","FALTA LANÇAMENTO"))</f>
        <v/>
      </c>
    </row>
    <row r="2066">
      <c r="A2066" s="13" t="n"/>
      <c r="B2066" s="6" t="n"/>
      <c r="C2066" s="14" t="n"/>
      <c r="D2066" s="14" t="n"/>
      <c r="E2066" s="6" t="n"/>
      <c r="F2066" s="11">
        <f>IF(OR(C2066="",D2066=""),"",ROUND(MOD(D2066-C2066,1)*24,2))</f>
        <v/>
      </c>
      <c r="G2066" s="6" t="n"/>
      <c r="H2066" s="16">
        <f>IF(OR(A2066="",B2066=""),"",IF(COUNTIFS('Lançamentos Diários'!$A$5:$A$2004,A2066,'Lançamentos Diários'!$B$5:$B$2004,B2066)&gt;0,"OK","FALTA LANÇAMENTO"))</f>
        <v/>
      </c>
    </row>
    <row r="2067">
      <c r="A2067" s="13" t="n"/>
      <c r="B2067" s="6" t="n"/>
      <c r="C2067" s="14" t="n"/>
      <c r="D2067" s="14" t="n"/>
      <c r="E2067" s="6" t="n"/>
      <c r="F2067" s="11">
        <f>IF(OR(C2067="",D2067=""),"",ROUND(MOD(D2067-C2067,1)*24,2))</f>
        <v/>
      </c>
      <c r="G2067" s="6" t="n"/>
      <c r="H2067" s="16">
        <f>IF(OR(A2067="",B2067=""),"",IF(COUNTIFS('Lançamentos Diários'!$A$5:$A$2004,A2067,'Lançamentos Diários'!$B$5:$B$2004,B2067)&gt;0,"OK","FALTA LANÇAMENTO"))</f>
        <v/>
      </c>
    </row>
    <row r="2068">
      <c r="A2068" s="13" t="n"/>
      <c r="B2068" s="6" t="n"/>
      <c r="C2068" s="14" t="n"/>
      <c r="D2068" s="14" t="n"/>
      <c r="E2068" s="6" t="n"/>
      <c r="F2068" s="11">
        <f>IF(OR(C2068="",D2068=""),"",ROUND(MOD(D2068-C2068,1)*24,2))</f>
        <v/>
      </c>
      <c r="G2068" s="6" t="n"/>
      <c r="H2068" s="16">
        <f>IF(OR(A2068="",B2068=""),"",IF(COUNTIFS('Lançamentos Diários'!$A$5:$A$2004,A2068,'Lançamentos Diários'!$B$5:$B$2004,B2068)&gt;0,"OK","FALTA LANÇAMENTO"))</f>
        <v/>
      </c>
    </row>
    <row r="2069">
      <c r="A2069" s="13" t="n"/>
      <c r="B2069" s="6" t="n"/>
      <c r="C2069" s="14" t="n"/>
      <c r="D2069" s="14" t="n"/>
      <c r="E2069" s="6" t="n"/>
      <c r="F2069" s="11">
        <f>IF(OR(C2069="",D2069=""),"",ROUND(MOD(D2069-C2069,1)*24,2))</f>
        <v/>
      </c>
      <c r="G2069" s="6" t="n"/>
      <c r="H2069" s="16">
        <f>IF(OR(A2069="",B2069=""),"",IF(COUNTIFS('Lançamentos Diários'!$A$5:$A$2004,A2069,'Lançamentos Diários'!$B$5:$B$2004,B2069)&gt;0,"OK","FALTA LANÇAMENTO"))</f>
        <v/>
      </c>
    </row>
    <row r="2070">
      <c r="A2070" s="13" t="n"/>
      <c r="B2070" s="6" t="n"/>
      <c r="C2070" s="14" t="n"/>
      <c r="D2070" s="14" t="n"/>
      <c r="E2070" s="6" t="n"/>
      <c r="F2070" s="11">
        <f>IF(OR(C2070="",D2070=""),"",ROUND(MOD(D2070-C2070,1)*24,2))</f>
        <v/>
      </c>
      <c r="G2070" s="6" t="n"/>
      <c r="H2070" s="16">
        <f>IF(OR(A2070="",B2070=""),"",IF(COUNTIFS('Lançamentos Diários'!$A$5:$A$2004,A2070,'Lançamentos Diários'!$B$5:$B$2004,B2070)&gt;0,"OK","FALTA LANÇAMENTO"))</f>
        <v/>
      </c>
    </row>
    <row r="2071">
      <c r="A2071" s="13" t="n"/>
      <c r="B2071" s="6" t="n"/>
      <c r="C2071" s="14" t="n"/>
      <c r="D2071" s="14" t="n"/>
      <c r="E2071" s="6" t="n"/>
      <c r="F2071" s="11">
        <f>IF(OR(C2071="",D2071=""),"",ROUND(MOD(D2071-C2071,1)*24,2))</f>
        <v/>
      </c>
      <c r="G2071" s="6" t="n"/>
      <c r="H2071" s="16">
        <f>IF(OR(A2071="",B2071=""),"",IF(COUNTIFS('Lançamentos Diários'!$A$5:$A$2004,A2071,'Lançamentos Diários'!$B$5:$B$2004,B2071)&gt;0,"OK","FALTA LANÇAMENTO"))</f>
        <v/>
      </c>
    </row>
    <row r="2072">
      <c r="A2072" s="13" t="n"/>
      <c r="B2072" s="6" t="n"/>
      <c r="C2072" s="14" t="n"/>
      <c r="D2072" s="14" t="n"/>
      <c r="E2072" s="6" t="n"/>
      <c r="F2072" s="11">
        <f>IF(OR(C2072="",D2072=""),"",ROUND(MOD(D2072-C2072,1)*24,2))</f>
        <v/>
      </c>
      <c r="G2072" s="6" t="n"/>
      <c r="H2072" s="16">
        <f>IF(OR(A2072="",B2072=""),"",IF(COUNTIFS('Lançamentos Diários'!$A$5:$A$2004,A2072,'Lançamentos Diários'!$B$5:$B$2004,B2072)&gt;0,"OK","FALTA LANÇAMENTO"))</f>
        <v/>
      </c>
    </row>
    <row r="2073">
      <c r="A2073" s="13" t="n"/>
      <c r="B2073" s="6" t="n"/>
      <c r="C2073" s="14" t="n"/>
      <c r="D2073" s="14" t="n"/>
      <c r="E2073" s="6" t="n"/>
      <c r="F2073" s="11">
        <f>IF(OR(C2073="",D2073=""),"",ROUND(MOD(D2073-C2073,1)*24,2))</f>
        <v/>
      </c>
      <c r="G2073" s="6" t="n"/>
      <c r="H2073" s="16">
        <f>IF(OR(A2073="",B2073=""),"",IF(COUNTIFS('Lançamentos Diários'!$A$5:$A$2004,A2073,'Lançamentos Diários'!$B$5:$B$2004,B2073)&gt;0,"OK","FALTA LANÇAMENTO"))</f>
        <v/>
      </c>
    </row>
    <row r="2074">
      <c r="A2074" s="13" t="n"/>
      <c r="B2074" s="6" t="n"/>
      <c r="C2074" s="14" t="n"/>
      <c r="D2074" s="14" t="n"/>
      <c r="E2074" s="6" t="n"/>
      <c r="F2074" s="11">
        <f>IF(OR(C2074="",D2074=""),"",ROUND(MOD(D2074-C2074,1)*24,2))</f>
        <v/>
      </c>
      <c r="G2074" s="6" t="n"/>
      <c r="H2074" s="16">
        <f>IF(OR(A2074="",B2074=""),"",IF(COUNTIFS('Lançamentos Diários'!$A$5:$A$2004,A2074,'Lançamentos Diários'!$B$5:$B$2004,B2074)&gt;0,"OK","FALTA LANÇAMENTO"))</f>
        <v/>
      </c>
    </row>
    <row r="2075">
      <c r="A2075" s="13" t="n"/>
      <c r="B2075" s="6" t="n"/>
      <c r="C2075" s="14" t="n"/>
      <c r="D2075" s="14" t="n"/>
      <c r="E2075" s="6" t="n"/>
      <c r="F2075" s="11">
        <f>IF(OR(C2075="",D2075=""),"",ROUND(MOD(D2075-C2075,1)*24,2))</f>
        <v/>
      </c>
      <c r="G2075" s="6" t="n"/>
      <c r="H2075" s="16">
        <f>IF(OR(A2075="",B2075=""),"",IF(COUNTIFS('Lançamentos Diários'!$A$5:$A$2004,A2075,'Lançamentos Diários'!$B$5:$B$2004,B2075)&gt;0,"OK","FALTA LANÇAMENTO"))</f>
        <v/>
      </c>
    </row>
    <row r="2076">
      <c r="A2076" s="13" t="n"/>
      <c r="B2076" s="6" t="n"/>
      <c r="C2076" s="14" t="n"/>
      <c r="D2076" s="14" t="n"/>
      <c r="E2076" s="6" t="n"/>
      <c r="F2076" s="11">
        <f>IF(OR(C2076="",D2076=""),"",ROUND(MOD(D2076-C2076,1)*24,2))</f>
        <v/>
      </c>
      <c r="G2076" s="6" t="n"/>
      <c r="H2076" s="16">
        <f>IF(OR(A2076="",B2076=""),"",IF(COUNTIFS('Lançamentos Diários'!$A$5:$A$2004,A2076,'Lançamentos Diários'!$B$5:$B$2004,B2076)&gt;0,"OK","FALTA LANÇAMENTO"))</f>
        <v/>
      </c>
    </row>
    <row r="2077">
      <c r="A2077" s="13" t="n"/>
      <c r="B2077" s="6" t="n"/>
      <c r="C2077" s="14" t="n"/>
      <c r="D2077" s="14" t="n"/>
      <c r="E2077" s="6" t="n"/>
      <c r="F2077" s="11">
        <f>IF(OR(C2077="",D2077=""),"",ROUND(MOD(D2077-C2077,1)*24,2))</f>
        <v/>
      </c>
      <c r="G2077" s="6" t="n"/>
      <c r="H2077" s="16">
        <f>IF(OR(A2077="",B2077=""),"",IF(COUNTIFS('Lançamentos Diários'!$A$5:$A$2004,A2077,'Lançamentos Diários'!$B$5:$B$2004,B2077)&gt;0,"OK","FALTA LANÇAMENTO"))</f>
        <v/>
      </c>
    </row>
    <row r="2078">
      <c r="A2078" s="13" t="n"/>
      <c r="B2078" s="6" t="n"/>
      <c r="C2078" s="14" t="n"/>
      <c r="D2078" s="14" t="n"/>
      <c r="E2078" s="6" t="n"/>
      <c r="F2078" s="11">
        <f>IF(OR(C2078="",D2078=""),"",ROUND(MOD(D2078-C2078,1)*24,2))</f>
        <v/>
      </c>
      <c r="G2078" s="6" t="n"/>
      <c r="H2078" s="16">
        <f>IF(OR(A2078="",B2078=""),"",IF(COUNTIFS('Lançamentos Diários'!$A$5:$A$2004,A2078,'Lançamentos Diários'!$B$5:$B$2004,B2078)&gt;0,"OK","FALTA LANÇAMENTO"))</f>
        <v/>
      </c>
    </row>
    <row r="2079">
      <c r="A2079" s="13" t="n"/>
      <c r="B2079" s="6" t="n"/>
      <c r="C2079" s="14" t="n"/>
      <c r="D2079" s="14" t="n"/>
      <c r="E2079" s="6" t="n"/>
      <c r="F2079" s="11">
        <f>IF(OR(C2079="",D2079=""),"",ROUND(MOD(D2079-C2079,1)*24,2))</f>
        <v/>
      </c>
      <c r="G2079" s="6" t="n"/>
      <c r="H2079" s="16">
        <f>IF(OR(A2079="",B2079=""),"",IF(COUNTIFS('Lançamentos Diários'!$A$5:$A$2004,A2079,'Lançamentos Diários'!$B$5:$B$2004,B2079)&gt;0,"OK","FALTA LANÇAMENTO"))</f>
        <v/>
      </c>
    </row>
    <row r="2080">
      <c r="A2080" s="13" t="n"/>
      <c r="B2080" s="6" t="n"/>
      <c r="C2080" s="14" t="n"/>
      <c r="D2080" s="14" t="n"/>
      <c r="E2080" s="6" t="n"/>
      <c r="F2080" s="11">
        <f>IF(OR(C2080="",D2080=""),"",ROUND(MOD(D2080-C2080,1)*24,2))</f>
        <v/>
      </c>
      <c r="G2080" s="6" t="n"/>
      <c r="H2080" s="16">
        <f>IF(OR(A2080="",B2080=""),"",IF(COUNTIFS('Lançamentos Diários'!$A$5:$A$2004,A2080,'Lançamentos Diários'!$B$5:$B$2004,B2080)&gt;0,"OK","FALTA LANÇAMENTO"))</f>
        <v/>
      </c>
    </row>
    <row r="2081">
      <c r="A2081" s="13" t="n"/>
      <c r="B2081" s="6" t="n"/>
      <c r="C2081" s="14" t="n"/>
      <c r="D2081" s="14" t="n"/>
      <c r="E2081" s="6" t="n"/>
      <c r="F2081" s="11">
        <f>IF(OR(C2081="",D2081=""),"",ROUND(MOD(D2081-C2081,1)*24,2))</f>
        <v/>
      </c>
      <c r="G2081" s="6" t="n"/>
      <c r="H2081" s="16">
        <f>IF(OR(A2081="",B2081=""),"",IF(COUNTIFS('Lançamentos Diários'!$A$5:$A$2004,A2081,'Lançamentos Diários'!$B$5:$B$2004,B2081)&gt;0,"OK","FALTA LANÇAMENTO"))</f>
        <v/>
      </c>
    </row>
    <row r="2082">
      <c r="A2082" s="13" t="n"/>
      <c r="B2082" s="6" t="n"/>
      <c r="C2082" s="14" t="n"/>
      <c r="D2082" s="14" t="n"/>
      <c r="E2082" s="6" t="n"/>
      <c r="F2082" s="11">
        <f>IF(OR(C2082="",D2082=""),"",ROUND(MOD(D2082-C2082,1)*24,2))</f>
        <v/>
      </c>
      <c r="G2082" s="6" t="n"/>
      <c r="H2082" s="16">
        <f>IF(OR(A2082="",B2082=""),"",IF(COUNTIFS('Lançamentos Diários'!$A$5:$A$2004,A2082,'Lançamentos Diários'!$B$5:$B$2004,B2082)&gt;0,"OK","FALTA LANÇAMENTO"))</f>
        <v/>
      </c>
    </row>
    <row r="2083">
      <c r="A2083" s="13" t="n"/>
      <c r="B2083" s="6" t="n"/>
      <c r="C2083" s="14" t="n"/>
      <c r="D2083" s="14" t="n"/>
      <c r="E2083" s="6" t="n"/>
      <c r="F2083" s="11">
        <f>IF(OR(C2083="",D2083=""),"",ROUND(MOD(D2083-C2083,1)*24,2))</f>
        <v/>
      </c>
      <c r="G2083" s="6" t="n"/>
      <c r="H2083" s="16">
        <f>IF(OR(A2083="",B2083=""),"",IF(COUNTIFS('Lançamentos Diários'!$A$5:$A$2004,A2083,'Lançamentos Diários'!$B$5:$B$2004,B2083)&gt;0,"OK","FALTA LANÇAMENTO"))</f>
        <v/>
      </c>
    </row>
    <row r="2084">
      <c r="A2084" s="13" t="n"/>
      <c r="B2084" s="6" t="n"/>
      <c r="C2084" s="14" t="n"/>
      <c r="D2084" s="14" t="n"/>
      <c r="E2084" s="6" t="n"/>
      <c r="F2084" s="11">
        <f>IF(OR(C2084="",D2084=""),"",ROUND(MOD(D2084-C2084,1)*24,2))</f>
        <v/>
      </c>
      <c r="G2084" s="6" t="n"/>
      <c r="H2084" s="16">
        <f>IF(OR(A2084="",B2084=""),"",IF(COUNTIFS('Lançamentos Diários'!$A$5:$A$2004,A2084,'Lançamentos Diários'!$B$5:$B$2004,B2084)&gt;0,"OK","FALTA LANÇAMENTO"))</f>
        <v/>
      </c>
    </row>
    <row r="2085">
      <c r="A2085" s="13" t="n"/>
      <c r="B2085" s="6" t="n"/>
      <c r="C2085" s="14" t="n"/>
      <c r="D2085" s="14" t="n"/>
      <c r="E2085" s="6" t="n"/>
      <c r="F2085" s="11">
        <f>IF(OR(C2085="",D2085=""),"",ROUND(MOD(D2085-C2085,1)*24,2))</f>
        <v/>
      </c>
      <c r="G2085" s="6" t="n"/>
      <c r="H2085" s="16">
        <f>IF(OR(A2085="",B2085=""),"",IF(COUNTIFS('Lançamentos Diários'!$A$5:$A$2004,A2085,'Lançamentos Diários'!$B$5:$B$2004,B2085)&gt;0,"OK","FALTA LANÇAMENTO"))</f>
        <v/>
      </c>
    </row>
    <row r="2086">
      <c r="A2086" s="13" t="n"/>
      <c r="B2086" s="6" t="n"/>
      <c r="C2086" s="14" t="n"/>
      <c r="D2086" s="14" t="n"/>
      <c r="E2086" s="6" t="n"/>
      <c r="F2086" s="11">
        <f>IF(OR(C2086="",D2086=""),"",ROUND(MOD(D2086-C2086,1)*24,2))</f>
        <v/>
      </c>
      <c r="G2086" s="6" t="n"/>
      <c r="H2086" s="16">
        <f>IF(OR(A2086="",B2086=""),"",IF(COUNTIFS('Lançamentos Diários'!$A$5:$A$2004,A2086,'Lançamentos Diários'!$B$5:$B$2004,B2086)&gt;0,"OK","FALTA LANÇAMENTO"))</f>
        <v/>
      </c>
    </row>
    <row r="2087">
      <c r="A2087" s="13" t="n"/>
      <c r="B2087" s="6" t="n"/>
      <c r="C2087" s="14" t="n"/>
      <c r="D2087" s="14" t="n"/>
      <c r="E2087" s="6" t="n"/>
      <c r="F2087" s="11">
        <f>IF(OR(C2087="",D2087=""),"",ROUND(MOD(D2087-C2087,1)*24,2))</f>
        <v/>
      </c>
      <c r="G2087" s="6" t="n"/>
      <c r="H2087" s="16">
        <f>IF(OR(A2087="",B2087=""),"",IF(COUNTIFS('Lançamentos Diários'!$A$5:$A$2004,A2087,'Lançamentos Diários'!$B$5:$B$2004,B2087)&gt;0,"OK","FALTA LANÇAMENTO"))</f>
        <v/>
      </c>
    </row>
    <row r="2088">
      <c r="A2088" s="13" t="n"/>
      <c r="B2088" s="6" t="n"/>
      <c r="C2088" s="14" t="n"/>
      <c r="D2088" s="14" t="n"/>
      <c r="E2088" s="6" t="n"/>
      <c r="F2088" s="11">
        <f>IF(OR(C2088="",D2088=""),"",ROUND(MOD(D2088-C2088,1)*24,2))</f>
        <v/>
      </c>
      <c r="G2088" s="6" t="n"/>
      <c r="H2088" s="16">
        <f>IF(OR(A2088="",B2088=""),"",IF(COUNTIFS('Lançamentos Diários'!$A$5:$A$2004,A2088,'Lançamentos Diários'!$B$5:$B$2004,B2088)&gt;0,"OK","FALTA LANÇAMENTO"))</f>
        <v/>
      </c>
    </row>
    <row r="2089">
      <c r="A2089" s="13" t="n"/>
      <c r="B2089" s="6" t="n"/>
      <c r="C2089" s="14" t="n"/>
      <c r="D2089" s="14" t="n"/>
      <c r="E2089" s="6" t="n"/>
      <c r="F2089" s="11">
        <f>IF(OR(C2089="",D2089=""),"",ROUND(MOD(D2089-C2089,1)*24,2))</f>
        <v/>
      </c>
      <c r="G2089" s="6" t="n"/>
      <c r="H2089" s="16">
        <f>IF(OR(A2089="",B2089=""),"",IF(COUNTIFS('Lançamentos Diários'!$A$5:$A$2004,A2089,'Lançamentos Diários'!$B$5:$B$2004,B2089)&gt;0,"OK","FALTA LANÇAMENTO"))</f>
        <v/>
      </c>
    </row>
    <row r="2090">
      <c r="A2090" s="13" t="n"/>
      <c r="B2090" s="6" t="n"/>
      <c r="C2090" s="14" t="n"/>
      <c r="D2090" s="14" t="n"/>
      <c r="E2090" s="6" t="n"/>
      <c r="F2090" s="11">
        <f>IF(OR(C2090="",D2090=""),"",ROUND(MOD(D2090-C2090,1)*24,2))</f>
        <v/>
      </c>
      <c r="G2090" s="6" t="n"/>
      <c r="H2090" s="16">
        <f>IF(OR(A2090="",B2090=""),"",IF(COUNTIFS('Lançamentos Diários'!$A$5:$A$2004,A2090,'Lançamentos Diários'!$B$5:$B$2004,B2090)&gt;0,"OK","FALTA LANÇAMENTO"))</f>
        <v/>
      </c>
    </row>
    <row r="2091">
      <c r="A2091" s="13" t="n"/>
      <c r="B2091" s="6" t="n"/>
      <c r="C2091" s="14" t="n"/>
      <c r="D2091" s="14" t="n"/>
      <c r="E2091" s="6" t="n"/>
      <c r="F2091" s="11">
        <f>IF(OR(C2091="",D2091=""),"",ROUND(MOD(D2091-C2091,1)*24,2))</f>
        <v/>
      </c>
      <c r="G2091" s="6" t="n"/>
      <c r="H2091" s="16">
        <f>IF(OR(A2091="",B2091=""),"",IF(COUNTIFS('Lançamentos Diários'!$A$5:$A$2004,A2091,'Lançamentos Diários'!$B$5:$B$2004,B2091)&gt;0,"OK","FALTA LANÇAMENTO"))</f>
        <v/>
      </c>
    </row>
    <row r="2092">
      <c r="A2092" s="13" t="n"/>
      <c r="B2092" s="6" t="n"/>
      <c r="C2092" s="14" t="n"/>
      <c r="D2092" s="14" t="n"/>
      <c r="E2092" s="6" t="n"/>
      <c r="F2092" s="11">
        <f>IF(OR(C2092="",D2092=""),"",ROUND(MOD(D2092-C2092,1)*24,2))</f>
        <v/>
      </c>
      <c r="G2092" s="6" t="n"/>
      <c r="H2092" s="16">
        <f>IF(OR(A2092="",B2092=""),"",IF(COUNTIFS('Lançamentos Diários'!$A$5:$A$2004,A2092,'Lançamentos Diários'!$B$5:$B$2004,B2092)&gt;0,"OK","FALTA LANÇAMENTO"))</f>
        <v/>
      </c>
    </row>
    <row r="2093">
      <c r="A2093" s="13" t="n"/>
      <c r="B2093" s="6" t="n"/>
      <c r="C2093" s="14" t="n"/>
      <c r="D2093" s="14" t="n"/>
      <c r="E2093" s="6" t="n"/>
      <c r="F2093" s="11">
        <f>IF(OR(C2093="",D2093=""),"",ROUND(MOD(D2093-C2093,1)*24,2))</f>
        <v/>
      </c>
      <c r="G2093" s="6" t="n"/>
      <c r="H2093" s="16">
        <f>IF(OR(A2093="",B2093=""),"",IF(COUNTIFS('Lançamentos Diários'!$A$5:$A$2004,A2093,'Lançamentos Diários'!$B$5:$B$2004,B2093)&gt;0,"OK","FALTA LANÇAMENTO"))</f>
        <v/>
      </c>
    </row>
    <row r="2094">
      <c r="A2094" s="13" t="n"/>
      <c r="B2094" s="6" t="n"/>
      <c r="C2094" s="14" t="n"/>
      <c r="D2094" s="14" t="n"/>
      <c r="E2094" s="6" t="n"/>
      <c r="F2094" s="11">
        <f>IF(OR(C2094="",D2094=""),"",ROUND(MOD(D2094-C2094,1)*24,2))</f>
        <v/>
      </c>
      <c r="G2094" s="6" t="n"/>
      <c r="H2094" s="16">
        <f>IF(OR(A2094="",B2094=""),"",IF(COUNTIFS('Lançamentos Diários'!$A$5:$A$2004,A2094,'Lançamentos Diários'!$B$5:$B$2004,B2094)&gt;0,"OK","FALTA LANÇAMENTO"))</f>
        <v/>
      </c>
    </row>
    <row r="2095">
      <c r="A2095" s="13" t="n"/>
      <c r="B2095" s="6" t="n"/>
      <c r="C2095" s="14" t="n"/>
      <c r="D2095" s="14" t="n"/>
      <c r="E2095" s="6" t="n"/>
      <c r="F2095" s="11">
        <f>IF(OR(C2095="",D2095=""),"",ROUND(MOD(D2095-C2095,1)*24,2))</f>
        <v/>
      </c>
      <c r="G2095" s="6" t="n"/>
      <c r="H2095" s="16">
        <f>IF(OR(A2095="",B2095=""),"",IF(COUNTIFS('Lançamentos Diários'!$A$5:$A$2004,A2095,'Lançamentos Diários'!$B$5:$B$2004,B2095)&gt;0,"OK","FALTA LANÇAMENTO"))</f>
        <v/>
      </c>
    </row>
    <row r="2096">
      <c r="A2096" s="13" t="n"/>
      <c r="B2096" s="6" t="n"/>
      <c r="C2096" s="14" t="n"/>
      <c r="D2096" s="14" t="n"/>
      <c r="E2096" s="6" t="n"/>
      <c r="F2096" s="11">
        <f>IF(OR(C2096="",D2096=""),"",ROUND(MOD(D2096-C2096,1)*24,2))</f>
        <v/>
      </c>
      <c r="G2096" s="6" t="n"/>
      <c r="H2096" s="16">
        <f>IF(OR(A2096="",B2096=""),"",IF(COUNTIFS('Lançamentos Diários'!$A$5:$A$2004,A2096,'Lançamentos Diários'!$B$5:$B$2004,B2096)&gt;0,"OK","FALTA LANÇAMENTO"))</f>
        <v/>
      </c>
    </row>
    <row r="2097">
      <c r="A2097" s="13" t="n"/>
      <c r="B2097" s="6" t="n"/>
      <c r="C2097" s="14" t="n"/>
      <c r="D2097" s="14" t="n"/>
      <c r="E2097" s="6" t="n"/>
      <c r="F2097" s="11">
        <f>IF(OR(C2097="",D2097=""),"",ROUND(MOD(D2097-C2097,1)*24,2))</f>
        <v/>
      </c>
      <c r="G2097" s="6" t="n"/>
      <c r="H2097" s="16">
        <f>IF(OR(A2097="",B2097=""),"",IF(COUNTIFS('Lançamentos Diários'!$A$5:$A$2004,A2097,'Lançamentos Diários'!$B$5:$B$2004,B2097)&gt;0,"OK","FALTA LANÇAMENTO"))</f>
        <v/>
      </c>
    </row>
    <row r="2098">
      <c r="A2098" s="13" t="n"/>
      <c r="B2098" s="6" t="n"/>
      <c r="C2098" s="14" t="n"/>
      <c r="D2098" s="14" t="n"/>
      <c r="E2098" s="6" t="n"/>
      <c r="F2098" s="11">
        <f>IF(OR(C2098="",D2098=""),"",ROUND(MOD(D2098-C2098,1)*24,2))</f>
        <v/>
      </c>
      <c r="G2098" s="6" t="n"/>
      <c r="H2098" s="16">
        <f>IF(OR(A2098="",B2098=""),"",IF(COUNTIFS('Lançamentos Diários'!$A$5:$A$2004,A2098,'Lançamentos Diários'!$B$5:$B$2004,B2098)&gt;0,"OK","FALTA LANÇAMENTO"))</f>
        <v/>
      </c>
    </row>
    <row r="2099">
      <c r="A2099" s="13" t="n"/>
      <c r="B2099" s="6" t="n"/>
      <c r="C2099" s="14" t="n"/>
      <c r="D2099" s="14" t="n"/>
      <c r="E2099" s="6" t="n"/>
      <c r="F2099" s="11">
        <f>IF(OR(C2099="",D2099=""),"",ROUND(MOD(D2099-C2099,1)*24,2))</f>
        <v/>
      </c>
      <c r="G2099" s="6" t="n"/>
      <c r="H2099" s="16">
        <f>IF(OR(A2099="",B2099=""),"",IF(COUNTIFS('Lançamentos Diários'!$A$5:$A$2004,A2099,'Lançamentos Diários'!$B$5:$B$2004,B2099)&gt;0,"OK","FALTA LANÇAMENTO"))</f>
        <v/>
      </c>
    </row>
    <row r="2100">
      <c r="A2100" s="13" t="n"/>
      <c r="B2100" s="6" t="n"/>
      <c r="C2100" s="14" t="n"/>
      <c r="D2100" s="14" t="n"/>
      <c r="E2100" s="6" t="n"/>
      <c r="F2100" s="11">
        <f>IF(OR(C2100="",D2100=""),"",ROUND(MOD(D2100-C2100,1)*24,2))</f>
        <v/>
      </c>
      <c r="G2100" s="6" t="n"/>
      <c r="H2100" s="16">
        <f>IF(OR(A2100="",B2100=""),"",IF(COUNTIFS('Lançamentos Diários'!$A$5:$A$2004,A2100,'Lançamentos Diários'!$B$5:$B$2004,B2100)&gt;0,"OK","FALTA LANÇAMENTO"))</f>
        <v/>
      </c>
    </row>
    <row r="2101">
      <c r="A2101" s="13" t="n"/>
      <c r="B2101" s="6" t="n"/>
      <c r="C2101" s="14" t="n"/>
      <c r="D2101" s="14" t="n"/>
      <c r="E2101" s="6" t="n"/>
      <c r="F2101" s="11">
        <f>IF(OR(C2101="",D2101=""),"",ROUND(MOD(D2101-C2101,1)*24,2))</f>
        <v/>
      </c>
      <c r="G2101" s="6" t="n"/>
      <c r="H2101" s="16">
        <f>IF(OR(A2101="",B2101=""),"",IF(COUNTIFS('Lançamentos Diários'!$A$5:$A$2004,A2101,'Lançamentos Diários'!$B$5:$B$2004,B2101)&gt;0,"OK","FALTA LANÇAMENTO"))</f>
        <v/>
      </c>
    </row>
    <row r="2102">
      <c r="A2102" s="13" t="n"/>
      <c r="B2102" s="6" t="n"/>
      <c r="C2102" s="14" t="n"/>
      <c r="D2102" s="14" t="n"/>
      <c r="E2102" s="6" t="n"/>
      <c r="F2102" s="11">
        <f>IF(OR(C2102="",D2102=""),"",ROUND(MOD(D2102-C2102,1)*24,2))</f>
        <v/>
      </c>
      <c r="G2102" s="6" t="n"/>
      <c r="H2102" s="16">
        <f>IF(OR(A2102="",B2102=""),"",IF(COUNTIFS('Lançamentos Diários'!$A$5:$A$2004,A2102,'Lançamentos Diários'!$B$5:$B$2004,B2102)&gt;0,"OK","FALTA LANÇAMENTO"))</f>
        <v/>
      </c>
    </row>
    <row r="2103">
      <c r="A2103" s="13" t="n"/>
      <c r="B2103" s="6" t="n"/>
      <c r="C2103" s="14" t="n"/>
      <c r="D2103" s="14" t="n"/>
      <c r="E2103" s="6" t="n"/>
      <c r="F2103" s="11">
        <f>IF(OR(C2103="",D2103=""),"",ROUND(MOD(D2103-C2103,1)*24,2))</f>
        <v/>
      </c>
      <c r="G2103" s="6" t="n"/>
      <c r="H2103" s="16">
        <f>IF(OR(A2103="",B2103=""),"",IF(COUNTIFS('Lançamentos Diários'!$A$5:$A$2004,A2103,'Lançamentos Diários'!$B$5:$B$2004,B2103)&gt;0,"OK","FALTA LANÇAMENTO"))</f>
        <v/>
      </c>
    </row>
    <row r="2104">
      <c r="A2104" s="13" t="n"/>
      <c r="B2104" s="6" t="n"/>
      <c r="C2104" s="14" t="n"/>
      <c r="D2104" s="14" t="n"/>
      <c r="E2104" s="6" t="n"/>
      <c r="F2104" s="11">
        <f>IF(OR(C2104="",D2104=""),"",ROUND(MOD(D2104-C2104,1)*24,2))</f>
        <v/>
      </c>
      <c r="G2104" s="6" t="n"/>
      <c r="H2104" s="16">
        <f>IF(OR(A2104="",B2104=""),"",IF(COUNTIFS('Lançamentos Diários'!$A$5:$A$2004,A2104,'Lançamentos Diários'!$B$5:$B$2004,B2104)&gt;0,"OK","FALTA LANÇAMENTO"))</f>
        <v/>
      </c>
    </row>
    <row r="2105">
      <c r="A2105" s="13" t="n"/>
      <c r="B2105" s="6" t="n"/>
      <c r="C2105" s="14" t="n"/>
      <c r="D2105" s="14" t="n"/>
      <c r="E2105" s="6" t="n"/>
      <c r="F2105" s="11">
        <f>IF(OR(C2105="",D2105=""),"",ROUND(MOD(D2105-C2105,1)*24,2))</f>
        <v/>
      </c>
      <c r="G2105" s="6" t="n"/>
      <c r="H2105" s="16">
        <f>IF(OR(A2105="",B2105=""),"",IF(COUNTIFS('Lançamentos Diários'!$A$5:$A$2004,A2105,'Lançamentos Diários'!$B$5:$B$2004,B2105)&gt;0,"OK","FALTA LANÇAMENTO"))</f>
        <v/>
      </c>
    </row>
    <row r="2106">
      <c r="A2106" s="13" t="n"/>
      <c r="B2106" s="6" t="n"/>
      <c r="C2106" s="14" t="n"/>
      <c r="D2106" s="14" t="n"/>
      <c r="E2106" s="6" t="n"/>
      <c r="F2106" s="11">
        <f>IF(OR(C2106="",D2106=""),"",ROUND(MOD(D2106-C2106,1)*24,2))</f>
        <v/>
      </c>
      <c r="G2106" s="6" t="n"/>
      <c r="H2106" s="16">
        <f>IF(OR(A2106="",B2106=""),"",IF(COUNTIFS('Lançamentos Diários'!$A$5:$A$2004,A2106,'Lançamentos Diários'!$B$5:$B$2004,B2106)&gt;0,"OK","FALTA LANÇAMENTO"))</f>
        <v/>
      </c>
    </row>
    <row r="2107">
      <c r="A2107" s="13" t="n"/>
      <c r="B2107" s="6" t="n"/>
      <c r="C2107" s="14" t="n"/>
      <c r="D2107" s="14" t="n"/>
      <c r="E2107" s="6" t="n"/>
      <c r="F2107" s="11">
        <f>IF(OR(C2107="",D2107=""),"",ROUND(MOD(D2107-C2107,1)*24,2))</f>
        <v/>
      </c>
      <c r="G2107" s="6" t="n"/>
      <c r="H2107" s="16">
        <f>IF(OR(A2107="",B2107=""),"",IF(COUNTIFS('Lançamentos Diários'!$A$5:$A$2004,A2107,'Lançamentos Diários'!$B$5:$B$2004,B2107)&gt;0,"OK","FALTA LANÇAMENTO"))</f>
        <v/>
      </c>
    </row>
    <row r="2108">
      <c r="A2108" s="13" t="n"/>
      <c r="B2108" s="6" t="n"/>
      <c r="C2108" s="14" t="n"/>
      <c r="D2108" s="14" t="n"/>
      <c r="E2108" s="6" t="n"/>
      <c r="F2108" s="11">
        <f>IF(OR(C2108="",D2108=""),"",ROUND(MOD(D2108-C2108,1)*24,2))</f>
        <v/>
      </c>
      <c r="G2108" s="6" t="n"/>
      <c r="H2108" s="16">
        <f>IF(OR(A2108="",B2108=""),"",IF(COUNTIFS('Lançamentos Diários'!$A$5:$A$2004,A2108,'Lançamentos Diários'!$B$5:$B$2004,B2108)&gt;0,"OK","FALTA LANÇAMENTO"))</f>
        <v/>
      </c>
    </row>
    <row r="2109">
      <c r="A2109" s="13" t="n"/>
      <c r="B2109" s="6" t="n"/>
      <c r="C2109" s="14" t="n"/>
      <c r="D2109" s="14" t="n"/>
      <c r="E2109" s="6" t="n"/>
      <c r="F2109" s="11">
        <f>IF(OR(C2109="",D2109=""),"",ROUND(MOD(D2109-C2109,1)*24,2))</f>
        <v/>
      </c>
      <c r="G2109" s="6" t="n"/>
      <c r="H2109" s="16">
        <f>IF(OR(A2109="",B2109=""),"",IF(COUNTIFS('Lançamentos Diários'!$A$5:$A$2004,A2109,'Lançamentos Diários'!$B$5:$B$2004,B2109)&gt;0,"OK","FALTA LANÇAMENTO"))</f>
        <v/>
      </c>
    </row>
    <row r="2110">
      <c r="A2110" s="13" t="n"/>
      <c r="B2110" s="6" t="n"/>
      <c r="C2110" s="14" t="n"/>
      <c r="D2110" s="14" t="n"/>
      <c r="E2110" s="6" t="n"/>
      <c r="F2110" s="11">
        <f>IF(OR(C2110="",D2110=""),"",ROUND(MOD(D2110-C2110,1)*24,2))</f>
        <v/>
      </c>
      <c r="G2110" s="6" t="n"/>
      <c r="H2110" s="16">
        <f>IF(OR(A2110="",B2110=""),"",IF(COUNTIFS('Lançamentos Diários'!$A$5:$A$2004,A2110,'Lançamentos Diários'!$B$5:$B$2004,B2110)&gt;0,"OK","FALTA LANÇAMENTO"))</f>
        <v/>
      </c>
    </row>
    <row r="2111">
      <c r="A2111" s="13" t="n"/>
      <c r="B2111" s="6" t="n"/>
      <c r="C2111" s="14" t="n"/>
      <c r="D2111" s="14" t="n"/>
      <c r="E2111" s="6" t="n"/>
      <c r="F2111" s="11">
        <f>IF(OR(C2111="",D2111=""),"",ROUND(MOD(D2111-C2111,1)*24,2))</f>
        <v/>
      </c>
      <c r="G2111" s="6" t="n"/>
      <c r="H2111" s="16">
        <f>IF(OR(A2111="",B2111=""),"",IF(COUNTIFS('Lançamentos Diários'!$A$5:$A$2004,A2111,'Lançamentos Diários'!$B$5:$B$2004,B2111)&gt;0,"OK","FALTA LANÇAMENTO"))</f>
        <v/>
      </c>
    </row>
    <row r="2112">
      <c r="A2112" s="13" t="n"/>
      <c r="B2112" s="6" t="n"/>
      <c r="C2112" s="14" t="n"/>
      <c r="D2112" s="14" t="n"/>
      <c r="E2112" s="6" t="n"/>
      <c r="F2112" s="11">
        <f>IF(OR(C2112="",D2112=""),"",ROUND(MOD(D2112-C2112,1)*24,2))</f>
        <v/>
      </c>
      <c r="G2112" s="6" t="n"/>
      <c r="H2112" s="16">
        <f>IF(OR(A2112="",B2112=""),"",IF(COUNTIFS('Lançamentos Diários'!$A$5:$A$2004,A2112,'Lançamentos Diários'!$B$5:$B$2004,B2112)&gt;0,"OK","FALTA LANÇAMENTO"))</f>
        <v/>
      </c>
    </row>
    <row r="2113">
      <c r="A2113" s="13" t="n"/>
      <c r="B2113" s="6" t="n"/>
      <c r="C2113" s="14" t="n"/>
      <c r="D2113" s="14" t="n"/>
      <c r="E2113" s="6" t="n"/>
      <c r="F2113" s="11">
        <f>IF(OR(C2113="",D2113=""),"",ROUND(MOD(D2113-C2113,1)*24,2))</f>
        <v/>
      </c>
      <c r="G2113" s="6" t="n"/>
      <c r="H2113" s="16">
        <f>IF(OR(A2113="",B2113=""),"",IF(COUNTIFS('Lançamentos Diários'!$A$5:$A$2004,A2113,'Lançamentos Diários'!$B$5:$B$2004,B2113)&gt;0,"OK","FALTA LANÇAMENTO"))</f>
        <v/>
      </c>
    </row>
    <row r="2114">
      <c r="A2114" s="13" t="n"/>
      <c r="B2114" s="6" t="n"/>
      <c r="C2114" s="14" t="n"/>
      <c r="D2114" s="14" t="n"/>
      <c r="E2114" s="6" t="n"/>
      <c r="F2114" s="11">
        <f>IF(OR(C2114="",D2114=""),"",ROUND(MOD(D2114-C2114,1)*24,2))</f>
        <v/>
      </c>
      <c r="G2114" s="6" t="n"/>
      <c r="H2114" s="16">
        <f>IF(OR(A2114="",B2114=""),"",IF(COUNTIFS('Lançamentos Diários'!$A$5:$A$2004,A2114,'Lançamentos Diários'!$B$5:$B$2004,B2114)&gt;0,"OK","FALTA LANÇAMENTO"))</f>
        <v/>
      </c>
    </row>
    <row r="2115">
      <c r="A2115" s="13" t="n"/>
      <c r="B2115" s="6" t="n"/>
      <c r="C2115" s="14" t="n"/>
      <c r="D2115" s="14" t="n"/>
      <c r="E2115" s="6" t="n"/>
      <c r="F2115" s="11">
        <f>IF(OR(C2115="",D2115=""),"",ROUND(MOD(D2115-C2115,1)*24,2))</f>
        <v/>
      </c>
      <c r="G2115" s="6" t="n"/>
      <c r="H2115" s="16">
        <f>IF(OR(A2115="",B2115=""),"",IF(COUNTIFS('Lançamentos Diários'!$A$5:$A$2004,A2115,'Lançamentos Diários'!$B$5:$B$2004,B2115)&gt;0,"OK","FALTA LANÇAMENTO"))</f>
        <v/>
      </c>
    </row>
    <row r="2116">
      <c r="A2116" s="13" t="n"/>
      <c r="B2116" s="6" t="n"/>
      <c r="C2116" s="14" t="n"/>
      <c r="D2116" s="14" t="n"/>
      <c r="E2116" s="6" t="n"/>
      <c r="F2116" s="11">
        <f>IF(OR(C2116="",D2116=""),"",ROUND(MOD(D2116-C2116,1)*24,2))</f>
        <v/>
      </c>
      <c r="G2116" s="6" t="n"/>
      <c r="H2116" s="16">
        <f>IF(OR(A2116="",B2116=""),"",IF(COUNTIFS('Lançamentos Diários'!$A$5:$A$2004,A2116,'Lançamentos Diários'!$B$5:$B$2004,B2116)&gt;0,"OK","FALTA LANÇAMENTO"))</f>
        <v/>
      </c>
    </row>
    <row r="2117">
      <c r="A2117" s="13" t="n"/>
      <c r="B2117" s="6" t="n"/>
      <c r="C2117" s="14" t="n"/>
      <c r="D2117" s="14" t="n"/>
      <c r="E2117" s="6" t="n"/>
      <c r="F2117" s="11">
        <f>IF(OR(C2117="",D2117=""),"",ROUND(MOD(D2117-C2117,1)*24,2))</f>
        <v/>
      </c>
      <c r="G2117" s="6" t="n"/>
      <c r="H2117" s="16">
        <f>IF(OR(A2117="",B2117=""),"",IF(COUNTIFS('Lançamentos Diários'!$A$5:$A$2004,A2117,'Lançamentos Diários'!$B$5:$B$2004,B2117)&gt;0,"OK","FALTA LANÇAMENTO"))</f>
        <v/>
      </c>
    </row>
    <row r="2118">
      <c r="A2118" s="13" t="n"/>
      <c r="B2118" s="6" t="n"/>
      <c r="C2118" s="14" t="n"/>
      <c r="D2118" s="14" t="n"/>
      <c r="E2118" s="6" t="n"/>
      <c r="F2118" s="11">
        <f>IF(OR(C2118="",D2118=""),"",ROUND(MOD(D2118-C2118,1)*24,2))</f>
        <v/>
      </c>
      <c r="G2118" s="6" t="n"/>
      <c r="H2118" s="16">
        <f>IF(OR(A2118="",B2118=""),"",IF(COUNTIFS('Lançamentos Diários'!$A$5:$A$2004,A2118,'Lançamentos Diários'!$B$5:$B$2004,B2118)&gt;0,"OK","FALTA LANÇAMENTO"))</f>
        <v/>
      </c>
    </row>
    <row r="2119">
      <c r="A2119" s="13" t="n"/>
      <c r="B2119" s="6" t="n"/>
      <c r="C2119" s="14" t="n"/>
      <c r="D2119" s="14" t="n"/>
      <c r="E2119" s="6" t="n"/>
      <c r="F2119" s="11">
        <f>IF(OR(C2119="",D2119=""),"",ROUND(MOD(D2119-C2119,1)*24,2))</f>
        <v/>
      </c>
      <c r="G2119" s="6" t="n"/>
      <c r="H2119" s="16">
        <f>IF(OR(A2119="",B2119=""),"",IF(COUNTIFS('Lançamentos Diários'!$A$5:$A$2004,A2119,'Lançamentos Diários'!$B$5:$B$2004,B2119)&gt;0,"OK","FALTA LANÇAMENTO"))</f>
        <v/>
      </c>
    </row>
    <row r="2120">
      <c r="A2120" s="13" t="n"/>
      <c r="B2120" s="6" t="n"/>
      <c r="C2120" s="14" t="n"/>
      <c r="D2120" s="14" t="n"/>
      <c r="E2120" s="6" t="n"/>
      <c r="F2120" s="11">
        <f>IF(OR(C2120="",D2120=""),"",ROUND(MOD(D2120-C2120,1)*24,2))</f>
        <v/>
      </c>
      <c r="G2120" s="6" t="n"/>
      <c r="H2120" s="16">
        <f>IF(OR(A2120="",B2120=""),"",IF(COUNTIFS('Lançamentos Diários'!$A$5:$A$2004,A2120,'Lançamentos Diários'!$B$5:$B$2004,B2120)&gt;0,"OK","FALTA LANÇAMENTO"))</f>
        <v/>
      </c>
    </row>
    <row r="2121">
      <c r="A2121" s="13" t="n"/>
      <c r="B2121" s="6" t="n"/>
      <c r="C2121" s="14" t="n"/>
      <c r="D2121" s="14" t="n"/>
      <c r="E2121" s="6" t="n"/>
      <c r="F2121" s="11">
        <f>IF(OR(C2121="",D2121=""),"",ROUND(MOD(D2121-C2121,1)*24,2))</f>
        <v/>
      </c>
      <c r="G2121" s="6" t="n"/>
      <c r="H2121" s="16">
        <f>IF(OR(A2121="",B2121=""),"",IF(COUNTIFS('Lançamentos Diários'!$A$5:$A$2004,A2121,'Lançamentos Diários'!$B$5:$B$2004,B2121)&gt;0,"OK","FALTA LANÇAMENTO"))</f>
        <v/>
      </c>
    </row>
    <row r="2122">
      <c r="A2122" s="13" t="n"/>
      <c r="B2122" s="6" t="n"/>
      <c r="C2122" s="14" t="n"/>
      <c r="D2122" s="14" t="n"/>
      <c r="E2122" s="6" t="n"/>
      <c r="F2122" s="11">
        <f>IF(OR(C2122="",D2122=""),"",ROUND(MOD(D2122-C2122,1)*24,2))</f>
        <v/>
      </c>
      <c r="G2122" s="6" t="n"/>
      <c r="H2122" s="16">
        <f>IF(OR(A2122="",B2122=""),"",IF(COUNTIFS('Lançamentos Diários'!$A$5:$A$2004,A2122,'Lançamentos Diários'!$B$5:$B$2004,B2122)&gt;0,"OK","FALTA LANÇAMENTO"))</f>
        <v/>
      </c>
    </row>
    <row r="2123">
      <c r="A2123" s="13" t="n"/>
      <c r="B2123" s="6" t="n"/>
      <c r="C2123" s="14" t="n"/>
      <c r="D2123" s="14" t="n"/>
      <c r="E2123" s="6" t="n"/>
      <c r="F2123" s="11">
        <f>IF(OR(C2123="",D2123=""),"",ROUND(MOD(D2123-C2123,1)*24,2))</f>
        <v/>
      </c>
      <c r="G2123" s="6" t="n"/>
      <c r="H2123" s="16">
        <f>IF(OR(A2123="",B2123=""),"",IF(COUNTIFS('Lançamentos Diários'!$A$5:$A$2004,A2123,'Lançamentos Diários'!$B$5:$B$2004,B2123)&gt;0,"OK","FALTA LANÇAMENTO"))</f>
        <v/>
      </c>
    </row>
    <row r="2124">
      <c r="A2124" s="13" t="n"/>
      <c r="B2124" s="6" t="n"/>
      <c r="C2124" s="14" t="n"/>
      <c r="D2124" s="14" t="n"/>
      <c r="E2124" s="6" t="n"/>
      <c r="F2124" s="11">
        <f>IF(OR(C2124="",D2124=""),"",ROUND(MOD(D2124-C2124,1)*24,2))</f>
        <v/>
      </c>
      <c r="G2124" s="6" t="n"/>
      <c r="H2124" s="16">
        <f>IF(OR(A2124="",B2124=""),"",IF(COUNTIFS('Lançamentos Diários'!$A$5:$A$2004,A2124,'Lançamentos Diários'!$B$5:$B$2004,B2124)&gt;0,"OK","FALTA LANÇAMENTO"))</f>
        <v/>
      </c>
    </row>
    <row r="2125">
      <c r="A2125" s="13" t="n"/>
      <c r="B2125" s="6" t="n"/>
      <c r="C2125" s="14" t="n"/>
      <c r="D2125" s="14" t="n"/>
      <c r="E2125" s="6" t="n"/>
      <c r="F2125" s="11">
        <f>IF(OR(C2125="",D2125=""),"",ROUND(MOD(D2125-C2125,1)*24,2))</f>
        <v/>
      </c>
      <c r="G2125" s="6" t="n"/>
      <c r="H2125" s="16">
        <f>IF(OR(A2125="",B2125=""),"",IF(COUNTIFS('Lançamentos Diários'!$A$5:$A$2004,A2125,'Lançamentos Diários'!$B$5:$B$2004,B2125)&gt;0,"OK","FALTA LANÇAMENTO"))</f>
        <v/>
      </c>
    </row>
    <row r="2126">
      <c r="A2126" s="13" t="n"/>
      <c r="B2126" s="6" t="n"/>
      <c r="C2126" s="14" t="n"/>
      <c r="D2126" s="14" t="n"/>
      <c r="E2126" s="6" t="n"/>
      <c r="F2126" s="11">
        <f>IF(OR(C2126="",D2126=""),"",ROUND(MOD(D2126-C2126,1)*24,2))</f>
        <v/>
      </c>
      <c r="G2126" s="6" t="n"/>
      <c r="H2126" s="16">
        <f>IF(OR(A2126="",B2126=""),"",IF(COUNTIFS('Lançamentos Diários'!$A$5:$A$2004,A2126,'Lançamentos Diários'!$B$5:$B$2004,B2126)&gt;0,"OK","FALTA LANÇAMENTO"))</f>
        <v/>
      </c>
    </row>
    <row r="2127">
      <c r="A2127" s="13" t="n"/>
      <c r="B2127" s="6" t="n"/>
      <c r="C2127" s="14" t="n"/>
      <c r="D2127" s="14" t="n"/>
      <c r="E2127" s="6" t="n"/>
      <c r="F2127" s="11">
        <f>IF(OR(C2127="",D2127=""),"",ROUND(MOD(D2127-C2127,1)*24,2))</f>
        <v/>
      </c>
      <c r="G2127" s="6" t="n"/>
      <c r="H2127" s="16">
        <f>IF(OR(A2127="",B2127=""),"",IF(COUNTIFS('Lançamentos Diários'!$A$5:$A$2004,A2127,'Lançamentos Diários'!$B$5:$B$2004,B2127)&gt;0,"OK","FALTA LANÇAMENTO"))</f>
        <v/>
      </c>
    </row>
    <row r="2128">
      <c r="A2128" s="13" t="n"/>
      <c r="B2128" s="6" t="n"/>
      <c r="C2128" s="14" t="n"/>
      <c r="D2128" s="14" t="n"/>
      <c r="E2128" s="6" t="n"/>
      <c r="F2128" s="11">
        <f>IF(OR(C2128="",D2128=""),"",ROUND(MOD(D2128-C2128,1)*24,2))</f>
        <v/>
      </c>
      <c r="G2128" s="6" t="n"/>
      <c r="H2128" s="16">
        <f>IF(OR(A2128="",B2128=""),"",IF(COUNTIFS('Lançamentos Diários'!$A$5:$A$2004,A2128,'Lançamentos Diários'!$B$5:$B$2004,B2128)&gt;0,"OK","FALTA LANÇAMENTO"))</f>
        <v/>
      </c>
    </row>
    <row r="2129">
      <c r="A2129" s="13" t="n"/>
      <c r="B2129" s="6" t="n"/>
      <c r="C2129" s="14" t="n"/>
      <c r="D2129" s="14" t="n"/>
      <c r="E2129" s="6" t="n"/>
      <c r="F2129" s="11">
        <f>IF(OR(C2129="",D2129=""),"",ROUND(MOD(D2129-C2129,1)*24,2))</f>
        <v/>
      </c>
      <c r="G2129" s="6" t="n"/>
      <c r="H2129" s="16">
        <f>IF(OR(A2129="",B2129=""),"",IF(COUNTIFS('Lançamentos Diários'!$A$5:$A$2004,A2129,'Lançamentos Diários'!$B$5:$B$2004,B2129)&gt;0,"OK","FALTA LANÇAMENTO"))</f>
        <v/>
      </c>
    </row>
    <row r="2130">
      <c r="A2130" s="13" t="n"/>
      <c r="B2130" s="6" t="n"/>
      <c r="C2130" s="14" t="n"/>
      <c r="D2130" s="14" t="n"/>
      <c r="E2130" s="6" t="n"/>
      <c r="F2130" s="11">
        <f>IF(OR(C2130="",D2130=""),"",ROUND(MOD(D2130-C2130,1)*24,2))</f>
        <v/>
      </c>
      <c r="G2130" s="6" t="n"/>
      <c r="H2130" s="16">
        <f>IF(OR(A2130="",B2130=""),"",IF(COUNTIFS('Lançamentos Diários'!$A$5:$A$2004,A2130,'Lançamentos Diários'!$B$5:$B$2004,B2130)&gt;0,"OK","FALTA LANÇAMENTO"))</f>
        <v/>
      </c>
    </row>
    <row r="2131">
      <c r="A2131" s="13" t="n"/>
      <c r="B2131" s="6" t="n"/>
      <c r="C2131" s="14" t="n"/>
      <c r="D2131" s="14" t="n"/>
      <c r="E2131" s="6" t="n"/>
      <c r="F2131" s="11">
        <f>IF(OR(C2131="",D2131=""),"",ROUND(MOD(D2131-C2131,1)*24,2))</f>
        <v/>
      </c>
      <c r="G2131" s="6" t="n"/>
      <c r="H2131" s="16">
        <f>IF(OR(A2131="",B2131=""),"",IF(COUNTIFS('Lançamentos Diários'!$A$5:$A$2004,A2131,'Lançamentos Diários'!$B$5:$B$2004,B2131)&gt;0,"OK","FALTA LANÇAMENTO"))</f>
        <v/>
      </c>
    </row>
    <row r="2132">
      <c r="A2132" s="13" t="n"/>
      <c r="B2132" s="6" t="n"/>
      <c r="C2132" s="14" t="n"/>
      <c r="D2132" s="14" t="n"/>
      <c r="E2132" s="6" t="n"/>
      <c r="F2132" s="11">
        <f>IF(OR(C2132="",D2132=""),"",ROUND(MOD(D2132-C2132,1)*24,2))</f>
        <v/>
      </c>
      <c r="G2132" s="6" t="n"/>
      <c r="H2132" s="16">
        <f>IF(OR(A2132="",B2132=""),"",IF(COUNTIFS('Lançamentos Diários'!$A$5:$A$2004,A2132,'Lançamentos Diários'!$B$5:$B$2004,B2132)&gt;0,"OK","FALTA LANÇAMENTO"))</f>
        <v/>
      </c>
    </row>
    <row r="2133">
      <c r="A2133" s="13" t="n"/>
      <c r="B2133" s="6" t="n"/>
      <c r="C2133" s="14" t="n"/>
      <c r="D2133" s="14" t="n"/>
      <c r="E2133" s="6" t="n"/>
      <c r="F2133" s="11">
        <f>IF(OR(C2133="",D2133=""),"",ROUND(MOD(D2133-C2133,1)*24,2))</f>
        <v/>
      </c>
      <c r="G2133" s="6" t="n"/>
      <c r="H2133" s="16">
        <f>IF(OR(A2133="",B2133=""),"",IF(COUNTIFS('Lançamentos Diários'!$A$5:$A$2004,A2133,'Lançamentos Diários'!$B$5:$B$2004,B2133)&gt;0,"OK","FALTA LANÇAMENTO"))</f>
        <v/>
      </c>
    </row>
    <row r="2134">
      <c r="A2134" s="13" t="n"/>
      <c r="B2134" s="6" t="n"/>
      <c r="C2134" s="14" t="n"/>
      <c r="D2134" s="14" t="n"/>
      <c r="E2134" s="6" t="n"/>
      <c r="F2134" s="11">
        <f>IF(OR(C2134="",D2134=""),"",ROUND(MOD(D2134-C2134,1)*24,2))</f>
        <v/>
      </c>
      <c r="G2134" s="6" t="n"/>
      <c r="H2134" s="16">
        <f>IF(OR(A2134="",B2134=""),"",IF(COUNTIFS('Lançamentos Diários'!$A$5:$A$2004,A2134,'Lançamentos Diários'!$B$5:$B$2004,B2134)&gt;0,"OK","FALTA LANÇAMENTO"))</f>
        <v/>
      </c>
    </row>
    <row r="2135">
      <c r="A2135" s="13" t="n"/>
      <c r="B2135" s="6" t="n"/>
      <c r="C2135" s="14" t="n"/>
      <c r="D2135" s="14" t="n"/>
      <c r="E2135" s="6" t="n"/>
      <c r="F2135" s="11">
        <f>IF(OR(C2135="",D2135=""),"",ROUND(MOD(D2135-C2135,1)*24,2))</f>
        <v/>
      </c>
      <c r="G2135" s="6" t="n"/>
      <c r="H2135" s="16">
        <f>IF(OR(A2135="",B2135=""),"",IF(COUNTIFS('Lançamentos Diários'!$A$5:$A$2004,A2135,'Lançamentos Diários'!$B$5:$B$2004,B2135)&gt;0,"OK","FALTA LANÇAMENTO"))</f>
        <v/>
      </c>
    </row>
    <row r="2136">
      <c r="A2136" s="13" t="n"/>
      <c r="B2136" s="6" t="n"/>
      <c r="C2136" s="14" t="n"/>
      <c r="D2136" s="14" t="n"/>
      <c r="E2136" s="6" t="n"/>
      <c r="F2136" s="11">
        <f>IF(OR(C2136="",D2136=""),"",ROUND(MOD(D2136-C2136,1)*24,2))</f>
        <v/>
      </c>
      <c r="G2136" s="6" t="n"/>
      <c r="H2136" s="16">
        <f>IF(OR(A2136="",B2136=""),"",IF(COUNTIFS('Lançamentos Diários'!$A$5:$A$2004,A2136,'Lançamentos Diários'!$B$5:$B$2004,B2136)&gt;0,"OK","FALTA LANÇAMENTO"))</f>
        <v/>
      </c>
    </row>
    <row r="2137">
      <c r="A2137" s="13" t="n"/>
      <c r="B2137" s="6" t="n"/>
      <c r="C2137" s="14" t="n"/>
      <c r="D2137" s="14" t="n"/>
      <c r="E2137" s="6" t="n"/>
      <c r="F2137" s="11">
        <f>IF(OR(C2137="",D2137=""),"",ROUND(MOD(D2137-C2137,1)*24,2))</f>
        <v/>
      </c>
      <c r="G2137" s="6" t="n"/>
      <c r="H2137" s="16">
        <f>IF(OR(A2137="",B2137=""),"",IF(COUNTIFS('Lançamentos Diários'!$A$5:$A$2004,A2137,'Lançamentos Diários'!$B$5:$B$2004,B2137)&gt;0,"OK","FALTA LANÇAMENTO"))</f>
        <v/>
      </c>
    </row>
    <row r="2138">
      <c r="A2138" s="13" t="n"/>
      <c r="B2138" s="6" t="n"/>
      <c r="C2138" s="14" t="n"/>
      <c r="D2138" s="14" t="n"/>
      <c r="E2138" s="6" t="n"/>
      <c r="F2138" s="11">
        <f>IF(OR(C2138="",D2138=""),"",ROUND(MOD(D2138-C2138,1)*24,2))</f>
        <v/>
      </c>
      <c r="G2138" s="6" t="n"/>
      <c r="H2138" s="16">
        <f>IF(OR(A2138="",B2138=""),"",IF(COUNTIFS('Lançamentos Diários'!$A$5:$A$2004,A2138,'Lançamentos Diários'!$B$5:$B$2004,B2138)&gt;0,"OK","FALTA LANÇAMENTO"))</f>
        <v/>
      </c>
    </row>
    <row r="2139">
      <c r="A2139" s="13" t="n"/>
      <c r="B2139" s="6" t="n"/>
      <c r="C2139" s="14" t="n"/>
      <c r="D2139" s="14" t="n"/>
      <c r="E2139" s="6" t="n"/>
      <c r="F2139" s="11">
        <f>IF(OR(C2139="",D2139=""),"",ROUND(MOD(D2139-C2139,1)*24,2))</f>
        <v/>
      </c>
      <c r="G2139" s="6" t="n"/>
      <c r="H2139" s="16">
        <f>IF(OR(A2139="",B2139=""),"",IF(COUNTIFS('Lançamentos Diários'!$A$5:$A$2004,A2139,'Lançamentos Diários'!$B$5:$B$2004,B2139)&gt;0,"OK","FALTA LANÇAMENTO"))</f>
        <v/>
      </c>
    </row>
    <row r="2140">
      <c r="A2140" s="13" t="n"/>
      <c r="B2140" s="6" t="n"/>
      <c r="C2140" s="14" t="n"/>
      <c r="D2140" s="14" t="n"/>
      <c r="E2140" s="6" t="n"/>
      <c r="F2140" s="11">
        <f>IF(OR(C2140="",D2140=""),"",ROUND(MOD(D2140-C2140,1)*24,2))</f>
        <v/>
      </c>
      <c r="G2140" s="6" t="n"/>
      <c r="H2140" s="16">
        <f>IF(OR(A2140="",B2140=""),"",IF(COUNTIFS('Lançamentos Diários'!$A$5:$A$2004,A2140,'Lançamentos Diários'!$B$5:$B$2004,B2140)&gt;0,"OK","FALTA LANÇAMENTO"))</f>
        <v/>
      </c>
    </row>
    <row r="2141">
      <c r="A2141" s="13" t="n"/>
      <c r="B2141" s="6" t="n"/>
      <c r="C2141" s="14" t="n"/>
      <c r="D2141" s="14" t="n"/>
      <c r="E2141" s="6" t="n"/>
      <c r="F2141" s="11">
        <f>IF(OR(C2141="",D2141=""),"",ROUND(MOD(D2141-C2141,1)*24,2))</f>
        <v/>
      </c>
      <c r="G2141" s="6" t="n"/>
      <c r="H2141" s="16">
        <f>IF(OR(A2141="",B2141=""),"",IF(COUNTIFS('Lançamentos Diários'!$A$5:$A$2004,A2141,'Lançamentos Diários'!$B$5:$B$2004,B2141)&gt;0,"OK","FALTA LANÇAMENTO"))</f>
        <v/>
      </c>
    </row>
    <row r="2142">
      <c r="A2142" s="13" t="n"/>
      <c r="B2142" s="6" t="n"/>
      <c r="C2142" s="14" t="n"/>
      <c r="D2142" s="14" t="n"/>
      <c r="E2142" s="6" t="n"/>
      <c r="F2142" s="11">
        <f>IF(OR(C2142="",D2142=""),"",ROUND(MOD(D2142-C2142,1)*24,2))</f>
        <v/>
      </c>
      <c r="G2142" s="6" t="n"/>
      <c r="H2142" s="16">
        <f>IF(OR(A2142="",B2142=""),"",IF(COUNTIFS('Lançamentos Diários'!$A$5:$A$2004,A2142,'Lançamentos Diários'!$B$5:$B$2004,B2142)&gt;0,"OK","FALTA LANÇAMENTO"))</f>
        <v/>
      </c>
    </row>
    <row r="2143">
      <c r="A2143" s="13" t="n"/>
      <c r="B2143" s="6" t="n"/>
      <c r="C2143" s="14" t="n"/>
      <c r="D2143" s="14" t="n"/>
      <c r="E2143" s="6" t="n"/>
      <c r="F2143" s="11">
        <f>IF(OR(C2143="",D2143=""),"",ROUND(MOD(D2143-C2143,1)*24,2))</f>
        <v/>
      </c>
      <c r="G2143" s="6" t="n"/>
      <c r="H2143" s="16">
        <f>IF(OR(A2143="",B2143=""),"",IF(COUNTIFS('Lançamentos Diários'!$A$5:$A$2004,A2143,'Lançamentos Diários'!$B$5:$B$2004,B2143)&gt;0,"OK","FALTA LANÇAMENTO"))</f>
        <v/>
      </c>
    </row>
    <row r="2144">
      <c r="A2144" s="13" t="n"/>
      <c r="B2144" s="6" t="n"/>
      <c r="C2144" s="14" t="n"/>
      <c r="D2144" s="14" t="n"/>
      <c r="E2144" s="6" t="n"/>
      <c r="F2144" s="11">
        <f>IF(OR(C2144="",D2144=""),"",ROUND(MOD(D2144-C2144,1)*24,2))</f>
        <v/>
      </c>
      <c r="G2144" s="6" t="n"/>
      <c r="H2144" s="16">
        <f>IF(OR(A2144="",B2144=""),"",IF(COUNTIFS('Lançamentos Diários'!$A$5:$A$2004,A2144,'Lançamentos Diários'!$B$5:$B$2004,B2144)&gt;0,"OK","FALTA LANÇAMENTO"))</f>
        <v/>
      </c>
    </row>
    <row r="2145">
      <c r="A2145" s="13" t="n"/>
      <c r="B2145" s="6" t="n"/>
      <c r="C2145" s="14" t="n"/>
      <c r="D2145" s="14" t="n"/>
      <c r="E2145" s="6" t="n"/>
      <c r="F2145" s="11">
        <f>IF(OR(C2145="",D2145=""),"",ROUND(MOD(D2145-C2145,1)*24,2))</f>
        <v/>
      </c>
      <c r="G2145" s="6" t="n"/>
      <c r="H2145" s="16">
        <f>IF(OR(A2145="",B2145=""),"",IF(COUNTIFS('Lançamentos Diários'!$A$5:$A$2004,A2145,'Lançamentos Diários'!$B$5:$B$2004,B2145)&gt;0,"OK","FALTA LANÇAMENTO"))</f>
        <v/>
      </c>
    </row>
    <row r="2146">
      <c r="A2146" s="13" t="n"/>
      <c r="B2146" s="6" t="n"/>
      <c r="C2146" s="14" t="n"/>
      <c r="D2146" s="14" t="n"/>
      <c r="E2146" s="6" t="n"/>
      <c r="F2146" s="11">
        <f>IF(OR(C2146="",D2146=""),"",ROUND(MOD(D2146-C2146,1)*24,2))</f>
        <v/>
      </c>
      <c r="G2146" s="6" t="n"/>
      <c r="H2146" s="16">
        <f>IF(OR(A2146="",B2146=""),"",IF(COUNTIFS('Lançamentos Diários'!$A$5:$A$2004,A2146,'Lançamentos Diários'!$B$5:$B$2004,B2146)&gt;0,"OK","FALTA LANÇAMENTO"))</f>
        <v/>
      </c>
    </row>
    <row r="2147">
      <c r="A2147" s="13" t="n"/>
      <c r="B2147" s="6" t="n"/>
      <c r="C2147" s="14" t="n"/>
      <c r="D2147" s="14" t="n"/>
      <c r="E2147" s="6" t="n"/>
      <c r="F2147" s="11">
        <f>IF(OR(C2147="",D2147=""),"",ROUND(MOD(D2147-C2147,1)*24,2))</f>
        <v/>
      </c>
      <c r="G2147" s="6" t="n"/>
      <c r="H2147" s="16">
        <f>IF(OR(A2147="",B2147=""),"",IF(COUNTIFS('Lançamentos Diários'!$A$5:$A$2004,A2147,'Lançamentos Diários'!$B$5:$B$2004,B2147)&gt;0,"OK","FALTA LANÇAMENTO"))</f>
        <v/>
      </c>
    </row>
    <row r="2148">
      <c r="A2148" s="13" t="n"/>
      <c r="B2148" s="6" t="n"/>
      <c r="C2148" s="14" t="n"/>
      <c r="D2148" s="14" t="n"/>
      <c r="E2148" s="6" t="n"/>
      <c r="F2148" s="11">
        <f>IF(OR(C2148="",D2148=""),"",ROUND(MOD(D2148-C2148,1)*24,2))</f>
        <v/>
      </c>
      <c r="G2148" s="6" t="n"/>
      <c r="H2148" s="16">
        <f>IF(OR(A2148="",B2148=""),"",IF(COUNTIFS('Lançamentos Diários'!$A$5:$A$2004,A2148,'Lançamentos Diários'!$B$5:$B$2004,B2148)&gt;0,"OK","FALTA LANÇAMENTO"))</f>
        <v/>
      </c>
    </row>
    <row r="2149">
      <c r="A2149" s="13" t="n"/>
      <c r="B2149" s="6" t="n"/>
      <c r="C2149" s="14" t="n"/>
      <c r="D2149" s="14" t="n"/>
      <c r="E2149" s="6" t="n"/>
      <c r="F2149" s="11">
        <f>IF(OR(C2149="",D2149=""),"",ROUND(MOD(D2149-C2149,1)*24,2))</f>
        <v/>
      </c>
      <c r="G2149" s="6" t="n"/>
      <c r="H2149" s="16">
        <f>IF(OR(A2149="",B2149=""),"",IF(COUNTIFS('Lançamentos Diários'!$A$5:$A$2004,A2149,'Lançamentos Diários'!$B$5:$B$2004,B2149)&gt;0,"OK","FALTA LANÇAMENTO"))</f>
        <v/>
      </c>
    </row>
    <row r="2150">
      <c r="A2150" s="13" t="n"/>
      <c r="B2150" s="6" t="n"/>
      <c r="C2150" s="14" t="n"/>
      <c r="D2150" s="14" t="n"/>
      <c r="E2150" s="6" t="n"/>
      <c r="F2150" s="11">
        <f>IF(OR(C2150="",D2150=""),"",ROUND(MOD(D2150-C2150,1)*24,2))</f>
        <v/>
      </c>
      <c r="G2150" s="6" t="n"/>
      <c r="H2150" s="16">
        <f>IF(OR(A2150="",B2150=""),"",IF(COUNTIFS('Lançamentos Diários'!$A$5:$A$2004,A2150,'Lançamentos Diários'!$B$5:$B$2004,B2150)&gt;0,"OK","FALTA LANÇAMENTO"))</f>
        <v/>
      </c>
    </row>
    <row r="2151">
      <c r="A2151" s="13" t="n"/>
      <c r="B2151" s="6" t="n"/>
      <c r="C2151" s="14" t="n"/>
      <c r="D2151" s="14" t="n"/>
      <c r="E2151" s="6" t="n"/>
      <c r="F2151" s="11">
        <f>IF(OR(C2151="",D2151=""),"",ROUND(MOD(D2151-C2151,1)*24,2))</f>
        <v/>
      </c>
      <c r="G2151" s="6" t="n"/>
      <c r="H2151" s="16">
        <f>IF(OR(A2151="",B2151=""),"",IF(COUNTIFS('Lançamentos Diários'!$A$5:$A$2004,A2151,'Lançamentos Diários'!$B$5:$B$2004,B2151)&gt;0,"OK","FALTA LANÇAMENTO"))</f>
        <v/>
      </c>
    </row>
    <row r="2152">
      <c r="A2152" s="13" t="n"/>
      <c r="B2152" s="6" t="n"/>
      <c r="C2152" s="14" t="n"/>
      <c r="D2152" s="14" t="n"/>
      <c r="E2152" s="6" t="n"/>
      <c r="F2152" s="11">
        <f>IF(OR(C2152="",D2152=""),"",ROUND(MOD(D2152-C2152,1)*24,2))</f>
        <v/>
      </c>
      <c r="G2152" s="6" t="n"/>
      <c r="H2152" s="16">
        <f>IF(OR(A2152="",B2152=""),"",IF(COUNTIFS('Lançamentos Diários'!$A$5:$A$2004,A2152,'Lançamentos Diários'!$B$5:$B$2004,B2152)&gt;0,"OK","FALTA LANÇAMENTO"))</f>
        <v/>
      </c>
    </row>
    <row r="2153">
      <c r="A2153" s="13" t="n"/>
      <c r="B2153" s="6" t="n"/>
      <c r="C2153" s="14" t="n"/>
      <c r="D2153" s="14" t="n"/>
      <c r="E2153" s="6" t="n"/>
      <c r="F2153" s="11">
        <f>IF(OR(C2153="",D2153=""),"",ROUND(MOD(D2153-C2153,1)*24,2))</f>
        <v/>
      </c>
      <c r="G2153" s="6" t="n"/>
      <c r="H2153" s="16">
        <f>IF(OR(A2153="",B2153=""),"",IF(COUNTIFS('Lançamentos Diários'!$A$5:$A$2004,A2153,'Lançamentos Diários'!$B$5:$B$2004,B2153)&gt;0,"OK","FALTA LANÇAMENTO"))</f>
        <v/>
      </c>
    </row>
    <row r="2154">
      <c r="A2154" s="13" t="n"/>
      <c r="B2154" s="6" t="n"/>
      <c r="C2154" s="14" t="n"/>
      <c r="D2154" s="14" t="n"/>
      <c r="E2154" s="6" t="n"/>
      <c r="F2154" s="11">
        <f>IF(OR(C2154="",D2154=""),"",ROUND(MOD(D2154-C2154,1)*24,2))</f>
        <v/>
      </c>
      <c r="G2154" s="6" t="n"/>
      <c r="H2154" s="16">
        <f>IF(OR(A2154="",B2154=""),"",IF(COUNTIFS('Lançamentos Diários'!$A$5:$A$2004,A2154,'Lançamentos Diários'!$B$5:$B$2004,B2154)&gt;0,"OK","FALTA LANÇAMENTO"))</f>
        <v/>
      </c>
    </row>
    <row r="2155">
      <c r="A2155" s="13" t="n"/>
      <c r="B2155" s="6" t="n"/>
      <c r="C2155" s="14" t="n"/>
      <c r="D2155" s="14" t="n"/>
      <c r="E2155" s="6" t="n"/>
      <c r="F2155" s="11">
        <f>IF(OR(C2155="",D2155=""),"",ROUND(MOD(D2155-C2155,1)*24,2))</f>
        <v/>
      </c>
      <c r="G2155" s="6" t="n"/>
      <c r="H2155" s="16">
        <f>IF(OR(A2155="",B2155=""),"",IF(COUNTIFS('Lançamentos Diários'!$A$5:$A$2004,A2155,'Lançamentos Diários'!$B$5:$B$2004,B2155)&gt;0,"OK","FALTA LANÇAMENTO"))</f>
        <v/>
      </c>
    </row>
    <row r="2156">
      <c r="A2156" s="13" t="n"/>
      <c r="B2156" s="6" t="n"/>
      <c r="C2156" s="14" t="n"/>
      <c r="D2156" s="14" t="n"/>
      <c r="E2156" s="6" t="n"/>
      <c r="F2156" s="11">
        <f>IF(OR(C2156="",D2156=""),"",ROUND(MOD(D2156-C2156,1)*24,2))</f>
        <v/>
      </c>
      <c r="G2156" s="6" t="n"/>
      <c r="H2156" s="16">
        <f>IF(OR(A2156="",B2156=""),"",IF(COUNTIFS('Lançamentos Diários'!$A$5:$A$2004,A2156,'Lançamentos Diários'!$B$5:$B$2004,B2156)&gt;0,"OK","FALTA LANÇAMENTO"))</f>
        <v/>
      </c>
    </row>
    <row r="2157">
      <c r="A2157" s="13" t="n"/>
      <c r="B2157" s="6" t="n"/>
      <c r="C2157" s="14" t="n"/>
      <c r="D2157" s="14" t="n"/>
      <c r="E2157" s="6" t="n"/>
      <c r="F2157" s="11">
        <f>IF(OR(C2157="",D2157=""),"",ROUND(MOD(D2157-C2157,1)*24,2))</f>
        <v/>
      </c>
      <c r="G2157" s="6" t="n"/>
      <c r="H2157" s="16">
        <f>IF(OR(A2157="",B2157=""),"",IF(COUNTIFS('Lançamentos Diários'!$A$5:$A$2004,A2157,'Lançamentos Diários'!$B$5:$B$2004,B2157)&gt;0,"OK","FALTA LANÇAMENTO"))</f>
        <v/>
      </c>
    </row>
    <row r="2158">
      <c r="A2158" s="13" t="n"/>
      <c r="B2158" s="6" t="n"/>
      <c r="C2158" s="14" t="n"/>
      <c r="D2158" s="14" t="n"/>
      <c r="E2158" s="6" t="n"/>
      <c r="F2158" s="11">
        <f>IF(OR(C2158="",D2158=""),"",ROUND(MOD(D2158-C2158,1)*24,2))</f>
        <v/>
      </c>
      <c r="G2158" s="6" t="n"/>
      <c r="H2158" s="16">
        <f>IF(OR(A2158="",B2158=""),"",IF(COUNTIFS('Lançamentos Diários'!$A$5:$A$2004,A2158,'Lançamentos Diários'!$B$5:$B$2004,B2158)&gt;0,"OK","FALTA LANÇAMENTO"))</f>
        <v/>
      </c>
    </row>
    <row r="2159">
      <c r="A2159" s="13" t="n"/>
      <c r="B2159" s="6" t="n"/>
      <c r="C2159" s="14" t="n"/>
      <c r="D2159" s="14" t="n"/>
      <c r="E2159" s="6" t="n"/>
      <c r="F2159" s="11">
        <f>IF(OR(C2159="",D2159=""),"",ROUND(MOD(D2159-C2159,1)*24,2))</f>
        <v/>
      </c>
      <c r="G2159" s="6" t="n"/>
      <c r="H2159" s="16">
        <f>IF(OR(A2159="",B2159=""),"",IF(COUNTIFS('Lançamentos Diários'!$A$5:$A$2004,A2159,'Lançamentos Diários'!$B$5:$B$2004,B2159)&gt;0,"OK","FALTA LANÇAMENTO"))</f>
        <v/>
      </c>
    </row>
    <row r="2160">
      <c r="A2160" s="13" t="n"/>
      <c r="B2160" s="6" t="n"/>
      <c r="C2160" s="14" t="n"/>
      <c r="D2160" s="14" t="n"/>
      <c r="E2160" s="6" t="n"/>
      <c r="F2160" s="11">
        <f>IF(OR(C2160="",D2160=""),"",ROUND(MOD(D2160-C2160,1)*24,2))</f>
        <v/>
      </c>
      <c r="G2160" s="6" t="n"/>
      <c r="H2160" s="16">
        <f>IF(OR(A2160="",B2160=""),"",IF(COUNTIFS('Lançamentos Diários'!$A$5:$A$2004,A2160,'Lançamentos Diários'!$B$5:$B$2004,B2160)&gt;0,"OK","FALTA LANÇAMENTO"))</f>
        <v/>
      </c>
    </row>
    <row r="2161">
      <c r="A2161" s="13" t="n"/>
      <c r="B2161" s="6" t="n"/>
      <c r="C2161" s="14" t="n"/>
      <c r="D2161" s="14" t="n"/>
      <c r="E2161" s="6" t="n"/>
      <c r="F2161" s="11">
        <f>IF(OR(C2161="",D2161=""),"",ROUND(MOD(D2161-C2161,1)*24,2))</f>
        <v/>
      </c>
      <c r="G2161" s="6" t="n"/>
      <c r="H2161" s="16">
        <f>IF(OR(A2161="",B2161=""),"",IF(COUNTIFS('Lançamentos Diários'!$A$5:$A$2004,A2161,'Lançamentos Diários'!$B$5:$B$2004,B2161)&gt;0,"OK","FALTA LANÇAMENTO"))</f>
        <v/>
      </c>
    </row>
    <row r="2162">
      <c r="A2162" s="13" t="n"/>
      <c r="B2162" s="6" t="n"/>
      <c r="C2162" s="14" t="n"/>
      <c r="D2162" s="14" t="n"/>
      <c r="E2162" s="6" t="n"/>
      <c r="F2162" s="11">
        <f>IF(OR(C2162="",D2162=""),"",ROUND(MOD(D2162-C2162,1)*24,2))</f>
        <v/>
      </c>
      <c r="G2162" s="6" t="n"/>
      <c r="H2162" s="16">
        <f>IF(OR(A2162="",B2162=""),"",IF(COUNTIFS('Lançamentos Diários'!$A$5:$A$2004,A2162,'Lançamentos Diários'!$B$5:$B$2004,B2162)&gt;0,"OK","FALTA LANÇAMENTO"))</f>
        <v/>
      </c>
    </row>
    <row r="2163">
      <c r="A2163" s="13" t="n"/>
      <c r="B2163" s="6" t="n"/>
      <c r="C2163" s="14" t="n"/>
      <c r="D2163" s="14" t="n"/>
      <c r="E2163" s="6" t="n"/>
      <c r="F2163" s="11">
        <f>IF(OR(C2163="",D2163=""),"",ROUND(MOD(D2163-C2163,1)*24,2))</f>
        <v/>
      </c>
      <c r="G2163" s="6" t="n"/>
      <c r="H2163" s="16">
        <f>IF(OR(A2163="",B2163=""),"",IF(COUNTIFS('Lançamentos Diários'!$A$5:$A$2004,A2163,'Lançamentos Diários'!$B$5:$B$2004,B2163)&gt;0,"OK","FALTA LANÇAMENTO"))</f>
        <v/>
      </c>
    </row>
    <row r="2164">
      <c r="A2164" s="13" t="n"/>
      <c r="B2164" s="6" t="n"/>
      <c r="C2164" s="14" t="n"/>
      <c r="D2164" s="14" t="n"/>
      <c r="E2164" s="6" t="n"/>
      <c r="F2164" s="11">
        <f>IF(OR(C2164="",D2164=""),"",ROUND(MOD(D2164-C2164,1)*24,2))</f>
        <v/>
      </c>
      <c r="G2164" s="6" t="n"/>
      <c r="H2164" s="16">
        <f>IF(OR(A2164="",B2164=""),"",IF(COUNTIFS('Lançamentos Diários'!$A$5:$A$2004,A2164,'Lançamentos Diários'!$B$5:$B$2004,B2164)&gt;0,"OK","FALTA LANÇAMENTO"))</f>
        <v/>
      </c>
    </row>
    <row r="2165">
      <c r="A2165" s="13" t="n"/>
      <c r="B2165" s="6" t="n"/>
      <c r="C2165" s="14" t="n"/>
      <c r="D2165" s="14" t="n"/>
      <c r="E2165" s="6" t="n"/>
      <c r="F2165" s="11">
        <f>IF(OR(C2165="",D2165=""),"",ROUND(MOD(D2165-C2165,1)*24,2))</f>
        <v/>
      </c>
      <c r="G2165" s="6" t="n"/>
      <c r="H2165" s="16">
        <f>IF(OR(A2165="",B2165=""),"",IF(COUNTIFS('Lançamentos Diários'!$A$5:$A$2004,A2165,'Lançamentos Diários'!$B$5:$B$2004,B2165)&gt;0,"OK","FALTA LANÇAMENTO"))</f>
        <v/>
      </c>
    </row>
    <row r="2166">
      <c r="A2166" s="13" t="n"/>
      <c r="B2166" s="6" t="n"/>
      <c r="C2166" s="14" t="n"/>
      <c r="D2166" s="14" t="n"/>
      <c r="E2166" s="6" t="n"/>
      <c r="F2166" s="11">
        <f>IF(OR(C2166="",D2166=""),"",ROUND(MOD(D2166-C2166,1)*24,2))</f>
        <v/>
      </c>
      <c r="G2166" s="6" t="n"/>
      <c r="H2166" s="16">
        <f>IF(OR(A2166="",B2166=""),"",IF(COUNTIFS('Lançamentos Diários'!$A$5:$A$2004,A2166,'Lançamentos Diários'!$B$5:$B$2004,B2166)&gt;0,"OK","FALTA LANÇAMENTO"))</f>
        <v/>
      </c>
    </row>
    <row r="2167">
      <c r="A2167" s="13" t="n"/>
      <c r="B2167" s="6" t="n"/>
      <c r="C2167" s="14" t="n"/>
      <c r="D2167" s="14" t="n"/>
      <c r="E2167" s="6" t="n"/>
      <c r="F2167" s="11">
        <f>IF(OR(C2167="",D2167=""),"",ROUND(MOD(D2167-C2167,1)*24,2))</f>
        <v/>
      </c>
      <c r="G2167" s="6" t="n"/>
      <c r="H2167" s="16">
        <f>IF(OR(A2167="",B2167=""),"",IF(COUNTIFS('Lançamentos Diários'!$A$5:$A$2004,A2167,'Lançamentos Diários'!$B$5:$B$2004,B2167)&gt;0,"OK","FALTA LANÇAMENTO"))</f>
        <v/>
      </c>
    </row>
    <row r="2168">
      <c r="A2168" s="13" t="n"/>
      <c r="B2168" s="6" t="n"/>
      <c r="C2168" s="14" t="n"/>
      <c r="D2168" s="14" t="n"/>
      <c r="E2168" s="6" t="n"/>
      <c r="F2168" s="11">
        <f>IF(OR(C2168="",D2168=""),"",ROUND(MOD(D2168-C2168,1)*24,2))</f>
        <v/>
      </c>
      <c r="G2168" s="6" t="n"/>
      <c r="H2168" s="16">
        <f>IF(OR(A2168="",B2168=""),"",IF(COUNTIFS('Lançamentos Diários'!$A$5:$A$2004,A2168,'Lançamentos Diários'!$B$5:$B$2004,B2168)&gt;0,"OK","FALTA LANÇAMENTO"))</f>
        <v/>
      </c>
    </row>
    <row r="2169">
      <c r="A2169" s="13" t="n"/>
      <c r="B2169" s="6" t="n"/>
      <c r="C2169" s="14" t="n"/>
      <c r="D2169" s="14" t="n"/>
      <c r="E2169" s="6" t="n"/>
      <c r="F2169" s="11">
        <f>IF(OR(C2169="",D2169=""),"",ROUND(MOD(D2169-C2169,1)*24,2))</f>
        <v/>
      </c>
      <c r="G2169" s="6" t="n"/>
      <c r="H2169" s="16">
        <f>IF(OR(A2169="",B2169=""),"",IF(COUNTIFS('Lançamentos Diários'!$A$5:$A$2004,A2169,'Lançamentos Diários'!$B$5:$B$2004,B2169)&gt;0,"OK","FALTA LANÇAMENTO"))</f>
        <v/>
      </c>
    </row>
    <row r="2170">
      <c r="A2170" s="13" t="n"/>
      <c r="B2170" s="6" t="n"/>
      <c r="C2170" s="14" t="n"/>
      <c r="D2170" s="14" t="n"/>
      <c r="E2170" s="6" t="n"/>
      <c r="F2170" s="11">
        <f>IF(OR(C2170="",D2170=""),"",ROUND(MOD(D2170-C2170,1)*24,2))</f>
        <v/>
      </c>
      <c r="G2170" s="6" t="n"/>
      <c r="H2170" s="16">
        <f>IF(OR(A2170="",B2170=""),"",IF(COUNTIFS('Lançamentos Diários'!$A$5:$A$2004,A2170,'Lançamentos Diários'!$B$5:$B$2004,B2170)&gt;0,"OK","FALTA LANÇAMENTO"))</f>
        <v/>
      </c>
    </row>
    <row r="2171">
      <c r="A2171" s="13" t="n"/>
      <c r="B2171" s="6" t="n"/>
      <c r="C2171" s="14" t="n"/>
      <c r="D2171" s="14" t="n"/>
      <c r="E2171" s="6" t="n"/>
      <c r="F2171" s="11">
        <f>IF(OR(C2171="",D2171=""),"",ROUND(MOD(D2171-C2171,1)*24,2))</f>
        <v/>
      </c>
      <c r="G2171" s="6" t="n"/>
      <c r="H2171" s="16">
        <f>IF(OR(A2171="",B2171=""),"",IF(COUNTIFS('Lançamentos Diários'!$A$5:$A$2004,A2171,'Lançamentos Diários'!$B$5:$B$2004,B2171)&gt;0,"OK","FALTA LANÇAMENTO"))</f>
        <v/>
      </c>
    </row>
    <row r="2172">
      <c r="A2172" s="13" t="n"/>
      <c r="B2172" s="6" t="n"/>
      <c r="C2172" s="14" t="n"/>
      <c r="D2172" s="14" t="n"/>
      <c r="E2172" s="6" t="n"/>
      <c r="F2172" s="11">
        <f>IF(OR(C2172="",D2172=""),"",ROUND(MOD(D2172-C2172,1)*24,2))</f>
        <v/>
      </c>
      <c r="G2172" s="6" t="n"/>
      <c r="H2172" s="16">
        <f>IF(OR(A2172="",B2172=""),"",IF(COUNTIFS('Lançamentos Diários'!$A$5:$A$2004,A2172,'Lançamentos Diários'!$B$5:$B$2004,B2172)&gt;0,"OK","FALTA LANÇAMENTO"))</f>
        <v/>
      </c>
    </row>
    <row r="2173">
      <c r="A2173" s="13" t="n"/>
      <c r="B2173" s="6" t="n"/>
      <c r="C2173" s="14" t="n"/>
      <c r="D2173" s="14" t="n"/>
      <c r="E2173" s="6" t="n"/>
      <c r="F2173" s="11">
        <f>IF(OR(C2173="",D2173=""),"",ROUND(MOD(D2173-C2173,1)*24,2))</f>
        <v/>
      </c>
      <c r="G2173" s="6" t="n"/>
      <c r="H2173" s="16">
        <f>IF(OR(A2173="",B2173=""),"",IF(COUNTIFS('Lançamentos Diários'!$A$5:$A$2004,A2173,'Lançamentos Diários'!$B$5:$B$2004,B2173)&gt;0,"OK","FALTA LANÇAMENTO"))</f>
        <v/>
      </c>
    </row>
    <row r="2174">
      <c r="A2174" s="13" t="n"/>
      <c r="B2174" s="6" t="n"/>
      <c r="C2174" s="14" t="n"/>
      <c r="D2174" s="14" t="n"/>
      <c r="E2174" s="6" t="n"/>
      <c r="F2174" s="11">
        <f>IF(OR(C2174="",D2174=""),"",ROUND(MOD(D2174-C2174,1)*24,2))</f>
        <v/>
      </c>
      <c r="G2174" s="6" t="n"/>
      <c r="H2174" s="16">
        <f>IF(OR(A2174="",B2174=""),"",IF(COUNTIFS('Lançamentos Diários'!$A$5:$A$2004,A2174,'Lançamentos Diários'!$B$5:$B$2004,B2174)&gt;0,"OK","FALTA LANÇAMENTO"))</f>
        <v/>
      </c>
    </row>
    <row r="2175">
      <c r="A2175" s="13" t="n"/>
      <c r="B2175" s="6" t="n"/>
      <c r="C2175" s="14" t="n"/>
      <c r="D2175" s="14" t="n"/>
      <c r="E2175" s="6" t="n"/>
      <c r="F2175" s="11">
        <f>IF(OR(C2175="",D2175=""),"",ROUND(MOD(D2175-C2175,1)*24,2))</f>
        <v/>
      </c>
      <c r="G2175" s="6" t="n"/>
      <c r="H2175" s="16">
        <f>IF(OR(A2175="",B2175=""),"",IF(COUNTIFS('Lançamentos Diários'!$A$5:$A$2004,A2175,'Lançamentos Diários'!$B$5:$B$2004,B2175)&gt;0,"OK","FALTA LANÇAMENTO"))</f>
        <v/>
      </c>
    </row>
    <row r="2176">
      <c r="A2176" s="13" t="n"/>
      <c r="B2176" s="6" t="n"/>
      <c r="C2176" s="14" t="n"/>
      <c r="D2176" s="14" t="n"/>
      <c r="E2176" s="6" t="n"/>
      <c r="F2176" s="11">
        <f>IF(OR(C2176="",D2176=""),"",ROUND(MOD(D2176-C2176,1)*24,2))</f>
        <v/>
      </c>
      <c r="G2176" s="6" t="n"/>
      <c r="H2176" s="16">
        <f>IF(OR(A2176="",B2176=""),"",IF(COUNTIFS('Lançamentos Diários'!$A$5:$A$2004,A2176,'Lançamentos Diários'!$B$5:$B$2004,B2176)&gt;0,"OK","FALTA LANÇAMENTO"))</f>
        <v/>
      </c>
    </row>
    <row r="2177">
      <c r="A2177" s="13" t="n"/>
      <c r="B2177" s="6" t="n"/>
      <c r="C2177" s="14" t="n"/>
      <c r="D2177" s="14" t="n"/>
      <c r="E2177" s="6" t="n"/>
      <c r="F2177" s="11">
        <f>IF(OR(C2177="",D2177=""),"",ROUND(MOD(D2177-C2177,1)*24,2))</f>
        <v/>
      </c>
      <c r="G2177" s="6" t="n"/>
      <c r="H2177" s="16">
        <f>IF(OR(A2177="",B2177=""),"",IF(COUNTIFS('Lançamentos Diários'!$A$5:$A$2004,A2177,'Lançamentos Diários'!$B$5:$B$2004,B2177)&gt;0,"OK","FALTA LANÇAMENTO"))</f>
        <v/>
      </c>
    </row>
    <row r="2178">
      <c r="A2178" s="13" t="n"/>
      <c r="B2178" s="6" t="n"/>
      <c r="C2178" s="14" t="n"/>
      <c r="D2178" s="14" t="n"/>
      <c r="E2178" s="6" t="n"/>
      <c r="F2178" s="11">
        <f>IF(OR(C2178="",D2178=""),"",ROUND(MOD(D2178-C2178,1)*24,2))</f>
        <v/>
      </c>
      <c r="G2178" s="6" t="n"/>
      <c r="H2178" s="16">
        <f>IF(OR(A2178="",B2178=""),"",IF(COUNTIFS('Lançamentos Diários'!$A$5:$A$2004,A2178,'Lançamentos Diários'!$B$5:$B$2004,B2178)&gt;0,"OK","FALTA LANÇAMENTO"))</f>
        <v/>
      </c>
    </row>
    <row r="2179">
      <c r="A2179" s="13" t="n"/>
      <c r="B2179" s="6" t="n"/>
      <c r="C2179" s="14" t="n"/>
      <c r="D2179" s="14" t="n"/>
      <c r="E2179" s="6" t="n"/>
      <c r="F2179" s="11">
        <f>IF(OR(C2179="",D2179=""),"",ROUND(MOD(D2179-C2179,1)*24,2))</f>
        <v/>
      </c>
      <c r="G2179" s="6" t="n"/>
      <c r="H2179" s="16">
        <f>IF(OR(A2179="",B2179=""),"",IF(COUNTIFS('Lançamentos Diários'!$A$5:$A$2004,A2179,'Lançamentos Diários'!$B$5:$B$2004,B2179)&gt;0,"OK","FALTA LANÇAMENTO"))</f>
        <v/>
      </c>
    </row>
    <row r="2180">
      <c r="A2180" s="13" t="n"/>
      <c r="B2180" s="6" t="n"/>
      <c r="C2180" s="14" t="n"/>
      <c r="D2180" s="14" t="n"/>
      <c r="E2180" s="6" t="n"/>
      <c r="F2180" s="11">
        <f>IF(OR(C2180="",D2180=""),"",ROUND(MOD(D2180-C2180,1)*24,2))</f>
        <v/>
      </c>
      <c r="G2180" s="6" t="n"/>
      <c r="H2180" s="16">
        <f>IF(OR(A2180="",B2180=""),"",IF(COUNTIFS('Lançamentos Diários'!$A$5:$A$2004,A2180,'Lançamentos Diários'!$B$5:$B$2004,B2180)&gt;0,"OK","FALTA LANÇAMENTO"))</f>
        <v/>
      </c>
    </row>
    <row r="2181">
      <c r="A2181" s="13" t="n"/>
      <c r="B2181" s="6" t="n"/>
      <c r="C2181" s="14" t="n"/>
      <c r="D2181" s="14" t="n"/>
      <c r="E2181" s="6" t="n"/>
      <c r="F2181" s="11">
        <f>IF(OR(C2181="",D2181=""),"",ROUND(MOD(D2181-C2181,1)*24,2))</f>
        <v/>
      </c>
      <c r="G2181" s="6" t="n"/>
      <c r="H2181" s="16">
        <f>IF(OR(A2181="",B2181=""),"",IF(COUNTIFS('Lançamentos Diários'!$A$5:$A$2004,A2181,'Lançamentos Diários'!$B$5:$B$2004,B2181)&gt;0,"OK","FALTA LANÇAMENTO"))</f>
        <v/>
      </c>
    </row>
    <row r="2182">
      <c r="A2182" s="13" t="n"/>
      <c r="B2182" s="6" t="n"/>
      <c r="C2182" s="14" t="n"/>
      <c r="D2182" s="14" t="n"/>
      <c r="E2182" s="6" t="n"/>
      <c r="F2182" s="11">
        <f>IF(OR(C2182="",D2182=""),"",ROUND(MOD(D2182-C2182,1)*24,2))</f>
        <v/>
      </c>
      <c r="G2182" s="6" t="n"/>
      <c r="H2182" s="16">
        <f>IF(OR(A2182="",B2182=""),"",IF(COUNTIFS('Lançamentos Diários'!$A$5:$A$2004,A2182,'Lançamentos Diários'!$B$5:$B$2004,B2182)&gt;0,"OK","FALTA LANÇAMENTO"))</f>
        <v/>
      </c>
    </row>
    <row r="2183">
      <c r="A2183" s="13" t="n"/>
      <c r="B2183" s="6" t="n"/>
      <c r="C2183" s="14" t="n"/>
      <c r="D2183" s="14" t="n"/>
      <c r="E2183" s="6" t="n"/>
      <c r="F2183" s="11">
        <f>IF(OR(C2183="",D2183=""),"",ROUND(MOD(D2183-C2183,1)*24,2))</f>
        <v/>
      </c>
      <c r="G2183" s="6" t="n"/>
      <c r="H2183" s="16">
        <f>IF(OR(A2183="",B2183=""),"",IF(COUNTIFS('Lançamentos Diários'!$A$5:$A$2004,A2183,'Lançamentos Diários'!$B$5:$B$2004,B2183)&gt;0,"OK","FALTA LANÇAMENTO"))</f>
        <v/>
      </c>
    </row>
    <row r="2184">
      <c r="A2184" s="13" t="n"/>
      <c r="B2184" s="6" t="n"/>
      <c r="C2184" s="14" t="n"/>
      <c r="D2184" s="14" t="n"/>
      <c r="E2184" s="6" t="n"/>
      <c r="F2184" s="11">
        <f>IF(OR(C2184="",D2184=""),"",ROUND(MOD(D2184-C2184,1)*24,2))</f>
        <v/>
      </c>
      <c r="G2184" s="6" t="n"/>
      <c r="H2184" s="16">
        <f>IF(OR(A2184="",B2184=""),"",IF(COUNTIFS('Lançamentos Diários'!$A$5:$A$2004,A2184,'Lançamentos Diários'!$B$5:$B$2004,B2184)&gt;0,"OK","FALTA LANÇAMENTO"))</f>
        <v/>
      </c>
    </row>
    <row r="2185">
      <c r="A2185" s="13" t="n"/>
      <c r="B2185" s="6" t="n"/>
      <c r="C2185" s="14" t="n"/>
      <c r="D2185" s="14" t="n"/>
      <c r="E2185" s="6" t="n"/>
      <c r="F2185" s="11">
        <f>IF(OR(C2185="",D2185=""),"",ROUND(MOD(D2185-C2185,1)*24,2))</f>
        <v/>
      </c>
      <c r="G2185" s="6" t="n"/>
      <c r="H2185" s="16">
        <f>IF(OR(A2185="",B2185=""),"",IF(COUNTIFS('Lançamentos Diários'!$A$5:$A$2004,A2185,'Lançamentos Diários'!$B$5:$B$2004,B2185)&gt;0,"OK","FALTA LANÇAMENTO"))</f>
        <v/>
      </c>
    </row>
    <row r="2186">
      <c r="A2186" s="13" t="n"/>
      <c r="B2186" s="6" t="n"/>
      <c r="C2186" s="14" t="n"/>
      <c r="D2186" s="14" t="n"/>
      <c r="E2186" s="6" t="n"/>
      <c r="F2186" s="11">
        <f>IF(OR(C2186="",D2186=""),"",ROUND(MOD(D2186-C2186,1)*24,2))</f>
        <v/>
      </c>
      <c r="G2186" s="6" t="n"/>
      <c r="H2186" s="16">
        <f>IF(OR(A2186="",B2186=""),"",IF(COUNTIFS('Lançamentos Diários'!$A$5:$A$2004,A2186,'Lançamentos Diários'!$B$5:$B$2004,B2186)&gt;0,"OK","FALTA LANÇAMENTO"))</f>
        <v/>
      </c>
    </row>
    <row r="2187">
      <c r="A2187" s="13" t="n"/>
      <c r="B2187" s="6" t="n"/>
      <c r="C2187" s="14" t="n"/>
      <c r="D2187" s="14" t="n"/>
      <c r="E2187" s="6" t="n"/>
      <c r="F2187" s="11">
        <f>IF(OR(C2187="",D2187=""),"",ROUND(MOD(D2187-C2187,1)*24,2))</f>
        <v/>
      </c>
      <c r="G2187" s="6" t="n"/>
      <c r="H2187" s="16">
        <f>IF(OR(A2187="",B2187=""),"",IF(COUNTIFS('Lançamentos Diários'!$A$5:$A$2004,A2187,'Lançamentos Diários'!$B$5:$B$2004,B2187)&gt;0,"OK","FALTA LANÇAMENTO"))</f>
        <v/>
      </c>
    </row>
    <row r="2188">
      <c r="A2188" s="13" t="n"/>
      <c r="B2188" s="6" t="n"/>
      <c r="C2188" s="14" t="n"/>
      <c r="D2188" s="14" t="n"/>
      <c r="E2188" s="6" t="n"/>
      <c r="F2188" s="11">
        <f>IF(OR(C2188="",D2188=""),"",ROUND(MOD(D2188-C2188,1)*24,2))</f>
        <v/>
      </c>
      <c r="G2188" s="6" t="n"/>
      <c r="H2188" s="16">
        <f>IF(OR(A2188="",B2188=""),"",IF(COUNTIFS('Lançamentos Diários'!$A$5:$A$2004,A2188,'Lançamentos Diários'!$B$5:$B$2004,B2188)&gt;0,"OK","FALTA LANÇAMENTO"))</f>
        <v/>
      </c>
    </row>
    <row r="2189">
      <c r="A2189" s="13" t="n"/>
      <c r="B2189" s="6" t="n"/>
      <c r="C2189" s="14" t="n"/>
      <c r="D2189" s="14" t="n"/>
      <c r="E2189" s="6" t="n"/>
      <c r="F2189" s="11">
        <f>IF(OR(C2189="",D2189=""),"",ROUND(MOD(D2189-C2189,1)*24,2))</f>
        <v/>
      </c>
      <c r="G2189" s="6" t="n"/>
      <c r="H2189" s="16">
        <f>IF(OR(A2189="",B2189=""),"",IF(COUNTIFS('Lançamentos Diários'!$A$5:$A$2004,A2189,'Lançamentos Diários'!$B$5:$B$2004,B2189)&gt;0,"OK","FALTA LANÇAMENTO"))</f>
        <v/>
      </c>
    </row>
    <row r="2190">
      <c r="A2190" s="13" t="n"/>
      <c r="B2190" s="6" t="n"/>
      <c r="C2190" s="14" t="n"/>
      <c r="D2190" s="14" t="n"/>
      <c r="E2190" s="6" t="n"/>
      <c r="F2190" s="11">
        <f>IF(OR(C2190="",D2190=""),"",ROUND(MOD(D2190-C2190,1)*24,2))</f>
        <v/>
      </c>
      <c r="G2190" s="6" t="n"/>
      <c r="H2190" s="16">
        <f>IF(OR(A2190="",B2190=""),"",IF(COUNTIFS('Lançamentos Diários'!$A$5:$A$2004,A2190,'Lançamentos Diários'!$B$5:$B$2004,B2190)&gt;0,"OK","FALTA LANÇAMENTO"))</f>
        <v/>
      </c>
    </row>
    <row r="2191">
      <c r="A2191" s="13" t="n"/>
      <c r="B2191" s="6" t="n"/>
      <c r="C2191" s="14" t="n"/>
      <c r="D2191" s="14" t="n"/>
      <c r="E2191" s="6" t="n"/>
      <c r="F2191" s="11">
        <f>IF(OR(C2191="",D2191=""),"",ROUND(MOD(D2191-C2191,1)*24,2))</f>
        <v/>
      </c>
      <c r="G2191" s="6" t="n"/>
      <c r="H2191" s="16">
        <f>IF(OR(A2191="",B2191=""),"",IF(COUNTIFS('Lançamentos Diários'!$A$5:$A$2004,A2191,'Lançamentos Diários'!$B$5:$B$2004,B2191)&gt;0,"OK","FALTA LANÇAMENTO"))</f>
        <v/>
      </c>
    </row>
    <row r="2192">
      <c r="A2192" s="13" t="n"/>
      <c r="B2192" s="6" t="n"/>
      <c r="C2192" s="14" t="n"/>
      <c r="D2192" s="14" t="n"/>
      <c r="E2192" s="6" t="n"/>
      <c r="F2192" s="11">
        <f>IF(OR(C2192="",D2192=""),"",ROUND(MOD(D2192-C2192,1)*24,2))</f>
        <v/>
      </c>
      <c r="G2192" s="6" t="n"/>
      <c r="H2192" s="16">
        <f>IF(OR(A2192="",B2192=""),"",IF(COUNTIFS('Lançamentos Diários'!$A$5:$A$2004,A2192,'Lançamentos Diários'!$B$5:$B$2004,B2192)&gt;0,"OK","FALTA LANÇAMENTO"))</f>
        <v/>
      </c>
    </row>
    <row r="2193">
      <c r="A2193" s="13" t="n"/>
      <c r="B2193" s="6" t="n"/>
      <c r="C2193" s="14" t="n"/>
      <c r="D2193" s="14" t="n"/>
      <c r="E2193" s="6" t="n"/>
      <c r="F2193" s="11">
        <f>IF(OR(C2193="",D2193=""),"",ROUND(MOD(D2193-C2193,1)*24,2))</f>
        <v/>
      </c>
      <c r="G2193" s="6" t="n"/>
      <c r="H2193" s="16">
        <f>IF(OR(A2193="",B2193=""),"",IF(COUNTIFS('Lançamentos Diários'!$A$5:$A$2004,A2193,'Lançamentos Diários'!$B$5:$B$2004,B2193)&gt;0,"OK","FALTA LANÇAMENTO"))</f>
        <v/>
      </c>
    </row>
    <row r="2194">
      <c r="A2194" s="13" t="n"/>
      <c r="B2194" s="6" t="n"/>
      <c r="C2194" s="14" t="n"/>
      <c r="D2194" s="14" t="n"/>
      <c r="E2194" s="6" t="n"/>
      <c r="F2194" s="11">
        <f>IF(OR(C2194="",D2194=""),"",ROUND(MOD(D2194-C2194,1)*24,2))</f>
        <v/>
      </c>
      <c r="G2194" s="6" t="n"/>
      <c r="H2194" s="16">
        <f>IF(OR(A2194="",B2194=""),"",IF(COUNTIFS('Lançamentos Diários'!$A$5:$A$2004,A2194,'Lançamentos Diários'!$B$5:$B$2004,B2194)&gt;0,"OK","FALTA LANÇAMENTO"))</f>
        <v/>
      </c>
    </row>
    <row r="2195">
      <c r="A2195" s="13" t="n"/>
      <c r="B2195" s="6" t="n"/>
      <c r="C2195" s="14" t="n"/>
      <c r="D2195" s="14" t="n"/>
      <c r="E2195" s="6" t="n"/>
      <c r="F2195" s="11">
        <f>IF(OR(C2195="",D2195=""),"",ROUND(MOD(D2195-C2195,1)*24,2))</f>
        <v/>
      </c>
      <c r="G2195" s="6" t="n"/>
      <c r="H2195" s="16">
        <f>IF(OR(A2195="",B2195=""),"",IF(COUNTIFS('Lançamentos Diários'!$A$5:$A$2004,A2195,'Lançamentos Diários'!$B$5:$B$2004,B2195)&gt;0,"OK","FALTA LANÇAMENTO"))</f>
        <v/>
      </c>
    </row>
    <row r="2196">
      <c r="A2196" s="13" t="n"/>
      <c r="B2196" s="6" t="n"/>
      <c r="C2196" s="14" t="n"/>
      <c r="D2196" s="14" t="n"/>
      <c r="E2196" s="6" t="n"/>
      <c r="F2196" s="11">
        <f>IF(OR(C2196="",D2196=""),"",ROUND(MOD(D2196-C2196,1)*24,2))</f>
        <v/>
      </c>
      <c r="G2196" s="6" t="n"/>
      <c r="H2196" s="16">
        <f>IF(OR(A2196="",B2196=""),"",IF(COUNTIFS('Lançamentos Diários'!$A$5:$A$2004,A2196,'Lançamentos Diários'!$B$5:$B$2004,B2196)&gt;0,"OK","FALTA LANÇAMENTO"))</f>
        <v/>
      </c>
    </row>
    <row r="2197">
      <c r="A2197" s="13" t="n"/>
      <c r="B2197" s="6" t="n"/>
      <c r="C2197" s="14" t="n"/>
      <c r="D2197" s="14" t="n"/>
      <c r="E2197" s="6" t="n"/>
      <c r="F2197" s="11">
        <f>IF(OR(C2197="",D2197=""),"",ROUND(MOD(D2197-C2197,1)*24,2))</f>
        <v/>
      </c>
      <c r="G2197" s="6" t="n"/>
      <c r="H2197" s="16">
        <f>IF(OR(A2197="",B2197=""),"",IF(COUNTIFS('Lançamentos Diários'!$A$5:$A$2004,A2197,'Lançamentos Diários'!$B$5:$B$2004,B2197)&gt;0,"OK","FALTA LANÇAMENTO"))</f>
        <v/>
      </c>
    </row>
    <row r="2198">
      <c r="A2198" s="13" t="n"/>
      <c r="B2198" s="6" t="n"/>
      <c r="C2198" s="14" t="n"/>
      <c r="D2198" s="14" t="n"/>
      <c r="E2198" s="6" t="n"/>
      <c r="F2198" s="11">
        <f>IF(OR(C2198="",D2198=""),"",ROUND(MOD(D2198-C2198,1)*24,2))</f>
        <v/>
      </c>
      <c r="G2198" s="6" t="n"/>
      <c r="H2198" s="16">
        <f>IF(OR(A2198="",B2198=""),"",IF(COUNTIFS('Lançamentos Diários'!$A$5:$A$2004,A2198,'Lançamentos Diários'!$B$5:$B$2004,B2198)&gt;0,"OK","FALTA LANÇAMENTO"))</f>
        <v/>
      </c>
    </row>
    <row r="2199">
      <c r="A2199" s="13" t="n"/>
      <c r="B2199" s="6" t="n"/>
      <c r="C2199" s="14" t="n"/>
      <c r="D2199" s="14" t="n"/>
      <c r="E2199" s="6" t="n"/>
      <c r="F2199" s="11">
        <f>IF(OR(C2199="",D2199=""),"",ROUND(MOD(D2199-C2199,1)*24,2))</f>
        <v/>
      </c>
      <c r="G2199" s="6" t="n"/>
      <c r="H2199" s="16">
        <f>IF(OR(A2199="",B2199=""),"",IF(COUNTIFS('Lançamentos Diários'!$A$5:$A$2004,A2199,'Lançamentos Diários'!$B$5:$B$2004,B2199)&gt;0,"OK","FALTA LANÇAMENTO"))</f>
        <v/>
      </c>
    </row>
    <row r="2200">
      <c r="A2200" s="13" t="n"/>
      <c r="B2200" s="6" t="n"/>
      <c r="C2200" s="14" t="n"/>
      <c r="D2200" s="14" t="n"/>
      <c r="E2200" s="6" t="n"/>
      <c r="F2200" s="11">
        <f>IF(OR(C2200="",D2200=""),"",ROUND(MOD(D2200-C2200,1)*24,2))</f>
        <v/>
      </c>
      <c r="G2200" s="6" t="n"/>
      <c r="H2200" s="16">
        <f>IF(OR(A2200="",B2200=""),"",IF(COUNTIFS('Lançamentos Diários'!$A$5:$A$2004,A2200,'Lançamentos Diários'!$B$5:$B$2004,B2200)&gt;0,"OK","FALTA LANÇAMENTO"))</f>
        <v/>
      </c>
    </row>
    <row r="2201">
      <c r="A2201" s="13" t="n"/>
      <c r="B2201" s="6" t="n"/>
      <c r="C2201" s="14" t="n"/>
      <c r="D2201" s="14" t="n"/>
      <c r="E2201" s="6" t="n"/>
      <c r="F2201" s="11">
        <f>IF(OR(C2201="",D2201=""),"",ROUND(MOD(D2201-C2201,1)*24,2))</f>
        <v/>
      </c>
      <c r="G2201" s="6" t="n"/>
      <c r="H2201" s="16">
        <f>IF(OR(A2201="",B2201=""),"",IF(COUNTIFS('Lançamentos Diários'!$A$5:$A$2004,A2201,'Lançamentos Diários'!$B$5:$B$2004,B2201)&gt;0,"OK","FALTA LANÇAMENTO"))</f>
        <v/>
      </c>
    </row>
    <row r="2202">
      <c r="A2202" s="13" t="n"/>
      <c r="B2202" s="6" t="n"/>
      <c r="C2202" s="14" t="n"/>
      <c r="D2202" s="14" t="n"/>
      <c r="E2202" s="6" t="n"/>
      <c r="F2202" s="11">
        <f>IF(OR(C2202="",D2202=""),"",ROUND(MOD(D2202-C2202,1)*24,2))</f>
        <v/>
      </c>
      <c r="G2202" s="6" t="n"/>
      <c r="H2202" s="16">
        <f>IF(OR(A2202="",B2202=""),"",IF(COUNTIFS('Lançamentos Diários'!$A$5:$A$2004,A2202,'Lançamentos Diários'!$B$5:$B$2004,B2202)&gt;0,"OK","FALTA LANÇAMENTO"))</f>
        <v/>
      </c>
    </row>
    <row r="2203">
      <c r="A2203" s="13" t="n"/>
      <c r="B2203" s="6" t="n"/>
      <c r="C2203" s="14" t="n"/>
      <c r="D2203" s="14" t="n"/>
      <c r="E2203" s="6" t="n"/>
      <c r="F2203" s="11">
        <f>IF(OR(C2203="",D2203=""),"",ROUND(MOD(D2203-C2203,1)*24,2))</f>
        <v/>
      </c>
      <c r="G2203" s="6" t="n"/>
      <c r="H2203" s="16">
        <f>IF(OR(A2203="",B2203=""),"",IF(COUNTIFS('Lançamentos Diários'!$A$5:$A$2004,A2203,'Lançamentos Diários'!$B$5:$B$2004,B2203)&gt;0,"OK","FALTA LANÇAMENTO"))</f>
        <v/>
      </c>
    </row>
    <row r="2204">
      <c r="A2204" s="13" t="n"/>
      <c r="B2204" s="6" t="n"/>
      <c r="C2204" s="14" t="n"/>
      <c r="D2204" s="14" t="n"/>
      <c r="E2204" s="6" t="n"/>
      <c r="F2204" s="11">
        <f>IF(OR(C2204="",D2204=""),"",ROUND(MOD(D2204-C2204,1)*24,2))</f>
        <v/>
      </c>
      <c r="G2204" s="6" t="n"/>
      <c r="H2204" s="16">
        <f>IF(OR(A2204="",B2204=""),"",IF(COUNTIFS('Lançamentos Diários'!$A$5:$A$2004,A2204,'Lançamentos Diários'!$B$5:$B$2004,B2204)&gt;0,"OK","FALTA LANÇAMENTO"))</f>
        <v/>
      </c>
    </row>
    <row r="2205">
      <c r="A2205" s="13" t="n"/>
      <c r="B2205" s="6" t="n"/>
      <c r="C2205" s="14" t="n"/>
      <c r="D2205" s="14" t="n"/>
      <c r="E2205" s="6" t="n"/>
      <c r="F2205" s="11">
        <f>IF(OR(C2205="",D2205=""),"",ROUND(MOD(D2205-C2205,1)*24,2))</f>
        <v/>
      </c>
      <c r="G2205" s="6" t="n"/>
      <c r="H2205" s="16">
        <f>IF(OR(A2205="",B2205=""),"",IF(COUNTIFS('Lançamentos Diários'!$A$5:$A$2004,A2205,'Lançamentos Diários'!$B$5:$B$2004,B2205)&gt;0,"OK","FALTA LANÇAMENTO"))</f>
        <v/>
      </c>
    </row>
    <row r="2206">
      <c r="A2206" s="13" t="n"/>
      <c r="B2206" s="6" t="n"/>
      <c r="C2206" s="14" t="n"/>
      <c r="D2206" s="14" t="n"/>
      <c r="E2206" s="6" t="n"/>
      <c r="F2206" s="11">
        <f>IF(OR(C2206="",D2206=""),"",ROUND(MOD(D2206-C2206,1)*24,2))</f>
        <v/>
      </c>
      <c r="G2206" s="6" t="n"/>
      <c r="H2206" s="16">
        <f>IF(OR(A2206="",B2206=""),"",IF(COUNTIFS('Lançamentos Diários'!$A$5:$A$2004,A2206,'Lançamentos Diários'!$B$5:$B$2004,B2206)&gt;0,"OK","FALTA LANÇAMENTO"))</f>
        <v/>
      </c>
    </row>
    <row r="2207">
      <c r="A2207" s="13" t="n"/>
      <c r="B2207" s="6" t="n"/>
      <c r="C2207" s="14" t="n"/>
      <c r="D2207" s="14" t="n"/>
      <c r="E2207" s="6" t="n"/>
      <c r="F2207" s="11">
        <f>IF(OR(C2207="",D2207=""),"",ROUND(MOD(D2207-C2207,1)*24,2))</f>
        <v/>
      </c>
      <c r="G2207" s="6" t="n"/>
      <c r="H2207" s="16">
        <f>IF(OR(A2207="",B2207=""),"",IF(COUNTIFS('Lançamentos Diários'!$A$5:$A$2004,A2207,'Lançamentos Diários'!$B$5:$B$2004,B2207)&gt;0,"OK","FALTA LANÇAMENTO"))</f>
        <v/>
      </c>
    </row>
    <row r="2208">
      <c r="A2208" s="13" t="n"/>
      <c r="B2208" s="6" t="n"/>
      <c r="C2208" s="14" t="n"/>
      <c r="D2208" s="14" t="n"/>
      <c r="E2208" s="6" t="n"/>
      <c r="F2208" s="11">
        <f>IF(OR(C2208="",D2208=""),"",ROUND(MOD(D2208-C2208,1)*24,2))</f>
        <v/>
      </c>
      <c r="G2208" s="6" t="n"/>
      <c r="H2208" s="16">
        <f>IF(OR(A2208="",B2208=""),"",IF(COUNTIFS('Lançamentos Diários'!$A$5:$A$2004,A2208,'Lançamentos Diários'!$B$5:$B$2004,B2208)&gt;0,"OK","FALTA LANÇAMENTO"))</f>
        <v/>
      </c>
    </row>
    <row r="2209">
      <c r="A2209" s="13" t="n"/>
      <c r="B2209" s="6" t="n"/>
      <c r="C2209" s="14" t="n"/>
      <c r="D2209" s="14" t="n"/>
      <c r="E2209" s="6" t="n"/>
      <c r="F2209" s="11">
        <f>IF(OR(C2209="",D2209=""),"",ROUND(MOD(D2209-C2209,1)*24,2))</f>
        <v/>
      </c>
      <c r="G2209" s="6" t="n"/>
      <c r="H2209" s="16">
        <f>IF(OR(A2209="",B2209=""),"",IF(COUNTIFS('Lançamentos Diários'!$A$5:$A$2004,A2209,'Lançamentos Diários'!$B$5:$B$2004,B2209)&gt;0,"OK","FALTA LANÇAMENTO"))</f>
        <v/>
      </c>
    </row>
    <row r="2210">
      <c r="A2210" s="13" t="n"/>
      <c r="B2210" s="6" t="n"/>
      <c r="C2210" s="14" t="n"/>
      <c r="D2210" s="14" t="n"/>
      <c r="E2210" s="6" t="n"/>
      <c r="F2210" s="11">
        <f>IF(OR(C2210="",D2210=""),"",ROUND(MOD(D2210-C2210,1)*24,2))</f>
        <v/>
      </c>
      <c r="G2210" s="6" t="n"/>
      <c r="H2210" s="16">
        <f>IF(OR(A2210="",B2210=""),"",IF(COUNTIFS('Lançamentos Diários'!$A$5:$A$2004,A2210,'Lançamentos Diários'!$B$5:$B$2004,B2210)&gt;0,"OK","FALTA LANÇAMENTO"))</f>
        <v/>
      </c>
    </row>
    <row r="2211">
      <c r="A2211" s="13" t="n"/>
      <c r="B2211" s="6" t="n"/>
      <c r="C2211" s="14" t="n"/>
      <c r="D2211" s="14" t="n"/>
      <c r="E2211" s="6" t="n"/>
      <c r="F2211" s="11">
        <f>IF(OR(C2211="",D2211=""),"",ROUND(MOD(D2211-C2211,1)*24,2))</f>
        <v/>
      </c>
      <c r="G2211" s="6" t="n"/>
      <c r="H2211" s="16">
        <f>IF(OR(A2211="",B2211=""),"",IF(COUNTIFS('Lançamentos Diários'!$A$5:$A$2004,A2211,'Lançamentos Diários'!$B$5:$B$2004,B2211)&gt;0,"OK","FALTA LANÇAMENTO"))</f>
        <v/>
      </c>
    </row>
    <row r="2212">
      <c r="A2212" s="13" t="n"/>
      <c r="B2212" s="6" t="n"/>
      <c r="C2212" s="14" t="n"/>
      <c r="D2212" s="14" t="n"/>
      <c r="E2212" s="6" t="n"/>
      <c r="F2212" s="11">
        <f>IF(OR(C2212="",D2212=""),"",ROUND(MOD(D2212-C2212,1)*24,2))</f>
        <v/>
      </c>
      <c r="G2212" s="6" t="n"/>
      <c r="H2212" s="16">
        <f>IF(OR(A2212="",B2212=""),"",IF(COUNTIFS('Lançamentos Diários'!$A$5:$A$2004,A2212,'Lançamentos Diários'!$B$5:$B$2004,B2212)&gt;0,"OK","FALTA LANÇAMENTO"))</f>
        <v/>
      </c>
    </row>
    <row r="2213">
      <c r="A2213" s="13" t="n"/>
      <c r="B2213" s="6" t="n"/>
      <c r="C2213" s="14" t="n"/>
      <c r="D2213" s="14" t="n"/>
      <c r="E2213" s="6" t="n"/>
      <c r="F2213" s="11">
        <f>IF(OR(C2213="",D2213=""),"",ROUND(MOD(D2213-C2213,1)*24,2))</f>
        <v/>
      </c>
      <c r="G2213" s="6" t="n"/>
      <c r="H2213" s="16">
        <f>IF(OR(A2213="",B2213=""),"",IF(COUNTIFS('Lançamentos Diários'!$A$5:$A$2004,A2213,'Lançamentos Diários'!$B$5:$B$2004,B2213)&gt;0,"OK","FALTA LANÇAMENTO"))</f>
        <v/>
      </c>
    </row>
    <row r="2214">
      <c r="A2214" s="13" t="n"/>
      <c r="B2214" s="6" t="n"/>
      <c r="C2214" s="14" t="n"/>
      <c r="D2214" s="14" t="n"/>
      <c r="E2214" s="6" t="n"/>
      <c r="F2214" s="11">
        <f>IF(OR(C2214="",D2214=""),"",ROUND(MOD(D2214-C2214,1)*24,2))</f>
        <v/>
      </c>
      <c r="G2214" s="6" t="n"/>
      <c r="H2214" s="16">
        <f>IF(OR(A2214="",B2214=""),"",IF(COUNTIFS('Lançamentos Diários'!$A$5:$A$2004,A2214,'Lançamentos Diários'!$B$5:$B$2004,B2214)&gt;0,"OK","FALTA LANÇAMENTO"))</f>
        <v/>
      </c>
    </row>
    <row r="2215">
      <c r="A2215" s="13" t="n"/>
      <c r="B2215" s="6" t="n"/>
      <c r="C2215" s="14" t="n"/>
      <c r="D2215" s="14" t="n"/>
      <c r="E2215" s="6" t="n"/>
      <c r="F2215" s="11">
        <f>IF(OR(C2215="",D2215=""),"",ROUND(MOD(D2215-C2215,1)*24,2))</f>
        <v/>
      </c>
      <c r="G2215" s="6" t="n"/>
      <c r="H2215" s="16">
        <f>IF(OR(A2215="",B2215=""),"",IF(COUNTIFS('Lançamentos Diários'!$A$5:$A$2004,A2215,'Lançamentos Diários'!$B$5:$B$2004,B2215)&gt;0,"OK","FALTA LANÇAMENTO"))</f>
        <v/>
      </c>
    </row>
    <row r="2216">
      <c r="A2216" s="13" t="n"/>
      <c r="B2216" s="6" t="n"/>
      <c r="C2216" s="14" t="n"/>
      <c r="D2216" s="14" t="n"/>
      <c r="E2216" s="6" t="n"/>
      <c r="F2216" s="11">
        <f>IF(OR(C2216="",D2216=""),"",ROUND(MOD(D2216-C2216,1)*24,2))</f>
        <v/>
      </c>
      <c r="G2216" s="6" t="n"/>
      <c r="H2216" s="16">
        <f>IF(OR(A2216="",B2216=""),"",IF(COUNTIFS('Lançamentos Diários'!$A$5:$A$2004,A2216,'Lançamentos Diários'!$B$5:$B$2004,B2216)&gt;0,"OK","FALTA LANÇAMENTO"))</f>
        <v/>
      </c>
    </row>
    <row r="2217">
      <c r="A2217" s="13" t="n"/>
      <c r="B2217" s="6" t="n"/>
      <c r="C2217" s="14" t="n"/>
      <c r="D2217" s="14" t="n"/>
      <c r="E2217" s="6" t="n"/>
      <c r="F2217" s="11">
        <f>IF(OR(C2217="",D2217=""),"",ROUND(MOD(D2217-C2217,1)*24,2))</f>
        <v/>
      </c>
      <c r="G2217" s="6" t="n"/>
      <c r="H2217" s="16">
        <f>IF(OR(A2217="",B2217=""),"",IF(COUNTIFS('Lançamentos Diários'!$A$5:$A$2004,A2217,'Lançamentos Diários'!$B$5:$B$2004,B2217)&gt;0,"OK","FALTA LANÇAMENTO"))</f>
        <v/>
      </c>
    </row>
    <row r="2218">
      <c r="A2218" s="13" t="n"/>
      <c r="B2218" s="6" t="n"/>
      <c r="C2218" s="14" t="n"/>
      <c r="D2218" s="14" t="n"/>
      <c r="E2218" s="6" t="n"/>
      <c r="F2218" s="11">
        <f>IF(OR(C2218="",D2218=""),"",ROUND(MOD(D2218-C2218,1)*24,2))</f>
        <v/>
      </c>
      <c r="G2218" s="6" t="n"/>
      <c r="H2218" s="16">
        <f>IF(OR(A2218="",B2218=""),"",IF(COUNTIFS('Lançamentos Diários'!$A$5:$A$2004,A2218,'Lançamentos Diários'!$B$5:$B$2004,B2218)&gt;0,"OK","FALTA LANÇAMENTO"))</f>
        <v/>
      </c>
    </row>
    <row r="2219">
      <c r="A2219" s="13" t="n"/>
      <c r="B2219" s="6" t="n"/>
      <c r="C2219" s="14" t="n"/>
      <c r="D2219" s="14" t="n"/>
      <c r="E2219" s="6" t="n"/>
      <c r="F2219" s="11">
        <f>IF(OR(C2219="",D2219=""),"",ROUND(MOD(D2219-C2219,1)*24,2))</f>
        <v/>
      </c>
      <c r="G2219" s="6" t="n"/>
      <c r="H2219" s="16">
        <f>IF(OR(A2219="",B2219=""),"",IF(COUNTIFS('Lançamentos Diários'!$A$5:$A$2004,A2219,'Lançamentos Diários'!$B$5:$B$2004,B2219)&gt;0,"OK","FALTA LANÇAMENTO"))</f>
        <v/>
      </c>
    </row>
    <row r="2220">
      <c r="A2220" s="13" t="n"/>
      <c r="B2220" s="6" t="n"/>
      <c r="C2220" s="14" t="n"/>
      <c r="D2220" s="14" t="n"/>
      <c r="E2220" s="6" t="n"/>
      <c r="F2220" s="11">
        <f>IF(OR(C2220="",D2220=""),"",ROUND(MOD(D2220-C2220,1)*24,2))</f>
        <v/>
      </c>
      <c r="G2220" s="6" t="n"/>
      <c r="H2220" s="16">
        <f>IF(OR(A2220="",B2220=""),"",IF(COUNTIFS('Lançamentos Diários'!$A$5:$A$2004,A2220,'Lançamentos Diários'!$B$5:$B$2004,B2220)&gt;0,"OK","FALTA LANÇAMENTO"))</f>
        <v/>
      </c>
    </row>
    <row r="2221">
      <c r="A2221" s="13" t="n"/>
      <c r="B2221" s="6" t="n"/>
      <c r="C2221" s="14" t="n"/>
      <c r="D2221" s="14" t="n"/>
      <c r="E2221" s="6" t="n"/>
      <c r="F2221" s="11">
        <f>IF(OR(C2221="",D2221=""),"",ROUND(MOD(D2221-C2221,1)*24,2))</f>
        <v/>
      </c>
      <c r="G2221" s="6" t="n"/>
      <c r="H2221" s="16">
        <f>IF(OR(A2221="",B2221=""),"",IF(COUNTIFS('Lançamentos Diários'!$A$5:$A$2004,A2221,'Lançamentos Diários'!$B$5:$B$2004,B2221)&gt;0,"OK","FALTA LANÇAMENTO"))</f>
        <v/>
      </c>
    </row>
    <row r="2222">
      <c r="A2222" s="13" t="n"/>
      <c r="B2222" s="6" t="n"/>
      <c r="C2222" s="14" t="n"/>
      <c r="D2222" s="14" t="n"/>
      <c r="E2222" s="6" t="n"/>
      <c r="F2222" s="11">
        <f>IF(OR(C2222="",D2222=""),"",ROUND(MOD(D2222-C2222,1)*24,2))</f>
        <v/>
      </c>
      <c r="G2222" s="6" t="n"/>
      <c r="H2222" s="16">
        <f>IF(OR(A2222="",B2222=""),"",IF(COUNTIFS('Lançamentos Diários'!$A$5:$A$2004,A2222,'Lançamentos Diários'!$B$5:$B$2004,B2222)&gt;0,"OK","FALTA LANÇAMENTO"))</f>
        <v/>
      </c>
    </row>
    <row r="2223">
      <c r="A2223" s="13" t="n"/>
      <c r="B2223" s="6" t="n"/>
      <c r="C2223" s="14" t="n"/>
      <c r="D2223" s="14" t="n"/>
      <c r="E2223" s="6" t="n"/>
      <c r="F2223" s="11">
        <f>IF(OR(C2223="",D2223=""),"",ROUND(MOD(D2223-C2223,1)*24,2))</f>
        <v/>
      </c>
      <c r="G2223" s="6" t="n"/>
      <c r="H2223" s="16">
        <f>IF(OR(A2223="",B2223=""),"",IF(COUNTIFS('Lançamentos Diários'!$A$5:$A$2004,A2223,'Lançamentos Diários'!$B$5:$B$2004,B2223)&gt;0,"OK","FALTA LANÇAMENTO"))</f>
        <v/>
      </c>
    </row>
    <row r="2224">
      <c r="A2224" s="13" t="n"/>
      <c r="B2224" s="6" t="n"/>
      <c r="C2224" s="14" t="n"/>
      <c r="D2224" s="14" t="n"/>
      <c r="E2224" s="6" t="n"/>
      <c r="F2224" s="11">
        <f>IF(OR(C2224="",D2224=""),"",ROUND(MOD(D2224-C2224,1)*24,2))</f>
        <v/>
      </c>
      <c r="G2224" s="6" t="n"/>
      <c r="H2224" s="16">
        <f>IF(OR(A2224="",B2224=""),"",IF(COUNTIFS('Lançamentos Diários'!$A$5:$A$2004,A2224,'Lançamentos Diários'!$B$5:$B$2004,B2224)&gt;0,"OK","FALTA LANÇAMENTO"))</f>
        <v/>
      </c>
    </row>
    <row r="2225">
      <c r="A2225" s="13" t="n"/>
      <c r="B2225" s="6" t="n"/>
      <c r="C2225" s="14" t="n"/>
      <c r="D2225" s="14" t="n"/>
      <c r="E2225" s="6" t="n"/>
      <c r="F2225" s="11">
        <f>IF(OR(C2225="",D2225=""),"",ROUND(MOD(D2225-C2225,1)*24,2))</f>
        <v/>
      </c>
      <c r="G2225" s="6" t="n"/>
      <c r="H2225" s="16">
        <f>IF(OR(A2225="",B2225=""),"",IF(COUNTIFS('Lançamentos Diários'!$A$5:$A$2004,A2225,'Lançamentos Diários'!$B$5:$B$2004,B2225)&gt;0,"OK","FALTA LANÇAMENTO"))</f>
        <v/>
      </c>
    </row>
    <row r="2226">
      <c r="A2226" s="13" t="n"/>
      <c r="B2226" s="6" t="n"/>
      <c r="C2226" s="14" t="n"/>
      <c r="D2226" s="14" t="n"/>
      <c r="E2226" s="6" t="n"/>
      <c r="F2226" s="11">
        <f>IF(OR(C2226="",D2226=""),"",ROUND(MOD(D2226-C2226,1)*24,2))</f>
        <v/>
      </c>
      <c r="G2226" s="6" t="n"/>
      <c r="H2226" s="16">
        <f>IF(OR(A2226="",B2226=""),"",IF(COUNTIFS('Lançamentos Diários'!$A$5:$A$2004,A2226,'Lançamentos Diários'!$B$5:$B$2004,B2226)&gt;0,"OK","FALTA LANÇAMENTO"))</f>
        <v/>
      </c>
    </row>
    <row r="2227">
      <c r="A2227" s="13" t="n"/>
      <c r="B2227" s="6" t="n"/>
      <c r="C2227" s="14" t="n"/>
      <c r="D2227" s="14" t="n"/>
      <c r="E2227" s="6" t="n"/>
      <c r="F2227" s="11">
        <f>IF(OR(C2227="",D2227=""),"",ROUND(MOD(D2227-C2227,1)*24,2))</f>
        <v/>
      </c>
      <c r="G2227" s="6" t="n"/>
      <c r="H2227" s="16">
        <f>IF(OR(A2227="",B2227=""),"",IF(COUNTIFS('Lançamentos Diários'!$A$5:$A$2004,A2227,'Lançamentos Diários'!$B$5:$B$2004,B2227)&gt;0,"OK","FALTA LANÇAMENTO"))</f>
        <v/>
      </c>
    </row>
    <row r="2228">
      <c r="A2228" s="13" t="n"/>
      <c r="B2228" s="6" t="n"/>
      <c r="C2228" s="14" t="n"/>
      <c r="D2228" s="14" t="n"/>
      <c r="E2228" s="6" t="n"/>
      <c r="F2228" s="11">
        <f>IF(OR(C2228="",D2228=""),"",ROUND(MOD(D2228-C2228,1)*24,2))</f>
        <v/>
      </c>
      <c r="G2228" s="6" t="n"/>
      <c r="H2228" s="16">
        <f>IF(OR(A2228="",B2228=""),"",IF(COUNTIFS('Lançamentos Diários'!$A$5:$A$2004,A2228,'Lançamentos Diários'!$B$5:$B$2004,B2228)&gt;0,"OK","FALTA LANÇAMENTO"))</f>
        <v/>
      </c>
    </row>
    <row r="2229">
      <c r="A2229" s="13" t="n"/>
      <c r="B2229" s="6" t="n"/>
      <c r="C2229" s="14" t="n"/>
      <c r="D2229" s="14" t="n"/>
      <c r="E2229" s="6" t="n"/>
      <c r="F2229" s="11">
        <f>IF(OR(C2229="",D2229=""),"",ROUND(MOD(D2229-C2229,1)*24,2))</f>
        <v/>
      </c>
      <c r="G2229" s="6" t="n"/>
      <c r="H2229" s="16">
        <f>IF(OR(A2229="",B2229=""),"",IF(COUNTIFS('Lançamentos Diários'!$A$5:$A$2004,A2229,'Lançamentos Diários'!$B$5:$B$2004,B2229)&gt;0,"OK","FALTA LANÇAMENTO"))</f>
        <v/>
      </c>
    </row>
    <row r="2230">
      <c r="A2230" s="13" t="n"/>
      <c r="B2230" s="6" t="n"/>
      <c r="C2230" s="14" t="n"/>
      <c r="D2230" s="14" t="n"/>
      <c r="E2230" s="6" t="n"/>
      <c r="F2230" s="11">
        <f>IF(OR(C2230="",D2230=""),"",ROUND(MOD(D2230-C2230,1)*24,2))</f>
        <v/>
      </c>
      <c r="G2230" s="6" t="n"/>
      <c r="H2230" s="16">
        <f>IF(OR(A2230="",B2230=""),"",IF(COUNTIFS('Lançamentos Diários'!$A$5:$A$2004,A2230,'Lançamentos Diários'!$B$5:$B$2004,B2230)&gt;0,"OK","FALTA LANÇAMENTO"))</f>
        <v/>
      </c>
    </row>
    <row r="2231">
      <c r="A2231" s="13" t="n"/>
      <c r="B2231" s="6" t="n"/>
      <c r="C2231" s="14" t="n"/>
      <c r="D2231" s="14" t="n"/>
      <c r="E2231" s="6" t="n"/>
      <c r="F2231" s="11">
        <f>IF(OR(C2231="",D2231=""),"",ROUND(MOD(D2231-C2231,1)*24,2))</f>
        <v/>
      </c>
      <c r="G2231" s="6" t="n"/>
      <c r="H2231" s="16">
        <f>IF(OR(A2231="",B2231=""),"",IF(COUNTIFS('Lançamentos Diários'!$A$5:$A$2004,A2231,'Lançamentos Diários'!$B$5:$B$2004,B2231)&gt;0,"OK","FALTA LANÇAMENTO"))</f>
        <v/>
      </c>
    </row>
    <row r="2232">
      <c r="A2232" s="13" t="n"/>
      <c r="B2232" s="6" t="n"/>
      <c r="C2232" s="14" t="n"/>
      <c r="D2232" s="14" t="n"/>
      <c r="E2232" s="6" t="n"/>
      <c r="F2232" s="11">
        <f>IF(OR(C2232="",D2232=""),"",ROUND(MOD(D2232-C2232,1)*24,2))</f>
        <v/>
      </c>
      <c r="G2232" s="6" t="n"/>
      <c r="H2232" s="16">
        <f>IF(OR(A2232="",B2232=""),"",IF(COUNTIFS('Lançamentos Diários'!$A$5:$A$2004,A2232,'Lançamentos Diários'!$B$5:$B$2004,B2232)&gt;0,"OK","FALTA LANÇAMENTO"))</f>
        <v/>
      </c>
    </row>
    <row r="2233">
      <c r="A2233" s="13" t="n"/>
      <c r="B2233" s="6" t="n"/>
      <c r="C2233" s="14" t="n"/>
      <c r="D2233" s="14" t="n"/>
      <c r="E2233" s="6" t="n"/>
      <c r="F2233" s="11">
        <f>IF(OR(C2233="",D2233=""),"",ROUND(MOD(D2233-C2233,1)*24,2))</f>
        <v/>
      </c>
      <c r="G2233" s="6" t="n"/>
      <c r="H2233" s="16">
        <f>IF(OR(A2233="",B2233=""),"",IF(COUNTIFS('Lançamentos Diários'!$A$5:$A$2004,A2233,'Lançamentos Diários'!$B$5:$B$2004,B2233)&gt;0,"OK","FALTA LANÇAMENTO"))</f>
        <v/>
      </c>
    </row>
    <row r="2234">
      <c r="A2234" s="13" t="n"/>
      <c r="B2234" s="6" t="n"/>
      <c r="C2234" s="14" t="n"/>
      <c r="D2234" s="14" t="n"/>
      <c r="E2234" s="6" t="n"/>
      <c r="F2234" s="11">
        <f>IF(OR(C2234="",D2234=""),"",ROUND(MOD(D2234-C2234,1)*24,2))</f>
        <v/>
      </c>
      <c r="G2234" s="6" t="n"/>
      <c r="H2234" s="16">
        <f>IF(OR(A2234="",B2234=""),"",IF(COUNTIFS('Lançamentos Diários'!$A$5:$A$2004,A2234,'Lançamentos Diários'!$B$5:$B$2004,B2234)&gt;0,"OK","FALTA LANÇAMENTO"))</f>
        <v/>
      </c>
    </row>
    <row r="2235">
      <c r="A2235" s="13" t="n"/>
      <c r="B2235" s="6" t="n"/>
      <c r="C2235" s="14" t="n"/>
      <c r="D2235" s="14" t="n"/>
      <c r="E2235" s="6" t="n"/>
      <c r="F2235" s="11">
        <f>IF(OR(C2235="",D2235=""),"",ROUND(MOD(D2235-C2235,1)*24,2))</f>
        <v/>
      </c>
      <c r="G2235" s="6" t="n"/>
      <c r="H2235" s="16">
        <f>IF(OR(A2235="",B2235=""),"",IF(COUNTIFS('Lançamentos Diários'!$A$5:$A$2004,A2235,'Lançamentos Diários'!$B$5:$B$2004,B2235)&gt;0,"OK","FALTA LANÇAMENTO"))</f>
        <v/>
      </c>
    </row>
    <row r="2236">
      <c r="A2236" s="13" t="n"/>
      <c r="B2236" s="6" t="n"/>
      <c r="C2236" s="14" t="n"/>
      <c r="D2236" s="14" t="n"/>
      <c r="E2236" s="6" t="n"/>
      <c r="F2236" s="11">
        <f>IF(OR(C2236="",D2236=""),"",ROUND(MOD(D2236-C2236,1)*24,2))</f>
        <v/>
      </c>
      <c r="G2236" s="6" t="n"/>
      <c r="H2236" s="16">
        <f>IF(OR(A2236="",B2236=""),"",IF(COUNTIFS('Lançamentos Diários'!$A$5:$A$2004,A2236,'Lançamentos Diários'!$B$5:$B$2004,B2236)&gt;0,"OK","FALTA LANÇAMENTO"))</f>
        <v/>
      </c>
    </row>
    <row r="2237">
      <c r="A2237" s="13" t="n"/>
      <c r="B2237" s="6" t="n"/>
      <c r="C2237" s="14" t="n"/>
      <c r="D2237" s="14" t="n"/>
      <c r="E2237" s="6" t="n"/>
      <c r="F2237" s="11">
        <f>IF(OR(C2237="",D2237=""),"",ROUND(MOD(D2237-C2237,1)*24,2))</f>
        <v/>
      </c>
      <c r="G2237" s="6" t="n"/>
      <c r="H2237" s="16">
        <f>IF(OR(A2237="",B2237=""),"",IF(COUNTIFS('Lançamentos Diários'!$A$5:$A$2004,A2237,'Lançamentos Diários'!$B$5:$B$2004,B2237)&gt;0,"OK","FALTA LANÇAMENTO"))</f>
        <v/>
      </c>
    </row>
    <row r="2238">
      <c r="A2238" s="13" t="n"/>
      <c r="B2238" s="6" t="n"/>
      <c r="C2238" s="14" t="n"/>
      <c r="D2238" s="14" t="n"/>
      <c r="E2238" s="6" t="n"/>
      <c r="F2238" s="11">
        <f>IF(OR(C2238="",D2238=""),"",ROUND(MOD(D2238-C2238,1)*24,2))</f>
        <v/>
      </c>
      <c r="G2238" s="6" t="n"/>
      <c r="H2238" s="16">
        <f>IF(OR(A2238="",B2238=""),"",IF(COUNTIFS('Lançamentos Diários'!$A$5:$A$2004,A2238,'Lançamentos Diários'!$B$5:$B$2004,B2238)&gt;0,"OK","FALTA LANÇAMENTO"))</f>
        <v/>
      </c>
    </row>
    <row r="2239">
      <c r="A2239" s="13" t="n"/>
      <c r="B2239" s="6" t="n"/>
      <c r="C2239" s="14" t="n"/>
      <c r="D2239" s="14" t="n"/>
      <c r="E2239" s="6" t="n"/>
      <c r="F2239" s="11">
        <f>IF(OR(C2239="",D2239=""),"",ROUND(MOD(D2239-C2239,1)*24,2))</f>
        <v/>
      </c>
      <c r="G2239" s="6" t="n"/>
      <c r="H2239" s="16">
        <f>IF(OR(A2239="",B2239=""),"",IF(COUNTIFS('Lançamentos Diários'!$A$5:$A$2004,A2239,'Lançamentos Diários'!$B$5:$B$2004,B2239)&gt;0,"OK","FALTA LANÇAMENTO"))</f>
        <v/>
      </c>
    </row>
    <row r="2240">
      <c r="A2240" s="13" t="n"/>
      <c r="B2240" s="6" t="n"/>
      <c r="C2240" s="14" t="n"/>
      <c r="D2240" s="14" t="n"/>
      <c r="E2240" s="6" t="n"/>
      <c r="F2240" s="11">
        <f>IF(OR(C2240="",D2240=""),"",ROUND(MOD(D2240-C2240,1)*24,2))</f>
        <v/>
      </c>
      <c r="G2240" s="6" t="n"/>
      <c r="H2240" s="16">
        <f>IF(OR(A2240="",B2240=""),"",IF(COUNTIFS('Lançamentos Diários'!$A$5:$A$2004,A2240,'Lançamentos Diários'!$B$5:$B$2004,B2240)&gt;0,"OK","FALTA LANÇAMENTO"))</f>
        <v/>
      </c>
    </row>
    <row r="2241">
      <c r="A2241" s="13" t="n"/>
      <c r="B2241" s="6" t="n"/>
      <c r="C2241" s="14" t="n"/>
      <c r="D2241" s="14" t="n"/>
      <c r="E2241" s="6" t="n"/>
      <c r="F2241" s="11">
        <f>IF(OR(C2241="",D2241=""),"",ROUND(MOD(D2241-C2241,1)*24,2))</f>
        <v/>
      </c>
      <c r="G2241" s="6" t="n"/>
      <c r="H2241" s="16">
        <f>IF(OR(A2241="",B2241=""),"",IF(COUNTIFS('Lançamentos Diários'!$A$5:$A$2004,A2241,'Lançamentos Diários'!$B$5:$B$2004,B2241)&gt;0,"OK","FALTA LANÇAMENTO"))</f>
        <v/>
      </c>
    </row>
    <row r="2242">
      <c r="A2242" s="13" t="n"/>
      <c r="B2242" s="6" t="n"/>
      <c r="C2242" s="14" t="n"/>
      <c r="D2242" s="14" t="n"/>
      <c r="E2242" s="6" t="n"/>
      <c r="F2242" s="11">
        <f>IF(OR(C2242="",D2242=""),"",ROUND(MOD(D2242-C2242,1)*24,2))</f>
        <v/>
      </c>
      <c r="G2242" s="6" t="n"/>
      <c r="H2242" s="16">
        <f>IF(OR(A2242="",B2242=""),"",IF(COUNTIFS('Lançamentos Diários'!$A$5:$A$2004,A2242,'Lançamentos Diários'!$B$5:$B$2004,B2242)&gt;0,"OK","FALTA LANÇAMENTO"))</f>
        <v/>
      </c>
    </row>
    <row r="2243">
      <c r="A2243" s="13" t="n"/>
      <c r="B2243" s="6" t="n"/>
      <c r="C2243" s="14" t="n"/>
      <c r="D2243" s="14" t="n"/>
      <c r="E2243" s="6" t="n"/>
      <c r="F2243" s="11">
        <f>IF(OR(C2243="",D2243=""),"",ROUND(MOD(D2243-C2243,1)*24,2))</f>
        <v/>
      </c>
      <c r="G2243" s="6" t="n"/>
      <c r="H2243" s="16">
        <f>IF(OR(A2243="",B2243=""),"",IF(COUNTIFS('Lançamentos Diários'!$A$5:$A$2004,A2243,'Lançamentos Diários'!$B$5:$B$2004,B2243)&gt;0,"OK","FALTA LANÇAMENTO"))</f>
        <v/>
      </c>
    </row>
    <row r="2244">
      <c r="A2244" s="13" t="n"/>
      <c r="B2244" s="6" t="n"/>
      <c r="C2244" s="14" t="n"/>
      <c r="D2244" s="14" t="n"/>
      <c r="E2244" s="6" t="n"/>
      <c r="F2244" s="11">
        <f>IF(OR(C2244="",D2244=""),"",ROUND(MOD(D2244-C2244,1)*24,2))</f>
        <v/>
      </c>
      <c r="G2244" s="6" t="n"/>
      <c r="H2244" s="16">
        <f>IF(OR(A2244="",B2244=""),"",IF(COUNTIFS('Lançamentos Diários'!$A$5:$A$2004,A2244,'Lançamentos Diários'!$B$5:$B$2004,B2244)&gt;0,"OK","FALTA LANÇAMENTO"))</f>
        <v/>
      </c>
    </row>
    <row r="2245">
      <c r="A2245" s="13" t="n"/>
      <c r="B2245" s="6" t="n"/>
      <c r="C2245" s="14" t="n"/>
      <c r="D2245" s="14" t="n"/>
      <c r="E2245" s="6" t="n"/>
      <c r="F2245" s="11">
        <f>IF(OR(C2245="",D2245=""),"",ROUND(MOD(D2245-C2245,1)*24,2))</f>
        <v/>
      </c>
      <c r="G2245" s="6" t="n"/>
      <c r="H2245" s="16">
        <f>IF(OR(A2245="",B2245=""),"",IF(COUNTIFS('Lançamentos Diários'!$A$5:$A$2004,A2245,'Lançamentos Diários'!$B$5:$B$2004,B2245)&gt;0,"OK","FALTA LANÇAMENTO"))</f>
        <v/>
      </c>
    </row>
    <row r="2246">
      <c r="A2246" s="13" t="n"/>
      <c r="B2246" s="6" t="n"/>
      <c r="C2246" s="14" t="n"/>
      <c r="D2246" s="14" t="n"/>
      <c r="E2246" s="6" t="n"/>
      <c r="F2246" s="11">
        <f>IF(OR(C2246="",D2246=""),"",ROUND(MOD(D2246-C2246,1)*24,2))</f>
        <v/>
      </c>
      <c r="G2246" s="6" t="n"/>
      <c r="H2246" s="16">
        <f>IF(OR(A2246="",B2246=""),"",IF(COUNTIFS('Lançamentos Diários'!$A$5:$A$2004,A2246,'Lançamentos Diários'!$B$5:$B$2004,B2246)&gt;0,"OK","FALTA LANÇAMENTO"))</f>
        <v/>
      </c>
    </row>
    <row r="2247">
      <c r="A2247" s="13" t="n"/>
      <c r="B2247" s="6" t="n"/>
      <c r="C2247" s="14" t="n"/>
      <c r="D2247" s="14" t="n"/>
      <c r="E2247" s="6" t="n"/>
      <c r="F2247" s="11">
        <f>IF(OR(C2247="",D2247=""),"",ROUND(MOD(D2247-C2247,1)*24,2))</f>
        <v/>
      </c>
      <c r="G2247" s="6" t="n"/>
      <c r="H2247" s="16">
        <f>IF(OR(A2247="",B2247=""),"",IF(COUNTIFS('Lançamentos Diários'!$A$5:$A$2004,A2247,'Lançamentos Diários'!$B$5:$B$2004,B2247)&gt;0,"OK","FALTA LANÇAMENTO"))</f>
        <v/>
      </c>
    </row>
    <row r="2248">
      <c r="A2248" s="13" t="n"/>
      <c r="B2248" s="6" t="n"/>
      <c r="C2248" s="14" t="n"/>
      <c r="D2248" s="14" t="n"/>
      <c r="E2248" s="6" t="n"/>
      <c r="F2248" s="11">
        <f>IF(OR(C2248="",D2248=""),"",ROUND(MOD(D2248-C2248,1)*24,2))</f>
        <v/>
      </c>
      <c r="G2248" s="6" t="n"/>
      <c r="H2248" s="16">
        <f>IF(OR(A2248="",B2248=""),"",IF(COUNTIFS('Lançamentos Diários'!$A$5:$A$2004,A2248,'Lançamentos Diários'!$B$5:$B$2004,B2248)&gt;0,"OK","FALTA LANÇAMENTO"))</f>
        <v/>
      </c>
    </row>
    <row r="2249">
      <c r="A2249" s="13" t="n"/>
      <c r="B2249" s="6" t="n"/>
      <c r="C2249" s="14" t="n"/>
      <c r="D2249" s="14" t="n"/>
      <c r="E2249" s="6" t="n"/>
      <c r="F2249" s="11">
        <f>IF(OR(C2249="",D2249=""),"",ROUND(MOD(D2249-C2249,1)*24,2))</f>
        <v/>
      </c>
      <c r="G2249" s="6" t="n"/>
      <c r="H2249" s="16">
        <f>IF(OR(A2249="",B2249=""),"",IF(COUNTIFS('Lançamentos Diários'!$A$5:$A$2004,A2249,'Lançamentos Diários'!$B$5:$B$2004,B2249)&gt;0,"OK","FALTA LANÇAMENTO"))</f>
        <v/>
      </c>
    </row>
    <row r="2250">
      <c r="A2250" s="13" t="n"/>
      <c r="B2250" s="6" t="n"/>
      <c r="C2250" s="14" t="n"/>
      <c r="D2250" s="14" t="n"/>
      <c r="E2250" s="6" t="n"/>
      <c r="F2250" s="11">
        <f>IF(OR(C2250="",D2250=""),"",ROUND(MOD(D2250-C2250,1)*24,2))</f>
        <v/>
      </c>
      <c r="G2250" s="6" t="n"/>
      <c r="H2250" s="16">
        <f>IF(OR(A2250="",B2250=""),"",IF(COUNTIFS('Lançamentos Diários'!$A$5:$A$2004,A2250,'Lançamentos Diários'!$B$5:$B$2004,B2250)&gt;0,"OK","FALTA LANÇAMENTO"))</f>
        <v/>
      </c>
    </row>
    <row r="2251">
      <c r="A2251" s="13" t="n"/>
      <c r="B2251" s="6" t="n"/>
      <c r="C2251" s="14" t="n"/>
      <c r="D2251" s="14" t="n"/>
      <c r="E2251" s="6" t="n"/>
      <c r="F2251" s="11">
        <f>IF(OR(C2251="",D2251=""),"",ROUND(MOD(D2251-C2251,1)*24,2))</f>
        <v/>
      </c>
      <c r="G2251" s="6" t="n"/>
      <c r="H2251" s="16">
        <f>IF(OR(A2251="",B2251=""),"",IF(COUNTIFS('Lançamentos Diários'!$A$5:$A$2004,A2251,'Lançamentos Diários'!$B$5:$B$2004,B2251)&gt;0,"OK","FALTA LANÇAMENTO"))</f>
        <v/>
      </c>
    </row>
    <row r="2252">
      <c r="A2252" s="13" t="n"/>
      <c r="B2252" s="6" t="n"/>
      <c r="C2252" s="14" t="n"/>
      <c r="D2252" s="14" t="n"/>
      <c r="E2252" s="6" t="n"/>
      <c r="F2252" s="11">
        <f>IF(OR(C2252="",D2252=""),"",ROUND(MOD(D2252-C2252,1)*24,2))</f>
        <v/>
      </c>
      <c r="G2252" s="6" t="n"/>
      <c r="H2252" s="16">
        <f>IF(OR(A2252="",B2252=""),"",IF(COUNTIFS('Lançamentos Diários'!$A$5:$A$2004,A2252,'Lançamentos Diários'!$B$5:$B$2004,B2252)&gt;0,"OK","FALTA LANÇAMENTO"))</f>
        <v/>
      </c>
    </row>
    <row r="2253">
      <c r="A2253" s="13" t="n"/>
      <c r="B2253" s="6" t="n"/>
      <c r="C2253" s="14" t="n"/>
      <c r="D2253" s="14" t="n"/>
      <c r="E2253" s="6" t="n"/>
      <c r="F2253" s="11">
        <f>IF(OR(C2253="",D2253=""),"",ROUND(MOD(D2253-C2253,1)*24,2))</f>
        <v/>
      </c>
      <c r="G2253" s="6" t="n"/>
      <c r="H2253" s="16">
        <f>IF(OR(A2253="",B2253=""),"",IF(COUNTIFS('Lançamentos Diários'!$A$5:$A$2004,A2253,'Lançamentos Diários'!$B$5:$B$2004,B2253)&gt;0,"OK","FALTA LANÇAMENTO"))</f>
        <v/>
      </c>
    </row>
    <row r="2254">
      <c r="A2254" s="13" t="n"/>
      <c r="B2254" s="6" t="n"/>
      <c r="C2254" s="14" t="n"/>
      <c r="D2254" s="14" t="n"/>
      <c r="E2254" s="6" t="n"/>
      <c r="F2254" s="11">
        <f>IF(OR(C2254="",D2254=""),"",ROUND(MOD(D2254-C2254,1)*24,2))</f>
        <v/>
      </c>
      <c r="G2254" s="6" t="n"/>
      <c r="H2254" s="16">
        <f>IF(OR(A2254="",B2254=""),"",IF(COUNTIFS('Lançamentos Diários'!$A$5:$A$2004,A2254,'Lançamentos Diários'!$B$5:$B$2004,B2254)&gt;0,"OK","FALTA LANÇAMENTO"))</f>
        <v/>
      </c>
    </row>
    <row r="2255">
      <c r="A2255" s="13" t="n"/>
      <c r="B2255" s="6" t="n"/>
      <c r="C2255" s="14" t="n"/>
      <c r="D2255" s="14" t="n"/>
      <c r="E2255" s="6" t="n"/>
      <c r="F2255" s="11">
        <f>IF(OR(C2255="",D2255=""),"",ROUND(MOD(D2255-C2255,1)*24,2))</f>
        <v/>
      </c>
      <c r="G2255" s="6" t="n"/>
      <c r="H2255" s="16">
        <f>IF(OR(A2255="",B2255=""),"",IF(COUNTIFS('Lançamentos Diários'!$A$5:$A$2004,A2255,'Lançamentos Diários'!$B$5:$B$2004,B2255)&gt;0,"OK","FALTA LANÇAMENTO"))</f>
        <v/>
      </c>
    </row>
    <row r="2256">
      <c r="A2256" s="13" t="n"/>
      <c r="B2256" s="6" t="n"/>
      <c r="C2256" s="14" t="n"/>
      <c r="D2256" s="14" t="n"/>
      <c r="E2256" s="6" t="n"/>
      <c r="F2256" s="11">
        <f>IF(OR(C2256="",D2256=""),"",ROUND(MOD(D2256-C2256,1)*24,2))</f>
        <v/>
      </c>
      <c r="G2256" s="6" t="n"/>
      <c r="H2256" s="16">
        <f>IF(OR(A2256="",B2256=""),"",IF(COUNTIFS('Lançamentos Diários'!$A$5:$A$2004,A2256,'Lançamentos Diários'!$B$5:$B$2004,B2256)&gt;0,"OK","FALTA LANÇAMENTO"))</f>
        <v/>
      </c>
    </row>
    <row r="2257">
      <c r="A2257" s="13" t="n"/>
      <c r="B2257" s="6" t="n"/>
      <c r="C2257" s="14" t="n"/>
      <c r="D2257" s="14" t="n"/>
      <c r="E2257" s="6" t="n"/>
      <c r="F2257" s="11">
        <f>IF(OR(C2257="",D2257=""),"",ROUND(MOD(D2257-C2257,1)*24,2))</f>
        <v/>
      </c>
      <c r="G2257" s="6" t="n"/>
      <c r="H2257" s="16">
        <f>IF(OR(A2257="",B2257=""),"",IF(COUNTIFS('Lançamentos Diários'!$A$5:$A$2004,A2257,'Lançamentos Diários'!$B$5:$B$2004,B2257)&gt;0,"OK","FALTA LANÇAMENTO"))</f>
        <v/>
      </c>
    </row>
    <row r="2258">
      <c r="A2258" s="13" t="n"/>
      <c r="B2258" s="6" t="n"/>
      <c r="C2258" s="14" t="n"/>
      <c r="D2258" s="14" t="n"/>
      <c r="E2258" s="6" t="n"/>
      <c r="F2258" s="11">
        <f>IF(OR(C2258="",D2258=""),"",ROUND(MOD(D2258-C2258,1)*24,2))</f>
        <v/>
      </c>
      <c r="G2258" s="6" t="n"/>
      <c r="H2258" s="16">
        <f>IF(OR(A2258="",B2258=""),"",IF(COUNTIFS('Lançamentos Diários'!$A$5:$A$2004,A2258,'Lançamentos Diários'!$B$5:$B$2004,B2258)&gt;0,"OK","FALTA LANÇAMENTO"))</f>
        <v/>
      </c>
    </row>
    <row r="2259">
      <c r="A2259" s="13" t="n"/>
      <c r="B2259" s="6" t="n"/>
      <c r="C2259" s="14" t="n"/>
      <c r="D2259" s="14" t="n"/>
      <c r="E2259" s="6" t="n"/>
      <c r="F2259" s="11">
        <f>IF(OR(C2259="",D2259=""),"",ROUND(MOD(D2259-C2259,1)*24,2))</f>
        <v/>
      </c>
      <c r="G2259" s="6" t="n"/>
      <c r="H2259" s="16">
        <f>IF(OR(A2259="",B2259=""),"",IF(COUNTIFS('Lançamentos Diários'!$A$5:$A$2004,A2259,'Lançamentos Diários'!$B$5:$B$2004,B2259)&gt;0,"OK","FALTA LANÇAMENTO"))</f>
        <v/>
      </c>
    </row>
    <row r="2260">
      <c r="A2260" s="13" t="n"/>
      <c r="B2260" s="6" t="n"/>
      <c r="C2260" s="14" t="n"/>
      <c r="D2260" s="14" t="n"/>
      <c r="E2260" s="6" t="n"/>
      <c r="F2260" s="11">
        <f>IF(OR(C2260="",D2260=""),"",ROUND(MOD(D2260-C2260,1)*24,2))</f>
        <v/>
      </c>
      <c r="G2260" s="6" t="n"/>
      <c r="H2260" s="16">
        <f>IF(OR(A2260="",B2260=""),"",IF(COUNTIFS('Lançamentos Diários'!$A$5:$A$2004,A2260,'Lançamentos Diários'!$B$5:$B$2004,B2260)&gt;0,"OK","FALTA LANÇAMENTO"))</f>
        <v/>
      </c>
    </row>
    <row r="2261">
      <c r="A2261" s="13" t="n"/>
      <c r="B2261" s="6" t="n"/>
      <c r="C2261" s="14" t="n"/>
      <c r="D2261" s="14" t="n"/>
      <c r="E2261" s="6" t="n"/>
      <c r="F2261" s="11">
        <f>IF(OR(C2261="",D2261=""),"",ROUND(MOD(D2261-C2261,1)*24,2))</f>
        <v/>
      </c>
      <c r="G2261" s="6" t="n"/>
      <c r="H2261" s="16">
        <f>IF(OR(A2261="",B2261=""),"",IF(COUNTIFS('Lançamentos Diários'!$A$5:$A$2004,A2261,'Lançamentos Diários'!$B$5:$B$2004,B2261)&gt;0,"OK","FALTA LANÇAMENTO"))</f>
        <v/>
      </c>
    </row>
    <row r="2262">
      <c r="A2262" s="13" t="n"/>
      <c r="B2262" s="6" t="n"/>
      <c r="C2262" s="14" t="n"/>
      <c r="D2262" s="14" t="n"/>
      <c r="E2262" s="6" t="n"/>
      <c r="F2262" s="11">
        <f>IF(OR(C2262="",D2262=""),"",ROUND(MOD(D2262-C2262,1)*24,2))</f>
        <v/>
      </c>
      <c r="G2262" s="6" t="n"/>
      <c r="H2262" s="16">
        <f>IF(OR(A2262="",B2262=""),"",IF(COUNTIFS('Lançamentos Diários'!$A$5:$A$2004,A2262,'Lançamentos Diários'!$B$5:$B$2004,B2262)&gt;0,"OK","FALTA LANÇAMENTO"))</f>
        <v/>
      </c>
    </row>
    <row r="2263">
      <c r="A2263" s="13" t="n"/>
      <c r="B2263" s="6" t="n"/>
      <c r="C2263" s="14" t="n"/>
      <c r="D2263" s="14" t="n"/>
      <c r="E2263" s="6" t="n"/>
      <c r="F2263" s="11">
        <f>IF(OR(C2263="",D2263=""),"",ROUND(MOD(D2263-C2263,1)*24,2))</f>
        <v/>
      </c>
      <c r="G2263" s="6" t="n"/>
      <c r="H2263" s="16">
        <f>IF(OR(A2263="",B2263=""),"",IF(COUNTIFS('Lançamentos Diários'!$A$5:$A$2004,A2263,'Lançamentos Diários'!$B$5:$B$2004,B2263)&gt;0,"OK","FALTA LANÇAMENTO"))</f>
        <v/>
      </c>
    </row>
    <row r="2264">
      <c r="A2264" s="13" t="n"/>
      <c r="B2264" s="6" t="n"/>
      <c r="C2264" s="14" t="n"/>
      <c r="D2264" s="14" t="n"/>
      <c r="E2264" s="6" t="n"/>
      <c r="F2264" s="11">
        <f>IF(OR(C2264="",D2264=""),"",ROUND(MOD(D2264-C2264,1)*24,2))</f>
        <v/>
      </c>
      <c r="G2264" s="6" t="n"/>
      <c r="H2264" s="16">
        <f>IF(OR(A2264="",B2264=""),"",IF(COUNTIFS('Lançamentos Diários'!$A$5:$A$2004,A2264,'Lançamentos Diários'!$B$5:$B$2004,B2264)&gt;0,"OK","FALTA LANÇAMENTO"))</f>
        <v/>
      </c>
    </row>
    <row r="2265">
      <c r="A2265" s="13" t="n"/>
      <c r="B2265" s="6" t="n"/>
      <c r="C2265" s="14" t="n"/>
      <c r="D2265" s="14" t="n"/>
      <c r="E2265" s="6" t="n"/>
      <c r="F2265" s="11">
        <f>IF(OR(C2265="",D2265=""),"",ROUND(MOD(D2265-C2265,1)*24,2))</f>
        <v/>
      </c>
      <c r="G2265" s="6" t="n"/>
      <c r="H2265" s="16">
        <f>IF(OR(A2265="",B2265=""),"",IF(COUNTIFS('Lançamentos Diários'!$A$5:$A$2004,A2265,'Lançamentos Diários'!$B$5:$B$2004,B2265)&gt;0,"OK","FALTA LANÇAMENTO"))</f>
        <v/>
      </c>
    </row>
    <row r="2266">
      <c r="A2266" s="13" t="n"/>
      <c r="B2266" s="6" t="n"/>
      <c r="C2266" s="14" t="n"/>
      <c r="D2266" s="14" t="n"/>
      <c r="E2266" s="6" t="n"/>
      <c r="F2266" s="11">
        <f>IF(OR(C2266="",D2266=""),"",ROUND(MOD(D2266-C2266,1)*24,2))</f>
        <v/>
      </c>
      <c r="G2266" s="6" t="n"/>
      <c r="H2266" s="16">
        <f>IF(OR(A2266="",B2266=""),"",IF(COUNTIFS('Lançamentos Diários'!$A$5:$A$2004,A2266,'Lançamentos Diários'!$B$5:$B$2004,B2266)&gt;0,"OK","FALTA LANÇAMENTO"))</f>
        <v/>
      </c>
    </row>
    <row r="2267">
      <c r="A2267" s="13" t="n"/>
      <c r="B2267" s="6" t="n"/>
      <c r="C2267" s="14" t="n"/>
      <c r="D2267" s="14" t="n"/>
      <c r="E2267" s="6" t="n"/>
      <c r="F2267" s="11">
        <f>IF(OR(C2267="",D2267=""),"",ROUND(MOD(D2267-C2267,1)*24,2))</f>
        <v/>
      </c>
      <c r="G2267" s="6" t="n"/>
      <c r="H2267" s="16">
        <f>IF(OR(A2267="",B2267=""),"",IF(COUNTIFS('Lançamentos Diários'!$A$5:$A$2004,A2267,'Lançamentos Diários'!$B$5:$B$2004,B2267)&gt;0,"OK","FALTA LANÇAMENTO"))</f>
        <v/>
      </c>
    </row>
    <row r="2268">
      <c r="A2268" s="13" t="n"/>
      <c r="B2268" s="6" t="n"/>
      <c r="C2268" s="14" t="n"/>
      <c r="D2268" s="14" t="n"/>
      <c r="E2268" s="6" t="n"/>
      <c r="F2268" s="11">
        <f>IF(OR(C2268="",D2268=""),"",ROUND(MOD(D2268-C2268,1)*24,2))</f>
        <v/>
      </c>
      <c r="G2268" s="6" t="n"/>
      <c r="H2268" s="16">
        <f>IF(OR(A2268="",B2268=""),"",IF(COUNTIFS('Lançamentos Diários'!$A$5:$A$2004,A2268,'Lançamentos Diários'!$B$5:$B$2004,B2268)&gt;0,"OK","FALTA LANÇAMENTO"))</f>
        <v/>
      </c>
    </row>
    <row r="2269">
      <c r="A2269" s="13" t="n"/>
      <c r="B2269" s="6" t="n"/>
      <c r="C2269" s="14" t="n"/>
      <c r="D2269" s="14" t="n"/>
      <c r="E2269" s="6" t="n"/>
      <c r="F2269" s="11">
        <f>IF(OR(C2269="",D2269=""),"",ROUND(MOD(D2269-C2269,1)*24,2))</f>
        <v/>
      </c>
      <c r="G2269" s="6" t="n"/>
      <c r="H2269" s="16">
        <f>IF(OR(A2269="",B2269=""),"",IF(COUNTIFS('Lançamentos Diários'!$A$5:$A$2004,A2269,'Lançamentos Diários'!$B$5:$B$2004,B2269)&gt;0,"OK","FALTA LANÇAMENTO"))</f>
        <v/>
      </c>
    </row>
    <row r="2270">
      <c r="A2270" s="13" t="n"/>
      <c r="B2270" s="6" t="n"/>
      <c r="C2270" s="14" t="n"/>
      <c r="D2270" s="14" t="n"/>
      <c r="E2270" s="6" t="n"/>
      <c r="F2270" s="11">
        <f>IF(OR(C2270="",D2270=""),"",ROUND(MOD(D2270-C2270,1)*24,2))</f>
        <v/>
      </c>
      <c r="G2270" s="6" t="n"/>
      <c r="H2270" s="16">
        <f>IF(OR(A2270="",B2270=""),"",IF(COUNTIFS('Lançamentos Diários'!$A$5:$A$2004,A2270,'Lançamentos Diários'!$B$5:$B$2004,B2270)&gt;0,"OK","FALTA LANÇAMENTO"))</f>
        <v/>
      </c>
    </row>
    <row r="2271">
      <c r="A2271" s="13" t="n"/>
      <c r="B2271" s="6" t="n"/>
      <c r="C2271" s="14" t="n"/>
      <c r="D2271" s="14" t="n"/>
      <c r="E2271" s="6" t="n"/>
      <c r="F2271" s="11">
        <f>IF(OR(C2271="",D2271=""),"",ROUND(MOD(D2271-C2271,1)*24,2))</f>
        <v/>
      </c>
      <c r="G2271" s="6" t="n"/>
      <c r="H2271" s="16">
        <f>IF(OR(A2271="",B2271=""),"",IF(COUNTIFS('Lançamentos Diários'!$A$5:$A$2004,A2271,'Lançamentos Diários'!$B$5:$B$2004,B2271)&gt;0,"OK","FALTA LANÇAMENTO"))</f>
        <v/>
      </c>
    </row>
    <row r="2272">
      <c r="A2272" s="13" t="n"/>
      <c r="B2272" s="6" t="n"/>
      <c r="C2272" s="14" t="n"/>
      <c r="D2272" s="14" t="n"/>
      <c r="E2272" s="6" t="n"/>
      <c r="F2272" s="11">
        <f>IF(OR(C2272="",D2272=""),"",ROUND(MOD(D2272-C2272,1)*24,2))</f>
        <v/>
      </c>
      <c r="G2272" s="6" t="n"/>
      <c r="H2272" s="16">
        <f>IF(OR(A2272="",B2272=""),"",IF(COUNTIFS('Lançamentos Diários'!$A$5:$A$2004,A2272,'Lançamentos Diários'!$B$5:$B$2004,B2272)&gt;0,"OK","FALTA LANÇAMENTO"))</f>
        <v/>
      </c>
    </row>
    <row r="2273">
      <c r="A2273" s="13" t="n"/>
      <c r="B2273" s="6" t="n"/>
      <c r="C2273" s="14" t="n"/>
      <c r="D2273" s="14" t="n"/>
      <c r="E2273" s="6" t="n"/>
      <c r="F2273" s="11">
        <f>IF(OR(C2273="",D2273=""),"",ROUND(MOD(D2273-C2273,1)*24,2))</f>
        <v/>
      </c>
      <c r="G2273" s="6" t="n"/>
      <c r="H2273" s="16">
        <f>IF(OR(A2273="",B2273=""),"",IF(COUNTIFS('Lançamentos Diários'!$A$5:$A$2004,A2273,'Lançamentos Diários'!$B$5:$B$2004,B2273)&gt;0,"OK","FALTA LANÇAMENTO"))</f>
        <v/>
      </c>
    </row>
    <row r="2274">
      <c r="A2274" s="13" t="n"/>
      <c r="B2274" s="6" t="n"/>
      <c r="C2274" s="14" t="n"/>
      <c r="D2274" s="14" t="n"/>
      <c r="E2274" s="6" t="n"/>
      <c r="F2274" s="11">
        <f>IF(OR(C2274="",D2274=""),"",ROUND(MOD(D2274-C2274,1)*24,2))</f>
        <v/>
      </c>
      <c r="G2274" s="6" t="n"/>
      <c r="H2274" s="16">
        <f>IF(OR(A2274="",B2274=""),"",IF(COUNTIFS('Lançamentos Diários'!$A$5:$A$2004,A2274,'Lançamentos Diários'!$B$5:$B$2004,B2274)&gt;0,"OK","FALTA LANÇAMENTO"))</f>
        <v/>
      </c>
    </row>
    <row r="2275">
      <c r="A2275" s="13" t="n"/>
      <c r="B2275" s="6" t="n"/>
      <c r="C2275" s="14" t="n"/>
      <c r="D2275" s="14" t="n"/>
      <c r="E2275" s="6" t="n"/>
      <c r="F2275" s="11">
        <f>IF(OR(C2275="",D2275=""),"",ROUND(MOD(D2275-C2275,1)*24,2))</f>
        <v/>
      </c>
      <c r="G2275" s="6" t="n"/>
      <c r="H2275" s="16">
        <f>IF(OR(A2275="",B2275=""),"",IF(COUNTIFS('Lançamentos Diários'!$A$5:$A$2004,A2275,'Lançamentos Diários'!$B$5:$B$2004,B2275)&gt;0,"OK","FALTA LANÇAMENTO"))</f>
        <v/>
      </c>
    </row>
    <row r="2276">
      <c r="A2276" s="13" t="n"/>
      <c r="B2276" s="6" t="n"/>
      <c r="C2276" s="14" t="n"/>
      <c r="D2276" s="14" t="n"/>
      <c r="E2276" s="6" t="n"/>
      <c r="F2276" s="11">
        <f>IF(OR(C2276="",D2276=""),"",ROUND(MOD(D2276-C2276,1)*24,2))</f>
        <v/>
      </c>
      <c r="G2276" s="6" t="n"/>
      <c r="H2276" s="16">
        <f>IF(OR(A2276="",B2276=""),"",IF(COUNTIFS('Lançamentos Diários'!$A$5:$A$2004,A2276,'Lançamentos Diários'!$B$5:$B$2004,B2276)&gt;0,"OK","FALTA LANÇAMENTO"))</f>
        <v/>
      </c>
    </row>
    <row r="2277">
      <c r="A2277" s="13" t="n"/>
      <c r="B2277" s="6" t="n"/>
      <c r="C2277" s="14" t="n"/>
      <c r="D2277" s="14" t="n"/>
      <c r="E2277" s="6" t="n"/>
      <c r="F2277" s="11">
        <f>IF(OR(C2277="",D2277=""),"",ROUND(MOD(D2277-C2277,1)*24,2))</f>
        <v/>
      </c>
      <c r="G2277" s="6" t="n"/>
      <c r="H2277" s="16">
        <f>IF(OR(A2277="",B2277=""),"",IF(COUNTIFS('Lançamentos Diários'!$A$5:$A$2004,A2277,'Lançamentos Diários'!$B$5:$B$2004,B2277)&gt;0,"OK","FALTA LANÇAMENTO"))</f>
        <v/>
      </c>
    </row>
    <row r="2278">
      <c r="A2278" s="13" t="n"/>
      <c r="B2278" s="6" t="n"/>
      <c r="C2278" s="14" t="n"/>
      <c r="D2278" s="14" t="n"/>
      <c r="E2278" s="6" t="n"/>
      <c r="F2278" s="11">
        <f>IF(OR(C2278="",D2278=""),"",ROUND(MOD(D2278-C2278,1)*24,2))</f>
        <v/>
      </c>
      <c r="G2278" s="6" t="n"/>
      <c r="H2278" s="16">
        <f>IF(OR(A2278="",B2278=""),"",IF(COUNTIFS('Lançamentos Diários'!$A$5:$A$2004,A2278,'Lançamentos Diários'!$B$5:$B$2004,B2278)&gt;0,"OK","FALTA LANÇAMENTO"))</f>
        <v/>
      </c>
    </row>
    <row r="2279">
      <c r="A2279" s="13" t="n"/>
      <c r="B2279" s="6" t="n"/>
      <c r="C2279" s="14" t="n"/>
      <c r="D2279" s="14" t="n"/>
      <c r="E2279" s="6" t="n"/>
      <c r="F2279" s="11">
        <f>IF(OR(C2279="",D2279=""),"",ROUND(MOD(D2279-C2279,1)*24,2))</f>
        <v/>
      </c>
      <c r="G2279" s="6" t="n"/>
      <c r="H2279" s="16">
        <f>IF(OR(A2279="",B2279=""),"",IF(COUNTIFS('Lançamentos Diários'!$A$5:$A$2004,A2279,'Lançamentos Diários'!$B$5:$B$2004,B2279)&gt;0,"OK","FALTA LANÇAMENTO"))</f>
        <v/>
      </c>
    </row>
    <row r="2280">
      <c r="A2280" s="13" t="n"/>
      <c r="B2280" s="6" t="n"/>
      <c r="C2280" s="14" t="n"/>
      <c r="D2280" s="14" t="n"/>
      <c r="E2280" s="6" t="n"/>
      <c r="F2280" s="11">
        <f>IF(OR(C2280="",D2280=""),"",ROUND(MOD(D2280-C2280,1)*24,2))</f>
        <v/>
      </c>
      <c r="G2280" s="6" t="n"/>
      <c r="H2280" s="16">
        <f>IF(OR(A2280="",B2280=""),"",IF(COUNTIFS('Lançamentos Diários'!$A$5:$A$2004,A2280,'Lançamentos Diários'!$B$5:$B$2004,B2280)&gt;0,"OK","FALTA LANÇAMENTO"))</f>
        <v/>
      </c>
    </row>
    <row r="2281">
      <c r="A2281" s="13" t="n"/>
      <c r="B2281" s="6" t="n"/>
      <c r="C2281" s="14" t="n"/>
      <c r="D2281" s="14" t="n"/>
      <c r="E2281" s="6" t="n"/>
      <c r="F2281" s="11">
        <f>IF(OR(C2281="",D2281=""),"",ROUND(MOD(D2281-C2281,1)*24,2))</f>
        <v/>
      </c>
      <c r="G2281" s="6" t="n"/>
      <c r="H2281" s="16">
        <f>IF(OR(A2281="",B2281=""),"",IF(COUNTIFS('Lançamentos Diários'!$A$5:$A$2004,A2281,'Lançamentos Diários'!$B$5:$B$2004,B2281)&gt;0,"OK","FALTA LANÇAMENTO"))</f>
        <v/>
      </c>
    </row>
    <row r="2282">
      <c r="A2282" s="13" t="n"/>
      <c r="B2282" s="6" t="n"/>
      <c r="C2282" s="14" t="n"/>
      <c r="D2282" s="14" t="n"/>
      <c r="E2282" s="6" t="n"/>
      <c r="F2282" s="11">
        <f>IF(OR(C2282="",D2282=""),"",ROUND(MOD(D2282-C2282,1)*24,2))</f>
        <v/>
      </c>
      <c r="G2282" s="6" t="n"/>
      <c r="H2282" s="16">
        <f>IF(OR(A2282="",B2282=""),"",IF(COUNTIFS('Lançamentos Diários'!$A$5:$A$2004,A2282,'Lançamentos Diários'!$B$5:$B$2004,B2282)&gt;0,"OK","FALTA LANÇAMENTO"))</f>
        <v/>
      </c>
    </row>
    <row r="2283">
      <c r="A2283" s="13" t="n"/>
      <c r="B2283" s="6" t="n"/>
      <c r="C2283" s="14" t="n"/>
      <c r="D2283" s="14" t="n"/>
      <c r="E2283" s="6" t="n"/>
      <c r="F2283" s="11">
        <f>IF(OR(C2283="",D2283=""),"",ROUND(MOD(D2283-C2283,1)*24,2))</f>
        <v/>
      </c>
      <c r="G2283" s="6" t="n"/>
      <c r="H2283" s="16">
        <f>IF(OR(A2283="",B2283=""),"",IF(COUNTIFS('Lançamentos Diários'!$A$5:$A$2004,A2283,'Lançamentos Diários'!$B$5:$B$2004,B2283)&gt;0,"OK","FALTA LANÇAMENTO"))</f>
        <v/>
      </c>
    </row>
    <row r="2284">
      <c r="A2284" s="13" t="n"/>
      <c r="B2284" s="6" t="n"/>
      <c r="C2284" s="14" t="n"/>
      <c r="D2284" s="14" t="n"/>
      <c r="E2284" s="6" t="n"/>
      <c r="F2284" s="11">
        <f>IF(OR(C2284="",D2284=""),"",ROUND(MOD(D2284-C2284,1)*24,2))</f>
        <v/>
      </c>
      <c r="G2284" s="6" t="n"/>
      <c r="H2284" s="16">
        <f>IF(OR(A2284="",B2284=""),"",IF(COUNTIFS('Lançamentos Diários'!$A$5:$A$2004,A2284,'Lançamentos Diários'!$B$5:$B$2004,B2284)&gt;0,"OK","FALTA LANÇAMENTO"))</f>
        <v/>
      </c>
    </row>
    <row r="2285">
      <c r="A2285" s="13" t="n"/>
      <c r="B2285" s="6" t="n"/>
      <c r="C2285" s="14" t="n"/>
      <c r="D2285" s="14" t="n"/>
      <c r="E2285" s="6" t="n"/>
      <c r="F2285" s="11">
        <f>IF(OR(C2285="",D2285=""),"",ROUND(MOD(D2285-C2285,1)*24,2))</f>
        <v/>
      </c>
      <c r="G2285" s="6" t="n"/>
      <c r="H2285" s="16">
        <f>IF(OR(A2285="",B2285=""),"",IF(COUNTIFS('Lançamentos Diários'!$A$5:$A$2004,A2285,'Lançamentos Diários'!$B$5:$B$2004,B2285)&gt;0,"OK","FALTA LANÇAMENTO"))</f>
        <v/>
      </c>
    </row>
    <row r="2286">
      <c r="A2286" s="13" t="n"/>
      <c r="B2286" s="6" t="n"/>
      <c r="C2286" s="14" t="n"/>
      <c r="D2286" s="14" t="n"/>
      <c r="E2286" s="6" t="n"/>
      <c r="F2286" s="11">
        <f>IF(OR(C2286="",D2286=""),"",ROUND(MOD(D2286-C2286,1)*24,2))</f>
        <v/>
      </c>
      <c r="G2286" s="6" t="n"/>
      <c r="H2286" s="16">
        <f>IF(OR(A2286="",B2286=""),"",IF(COUNTIFS('Lançamentos Diários'!$A$5:$A$2004,A2286,'Lançamentos Diários'!$B$5:$B$2004,B2286)&gt;0,"OK","FALTA LANÇAMENTO"))</f>
        <v/>
      </c>
    </row>
    <row r="2287">
      <c r="A2287" s="13" t="n"/>
      <c r="B2287" s="6" t="n"/>
      <c r="C2287" s="14" t="n"/>
      <c r="D2287" s="14" t="n"/>
      <c r="E2287" s="6" t="n"/>
      <c r="F2287" s="11">
        <f>IF(OR(C2287="",D2287=""),"",ROUND(MOD(D2287-C2287,1)*24,2))</f>
        <v/>
      </c>
      <c r="G2287" s="6" t="n"/>
      <c r="H2287" s="16">
        <f>IF(OR(A2287="",B2287=""),"",IF(COUNTIFS('Lançamentos Diários'!$A$5:$A$2004,A2287,'Lançamentos Diários'!$B$5:$B$2004,B2287)&gt;0,"OK","FALTA LANÇAMENTO"))</f>
        <v/>
      </c>
    </row>
    <row r="2288">
      <c r="A2288" s="13" t="n"/>
      <c r="B2288" s="6" t="n"/>
      <c r="C2288" s="14" t="n"/>
      <c r="D2288" s="14" t="n"/>
      <c r="E2288" s="6" t="n"/>
      <c r="F2288" s="11">
        <f>IF(OR(C2288="",D2288=""),"",ROUND(MOD(D2288-C2288,1)*24,2))</f>
        <v/>
      </c>
      <c r="G2288" s="6" t="n"/>
      <c r="H2288" s="16">
        <f>IF(OR(A2288="",B2288=""),"",IF(COUNTIFS('Lançamentos Diários'!$A$5:$A$2004,A2288,'Lançamentos Diários'!$B$5:$B$2004,B2288)&gt;0,"OK","FALTA LANÇAMENTO"))</f>
        <v/>
      </c>
    </row>
    <row r="2289">
      <c r="A2289" s="13" t="n"/>
      <c r="B2289" s="6" t="n"/>
      <c r="C2289" s="14" t="n"/>
      <c r="D2289" s="14" t="n"/>
      <c r="E2289" s="6" t="n"/>
      <c r="F2289" s="11">
        <f>IF(OR(C2289="",D2289=""),"",ROUND(MOD(D2289-C2289,1)*24,2))</f>
        <v/>
      </c>
      <c r="G2289" s="6" t="n"/>
      <c r="H2289" s="16">
        <f>IF(OR(A2289="",B2289=""),"",IF(COUNTIFS('Lançamentos Diários'!$A$5:$A$2004,A2289,'Lançamentos Diários'!$B$5:$B$2004,B2289)&gt;0,"OK","FALTA LANÇAMENTO"))</f>
        <v/>
      </c>
    </row>
    <row r="2290">
      <c r="A2290" s="13" t="n"/>
      <c r="B2290" s="6" t="n"/>
      <c r="C2290" s="14" t="n"/>
      <c r="D2290" s="14" t="n"/>
      <c r="E2290" s="6" t="n"/>
      <c r="F2290" s="11">
        <f>IF(OR(C2290="",D2290=""),"",ROUND(MOD(D2290-C2290,1)*24,2))</f>
        <v/>
      </c>
      <c r="G2290" s="6" t="n"/>
      <c r="H2290" s="16">
        <f>IF(OR(A2290="",B2290=""),"",IF(COUNTIFS('Lançamentos Diários'!$A$5:$A$2004,A2290,'Lançamentos Diários'!$B$5:$B$2004,B2290)&gt;0,"OK","FALTA LANÇAMENTO"))</f>
        <v/>
      </c>
    </row>
    <row r="2291">
      <c r="A2291" s="13" t="n"/>
      <c r="B2291" s="6" t="n"/>
      <c r="C2291" s="14" t="n"/>
      <c r="D2291" s="14" t="n"/>
      <c r="E2291" s="6" t="n"/>
      <c r="F2291" s="11">
        <f>IF(OR(C2291="",D2291=""),"",ROUND(MOD(D2291-C2291,1)*24,2))</f>
        <v/>
      </c>
      <c r="G2291" s="6" t="n"/>
      <c r="H2291" s="16">
        <f>IF(OR(A2291="",B2291=""),"",IF(COUNTIFS('Lançamentos Diários'!$A$5:$A$2004,A2291,'Lançamentos Diários'!$B$5:$B$2004,B2291)&gt;0,"OK","FALTA LANÇAMENTO"))</f>
        <v/>
      </c>
    </row>
    <row r="2292">
      <c r="A2292" s="13" t="n"/>
      <c r="B2292" s="6" t="n"/>
      <c r="C2292" s="14" t="n"/>
      <c r="D2292" s="14" t="n"/>
      <c r="E2292" s="6" t="n"/>
      <c r="F2292" s="11">
        <f>IF(OR(C2292="",D2292=""),"",ROUND(MOD(D2292-C2292,1)*24,2))</f>
        <v/>
      </c>
      <c r="G2292" s="6" t="n"/>
      <c r="H2292" s="16">
        <f>IF(OR(A2292="",B2292=""),"",IF(COUNTIFS('Lançamentos Diários'!$A$5:$A$2004,A2292,'Lançamentos Diários'!$B$5:$B$2004,B2292)&gt;0,"OK","FALTA LANÇAMENTO"))</f>
        <v/>
      </c>
    </row>
    <row r="2293">
      <c r="A2293" s="13" t="n"/>
      <c r="B2293" s="6" t="n"/>
      <c r="C2293" s="14" t="n"/>
      <c r="D2293" s="14" t="n"/>
      <c r="E2293" s="6" t="n"/>
      <c r="F2293" s="11">
        <f>IF(OR(C2293="",D2293=""),"",ROUND(MOD(D2293-C2293,1)*24,2))</f>
        <v/>
      </c>
      <c r="G2293" s="6" t="n"/>
      <c r="H2293" s="16">
        <f>IF(OR(A2293="",B2293=""),"",IF(COUNTIFS('Lançamentos Diários'!$A$5:$A$2004,A2293,'Lançamentos Diários'!$B$5:$B$2004,B2293)&gt;0,"OK","FALTA LANÇAMENTO"))</f>
        <v/>
      </c>
    </row>
    <row r="2294">
      <c r="A2294" s="13" t="n"/>
      <c r="B2294" s="6" t="n"/>
      <c r="C2294" s="14" t="n"/>
      <c r="D2294" s="14" t="n"/>
      <c r="E2294" s="6" t="n"/>
      <c r="F2294" s="11">
        <f>IF(OR(C2294="",D2294=""),"",ROUND(MOD(D2294-C2294,1)*24,2))</f>
        <v/>
      </c>
      <c r="G2294" s="6" t="n"/>
      <c r="H2294" s="16">
        <f>IF(OR(A2294="",B2294=""),"",IF(COUNTIFS('Lançamentos Diários'!$A$5:$A$2004,A2294,'Lançamentos Diários'!$B$5:$B$2004,B2294)&gt;0,"OK","FALTA LANÇAMENTO"))</f>
        <v/>
      </c>
    </row>
    <row r="2295">
      <c r="A2295" s="13" t="n"/>
      <c r="B2295" s="6" t="n"/>
      <c r="C2295" s="14" t="n"/>
      <c r="D2295" s="14" t="n"/>
      <c r="E2295" s="6" t="n"/>
      <c r="F2295" s="11">
        <f>IF(OR(C2295="",D2295=""),"",ROUND(MOD(D2295-C2295,1)*24,2))</f>
        <v/>
      </c>
      <c r="G2295" s="6" t="n"/>
      <c r="H2295" s="16">
        <f>IF(OR(A2295="",B2295=""),"",IF(COUNTIFS('Lançamentos Diários'!$A$5:$A$2004,A2295,'Lançamentos Diários'!$B$5:$B$2004,B2295)&gt;0,"OK","FALTA LANÇAMENTO"))</f>
        <v/>
      </c>
    </row>
    <row r="2296">
      <c r="A2296" s="13" t="n"/>
      <c r="B2296" s="6" t="n"/>
      <c r="C2296" s="14" t="n"/>
      <c r="D2296" s="14" t="n"/>
      <c r="E2296" s="6" t="n"/>
      <c r="F2296" s="11">
        <f>IF(OR(C2296="",D2296=""),"",ROUND(MOD(D2296-C2296,1)*24,2))</f>
        <v/>
      </c>
      <c r="G2296" s="6" t="n"/>
      <c r="H2296" s="16">
        <f>IF(OR(A2296="",B2296=""),"",IF(COUNTIFS('Lançamentos Diários'!$A$5:$A$2004,A2296,'Lançamentos Diários'!$B$5:$B$2004,B2296)&gt;0,"OK","FALTA LANÇAMENTO"))</f>
        <v/>
      </c>
    </row>
    <row r="2297">
      <c r="A2297" s="13" t="n"/>
      <c r="B2297" s="6" t="n"/>
      <c r="C2297" s="14" t="n"/>
      <c r="D2297" s="14" t="n"/>
      <c r="E2297" s="6" t="n"/>
      <c r="F2297" s="11">
        <f>IF(OR(C2297="",D2297=""),"",ROUND(MOD(D2297-C2297,1)*24,2))</f>
        <v/>
      </c>
      <c r="G2297" s="6" t="n"/>
      <c r="H2297" s="16">
        <f>IF(OR(A2297="",B2297=""),"",IF(COUNTIFS('Lançamentos Diários'!$A$5:$A$2004,A2297,'Lançamentos Diários'!$B$5:$B$2004,B2297)&gt;0,"OK","FALTA LANÇAMENTO"))</f>
        <v/>
      </c>
    </row>
    <row r="2298">
      <c r="A2298" s="13" t="n"/>
      <c r="B2298" s="6" t="n"/>
      <c r="C2298" s="14" t="n"/>
      <c r="D2298" s="14" t="n"/>
      <c r="E2298" s="6" t="n"/>
      <c r="F2298" s="11">
        <f>IF(OR(C2298="",D2298=""),"",ROUND(MOD(D2298-C2298,1)*24,2))</f>
        <v/>
      </c>
      <c r="G2298" s="6" t="n"/>
      <c r="H2298" s="16">
        <f>IF(OR(A2298="",B2298=""),"",IF(COUNTIFS('Lançamentos Diários'!$A$5:$A$2004,A2298,'Lançamentos Diários'!$B$5:$B$2004,B2298)&gt;0,"OK","FALTA LANÇAMENTO"))</f>
        <v/>
      </c>
    </row>
    <row r="2299">
      <c r="A2299" s="13" t="n"/>
      <c r="B2299" s="6" t="n"/>
      <c r="C2299" s="14" t="n"/>
      <c r="D2299" s="14" t="n"/>
      <c r="E2299" s="6" t="n"/>
      <c r="F2299" s="11">
        <f>IF(OR(C2299="",D2299=""),"",ROUND(MOD(D2299-C2299,1)*24,2))</f>
        <v/>
      </c>
      <c r="G2299" s="6" t="n"/>
      <c r="H2299" s="16">
        <f>IF(OR(A2299="",B2299=""),"",IF(COUNTIFS('Lançamentos Diários'!$A$5:$A$2004,A2299,'Lançamentos Diários'!$B$5:$B$2004,B2299)&gt;0,"OK","FALTA LANÇAMENTO"))</f>
        <v/>
      </c>
    </row>
    <row r="2300">
      <c r="A2300" s="13" t="n"/>
      <c r="B2300" s="6" t="n"/>
      <c r="C2300" s="14" t="n"/>
      <c r="D2300" s="14" t="n"/>
      <c r="E2300" s="6" t="n"/>
      <c r="F2300" s="11">
        <f>IF(OR(C2300="",D2300=""),"",ROUND(MOD(D2300-C2300,1)*24,2))</f>
        <v/>
      </c>
      <c r="G2300" s="6" t="n"/>
      <c r="H2300" s="16">
        <f>IF(OR(A2300="",B2300=""),"",IF(COUNTIFS('Lançamentos Diários'!$A$5:$A$2004,A2300,'Lançamentos Diários'!$B$5:$B$2004,B2300)&gt;0,"OK","FALTA LANÇAMENTO"))</f>
        <v/>
      </c>
    </row>
    <row r="2301">
      <c r="A2301" s="13" t="n"/>
      <c r="B2301" s="6" t="n"/>
      <c r="C2301" s="14" t="n"/>
      <c r="D2301" s="14" t="n"/>
      <c r="E2301" s="6" t="n"/>
      <c r="F2301" s="11">
        <f>IF(OR(C2301="",D2301=""),"",ROUND(MOD(D2301-C2301,1)*24,2))</f>
        <v/>
      </c>
      <c r="G2301" s="6" t="n"/>
      <c r="H2301" s="16">
        <f>IF(OR(A2301="",B2301=""),"",IF(COUNTIFS('Lançamentos Diários'!$A$5:$A$2004,A2301,'Lançamentos Diários'!$B$5:$B$2004,B2301)&gt;0,"OK","FALTA LANÇAMENTO"))</f>
        <v/>
      </c>
    </row>
    <row r="2302">
      <c r="A2302" s="13" t="n"/>
      <c r="B2302" s="6" t="n"/>
      <c r="C2302" s="14" t="n"/>
      <c r="D2302" s="14" t="n"/>
      <c r="E2302" s="6" t="n"/>
      <c r="F2302" s="11">
        <f>IF(OR(C2302="",D2302=""),"",ROUND(MOD(D2302-C2302,1)*24,2))</f>
        <v/>
      </c>
      <c r="G2302" s="6" t="n"/>
      <c r="H2302" s="16">
        <f>IF(OR(A2302="",B2302=""),"",IF(COUNTIFS('Lançamentos Diários'!$A$5:$A$2004,A2302,'Lançamentos Diários'!$B$5:$B$2004,B2302)&gt;0,"OK","FALTA LANÇAMENTO"))</f>
        <v/>
      </c>
    </row>
    <row r="2303">
      <c r="A2303" s="13" t="n"/>
      <c r="B2303" s="6" t="n"/>
      <c r="C2303" s="14" t="n"/>
      <c r="D2303" s="14" t="n"/>
      <c r="E2303" s="6" t="n"/>
      <c r="F2303" s="11">
        <f>IF(OR(C2303="",D2303=""),"",ROUND(MOD(D2303-C2303,1)*24,2))</f>
        <v/>
      </c>
      <c r="G2303" s="6" t="n"/>
      <c r="H2303" s="16">
        <f>IF(OR(A2303="",B2303=""),"",IF(COUNTIFS('Lançamentos Diários'!$A$5:$A$2004,A2303,'Lançamentos Diários'!$B$5:$B$2004,B2303)&gt;0,"OK","FALTA LANÇAMENTO"))</f>
        <v/>
      </c>
    </row>
    <row r="2304">
      <c r="A2304" s="13" t="n"/>
      <c r="B2304" s="6" t="n"/>
      <c r="C2304" s="14" t="n"/>
      <c r="D2304" s="14" t="n"/>
      <c r="E2304" s="6" t="n"/>
      <c r="F2304" s="11">
        <f>IF(OR(C2304="",D2304=""),"",ROUND(MOD(D2304-C2304,1)*24,2))</f>
        <v/>
      </c>
      <c r="G2304" s="6" t="n"/>
      <c r="H2304" s="16">
        <f>IF(OR(A2304="",B2304=""),"",IF(COUNTIFS('Lançamentos Diários'!$A$5:$A$2004,A2304,'Lançamentos Diários'!$B$5:$B$2004,B2304)&gt;0,"OK","FALTA LANÇAMENTO"))</f>
        <v/>
      </c>
    </row>
    <row r="2305">
      <c r="A2305" s="13" t="n"/>
      <c r="B2305" s="6" t="n"/>
      <c r="C2305" s="14" t="n"/>
      <c r="D2305" s="14" t="n"/>
      <c r="E2305" s="6" t="n"/>
      <c r="F2305" s="11">
        <f>IF(OR(C2305="",D2305=""),"",ROUND(MOD(D2305-C2305,1)*24,2))</f>
        <v/>
      </c>
      <c r="G2305" s="6" t="n"/>
      <c r="H2305" s="16">
        <f>IF(OR(A2305="",B2305=""),"",IF(COUNTIFS('Lançamentos Diários'!$A$5:$A$2004,A2305,'Lançamentos Diários'!$B$5:$B$2004,B2305)&gt;0,"OK","FALTA LANÇAMENTO"))</f>
        <v/>
      </c>
    </row>
    <row r="2306">
      <c r="A2306" s="13" t="n"/>
      <c r="B2306" s="6" t="n"/>
      <c r="C2306" s="14" t="n"/>
      <c r="D2306" s="14" t="n"/>
      <c r="E2306" s="6" t="n"/>
      <c r="F2306" s="11">
        <f>IF(OR(C2306="",D2306=""),"",ROUND(MOD(D2306-C2306,1)*24,2))</f>
        <v/>
      </c>
      <c r="G2306" s="6" t="n"/>
      <c r="H2306" s="16">
        <f>IF(OR(A2306="",B2306=""),"",IF(COUNTIFS('Lançamentos Diários'!$A$5:$A$2004,A2306,'Lançamentos Diários'!$B$5:$B$2004,B2306)&gt;0,"OK","FALTA LANÇAMENTO"))</f>
        <v/>
      </c>
    </row>
    <row r="2307">
      <c r="A2307" s="13" t="n"/>
      <c r="B2307" s="6" t="n"/>
      <c r="C2307" s="14" t="n"/>
      <c r="D2307" s="14" t="n"/>
      <c r="E2307" s="6" t="n"/>
      <c r="F2307" s="11">
        <f>IF(OR(C2307="",D2307=""),"",ROUND(MOD(D2307-C2307,1)*24,2))</f>
        <v/>
      </c>
      <c r="G2307" s="6" t="n"/>
      <c r="H2307" s="16">
        <f>IF(OR(A2307="",B2307=""),"",IF(COUNTIFS('Lançamentos Diários'!$A$5:$A$2004,A2307,'Lançamentos Diários'!$B$5:$B$2004,B2307)&gt;0,"OK","FALTA LANÇAMENTO"))</f>
        <v/>
      </c>
    </row>
    <row r="2308">
      <c r="A2308" s="13" t="n"/>
      <c r="B2308" s="6" t="n"/>
      <c r="C2308" s="14" t="n"/>
      <c r="D2308" s="14" t="n"/>
      <c r="E2308" s="6" t="n"/>
      <c r="F2308" s="11">
        <f>IF(OR(C2308="",D2308=""),"",ROUND(MOD(D2308-C2308,1)*24,2))</f>
        <v/>
      </c>
      <c r="G2308" s="6" t="n"/>
      <c r="H2308" s="16">
        <f>IF(OR(A2308="",B2308=""),"",IF(COUNTIFS('Lançamentos Diários'!$A$5:$A$2004,A2308,'Lançamentos Diários'!$B$5:$B$2004,B2308)&gt;0,"OK","FALTA LANÇAMENTO"))</f>
        <v/>
      </c>
    </row>
    <row r="2309">
      <c r="A2309" s="13" t="n"/>
      <c r="B2309" s="6" t="n"/>
      <c r="C2309" s="14" t="n"/>
      <c r="D2309" s="14" t="n"/>
      <c r="E2309" s="6" t="n"/>
      <c r="F2309" s="11">
        <f>IF(OR(C2309="",D2309=""),"",ROUND(MOD(D2309-C2309,1)*24,2))</f>
        <v/>
      </c>
      <c r="G2309" s="6" t="n"/>
      <c r="H2309" s="16">
        <f>IF(OR(A2309="",B2309=""),"",IF(COUNTIFS('Lançamentos Diários'!$A$5:$A$2004,A2309,'Lançamentos Diários'!$B$5:$B$2004,B2309)&gt;0,"OK","FALTA LANÇAMENTO"))</f>
        <v/>
      </c>
    </row>
    <row r="2310">
      <c r="A2310" s="13" t="n"/>
      <c r="B2310" s="6" t="n"/>
      <c r="C2310" s="14" t="n"/>
      <c r="D2310" s="14" t="n"/>
      <c r="E2310" s="6" t="n"/>
      <c r="F2310" s="11">
        <f>IF(OR(C2310="",D2310=""),"",ROUND(MOD(D2310-C2310,1)*24,2))</f>
        <v/>
      </c>
      <c r="G2310" s="6" t="n"/>
      <c r="H2310" s="16">
        <f>IF(OR(A2310="",B2310=""),"",IF(COUNTIFS('Lançamentos Diários'!$A$5:$A$2004,A2310,'Lançamentos Diários'!$B$5:$B$2004,B2310)&gt;0,"OK","FALTA LANÇAMENTO"))</f>
        <v/>
      </c>
    </row>
    <row r="2311">
      <c r="A2311" s="13" t="n"/>
      <c r="B2311" s="6" t="n"/>
      <c r="C2311" s="14" t="n"/>
      <c r="D2311" s="14" t="n"/>
      <c r="E2311" s="6" t="n"/>
      <c r="F2311" s="11">
        <f>IF(OR(C2311="",D2311=""),"",ROUND(MOD(D2311-C2311,1)*24,2))</f>
        <v/>
      </c>
      <c r="G2311" s="6" t="n"/>
      <c r="H2311" s="16">
        <f>IF(OR(A2311="",B2311=""),"",IF(COUNTIFS('Lançamentos Diários'!$A$5:$A$2004,A2311,'Lançamentos Diários'!$B$5:$B$2004,B2311)&gt;0,"OK","FALTA LANÇAMENTO"))</f>
        <v/>
      </c>
    </row>
    <row r="2312">
      <c r="A2312" s="13" t="n"/>
      <c r="B2312" s="6" t="n"/>
      <c r="C2312" s="14" t="n"/>
      <c r="D2312" s="14" t="n"/>
      <c r="E2312" s="6" t="n"/>
      <c r="F2312" s="11">
        <f>IF(OR(C2312="",D2312=""),"",ROUND(MOD(D2312-C2312,1)*24,2))</f>
        <v/>
      </c>
      <c r="G2312" s="6" t="n"/>
      <c r="H2312" s="16">
        <f>IF(OR(A2312="",B2312=""),"",IF(COUNTIFS('Lançamentos Diários'!$A$5:$A$2004,A2312,'Lançamentos Diários'!$B$5:$B$2004,B2312)&gt;0,"OK","FALTA LANÇAMENTO"))</f>
        <v/>
      </c>
    </row>
    <row r="2313">
      <c r="A2313" s="13" t="n"/>
      <c r="B2313" s="6" t="n"/>
      <c r="C2313" s="14" t="n"/>
      <c r="D2313" s="14" t="n"/>
      <c r="E2313" s="6" t="n"/>
      <c r="F2313" s="11">
        <f>IF(OR(C2313="",D2313=""),"",ROUND(MOD(D2313-C2313,1)*24,2))</f>
        <v/>
      </c>
      <c r="G2313" s="6" t="n"/>
      <c r="H2313" s="16">
        <f>IF(OR(A2313="",B2313=""),"",IF(COUNTIFS('Lançamentos Diários'!$A$5:$A$2004,A2313,'Lançamentos Diários'!$B$5:$B$2004,B2313)&gt;0,"OK","FALTA LANÇAMENTO"))</f>
        <v/>
      </c>
    </row>
    <row r="2314">
      <c r="A2314" s="13" t="n"/>
      <c r="B2314" s="6" t="n"/>
      <c r="C2314" s="14" t="n"/>
      <c r="D2314" s="14" t="n"/>
      <c r="E2314" s="6" t="n"/>
      <c r="F2314" s="11">
        <f>IF(OR(C2314="",D2314=""),"",ROUND(MOD(D2314-C2314,1)*24,2))</f>
        <v/>
      </c>
      <c r="G2314" s="6" t="n"/>
      <c r="H2314" s="16">
        <f>IF(OR(A2314="",B2314=""),"",IF(COUNTIFS('Lançamentos Diários'!$A$5:$A$2004,A2314,'Lançamentos Diários'!$B$5:$B$2004,B2314)&gt;0,"OK","FALTA LANÇAMENTO"))</f>
        <v/>
      </c>
    </row>
    <row r="2315">
      <c r="A2315" s="13" t="n"/>
      <c r="B2315" s="6" t="n"/>
      <c r="C2315" s="14" t="n"/>
      <c r="D2315" s="14" t="n"/>
      <c r="E2315" s="6" t="n"/>
      <c r="F2315" s="11">
        <f>IF(OR(C2315="",D2315=""),"",ROUND(MOD(D2315-C2315,1)*24,2))</f>
        <v/>
      </c>
      <c r="G2315" s="6" t="n"/>
      <c r="H2315" s="16">
        <f>IF(OR(A2315="",B2315=""),"",IF(COUNTIFS('Lançamentos Diários'!$A$5:$A$2004,A2315,'Lançamentos Diários'!$B$5:$B$2004,B2315)&gt;0,"OK","FALTA LANÇAMENTO"))</f>
        <v/>
      </c>
    </row>
    <row r="2316">
      <c r="A2316" s="13" t="n"/>
      <c r="B2316" s="6" t="n"/>
      <c r="C2316" s="14" t="n"/>
      <c r="D2316" s="14" t="n"/>
      <c r="E2316" s="6" t="n"/>
      <c r="F2316" s="11">
        <f>IF(OR(C2316="",D2316=""),"",ROUND(MOD(D2316-C2316,1)*24,2))</f>
        <v/>
      </c>
      <c r="G2316" s="6" t="n"/>
      <c r="H2316" s="16">
        <f>IF(OR(A2316="",B2316=""),"",IF(COUNTIFS('Lançamentos Diários'!$A$5:$A$2004,A2316,'Lançamentos Diários'!$B$5:$B$2004,B2316)&gt;0,"OK","FALTA LANÇAMENTO"))</f>
        <v/>
      </c>
    </row>
    <row r="2317">
      <c r="A2317" s="13" t="n"/>
      <c r="B2317" s="6" t="n"/>
      <c r="C2317" s="14" t="n"/>
      <c r="D2317" s="14" t="n"/>
      <c r="E2317" s="6" t="n"/>
      <c r="F2317" s="11">
        <f>IF(OR(C2317="",D2317=""),"",ROUND(MOD(D2317-C2317,1)*24,2))</f>
        <v/>
      </c>
      <c r="G2317" s="6" t="n"/>
      <c r="H2317" s="16">
        <f>IF(OR(A2317="",B2317=""),"",IF(COUNTIFS('Lançamentos Diários'!$A$5:$A$2004,A2317,'Lançamentos Diários'!$B$5:$B$2004,B2317)&gt;0,"OK","FALTA LANÇAMENTO"))</f>
        <v/>
      </c>
    </row>
    <row r="2318">
      <c r="A2318" s="13" t="n"/>
      <c r="B2318" s="6" t="n"/>
      <c r="C2318" s="14" t="n"/>
      <c r="D2318" s="14" t="n"/>
      <c r="E2318" s="6" t="n"/>
      <c r="F2318" s="11">
        <f>IF(OR(C2318="",D2318=""),"",ROUND(MOD(D2318-C2318,1)*24,2))</f>
        <v/>
      </c>
      <c r="G2318" s="6" t="n"/>
      <c r="H2318" s="16">
        <f>IF(OR(A2318="",B2318=""),"",IF(COUNTIFS('Lançamentos Diários'!$A$5:$A$2004,A2318,'Lançamentos Diários'!$B$5:$B$2004,B2318)&gt;0,"OK","FALTA LANÇAMENTO"))</f>
        <v/>
      </c>
    </row>
    <row r="2319">
      <c r="A2319" s="13" t="n"/>
      <c r="B2319" s="6" t="n"/>
      <c r="C2319" s="14" t="n"/>
      <c r="D2319" s="14" t="n"/>
      <c r="E2319" s="6" t="n"/>
      <c r="F2319" s="11">
        <f>IF(OR(C2319="",D2319=""),"",ROUND(MOD(D2319-C2319,1)*24,2))</f>
        <v/>
      </c>
      <c r="G2319" s="6" t="n"/>
      <c r="H2319" s="16">
        <f>IF(OR(A2319="",B2319=""),"",IF(COUNTIFS('Lançamentos Diários'!$A$5:$A$2004,A2319,'Lançamentos Diários'!$B$5:$B$2004,B2319)&gt;0,"OK","FALTA LANÇAMENTO"))</f>
        <v/>
      </c>
    </row>
    <row r="2320">
      <c r="A2320" s="13" t="n"/>
      <c r="B2320" s="6" t="n"/>
      <c r="C2320" s="14" t="n"/>
      <c r="D2320" s="14" t="n"/>
      <c r="E2320" s="6" t="n"/>
      <c r="F2320" s="11">
        <f>IF(OR(C2320="",D2320=""),"",ROUND(MOD(D2320-C2320,1)*24,2))</f>
        <v/>
      </c>
      <c r="G2320" s="6" t="n"/>
      <c r="H2320" s="16">
        <f>IF(OR(A2320="",B2320=""),"",IF(COUNTIFS('Lançamentos Diários'!$A$5:$A$2004,A2320,'Lançamentos Diários'!$B$5:$B$2004,B2320)&gt;0,"OK","FALTA LANÇAMENTO"))</f>
        <v/>
      </c>
    </row>
    <row r="2321">
      <c r="A2321" s="13" t="n"/>
      <c r="B2321" s="6" t="n"/>
      <c r="C2321" s="14" t="n"/>
      <c r="D2321" s="14" t="n"/>
      <c r="E2321" s="6" t="n"/>
      <c r="F2321" s="11">
        <f>IF(OR(C2321="",D2321=""),"",ROUND(MOD(D2321-C2321,1)*24,2))</f>
        <v/>
      </c>
      <c r="G2321" s="6" t="n"/>
      <c r="H2321" s="16">
        <f>IF(OR(A2321="",B2321=""),"",IF(COUNTIFS('Lançamentos Diários'!$A$5:$A$2004,A2321,'Lançamentos Diários'!$B$5:$B$2004,B2321)&gt;0,"OK","FALTA LANÇAMENTO"))</f>
        <v/>
      </c>
    </row>
    <row r="2322">
      <c r="A2322" s="13" t="n"/>
      <c r="B2322" s="6" t="n"/>
      <c r="C2322" s="14" t="n"/>
      <c r="D2322" s="14" t="n"/>
      <c r="E2322" s="6" t="n"/>
      <c r="F2322" s="11">
        <f>IF(OR(C2322="",D2322=""),"",ROUND(MOD(D2322-C2322,1)*24,2))</f>
        <v/>
      </c>
      <c r="G2322" s="6" t="n"/>
      <c r="H2322" s="16">
        <f>IF(OR(A2322="",B2322=""),"",IF(COUNTIFS('Lançamentos Diários'!$A$5:$A$2004,A2322,'Lançamentos Diários'!$B$5:$B$2004,B2322)&gt;0,"OK","FALTA LANÇAMENTO"))</f>
        <v/>
      </c>
    </row>
    <row r="2323">
      <c r="A2323" s="13" t="n"/>
      <c r="B2323" s="6" t="n"/>
      <c r="C2323" s="14" t="n"/>
      <c r="D2323" s="14" t="n"/>
      <c r="E2323" s="6" t="n"/>
      <c r="F2323" s="11">
        <f>IF(OR(C2323="",D2323=""),"",ROUND(MOD(D2323-C2323,1)*24,2))</f>
        <v/>
      </c>
      <c r="G2323" s="6" t="n"/>
      <c r="H2323" s="16">
        <f>IF(OR(A2323="",B2323=""),"",IF(COUNTIFS('Lançamentos Diários'!$A$5:$A$2004,A2323,'Lançamentos Diários'!$B$5:$B$2004,B2323)&gt;0,"OK","FALTA LANÇAMENTO"))</f>
        <v/>
      </c>
    </row>
    <row r="2324">
      <c r="A2324" s="13" t="n"/>
      <c r="B2324" s="6" t="n"/>
      <c r="C2324" s="14" t="n"/>
      <c r="D2324" s="14" t="n"/>
      <c r="E2324" s="6" t="n"/>
      <c r="F2324" s="11">
        <f>IF(OR(C2324="",D2324=""),"",ROUND(MOD(D2324-C2324,1)*24,2))</f>
        <v/>
      </c>
      <c r="G2324" s="6" t="n"/>
      <c r="H2324" s="16">
        <f>IF(OR(A2324="",B2324=""),"",IF(COUNTIFS('Lançamentos Diários'!$A$5:$A$2004,A2324,'Lançamentos Diários'!$B$5:$B$2004,B2324)&gt;0,"OK","FALTA LANÇAMENTO"))</f>
        <v/>
      </c>
    </row>
    <row r="2325">
      <c r="A2325" s="13" t="n"/>
      <c r="B2325" s="6" t="n"/>
      <c r="C2325" s="14" t="n"/>
      <c r="D2325" s="14" t="n"/>
      <c r="E2325" s="6" t="n"/>
      <c r="F2325" s="11">
        <f>IF(OR(C2325="",D2325=""),"",ROUND(MOD(D2325-C2325,1)*24,2))</f>
        <v/>
      </c>
      <c r="G2325" s="6" t="n"/>
      <c r="H2325" s="16">
        <f>IF(OR(A2325="",B2325=""),"",IF(COUNTIFS('Lançamentos Diários'!$A$5:$A$2004,A2325,'Lançamentos Diários'!$B$5:$B$2004,B2325)&gt;0,"OK","FALTA LANÇAMENTO"))</f>
        <v/>
      </c>
    </row>
    <row r="2326">
      <c r="A2326" s="13" t="n"/>
      <c r="B2326" s="6" t="n"/>
      <c r="C2326" s="14" t="n"/>
      <c r="D2326" s="14" t="n"/>
      <c r="E2326" s="6" t="n"/>
      <c r="F2326" s="11">
        <f>IF(OR(C2326="",D2326=""),"",ROUND(MOD(D2326-C2326,1)*24,2))</f>
        <v/>
      </c>
      <c r="G2326" s="6" t="n"/>
      <c r="H2326" s="16">
        <f>IF(OR(A2326="",B2326=""),"",IF(COUNTIFS('Lançamentos Diários'!$A$5:$A$2004,A2326,'Lançamentos Diários'!$B$5:$B$2004,B2326)&gt;0,"OK","FALTA LANÇAMENTO"))</f>
        <v/>
      </c>
    </row>
    <row r="2327">
      <c r="A2327" s="13" t="n"/>
      <c r="B2327" s="6" t="n"/>
      <c r="C2327" s="14" t="n"/>
      <c r="D2327" s="14" t="n"/>
      <c r="E2327" s="6" t="n"/>
      <c r="F2327" s="11">
        <f>IF(OR(C2327="",D2327=""),"",ROUND(MOD(D2327-C2327,1)*24,2))</f>
        <v/>
      </c>
      <c r="G2327" s="6" t="n"/>
      <c r="H2327" s="16">
        <f>IF(OR(A2327="",B2327=""),"",IF(COUNTIFS('Lançamentos Diários'!$A$5:$A$2004,A2327,'Lançamentos Diários'!$B$5:$B$2004,B2327)&gt;0,"OK","FALTA LANÇAMENTO"))</f>
        <v/>
      </c>
    </row>
    <row r="2328">
      <c r="A2328" s="13" t="n"/>
      <c r="B2328" s="6" t="n"/>
      <c r="C2328" s="14" t="n"/>
      <c r="D2328" s="14" t="n"/>
      <c r="E2328" s="6" t="n"/>
      <c r="F2328" s="11">
        <f>IF(OR(C2328="",D2328=""),"",ROUND(MOD(D2328-C2328,1)*24,2))</f>
        <v/>
      </c>
      <c r="G2328" s="6" t="n"/>
      <c r="H2328" s="16">
        <f>IF(OR(A2328="",B2328=""),"",IF(COUNTIFS('Lançamentos Diários'!$A$5:$A$2004,A2328,'Lançamentos Diários'!$B$5:$B$2004,B2328)&gt;0,"OK","FALTA LANÇAMENTO"))</f>
        <v/>
      </c>
    </row>
    <row r="2329">
      <c r="A2329" s="13" t="n"/>
      <c r="B2329" s="6" t="n"/>
      <c r="C2329" s="14" t="n"/>
      <c r="D2329" s="14" t="n"/>
      <c r="E2329" s="6" t="n"/>
      <c r="F2329" s="11">
        <f>IF(OR(C2329="",D2329=""),"",ROUND(MOD(D2329-C2329,1)*24,2))</f>
        <v/>
      </c>
      <c r="G2329" s="6" t="n"/>
      <c r="H2329" s="16">
        <f>IF(OR(A2329="",B2329=""),"",IF(COUNTIFS('Lançamentos Diários'!$A$5:$A$2004,A2329,'Lançamentos Diários'!$B$5:$B$2004,B2329)&gt;0,"OK","FALTA LANÇAMENTO"))</f>
        <v/>
      </c>
    </row>
    <row r="2330">
      <c r="A2330" s="13" t="n"/>
      <c r="B2330" s="6" t="n"/>
      <c r="C2330" s="14" t="n"/>
      <c r="D2330" s="14" t="n"/>
      <c r="E2330" s="6" t="n"/>
      <c r="F2330" s="11">
        <f>IF(OR(C2330="",D2330=""),"",ROUND(MOD(D2330-C2330,1)*24,2))</f>
        <v/>
      </c>
      <c r="G2330" s="6" t="n"/>
      <c r="H2330" s="16">
        <f>IF(OR(A2330="",B2330=""),"",IF(COUNTIFS('Lançamentos Diários'!$A$5:$A$2004,A2330,'Lançamentos Diários'!$B$5:$B$2004,B2330)&gt;0,"OK","FALTA LANÇAMENTO"))</f>
        <v/>
      </c>
    </row>
    <row r="2331">
      <c r="A2331" s="13" t="n"/>
      <c r="B2331" s="6" t="n"/>
      <c r="C2331" s="14" t="n"/>
      <c r="D2331" s="14" t="n"/>
      <c r="E2331" s="6" t="n"/>
      <c r="F2331" s="11">
        <f>IF(OR(C2331="",D2331=""),"",ROUND(MOD(D2331-C2331,1)*24,2))</f>
        <v/>
      </c>
      <c r="G2331" s="6" t="n"/>
      <c r="H2331" s="16">
        <f>IF(OR(A2331="",B2331=""),"",IF(COUNTIFS('Lançamentos Diários'!$A$5:$A$2004,A2331,'Lançamentos Diários'!$B$5:$B$2004,B2331)&gt;0,"OK","FALTA LANÇAMENTO"))</f>
        <v/>
      </c>
    </row>
    <row r="2332">
      <c r="A2332" s="13" t="n"/>
      <c r="B2332" s="6" t="n"/>
      <c r="C2332" s="14" t="n"/>
      <c r="D2332" s="14" t="n"/>
      <c r="E2332" s="6" t="n"/>
      <c r="F2332" s="11">
        <f>IF(OR(C2332="",D2332=""),"",ROUND(MOD(D2332-C2332,1)*24,2))</f>
        <v/>
      </c>
      <c r="G2332" s="6" t="n"/>
      <c r="H2332" s="16">
        <f>IF(OR(A2332="",B2332=""),"",IF(COUNTIFS('Lançamentos Diários'!$A$5:$A$2004,A2332,'Lançamentos Diários'!$B$5:$B$2004,B2332)&gt;0,"OK","FALTA LANÇAMENTO"))</f>
        <v/>
      </c>
    </row>
    <row r="2333">
      <c r="A2333" s="13" t="n"/>
      <c r="B2333" s="6" t="n"/>
      <c r="C2333" s="14" t="n"/>
      <c r="D2333" s="14" t="n"/>
      <c r="E2333" s="6" t="n"/>
      <c r="F2333" s="11">
        <f>IF(OR(C2333="",D2333=""),"",ROUND(MOD(D2333-C2333,1)*24,2))</f>
        <v/>
      </c>
      <c r="G2333" s="6" t="n"/>
      <c r="H2333" s="16">
        <f>IF(OR(A2333="",B2333=""),"",IF(COUNTIFS('Lançamentos Diários'!$A$5:$A$2004,A2333,'Lançamentos Diários'!$B$5:$B$2004,B2333)&gt;0,"OK","FALTA LANÇAMENTO"))</f>
        <v/>
      </c>
    </row>
    <row r="2334">
      <c r="A2334" s="13" t="n"/>
      <c r="B2334" s="6" t="n"/>
      <c r="C2334" s="14" t="n"/>
      <c r="D2334" s="14" t="n"/>
      <c r="E2334" s="6" t="n"/>
      <c r="F2334" s="11">
        <f>IF(OR(C2334="",D2334=""),"",ROUND(MOD(D2334-C2334,1)*24,2))</f>
        <v/>
      </c>
      <c r="G2334" s="6" t="n"/>
      <c r="H2334" s="16">
        <f>IF(OR(A2334="",B2334=""),"",IF(COUNTIFS('Lançamentos Diários'!$A$5:$A$2004,A2334,'Lançamentos Diários'!$B$5:$B$2004,B2334)&gt;0,"OK","FALTA LANÇAMENTO"))</f>
        <v/>
      </c>
    </row>
    <row r="2335">
      <c r="A2335" s="13" t="n"/>
      <c r="B2335" s="6" t="n"/>
      <c r="C2335" s="14" t="n"/>
      <c r="D2335" s="14" t="n"/>
      <c r="E2335" s="6" t="n"/>
      <c r="F2335" s="11">
        <f>IF(OR(C2335="",D2335=""),"",ROUND(MOD(D2335-C2335,1)*24,2))</f>
        <v/>
      </c>
      <c r="G2335" s="6" t="n"/>
      <c r="H2335" s="16">
        <f>IF(OR(A2335="",B2335=""),"",IF(COUNTIFS('Lançamentos Diários'!$A$5:$A$2004,A2335,'Lançamentos Diários'!$B$5:$B$2004,B2335)&gt;0,"OK","FALTA LANÇAMENTO"))</f>
        <v/>
      </c>
    </row>
    <row r="2336">
      <c r="A2336" s="13" t="n"/>
      <c r="B2336" s="6" t="n"/>
      <c r="C2336" s="14" t="n"/>
      <c r="D2336" s="14" t="n"/>
      <c r="E2336" s="6" t="n"/>
      <c r="F2336" s="11">
        <f>IF(OR(C2336="",D2336=""),"",ROUND(MOD(D2336-C2336,1)*24,2))</f>
        <v/>
      </c>
      <c r="G2336" s="6" t="n"/>
      <c r="H2336" s="16">
        <f>IF(OR(A2336="",B2336=""),"",IF(COUNTIFS('Lançamentos Diários'!$A$5:$A$2004,A2336,'Lançamentos Diários'!$B$5:$B$2004,B2336)&gt;0,"OK","FALTA LANÇAMENTO"))</f>
        <v/>
      </c>
    </row>
    <row r="2337">
      <c r="A2337" s="13" t="n"/>
      <c r="B2337" s="6" t="n"/>
      <c r="C2337" s="14" t="n"/>
      <c r="D2337" s="14" t="n"/>
      <c r="E2337" s="6" t="n"/>
      <c r="F2337" s="11">
        <f>IF(OR(C2337="",D2337=""),"",ROUND(MOD(D2337-C2337,1)*24,2))</f>
        <v/>
      </c>
      <c r="G2337" s="6" t="n"/>
      <c r="H2337" s="16">
        <f>IF(OR(A2337="",B2337=""),"",IF(COUNTIFS('Lançamentos Diários'!$A$5:$A$2004,A2337,'Lançamentos Diários'!$B$5:$B$2004,B2337)&gt;0,"OK","FALTA LANÇAMENTO"))</f>
        <v/>
      </c>
    </row>
    <row r="2338">
      <c r="A2338" s="13" t="n"/>
      <c r="B2338" s="6" t="n"/>
      <c r="C2338" s="14" t="n"/>
      <c r="D2338" s="14" t="n"/>
      <c r="E2338" s="6" t="n"/>
      <c r="F2338" s="11">
        <f>IF(OR(C2338="",D2338=""),"",ROUND(MOD(D2338-C2338,1)*24,2))</f>
        <v/>
      </c>
      <c r="G2338" s="6" t="n"/>
      <c r="H2338" s="16">
        <f>IF(OR(A2338="",B2338=""),"",IF(COUNTIFS('Lançamentos Diários'!$A$5:$A$2004,A2338,'Lançamentos Diários'!$B$5:$B$2004,B2338)&gt;0,"OK","FALTA LANÇAMENTO"))</f>
        <v/>
      </c>
    </row>
    <row r="2339">
      <c r="A2339" s="13" t="n"/>
      <c r="B2339" s="6" t="n"/>
      <c r="C2339" s="14" t="n"/>
      <c r="D2339" s="14" t="n"/>
      <c r="E2339" s="6" t="n"/>
      <c r="F2339" s="11">
        <f>IF(OR(C2339="",D2339=""),"",ROUND(MOD(D2339-C2339,1)*24,2))</f>
        <v/>
      </c>
      <c r="G2339" s="6" t="n"/>
      <c r="H2339" s="16">
        <f>IF(OR(A2339="",B2339=""),"",IF(COUNTIFS('Lançamentos Diários'!$A$5:$A$2004,A2339,'Lançamentos Diários'!$B$5:$B$2004,B2339)&gt;0,"OK","FALTA LANÇAMENTO"))</f>
        <v/>
      </c>
    </row>
    <row r="2340">
      <c r="A2340" s="13" t="n"/>
      <c r="B2340" s="6" t="n"/>
      <c r="C2340" s="14" t="n"/>
      <c r="D2340" s="14" t="n"/>
      <c r="E2340" s="6" t="n"/>
      <c r="F2340" s="11">
        <f>IF(OR(C2340="",D2340=""),"",ROUND(MOD(D2340-C2340,1)*24,2))</f>
        <v/>
      </c>
      <c r="G2340" s="6" t="n"/>
      <c r="H2340" s="16">
        <f>IF(OR(A2340="",B2340=""),"",IF(COUNTIFS('Lançamentos Diários'!$A$5:$A$2004,A2340,'Lançamentos Diários'!$B$5:$B$2004,B2340)&gt;0,"OK","FALTA LANÇAMENTO"))</f>
        <v/>
      </c>
    </row>
    <row r="2341">
      <c r="A2341" s="13" t="n"/>
      <c r="B2341" s="6" t="n"/>
      <c r="C2341" s="14" t="n"/>
      <c r="D2341" s="14" t="n"/>
      <c r="E2341" s="6" t="n"/>
      <c r="F2341" s="11">
        <f>IF(OR(C2341="",D2341=""),"",ROUND(MOD(D2341-C2341,1)*24,2))</f>
        <v/>
      </c>
      <c r="G2341" s="6" t="n"/>
      <c r="H2341" s="16">
        <f>IF(OR(A2341="",B2341=""),"",IF(COUNTIFS('Lançamentos Diários'!$A$5:$A$2004,A2341,'Lançamentos Diários'!$B$5:$B$2004,B2341)&gt;0,"OK","FALTA LANÇAMENTO"))</f>
        <v/>
      </c>
    </row>
    <row r="2342">
      <c r="A2342" s="13" t="n"/>
      <c r="B2342" s="6" t="n"/>
      <c r="C2342" s="14" t="n"/>
      <c r="D2342" s="14" t="n"/>
      <c r="E2342" s="6" t="n"/>
      <c r="F2342" s="11">
        <f>IF(OR(C2342="",D2342=""),"",ROUND(MOD(D2342-C2342,1)*24,2))</f>
        <v/>
      </c>
      <c r="G2342" s="6" t="n"/>
      <c r="H2342" s="16">
        <f>IF(OR(A2342="",B2342=""),"",IF(COUNTIFS('Lançamentos Diários'!$A$5:$A$2004,A2342,'Lançamentos Diários'!$B$5:$B$2004,B2342)&gt;0,"OK","FALTA LANÇAMENTO"))</f>
        <v/>
      </c>
    </row>
    <row r="2343">
      <c r="A2343" s="13" t="n"/>
      <c r="B2343" s="6" t="n"/>
      <c r="C2343" s="14" t="n"/>
      <c r="D2343" s="14" t="n"/>
      <c r="E2343" s="6" t="n"/>
      <c r="F2343" s="11">
        <f>IF(OR(C2343="",D2343=""),"",ROUND(MOD(D2343-C2343,1)*24,2))</f>
        <v/>
      </c>
      <c r="G2343" s="6" t="n"/>
      <c r="H2343" s="16">
        <f>IF(OR(A2343="",B2343=""),"",IF(COUNTIFS('Lançamentos Diários'!$A$5:$A$2004,A2343,'Lançamentos Diários'!$B$5:$B$2004,B2343)&gt;0,"OK","FALTA LANÇAMENTO"))</f>
        <v/>
      </c>
    </row>
    <row r="2344">
      <c r="A2344" s="13" t="n"/>
      <c r="B2344" s="6" t="n"/>
      <c r="C2344" s="14" t="n"/>
      <c r="D2344" s="14" t="n"/>
      <c r="E2344" s="6" t="n"/>
      <c r="F2344" s="11">
        <f>IF(OR(C2344="",D2344=""),"",ROUND(MOD(D2344-C2344,1)*24,2))</f>
        <v/>
      </c>
      <c r="G2344" s="6" t="n"/>
      <c r="H2344" s="16">
        <f>IF(OR(A2344="",B2344=""),"",IF(COUNTIFS('Lançamentos Diários'!$A$5:$A$2004,A2344,'Lançamentos Diários'!$B$5:$B$2004,B2344)&gt;0,"OK","FALTA LANÇAMENTO"))</f>
        <v/>
      </c>
    </row>
    <row r="2345">
      <c r="A2345" s="13" t="n"/>
      <c r="B2345" s="6" t="n"/>
      <c r="C2345" s="14" t="n"/>
      <c r="D2345" s="14" t="n"/>
      <c r="E2345" s="6" t="n"/>
      <c r="F2345" s="11">
        <f>IF(OR(C2345="",D2345=""),"",ROUND(MOD(D2345-C2345,1)*24,2))</f>
        <v/>
      </c>
      <c r="G2345" s="6" t="n"/>
      <c r="H2345" s="16">
        <f>IF(OR(A2345="",B2345=""),"",IF(COUNTIFS('Lançamentos Diários'!$A$5:$A$2004,A2345,'Lançamentos Diários'!$B$5:$B$2004,B2345)&gt;0,"OK","FALTA LANÇAMENTO"))</f>
        <v/>
      </c>
    </row>
    <row r="2346">
      <c r="A2346" s="13" t="n"/>
      <c r="B2346" s="6" t="n"/>
      <c r="C2346" s="14" t="n"/>
      <c r="D2346" s="14" t="n"/>
      <c r="E2346" s="6" t="n"/>
      <c r="F2346" s="11">
        <f>IF(OR(C2346="",D2346=""),"",ROUND(MOD(D2346-C2346,1)*24,2))</f>
        <v/>
      </c>
      <c r="G2346" s="6" t="n"/>
      <c r="H2346" s="16">
        <f>IF(OR(A2346="",B2346=""),"",IF(COUNTIFS('Lançamentos Diários'!$A$5:$A$2004,A2346,'Lançamentos Diários'!$B$5:$B$2004,B2346)&gt;0,"OK","FALTA LANÇAMENTO"))</f>
        <v/>
      </c>
    </row>
    <row r="2347">
      <c r="A2347" s="13" t="n"/>
      <c r="B2347" s="6" t="n"/>
      <c r="C2347" s="14" t="n"/>
      <c r="D2347" s="14" t="n"/>
      <c r="E2347" s="6" t="n"/>
      <c r="F2347" s="11">
        <f>IF(OR(C2347="",D2347=""),"",ROUND(MOD(D2347-C2347,1)*24,2))</f>
        <v/>
      </c>
      <c r="G2347" s="6" t="n"/>
      <c r="H2347" s="16">
        <f>IF(OR(A2347="",B2347=""),"",IF(COUNTIFS('Lançamentos Diários'!$A$5:$A$2004,A2347,'Lançamentos Diários'!$B$5:$B$2004,B2347)&gt;0,"OK","FALTA LANÇAMENTO"))</f>
        <v/>
      </c>
    </row>
    <row r="2348">
      <c r="A2348" s="13" t="n"/>
      <c r="B2348" s="6" t="n"/>
      <c r="C2348" s="14" t="n"/>
      <c r="D2348" s="14" t="n"/>
      <c r="E2348" s="6" t="n"/>
      <c r="F2348" s="11">
        <f>IF(OR(C2348="",D2348=""),"",ROUND(MOD(D2348-C2348,1)*24,2))</f>
        <v/>
      </c>
      <c r="G2348" s="6" t="n"/>
      <c r="H2348" s="16">
        <f>IF(OR(A2348="",B2348=""),"",IF(COUNTIFS('Lançamentos Diários'!$A$5:$A$2004,A2348,'Lançamentos Diários'!$B$5:$B$2004,B2348)&gt;0,"OK","FALTA LANÇAMENTO"))</f>
        <v/>
      </c>
    </row>
    <row r="2349">
      <c r="A2349" s="13" t="n"/>
      <c r="B2349" s="6" t="n"/>
      <c r="C2349" s="14" t="n"/>
      <c r="D2349" s="14" t="n"/>
      <c r="E2349" s="6" t="n"/>
      <c r="F2349" s="11">
        <f>IF(OR(C2349="",D2349=""),"",ROUND(MOD(D2349-C2349,1)*24,2))</f>
        <v/>
      </c>
      <c r="G2349" s="6" t="n"/>
      <c r="H2349" s="16">
        <f>IF(OR(A2349="",B2349=""),"",IF(COUNTIFS('Lançamentos Diários'!$A$5:$A$2004,A2349,'Lançamentos Diários'!$B$5:$B$2004,B2349)&gt;0,"OK","FALTA LANÇAMENTO"))</f>
        <v/>
      </c>
    </row>
    <row r="2350">
      <c r="A2350" s="13" t="n"/>
      <c r="B2350" s="6" t="n"/>
      <c r="C2350" s="14" t="n"/>
      <c r="D2350" s="14" t="n"/>
      <c r="E2350" s="6" t="n"/>
      <c r="F2350" s="11">
        <f>IF(OR(C2350="",D2350=""),"",ROUND(MOD(D2350-C2350,1)*24,2))</f>
        <v/>
      </c>
      <c r="G2350" s="6" t="n"/>
      <c r="H2350" s="16">
        <f>IF(OR(A2350="",B2350=""),"",IF(COUNTIFS('Lançamentos Diários'!$A$5:$A$2004,A2350,'Lançamentos Diários'!$B$5:$B$2004,B2350)&gt;0,"OK","FALTA LANÇAMENTO"))</f>
        <v/>
      </c>
    </row>
    <row r="2351">
      <c r="A2351" s="13" t="n"/>
      <c r="B2351" s="6" t="n"/>
      <c r="C2351" s="14" t="n"/>
      <c r="D2351" s="14" t="n"/>
      <c r="E2351" s="6" t="n"/>
      <c r="F2351" s="11">
        <f>IF(OR(C2351="",D2351=""),"",ROUND(MOD(D2351-C2351,1)*24,2))</f>
        <v/>
      </c>
      <c r="G2351" s="6" t="n"/>
      <c r="H2351" s="16">
        <f>IF(OR(A2351="",B2351=""),"",IF(COUNTIFS('Lançamentos Diários'!$A$5:$A$2004,A2351,'Lançamentos Diários'!$B$5:$B$2004,B2351)&gt;0,"OK","FALTA LANÇAMENTO"))</f>
        <v/>
      </c>
    </row>
    <row r="2352">
      <c r="A2352" s="13" t="n"/>
      <c r="B2352" s="6" t="n"/>
      <c r="C2352" s="14" t="n"/>
      <c r="D2352" s="14" t="n"/>
      <c r="E2352" s="6" t="n"/>
      <c r="F2352" s="11">
        <f>IF(OR(C2352="",D2352=""),"",ROUND(MOD(D2352-C2352,1)*24,2))</f>
        <v/>
      </c>
      <c r="G2352" s="6" t="n"/>
      <c r="H2352" s="16">
        <f>IF(OR(A2352="",B2352=""),"",IF(COUNTIFS('Lançamentos Diários'!$A$5:$A$2004,A2352,'Lançamentos Diários'!$B$5:$B$2004,B2352)&gt;0,"OK","FALTA LANÇAMENTO"))</f>
        <v/>
      </c>
    </row>
    <row r="2353">
      <c r="A2353" s="13" t="n"/>
      <c r="B2353" s="6" t="n"/>
      <c r="C2353" s="14" t="n"/>
      <c r="D2353" s="14" t="n"/>
      <c r="E2353" s="6" t="n"/>
      <c r="F2353" s="11">
        <f>IF(OR(C2353="",D2353=""),"",ROUND(MOD(D2353-C2353,1)*24,2))</f>
        <v/>
      </c>
      <c r="G2353" s="6" t="n"/>
      <c r="H2353" s="16">
        <f>IF(OR(A2353="",B2353=""),"",IF(COUNTIFS('Lançamentos Diários'!$A$5:$A$2004,A2353,'Lançamentos Diários'!$B$5:$B$2004,B2353)&gt;0,"OK","FALTA LANÇAMENTO"))</f>
        <v/>
      </c>
    </row>
    <row r="2354">
      <c r="A2354" s="13" t="n"/>
      <c r="B2354" s="6" t="n"/>
      <c r="C2354" s="14" t="n"/>
      <c r="D2354" s="14" t="n"/>
      <c r="E2354" s="6" t="n"/>
      <c r="F2354" s="11">
        <f>IF(OR(C2354="",D2354=""),"",ROUND(MOD(D2354-C2354,1)*24,2))</f>
        <v/>
      </c>
      <c r="G2354" s="6" t="n"/>
      <c r="H2354" s="16">
        <f>IF(OR(A2354="",B2354=""),"",IF(COUNTIFS('Lançamentos Diários'!$A$5:$A$2004,A2354,'Lançamentos Diários'!$B$5:$B$2004,B2354)&gt;0,"OK","FALTA LANÇAMENTO"))</f>
        <v/>
      </c>
    </row>
    <row r="2355">
      <c r="A2355" s="13" t="n"/>
      <c r="B2355" s="6" t="n"/>
      <c r="C2355" s="14" t="n"/>
      <c r="D2355" s="14" t="n"/>
      <c r="E2355" s="6" t="n"/>
      <c r="F2355" s="11">
        <f>IF(OR(C2355="",D2355=""),"",ROUND(MOD(D2355-C2355,1)*24,2))</f>
        <v/>
      </c>
      <c r="G2355" s="6" t="n"/>
      <c r="H2355" s="16">
        <f>IF(OR(A2355="",B2355=""),"",IF(COUNTIFS('Lançamentos Diários'!$A$5:$A$2004,A2355,'Lançamentos Diários'!$B$5:$B$2004,B2355)&gt;0,"OK","FALTA LANÇAMENTO"))</f>
        <v/>
      </c>
    </row>
    <row r="2356">
      <c r="A2356" s="13" t="n"/>
      <c r="B2356" s="6" t="n"/>
      <c r="C2356" s="14" t="n"/>
      <c r="D2356" s="14" t="n"/>
      <c r="E2356" s="6" t="n"/>
      <c r="F2356" s="11">
        <f>IF(OR(C2356="",D2356=""),"",ROUND(MOD(D2356-C2356,1)*24,2))</f>
        <v/>
      </c>
      <c r="G2356" s="6" t="n"/>
      <c r="H2356" s="16">
        <f>IF(OR(A2356="",B2356=""),"",IF(COUNTIFS('Lançamentos Diários'!$A$5:$A$2004,A2356,'Lançamentos Diários'!$B$5:$B$2004,B2356)&gt;0,"OK","FALTA LANÇAMENTO"))</f>
        <v/>
      </c>
    </row>
    <row r="2357">
      <c r="A2357" s="13" t="n"/>
      <c r="B2357" s="6" t="n"/>
      <c r="C2357" s="14" t="n"/>
      <c r="D2357" s="14" t="n"/>
      <c r="E2357" s="6" t="n"/>
      <c r="F2357" s="11">
        <f>IF(OR(C2357="",D2357=""),"",ROUND(MOD(D2357-C2357,1)*24,2))</f>
        <v/>
      </c>
      <c r="G2357" s="6" t="n"/>
      <c r="H2357" s="16">
        <f>IF(OR(A2357="",B2357=""),"",IF(COUNTIFS('Lançamentos Diários'!$A$5:$A$2004,A2357,'Lançamentos Diários'!$B$5:$B$2004,B2357)&gt;0,"OK","FALTA LANÇAMENTO"))</f>
        <v/>
      </c>
    </row>
    <row r="2358">
      <c r="A2358" s="13" t="n"/>
      <c r="B2358" s="6" t="n"/>
      <c r="C2358" s="14" t="n"/>
      <c r="D2358" s="14" t="n"/>
      <c r="E2358" s="6" t="n"/>
      <c r="F2358" s="11">
        <f>IF(OR(C2358="",D2358=""),"",ROUND(MOD(D2358-C2358,1)*24,2))</f>
        <v/>
      </c>
      <c r="G2358" s="6" t="n"/>
      <c r="H2358" s="16">
        <f>IF(OR(A2358="",B2358=""),"",IF(COUNTIFS('Lançamentos Diários'!$A$5:$A$2004,A2358,'Lançamentos Diários'!$B$5:$B$2004,B2358)&gt;0,"OK","FALTA LANÇAMENTO"))</f>
        <v/>
      </c>
    </row>
    <row r="2359">
      <c r="A2359" s="13" t="n"/>
      <c r="B2359" s="6" t="n"/>
      <c r="C2359" s="14" t="n"/>
      <c r="D2359" s="14" t="n"/>
      <c r="E2359" s="6" t="n"/>
      <c r="F2359" s="11">
        <f>IF(OR(C2359="",D2359=""),"",ROUND(MOD(D2359-C2359,1)*24,2))</f>
        <v/>
      </c>
      <c r="G2359" s="6" t="n"/>
      <c r="H2359" s="16">
        <f>IF(OR(A2359="",B2359=""),"",IF(COUNTIFS('Lançamentos Diários'!$A$5:$A$2004,A2359,'Lançamentos Diários'!$B$5:$B$2004,B2359)&gt;0,"OK","FALTA LANÇAMENTO"))</f>
        <v/>
      </c>
    </row>
    <row r="2360">
      <c r="A2360" s="13" t="n"/>
      <c r="B2360" s="6" t="n"/>
      <c r="C2360" s="14" t="n"/>
      <c r="D2360" s="14" t="n"/>
      <c r="E2360" s="6" t="n"/>
      <c r="F2360" s="11">
        <f>IF(OR(C2360="",D2360=""),"",ROUND(MOD(D2360-C2360,1)*24,2))</f>
        <v/>
      </c>
      <c r="G2360" s="6" t="n"/>
      <c r="H2360" s="16">
        <f>IF(OR(A2360="",B2360=""),"",IF(COUNTIFS('Lançamentos Diários'!$A$5:$A$2004,A2360,'Lançamentos Diários'!$B$5:$B$2004,B2360)&gt;0,"OK","FALTA LANÇAMENTO"))</f>
        <v/>
      </c>
    </row>
    <row r="2361">
      <c r="A2361" s="13" t="n"/>
      <c r="B2361" s="6" t="n"/>
      <c r="C2361" s="14" t="n"/>
      <c r="D2361" s="14" t="n"/>
      <c r="E2361" s="6" t="n"/>
      <c r="F2361" s="11">
        <f>IF(OR(C2361="",D2361=""),"",ROUND(MOD(D2361-C2361,1)*24,2))</f>
        <v/>
      </c>
      <c r="G2361" s="6" t="n"/>
      <c r="H2361" s="16">
        <f>IF(OR(A2361="",B2361=""),"",IF(COUNTIFS('Lançamentos Diários'!$A$5:$A$2004,A2361,'Lançamentos Diários'!$B$5:$B$2004,B2361)&gt;0,"OK","FALTA LANÇAMENTO"))</f>
        <v/>
      </c>
    </row>
    <row r="2362">
      <c r="A2362" s="13" t="n"/>
      <c r="B2362" s="6" t="n"/>
      <c r="C2362" s="14" t="n"/>
      <c r="D2362" s="14" t="n"/>
      <c r="E2362" s="6" t="n"/>
      <c r="F2362" s="11">
        <f>IF(OR(C2362="",D2362=""),"",ROUND(MOD(D2362-C2362,1)*24,2))</f>
        <v/>
      </c>
      <c r="G2362" s="6" t="n"/>
      <c r="H2362" s="16">
        <f>IF(OR(A2362="",B2362=""),"",IF(COUNTIFS('Lançamentos Diários'!$A$5:$A$2004,A2362,'Lançamentos Diários'!$B$5:$B$2004,B2362)&gt;0,"OK","FALTA LANÇAMENTO"))</f>
        <v/>
      </c>
    </row>
    <row r="2363">
      <c r="A2363" s="13" t="n"/>
      <c r="B2363" s="6" t="n"/>
      <c r="C2363" s="14" t="n"/>
      <c r="D2363" s="14" t="n"/>
      <c r="E2363" s="6" t="n"/>
      <c r="F2363" s="11">
        <f>IF(OR(C2363="",D2363=""),"",ROUND(MOD(D2363-C2363,1)*24,2))</f>
        <v/>
      </c>
      <c r="G2363" s="6" t="n"/>
      <c r="H2363" s="16">
        <f>IF(OR(A2363="",B2363=""),"",IF(COUNTIFS('Lançamentos Diários'!$A$5:$A$2004,A2363,'Lançamentos Diários'!$B$5:$B$2004,B2363)&gt;0,"OK","FALTA LANÇAMENTO"))</f>
        <v/>
      </c>
    </row>
    <row r="2364">
      <c r="A2364" s="13" t="n"/>
      <c r="B2364" s="6" t="n"/>
      <c r="C2364" s="14" t="n"/>
      <c r="D2364" s="14" t="n"/>
      <c r="E2364" s="6" t="n"/>
      <c r="F2364" s="11">
        <f>IF(OR(C2364="",D2364=""),"",ROUND(MOD(D2364-C2364,1)*24,2))</f>
        <v/>
      </c>
      <c r="G2364" s="6" t="n"/>
      <c r="H2364" s="16">
        <f>IF(OR(A2364="",B2364=""),"",IF(COUNTIFS('Lançamentos Diários'!$A$5:$A$2004,A2364,'Lançamentos Diários'!$B$5:$B$2004,B2364)&gt;0,"OK","FALTA LANÇAMENTO"))</f>
        <v/>
      </c>
    </row>
    <row r="2365">
      <c r="A2365" s="13" t="n"/>
      <c r="B2365" s="6" t="n"/>
      <c r="C2365" s="14" t="n"/>
      <c r="D2365" s="14" t="n"/>
      <c r="E2365" s="6" t="n"/>
      <c r="F2365" s="11">
        <f>IF(OR(C2365="",D2365=""),"",ROUND(MOD(D2365-C2365,1)*24,2))</f>
        <v/>
      </c>
      <c r="G2365" s="6" t="n"/>
      <c r="H2365" s="16">
        <f>IF(OR(A2365="",B2365=""),"",IF(COUNTIFS('Lançamentos Diários'!$A$5:$A$2004,A2365,'Lançamentos Diários'!$B$5:$B$2004,B2365)&gt;0,"OK","FALTA LANÇAMENTO"))</f>
        <v/>
      </c>
    </row>
    <row r="2366">
      <c r="A2366" s="13" t="n"/>
      <c r="B2366" s="6" t="n"/>
      <c r="C2366" s="14" t="n"/>
      <c r="D2366" s="14" t="n"/>
      <c r="E2366" s="6" t="n"/>
      <c r="F2366" s="11">
        <f>IF(OR(C2366="",D2366=""),"",ROUND(MOD(D2366-C2366,1)*24,2))</f>
        <v/>
      </c>
      <c r="G2366" s="6" t="n"/>
      <c r="H2366" s="16">
        <f>IF(OR(A2366="",B2366=""),"",IF(COUNTIFS('Lançamentos Diários'!$A$5:$A$2004,A2366,'Lançamentos Diários'!$B$5:$B$2004,B2366)&gt;0,"OK","FALTA LANÇAMENTO"))</f>
        <v/>
      </c>
    </row>
    <row r="2367">
      <c r="A2367" s="13" t="n"/>
      <c r="B2367" s="6" t="n"/>
      <c r="C2367" s="14" t="n"/>
      <c r="D2367" s="14" t="n"/>
      <c r="E2367" s="6" t="n"/>
      <c r="F2367" s="11">
        <f>IF(OR(C2367="",D2367=""),"",ROUND(MOD(D2367-C2367,1)*24,2))</f>
        <v/>
      </c>
      <c r="G2367" s="6" t="n"/>
      <c r="H2367" s="16">
        <f>IF(OR(A2367="",B2367=""),"",IF(COUNTIFS('Lançamentos Diários'!$A$5:$A$2004,A2367,'Lançamentos Diários'!$B$5:$B$2004,B2367)&gt;0,"OK","FALTA LANÇAMENTO"))</f>
        <v/>
      </c>
    </row>
    <row r="2368">
      <c r="A2368" s="13" t="n"/>
      <c r="B2368" s="6" t="n"/>
      <c r="C2368" s="14" t="n"/>
      <c r="D2368" s="14" t="n"/>
      <c r="E2368" s="6" t="n"/>
      <c r="F2368" s="11">
        <f>IF(OR(C2368="",D2368=""),"",ROUND(MOD(D2368-C2368,1)*24,2))</f>
        <v/>
      </c>
      <c r="G2368" s="6" t="n"/>
      <c r="H2368" s="16">
        <f>IF(OR(A2368="",B2368=""),"",IF(COUNTIFS('Lançamentos Diários'!$A$5:$A$2004,A2368,'Lançamentos Diários'!$B$5:$B$2004,B2368)&gt;0,"OK","FALTA LANÇAMENTO"))</f>
        <v/>
      </c>
    </row>
    <row r="2369">
      <c r="A2369" s="13" t="n"/>
      <c r="B2369" s="6" t="n"/>
      <c r="C2369" s="14" t="n"/>
      <c r="D2369" s="14" t="n"/>
      <c r="E2369" s="6" t="n"/>
      <c r="F2369" s="11">
        <f>IF(OR(C2369="",D2369=""),"",ROUND(MOD(D2369-C2369,1)*24,2))</f>
        <v/>
      </c>
      <c r="G2369" s="6" t="n"/>
      <c r="H2369" s="16">
        <f>IF(OR(A2369="",B2369=""),"",IF(COUNTIFS('Lançamentos Diários'!$A$5:$A$2004,A2369,'Lançamentos Diários'!$B$5:$B$2004,B2369)&gt;0,"OK","FALTA LANÇAMENTO"))</f>
        <v/>
      </c>
    </row>
    <row r="2370">
      <c r="A2370" s="13" t="n"/>
      <c r="B2370" s="6" t="n"/>
      <c r="C2370" s="14" t="n"/>
      <c r="D2370" s="14" t="n"/>
      <c r="E2370" s="6" t="n"/>
      <c r="F2370" s="11">
        <f>IF(OR(C2370="",D2370=""),"",ROUND(MOD(D2370-C2370,1)*24,2))</f>
        <v/>
      </c>
      <c r="G2370" s="6" t="n"/>
      <c r="H2370" s="16">
        <f>IF(OR(A2370="",B2370=""),"",IF(COUNTIFS('Lançamentos Diários'!$A$5:$A$2004,A2370,'Lançamentos Diários'!$B$5:$B$2004,B2370)&gt;0,"OK","FALTA LANÇAMENTO"))</f>
        <v/>
      </c>
    </row>
    <row r="2371">
      <c r="A2371" s="13" t="n"/>
      <c r="B2371" s="6" t="n"/>
      <c r="C2371" s="14" t="n"/>
      <c r="D2371" s="14" t="n"/>
      <c r="E2371" s="6" t="n"/>
      <c r="F2371" s="11">
        <f>IF(OR(C2371="",D2371=""),"",ROUND(MOD(D2371-C2371,1)*24,2))</f>
        <v/>
      </c>
      <c r="G2371" s="6" t="n"/>
      <c r="H2371" s="16">
        <f>IF(OR(A2371="",B2371=""),"",IF(COUNTIFS('Lançamentos Diários'!$A$5:$A$2004,A2371,'Lançamentos Diários'!$B$5:$B$2004,B2371)&gt;0,"OK","FALTA LANÇAMENTO"))</f>
        <v/>
      </c>
    </row>
    <row r="2372">
      <c r="A2372" s="13" t="n"/>
      <c r="B2372" s="6" t="n"/>
      <c r="C2372" s="14" t="n"/>
      <c r="D2372" s="14" t="n"/>
      <c r="E2372" s="6" t="n"/>
      <c r="F2372" s="11">
        <f>IF(OR(C2372="",D2372=""),"",ROUND(MOD(D2372-C2372,1)*24,2))</f>
        <v/>
      </c>
      <c r="G2372" s="6" t="n"/>
      <c r="H2372" s="16">
        <f>IF(OR(A2372="",B2372=""),"",IF(COUNTIFS('Lançamentos Diários'!$A$5:$A$2004,A2372,'Lançamentos Diários'!$B$5:$B$2004,B2372)&gt;0,"OK","FALTA LANÇAMENTO"))</f>
        <v/>
      </c>
    </row>
    <row r="2373">
      <c r="A2373" s="13" t="n"/>
      <c r="B2373" s="6" t="n"/>
      <c r="C2373" s="14" t="n"/>
      <c r="D2373" s="14" t="n"/>
      <c r="E2373" s="6" t="n"/>
      <c r="F2373" s="11">
        <f>IF(OR(C2373="",D2373=""),"",ROUND(MOD(D2373-C2373,1)*24,2))</f>
        <v/>
      </c>
      <c r="G2373" s="6" t="n"/>
      <c r="H2373" s="16">
        <f>IF(OR(A2373="",B2373=""),"",IF(COUNTIFS('Lançamentos Diários'!$A$5:$A$2004,A2373,'Lançamentos Diários'!$B$5:$B$2004,B2373)&gt;0,"OK","FALTA LANÇAMENTO"))</f>
        <v/>
      </c>
    </row>
    <row r="2374">
      <c r="A2374" s="13" t="n"/>
      <c r="B2374" s="6" t="n"/>
      <c r="C2374" s="14" t="n"/>
      <c r="D2374" s="14" t="n"/>
      <c r="E2374" s="6" t="n"/>
      <c r="F2374" s="11">
        <f>IF(OR(C2374="",D2374=""),"",ROUND(MOD(D2374-C2374,1)*24,2))</f>
        <v/>
      </c>
      <c r="G2374" s="6" t="n"/>
      <c r="H2374" s="16">
        <f>IF(OR(A2374="",B2374=""),"",IF(COUNTIFS('Lançamentos Diários'!$A$5:$A$2004,A2374,'Lançamentos Diários'!$B$5:$B$2004,B2374)&gt;0,"OK","FALTA LANÇAMENTO"))</f>
        <v/>
      </c>
    </row>
    <row r="2375">
      <c r="A2375" s="13" t="n"/>
      <c r="B2375" s="6" t="n"/>
      <c r="C2375" s="14" t="n"/>
      <c r="D2375" s="14" t="n"/>
      <c r="E2375" s="6" t="n"/>
      <c r="F2375" s="11">
        <f>IF(OR(C2375="",D2375=""),"",ROUND(MOD(D2375-C2375,1)*24,2))</f>
        <v/>
      </c>
      <c r="G2375" s="6" t="n"/>
      <c r="H2375" s="16">
        <f>IF(OR(A2375="",B2375=""),"",IF(COUNTIFS('Lançamentos Diários'!$A$5:$A$2004,A2375,'Lançamentos Diários'!$B$5:$B$2004,B2375)&gt;0,"OK","FALTA LANÇAMENTO"))</f>
        <v/>
      </c>
    </row>
    <row r="2376">
      <c r="A2376" s="13" t="n"/>
      <c r="B2376" s="6" t="n"/>
      <c r="C2376" s="14" t="n"/>
      <c r="D2376" s="14" t="n"/>
      <c r="E2376" s="6" t="n"/>
      <c r="F2376" s="11">
        <f>IF(OR(C2376="",D2376=""),"",ROUND(MOD(D2376-C2376,1)*24,2))</f>
        <v/>
      </c>
      <c r="G2376" s="6" t="n"/>
      <c r="H2376" s="16">
        <f>IF(OR(A2376="",B2376=""),"",IF(COUNTIFS('Lançamentos Diários'!$A$5:$A$2004,A2376,'Lançamentos Diários'!$B$5:$B$2004,B2376)&gt;0,"OK","FALTA LANÇAMENTO"))</f>
        <v/>
      </c>
    </row>
    <row r="2377">
      <c r="A2377" s="13" t="n"/>
      <c r="B2377" s="6" t="n"/>
      <c r="C2377" s="14" t="n"/>
      <c r="D2377" s="14" t="n"/>
      <c r="E2377" s="6" t="n"/>
      <c r="F2377" s="11">
        <f>IF(OR(C2377="",D2377=""),"",ROUND(MOD(D2377-C2377,1)*24,2))</f>
        <v/>
      </c>
      <c r="G2377" s="6" t="n"/>
      <c r="H2377" s="16">
        <f>IF(OR(A2377="",B2377=""),"",IF(COUNTIFS('Lançamentos Diários'!$A$5:$A$2004,A2377,'Lançamentos Diários'!$B$5:$B$2004,B2377)&gt;0,"OK","FALTA LANÇAMENTO"))</f>
        <v/>
      </c>
    </row>
    <row r="2378">
      <c r="A2378" s="13" t="n"/>
      <c r="B2378" s="6" t="n"/>
      <c r="C2378" s="14" t="n"/>
      <c r="D2378" s="14" t="n"/>
      <c r="E2378" s="6" t="n"/>
      <c r="F2378" s="11">
        <f>IF(OR(C2378="",D2378=""),"",ROUND(MOD(D2378-C2378,1)*24,2))</f>
        <v/>
      </c>
      <c r="G2378" s="6" t="n"/>
      <c r="H2378" s="16">
        <f>IF(OR(A2378="",B2378=""),"",IF(COUNTIFS('Lançamentos Diários'!$A$5:$A$2004,A2378,'Lançamentos Diários'!$B$5:$B$2004,B2378)&gt;0,"OK","FALTA LANÇAMENTO"))</f>
        <v/>
      </c>
    </row>
    <row r="2379">
      <c r="A2379" s="13" t="n"/>
      <c r="B2379" s="6" t="n"/>
      <c r="C2379" s="14" t="n"/>
      <c r="D2379" s="14" t="n"/>
      <c r="E2379" s="6" t="n"/>
      <c r="F2379" s="11">
        <f>IF(OR(C2379="",D2379=""),"",ROUND(MOD(D2379-C2379,1)*24,2))</f>
        <v/>
      </c>
      <c r="G2379" s="6" t="n"/>
      <c r="H2379" s="16">
        <f>IF(OR(A2379="",B2379=""),"",IF(COUNTIFS('Lançamentos Diários'!$A$5:$A$2004,A2379,'Lançamentos Diários'!$B$5:$B$2004,B2379)&gt;0,"OK","FALTA LANÇAMENTO"))</f>
        <v/>
      </c>
    </row>
    <row r="2380">
      <c r="A2380" s="13" t="n"/>
      <c r="B2380" s="6" t="n"/>
      <c r="C2380" s="14" t="n"/>
      <c r="D2380" s="14" t="n"/>
      <c r="E2380" s="6" t="n"/>
      <c r="F2380" s="11">
        <f>IF(OR(C2380="",D2380=""),"",ROUND(MOD(D2380-C2380,1)*24,2))</f>
        <v/>
      </c>
      <c r="G2380" s="6" t="n"/>
      <c r="H2380" s="16">
        <f>IF(OR(A2380="",B2380=""),"",IF(COUNTIFS('Lançamentos Diários'!$A$5:$A$2004,A2380,'Lançamentos Diários'!$B$5:$B$2004,B2380)&gt;0,"OK","FALTA LANÇAMENTO"))</f>
        <v/>
      </c>
    </row>
    <row r="2381">
      <c r="A2381" s="13" t="n"/>
      <c r="B2381" s="6" t="n"/>
      <c r="C2381" s="14" t="n"/>
      <c r="D2381" s="14" t="n"/>
      <c r="E2381" s="6" t="n"/>
      <c r="F2381" s="11">
        <f>IF(OR(C2381="",D2381=""),"",ROUND(MOD(D2381-C2381,1)*24,2))</f>
        <v/>
      </c>
      <c r="G2381" s="6" t="n"/>
      <c r="H2381" s="16">
        <f>IF(OR(A2381="",B2381=""),"",IF(COUNTIFS('Lançamentos Diários'!$A$5:$A$2004,A2381,'Lançamentos Diários'!$B$5:$B$2004,B2381)&gt;0,"OK","FALTA LANÇAMENTO"))</f>
        <v/>
      </c>
    </row>
    <row r="2382">
      <c r="A2382" s="13" t="n"/>
      <c r="B2382" s="6" t="n"/>
      <c r="C2382" s="14" t="n"/>
      <c r="D2382" s="14" t="n"/>
      <c r="E2382" s="6" t="n"/>
      <c r="F2382" s="11">
        <f>IF(OR(C2382="",D2382=""),"",ROUND(MOD(D2382-C2382,1)*24,2))</f>
        <v/>
      </c>
      <c r="G2382" s="6" t="n"/>
      <c r="H2382" s="16">
        <f>IF(OR(A2382="",B2382=""),"",IF(COUNTIFS('Lançamentos Diários'!$A$5:$A$2004,A2382,'Lançamentos Diários'!$B$5:$B$2004,B2382)&gt;0,"OK","FALTA LANÇAMENTO"))</f>
        <v/>
      </c>
    </row>
    <row r="2383">
      <c r="A2383" s="13" t="n"/>
      <c r="B2383" s="6" t="n"/>
      <c r="C2383" s="14" t="n"/>
      <c r="D2383" s="14" t="n"/>
      <c r="E2383" s="6" t="n"/>
      <c r="F2383" s="11">
        <f>IF(OR(C2383="",D2383=""),"",ROUND(MOD(D2383-C2383,1)*24,2))</f>
        <v/>
      </c>
      <c r="G2383" s="6" t="n"/>
      <c r="H2383" s="16">
        <f>IF(OR(A2383="",B2383=""),"",IF(COUNTIFS('Lançamentos Diários'!$A$5:$A$2004,A2383,'Lançamentos Diários'!$B$5:$B$2004,B2383)&gt;0,"OK","FALTA LANÇAMENTO"))</f>
        <v/>
      </c>
    </row>
    <row r="2384">
      <c r="A2384" s="13" t="n"/>
      <c r="B2384" s="6" t="n"/>
      <c r="C2384" s="14" t="n"/>
      <c r="D2384" s="14" t="n"/>
      <c r="E2384" s="6" t="n"/>
      <c r="F2384" s="11">
        <f>IF(OR(C2384="",D2384=""),"",ROUND(MOD(D2384-C2384,1)*24,2))</f>
        <v/>
      </c>
      <c r="G2384" s="6" t="n"/>
      <c r="H2384" s="16">
        <f>IF(OR(A2384="",B2384=""),"",IF(COUNTIFS('Lançamentos Diários'!$A$5:$A$2004,A2384,'Lançamentos Diários'!$B$5:$B$2004,B2384)&gt;0,"OK","FALTA LANÇAMENTO"))</f>
        <v/>
      </c>
    </row>
    <row r="2385">
      <c r="A2385" s="13" t="n"/>
      <c r="B2385" s="6" t="n"/>
      <c r="C2385" s="14" t="n"/>
      <c r="D2385" s="14" t="n"/>
      <c r="E2385" s="6" t="n"/>
      <c r="F2385" s="11">
        <f>IF(OR(C2385="",D2385=""),"",ROUND(MOD(D2385-C2385,1)*24,2))</f>
        <v/>
      </c>
      <c r="G2385" s="6" t="n"/>
      <c r="H2385" s="16">
        <f>IF(OR(A2385="",B2385=""),"",IF(COUNTIFS('Lançamentos Diários'!$A$5:$A$2004,A2385,'Lançamentos Diários'!$B$5:$B$2004,B2385)&gt;0,"OK","FALTA LANÇAMENTO"))</f>
        <v/>
      </c>
    </row>
    <row r="2386">
      <c r="A2386" s="13" t="n"/>
      <c r="B2386" s="6" t="n"/>
      <c r="C2386" s="14" t="n"/>
      <c r="D2386" s="14" t="n"/>
      <c r="E2386" s="6" t="n"/>
      <c r="F2386" s="11">
        <f>IF(OR(C2386="",D2386=""),"",ROUND(MOD(D2386-C2386,1)*24,2))</f>
        <v/>
      </c>
      <c r="G2386" s="6" t="n"/>
      <c r="H2386" s="16">
        <f>IF(OR(A2386="",B2386=""),"",IF(COUNTIFS('Lançamentos Diários'!$A$5:$A$2004,A2386,'Lançamentos Diários'!$B$5:$B$2004,B2386)&gt;0,"OK","FALTA LANÇAMENTO"))</f>
        <v/>
      </c>
    </row>
    <row r="2387">
      <c r="A2387" s="13" t="n"/>
      <c r="B2387" s="6" t="n"/>
      <c r="C2387" s="14" t="n"/>
      <c r="D2387" s="14" t="n"/>
      <c r="E2387" s="6" t="n"/>
      <c r="F2387" s="11">
        <f>IF(OR(C2387="",D2387=""),"",ROUND(MOD(D2387-C2387,1)*24,2))</f>
        <v/>
      </c>
      <c r="G2387" s="6" t="n"/>
      <c r="H2387" s="16">
        <f>IF(OR(A2387="",B2387=""),"",IF(COUNTIFS('Lançamentos Diários'!$A$5:$A$2004,A2387,'Lançamentos Diários'!$B$5:$B$2004,B2387)&gt;0,"OK","FALTA LANÇAMENTO"))</f>
        <v/>
      </c>
    </row>
    <row r="2388">
      <c r="A2388" s="13" t="n"/>
      <c r="B2388" s="6" t="n"/>
      <c r="C2388" s="14" t="n"/>
      <c r="D2388" s="14" t="n"/>
      <c r="E2388" s="6" t="n"/>
      <c r="F2388" s="11">
        <f>IF(OR(C2388="",D2388=""),"",ROUND(MOD(D2388-C2388,1)*24,2))</f>
        <v/>
      </c>
      <c r="G2388" s="6" t="n"/>
      <c r="H2388" s="16">
        <f>IF(OR(A2388="",B2388=""),"",IF(COUNTIFS('Lançamentos Diários'!$A$5:$A$2004,A2388,'Lançamentos Diários'!$B$5:$B$2004,B2388)&gt;0,"OK","FALTA LANÇAMENTO"))</f>
        <v/>
      </c>
    </row>
    <row r="2389">
      <c r="A2389" s="13" t="n"/>
      <c r="B2389" s="6" t="n"/>
      <c r="C2389" s="14" t="n"/>
      <c r="D2389" s="14" t="n"/>
      <c r="E2389" s="6" t="n"/>
      <c r="F2389" s="11">
        <f>IF(OR(C2389="",D2389=""),"",ROUND(MOD(D2389-C2389,1)*24,2))</f>
        <v/>
      </c>
      <c r="G2389" s="6" t="n"/>
      <c r="H2389" s="16">
        <f>IF(OR(A2389="",B2389=""),"",IF(COUNTIFS('Lançamentos Diários'!$A$5:$A$2004,A2389,'Lançamentos Diários'!$B$5:$B$2004,B2389)&gt;0,"OK","FALTA LANÇAMENTO"))</f>
        <v/>
      </c>
    </row>
    <row r="2390">
      <c r="A2390" s="13" t="n"/>
      <c r="B2390" s="6" t="n"/>
      <c r="C2390" s="14" t="n"/>
      <c r="D2390" s="14" t="n"/>
      <c r="E2390" s="6" t="n"/>
      <c r="F2390" s="11">
        <f>IF(OR(C2390="",D2390=""),"",ROUND(MOD(D2390-C2390,1)*24,2))</f>
        <v/>
      </c>
      <c r="G2390" s="6" t="n"/>
      <c r="H2390" s="16">
        <f>IF(OR(A2390="",B2390=""),"",IF(COUNTIFS('Lançamentos Diários'!$A$5:$A$2004,A2390,'Lançamentos Diários'!$B$5:$B$2004,B2390)&gt;0,"OK","FALTA LANÇAMENTO"))</f>
        <v/>
      </c>
    </row>
    <row r="2391">
      <c r="A2391" s="13" t="n"/>
      <c r="B2391" s="6" t="n"/>
      <c r="C2391" s="14" t="n"/>
      <c r="D2391" s="14" t="n"/>
      <c r="E2391" s="6" t="n"/>
      <c r="F2391" s="11">
        <f>IF(OR(C2391="",D2391=""),"",ROUND(MOD(D2391-C2391,1)*24,2))</f>
        <v/>
      </c>
      <c r="G2391" s="6" t="n"/>
      <c r="H2391" s="16">
        <f>IF(OR(A2391="",B2391=""),"",IF(COUNTIFS('Lançamentos Diários'!$A$5:$A$2004,A2391,'Lançamentos Diários'!$B$5:$B$2004,B2391)&gt;0,"OK","FALTA LANÇAMENTO"))</f>
        <v/>
      </c>
    </row>
    <row r="2392">
      <c r="A2392" s="13" t="n"/>
      <c r="B2392" s="6" t="n"/>
      <c r="C2392" s="14" t="n"/>
      <c r="D2392" s="14" t="n"/>
      <c r="E2392" s="6" t="n"/>
      <c r="F2392" s="11">
        <f>IF(OR(C2392="",D2392=""),"",ROUND(MOD(D2392-C2392,1)*24,2))</f>
        <v/>
      </c>
      <c r="G2392" s="6" t="n"/>
      <c r="H2392" s="16">
        <f>IF(OR(A2392="",B2392=""),"",IF(COUNTIFS('Lançamentos Diários'!$A$5:$A$2004,A2392,'Lançamentos Diários'!$B$5:$B$2004,B2392)&gt;0,"OK","FALTA LANÇAMENTO"))</f>
        <v/>
      </c>
    </row>
    <row r="2393">
      <c r="A2393" s="13" t="n"/>
      <c r="B2393" s="6" t="n"/>
      <c r="C2393" s="14" t="n"/>
      <c r="D2393" s="14" t="n"/>
      <c r="E2393" s="6" t="n"/>
      <c r="F2393" s="11">
        <f>IF(OR(C2393="",D2393=""),"",ROUND(MOD(D2393-C2393,1)*24,2))</f>
        <v/>
      </c>
      <c r="G2393" s="6" t="n"/>
      <c r="H2393" s="16">
        <f>IF(OR(A2393="",B2393=""),"",IF(COUNTIFS('Lançamentos Diários'!$A$5:$A$2004,A2393,'Lançamentos Diários'!$B$5:$B$2004,B2393)&gt;0,"OK","FALTA LANÇAMENTO"))</f>
        <v/>
      </c>
    </row>
    <row r="2394">
      <c r="A2394" s="13" t="n"/>
      <c r="B2394" s="6" t="n"/>
      <c r="C2394" s="14" t="n"/>
      <c r="D2394" s="14" t="n"/>
      <c r="E2394" s="6" t="n"/>
      <c r="F2394" s="11">
        <f>IF(OR(C2394="",D2394=""),"",ROUND(MOD(D2394-C2394,1)*24,2))</f>
        <v/>
      </c>
      <c r="G2394" s="6" t="n"/>
      <c r="H2394" s="16">
        <f>IF(OR(A2394="",B2394=""),"",IF(COUNTIFS('Lançamentos Diários'!$A$5:$A$2004,A2394,'Lançamentos Diários'!$B$5:$B$2004,B2394)&gt;0,"OK","FALTA LANÇAMENTO"))</f>
        <v/>
      </c>
    </row>
    <row r="2395">
      <c r="A2395" s="13" t="n"/>
      <c r="B2395" s="6" t="n"/>
      <c r="C2395" s="14" t="n"/>
      <c r="D2395" s="14" t="n"/>
      <c r="E2395" s="6" t="n"/>
      <c r="F2395" s="11">
        <f>IF(OR(C2395="",D2395=""),"",ROUND(MOD(D2395-C2395,1)*24,2))</f>
        <v/>
      </c>
      <c r="G2395" s="6" t="n"/>
      <c r="H2395" s="16">
        <f>IF(OR(A2395="",B2395=""),"",IF(COUNTIFS('Lançamentos Diários'!$A$5:$A$2004,A2395,'Lançamentos Diários'!$B$5:$B$2004,B2395)&gt;0,"OK","FALTA LANÇAMENTO"))</f>
        <v/>
      </c>
    </row>
    <row r="2396">
      <c r="A2396" s="13" t="n"/>
      <c r="B2396" s="6" t="n"/>
      <c r="C2396" s="14" t="n"/>
      <c r="D2396" s="14" t="n"/>
      <c r="E2396" s="6" t="n"/>
      <c r="F2396" s="11">
        <f>IF(OR(C2396="",D2396=""),"",ROUND(MOD(D2396-C2396,1)*24,2))</f>
        <v/>
      </c>
      <c r="G2396" s="6" t="n"/>
      <c r="H2396" s="16">
        <f>IF(OR(A2396="",B2396=""),"",IF(COUNTIFS('Lançamentos Diários'!$A$5:$A$2004,A2396,'Lançamentos Diários'!$B$5:$B$2004,B2396)&gt;0,"OK","FALTA LANÇAMENTO"))</f>
        <v/>
      </c>
    </row>
    <row r="2397">
      <c r="A2397" s="13" t="n"/>
      <c r="B2397" s="6" t="n"/>
      <c r="C2397" s="14" t="n"/>
      <c r="D2397" s="14" t="n"/>
      <c r="E2397" s="6" t="n"/>
      <c r="F2397" s="11">
        <f>IF(OR(C2397="",D2397=""),"",ROUND(MOD(D2397-C2397,1)*24,2))</f>
        <v/>
      </c>
      <c r="G2397" s="6" t="n"/>
      <c r="H2397" s="16">
        <f>IF(OR(A2397="",B2397=""),"",IF(COUNTIFS('Lançamentos Diários'!$A$5:$A$2004,A2397,'Lançamentos Diários'!$B$5:$B$2004,B2397)&gt;0,"OK","FALTA LANÇAMENTO"))</f>
        <v/>
      </c>
    </row>
    <row r="2398">
      <c r="A2398" s="13" t="n"/>
      <c r="B2398" s="6" t="n"/>
      <c r="C2398" s="14" t="n"/>
      <c r="D2398" s="14" t="n"/>
      <c r="E2398" s="6" t="n"/>
      <c r="F2398" s="11">
        <f>IF(OR(C2398="",D2398=""),"",ROUND(MOD(D2398-C2398,1)*24,2))</f>
        <v/>
      </c>
      <c r="G2398" s="6" t="n"/>
      <c r="H2398" s="16">
        <f>IF(OR(A2398="",B2398=""),"",IF(COUNTIFS('Lançamentos Diários'!$A$5:$A$2004,A2398,'Lançamentos Diários'!$B$5:$B$2004,B2398)&gt;0,"OK","FALTA LANÇAMENTO"))</f>
        <v/>
      </c>
    </row>
    <row r="2399">
      <c r="A2399" s="13" t="n"/>
      <c r="B2399" s="6" t="n"/>
      <c r="C2399" s="14" t="n"/>
      <c r="D2399" s="14" t="n"/>
      <c r="E2399" s="6" t="n"/>
      <c r="F2399" s="11">
        <f>IF(OR(C2399="",D2399=""),"",ROUND(MOD(D2399-C2399,1)*24,2))</f>
        <v/>
      </c>
      <c r="G2399" s="6" t="n"/>
      <c r="H2399" s="16">
        <f>IF(OR(A2399="",B2399=""),"",IF(COUNTIFS('Lançamentos Diários'!$A$5:$A$2004,A2399,'Lançamentos Diários'!$B$5:$B$2004,B2399)&gt;0,"OK","FALTA LANÇAMENTO"))</f>
        <v/>
      </c>
    </row>
    <row r="2400">
      <c r="A2400" s="13" t="n"/>
      <c r="B2400" s="6" t="n"/>
      <c r="C2400" s="14" t="n"/>
      <c r="D2400" s="14" t="n"/>
      <c r="E2400" s="6" t="n"/>
      <c r="F2400" s="11">
        <f>IF(OR(C2400="",D2400=""),"",ROUND(MOD(D2400-C2400,1)*24,2))</f>
        <v/>
      </c>
      <c r="G2400" s="6" t="n"/>
      <c r="H2400" s="16">
        <f>IF(OR(A2400="",B2400=""),"",IF(COUNTIFS('Lançamentos Diários'!$A$5:$A$2004,A2400,'Lançamentos Diários'!$B$5:$B$2004,B2400)&gt;0,"OK","FALTA LANÇAMENTO"))</f>
        <v/>
      </c>
    </row>
    <row r="2401">
      <c r="A2401" s="13" t="n"/>
      <c r="B2401" s="6" t="n"/>
      <c r="C2401" s="14" t="n"/>
      <c r="D2401" s="14" t="n"/>
      <c r="E2401" s="6" t="n"/>
      <c r="F2401" s="11">
        <f>IF(OR(C2401="",D2401=""),"",ROUND(MOD(D2401-C2401,1)*24,2))</f>
        <v/>
      </c>
      <c r="G2401" s="6" t="n"/>
      <c r="H2401" s="16">
        <f>IF(OR(A2401="",B2401=""),"",IF(COUNTIFS('Lançamentos Diários'!$A$5:$A$2004,A2401,'Lançamentos Diários'!$B$5:$B$2004,B2401)&gt;0,"OK","FALTA LANÇAMENTO"))</f>
        <v/>
      </c>
    </row>
    <row r="2402">
      <c r="A2402" s="13" t="n"/>
      <c r="B2402" s="6" t="n"/>
      <c r="C2402" s="14" t="n"/>
      <c r="D2402" s="14" t="n"/>
      <c r="E2402" s="6" t="n"/>
      <c r="F2402" s="11">
        <f>IF(OR(C2402="",D2402=""),"",ROUND(MOD(D2402-C2402,1)*24,2))</f>
        <v/>
      </c>
      <c r="G2402" s="6" t="n"/>
      <c r="H2402" s="16">
        <f>IF(OR(A2402="",B2402=""),"",IF(COUNTIFS('Lançamentos Diários'!$A$5:$A$2004,A2402,'Lançamentos Diários'!$B$5:$B$2004,B2402)&gt;0,"OK","FALTA LANÇAMENTO"))</f>
        <v/>
      </c>
    </row>
    <row r="2403">
      <c r="A2403" s="13" t="n"/>
      <c r="B2403" s="6" t="n"/>
      <c r="C2403" s="14" t="n"/>
      <c r="D2403" s="14" t="n"/>
      <c r="E2403" s="6" t="n"/>
      <c r="F2403" s="11">
        <f>IF(OR(C2403="",D2403=""),"",ROUND(MOD(D2403-C2403,1)*24,2))</f>
        <v/>
      </c>
      <c r="G2403" s="6" t="n"/>
      <c r="H2403" s="16">
        <f>IF(OR(A2403="",B2403=""),"",IF(COUNTIFS('Lançamentos Diários'!$A$5:$A$2004,A2403,'Lançamentos Diários'!$B$5:$B$2004,B2403)&gt;0,"OK","FALTA LANÇAMENTO"))</f>
        <v/>
      </c>
    </row>
    <row r="2404">
      <c r="A2404" s="13" t="n"/>
      <c r="B2404" s="6" t="n"/>
      <c r="C2404" s="14" t="n"/>
      <c r="D2404" s="14" t="n"/>
      <c r="E2404" s="6" t="n"/>
      <c r="F2404" s="11">
        <f>IF(OR(C2404="",D2404=""),"",ROUND(MOD(D2404-C2404,1)*24,2))</f>
        <v/>
      </c>
      <c r="G2404" s="6" t="n"/>
      <c r="H2404" s="16">
        <f>IF(OR(A2404="",B2404=""),"",IF(COUNTIFS('Lançamentos Diários'!$A$5:$A$2004,A2404,'Lançamentos Diários'!$B$5:$B$2004,B2404)&gt;0,"OK","FALTA LANÇAMENTO"))</f>
        <v/>
      </c>
    </row>
    <row r="2405">
      <c r="A2405" s="13" t="n"/>
      <c r="B2405" s="6" t="n"/>
      <c r="C2405" s="14" t="n"/>
      <c r="D2405" s="14" t="n"/>
      <c r="E2405" s="6" t="n"/>
      <c r="F2405" s="11">
        <f>IF(OR(C2405="",D2405=""),"",ROUND(MOD(D2405-C2405,1)*24,2))</f>
        <v/>
      </c>
      <c r="G2405" s="6" t="n"/>
      <c r="H2405" s="16">
        <f>IF(OR(A2405="",B2405=""),"",IF(COUNTIFS('Lançamentos Diários'!$A$5:$A$2004,A2405,'Lançamentos Diários'!$B$5:$B$2004,B2405)&gt;0,"OK","FALTA LANÇAMENTO"))</f>
        <v/>
      </c>
    </row>
    <row r="2406">
      <c r="A2406" s="13" t="n"/>
      <c r="B2406" s="6" t="n"/>
      <c r="C2406" s="14" t="n"/>
      <c r="D2406" s="14" t="n"/>
      <c r="E2406" s="6" t="n"/>
      <c r="F2406" s="11">
        <f>IF(OR(C2406="",D2406=""),"",ROUND(MOD(D2406-C2406,1)*24,2))</f>
        <v/>
      </c>
      <c r="G2406" s="6" t="n"/>
      <c r="H2406" s="16">
        <f>IF(OR(A2406="",B2406=""),"",IF(COUNTIFS('Lançamentos Diários'!$A$5:$A$2004,A2406,'Lançamentos Diários'!$B$5:$B$2004,B2406)&gt;0,"OK","FALTA LANÇAMENTO"))</f>
        <v/>
      </c>
    </row>
    <row r="2407">
      <c r="A2407" s="13" t="n"/>
      <c r="B2407" s="6" t="n"/>
      <c r="C2407" s="14" t="n"/>
      <c r="D2407" s="14" t="n"/>
      <c r="E2407" s="6" t="n"/>
      <c r="F2407" s="11">
        <f>IF(OR(C2407="",D2407=""),"",ROUND(MOD(D2407-C2407,1)*24,2))</f>
        <v/>
      </c>
      <c r="G2407" s="6" t="n"/>
      <c r="H2407" s="16">
        <f>IF(OR(A2407="",B2407=""),"",IF(COUNTIFS('Lançamentos Diários'!$A$5:$A$2004,A2407,'Lançamentos Diários'!$B$5:$B$2004,B2407)&gt;0,"OK","FALTA LANÇAMENTO"))</f>
        <v/>
      </c>
    </row>
    <row r="2408">
      <c r="A2408" s="13" t="n"/>
      <c r="B2408" s="6" t="n"/>
      <c r="C2408" s="14" t="n"/>
      <c r="D2408" s="14" t="n"/>
      <c r="E2408" s="6" t="n"/>
      <c r="F2408" s="11">
        <f>IF(OR(C2408="",D2408=""),"",ROUND(MOD(D2408-C2408,1)*24,2))</f>
        <v/>
      </c>
      <c r="G2408" s="6" t="n"/>
      <c r="H2408" s="16">
        <f>IF(OR(A2408="",B2408=""),"",IF(COUNTIFS('Lançamentos Diários'!$A$5:$A$2004,A2408,'Lançamentos Diários'!$B$5:$B$2004,B2408)&gt;0,"OK","FALTA LANÇAMENTO"))</f>
        <v/>
      </c>
    </row>
    <row r="2409">
      <c r="A2409" s="13" t="n"/>
      <c r="B2409" s="6" t="n"/>
      <c r="C2409" s="14" t="n"/>
      <c r="D2409" s="14" t="n"/>
      <c r="E2409" s="6" t="n"/>
      <c r="F2409" s="11">
        <f>IF(OR(C2409="",D2409=""),"",ROUND(MOD(D2409-C2409,1)*24,2))</f>
        <v/>
      </c>
      <c r="G2409" s="6" t="n"/>
      <c r="H2409" s="16">
        <f>IF(OR(A2409="",B2409=""),"",IF(COUNTIFS('Lançamentos Diários'!$A$5:$A$2004,A2409,'Lançamentos Diários'!$B$5:$B$2004,B2409)&gt;0,"OK","FALTA LANÇAMENTO"))</f>
        <v/>
      </c>
    </row>
    <row r="2410">
      <c r="A2410" s="13" t="n"/>
      <c r="B2410" s="6" t="n"/>
      <c r="C2410" s="14" t="n"/>
      <c r="D2410" s="14" t="n"/>
      <c r="E2410" s="6" t="n"/>
      <c r="F2410" s="11">
        <f>IF(OR(C2410="",D2410=""),"",ROUND(MOD(D2410-C2410,1)*24,2))</f>
        <v/>
      </c>
      <c r="G2410" s="6" t="n"/>
      <c r="H2410" s="16">
        <f>IF(OR(A2410="",B2410=""),"",IF(COUNTIFS('Lançamentos Diários'!$A$5:$A$2004,A2410,'Lançamentos Diários'!$B$5:$B$2004,B2410)&gt;0,"OK","FALTA LANÇAMENTO"))</f>
        <v/>
      </c>
    </row>
    <row r="2411">
      <c r="A2411" s="13" t="n"/>
      <c r="B2411" s="6" t="n"/>
      <c r="C2411" s="14" t="n"/>
      <c r="D2411" s="14" t="n"/>
      <c r="E2411" s="6" t="n"/>
      <c r="F2411" s="11">
        <f>IF(OR(C2411="",D2411=""),"",ROUND(MOD(D2411-C2411,1)*24,2))</f>
        <v/>
      </c>
      <c r="G2411" s="6" t="n"/>
      <c r="H2411" s="16">
        <f>IF(OR(A2411="",B2411=""),"",IF(COUNTIFS('Lançamentos Diários'!$A$5:$A$2004,A2411,'Lançamentos Diários'!$B$5:$B$2004,B2411)&gt;0,"OK","FALTA LANÇAMENTO"))</f>
        <v/>
      </c>
    </row>
    <row r="2412">
      <c r="A2412" s="13" t="n"/>
      <c r="B2412" s="6" t="n"/>
      <c r="C2412" s="14" t="n"/>
      <c r="D2412" s="14" t="n"/>
      <c r="E2412" s="6" t="n"/>
      <c r="F2412" s="11">
        <f>IF(OR(C2412="",D2412=""),"",ROUND(MOD(D2412-C2412,1)*24,2))</f>
        <v/>
      </c>
      <c r="G2412" s="6" t="n"/>
      <c r="H2412" s="16">
        <f>IF(OR(A2412="",B2412=""),"",IF(COUNTIFS('Lançamentos Diários'!$A$5:$A$2004,A2412,'Lançamentos Diários'!$B$5:$B$2004,B2412)&gt;0,"OK","FALTA LANÇAMENTO"))</f>
        <v/>
      </c>
    </row>
    <row r="2413">
      <c r="A2413" s="13" t="n"/>
      <c r="B2413" s="6" t="n"/>
      <c r="C2413" s="14" t="n"/>
      <c r="D2413" s="14" t="n"/>
      <c r="E2413" s="6" t="n"/>
      <c r="F2413" s="11">
        <f>IF(OR(C2413="",D2413=""),"",ROUND(MOD(D2413-C2413,1)*24,2))</f>
        <v/>
      </c>
      <c r="G2413" s="6" t="n"/>
      <c r="H2413" s="16">
        <f>IF(OR(A2413="",B2413=""),"",IF(COUNTIFS('Lançamentos Diários'!$A$5:$A$2004,A2413,'Lançamentos Diários'!$B$5:$B$2004,B2413)&gt;0,"OK","FALTA LANÇAMENTO"))</f>
        <v/>
      </c>
    </row>
    <row r="2414">
      <c r="A2414" s="13" t="n"/>
      <c r="B2414" s="6" t="n"/>
      <c r="C2414" s="14" t="n"/>
      <c r="D2414" s="14" t="n"/>
      <c r="E2414" s="6" t="n"/>
      <c r="F2414" s="11">
        <f>IF(OR(C2414="",D2414=""),"",ROUND(MOD(D2414-C2414,1)*24,2))</f>
        <v/>
      </c>
      <c r="G2414" s="6" t="n"/>
      <c r="H2414" s="16">
        <f>IF(OR(A2414="",B2414=""),"",IF(COUNTIFS('Lançamentos Diários'!$A$5:$A$2004,A2414,'Lançamentos Diários'!$B$5:$B$2004,B2414)&gt;0,"OK","FALTA LANÇAMENTO"))</f>
        <v/>
      </c>
    </row>
    <row r="2415">
      <c r="A2415" s="13" t="n"/>
      <c r="B2415" s="6" t="n"/>
      <c r="C2415" s="14" t="n"/>
      <c r="D2415" s="14" t="n"/>
      <c r="E2415" s="6" t="n"/>
      <c r="F2415" s="11">
        <f>IF(OR(C2415="",D2415=""),"",ROUND(MOD(D2415-C2415,1)*24,2))</f>
        <v/>
      </c>
      <c r="G2415" s="6" t="n"/>
      <c r="H2415" s="16">
        <f>IF(OR(A2415="",B2415=""),"",IF(COUNTIFS('Lançamentos Diários'!$A$5:$A$2004,A2415,'Lançamentos Diários'!$B$5:$B$2004,B2415)&gt;0,"OK","FALTA LANÇAMENTO"))</f>
        <v/>
      </c>
    </row>
    <row r="2416">
      <c r="A2416" s="13" t="n"/>
      <c r="B2416" s="6" t="n"/>
      <c r="C2416" s="14" t="n"/>
      <c r="D2416" s="14" t="n"/>
      <c r="E2416" s="6" t="n"/>
      <c r="F2416" s="11">
        <f>IF(OR(C2416="",D2416=""),"",ROUND(MOD(D2416-C2416,1)*24,2))</f>
        <v/>
      </c>
      <c r="G2416" s="6" t="n"/>
      <c r="H2416" s="16">
        <f>IF(OR(A2416="",B2416=""),"",IF(COUNTIFS('Lançamentos Diários'!$A$5:$A$2004,A2416,'Lançamentos Diários'!$B$5:$B$2004,B2416)&gt;0,"OK","FALTA LANÇAMENTO"))</f>
        <v/>
      </c>
    </row>
    <row r="2417">
      <c r="A2417" s="13" t="n"/>
      <c r="B2417" s="6" t="n"/>
      <c r="C2417" s="14" t="n"/>
      <c r="D2417" s="14" t="n"/>
      <c r="E2417" s="6" t="n"/>
      <c r="F2417" s="11">
        <f>IF(OR(C2417="",D2417=""),"",ROUND(MOD(D2417-C2417,1)*24,2))</f>
        <v/>
      </c>
      <c r="G2417" s="6" t="n"/>
      <c r="H2417" s="16">
        <f>IF(OR(A2417="",B2417=""),"",IF(COUNTIFS('Lançamentos Diários'!$A$5:$A$2004,A2417,'Lançamentos Diários'!$B$5:$B$2004,B2417)&gt;0,"OK","FALTA LANÇAMENTO"))</f>
        <v/>
      </c>
    </row>
    <row r="2418">
      <c r="A2418" s="13" t="n"/>
      <c r="B2418" s="6" t="n"/>
      <c r="C2418" s="14" t="n"/>
      <c r="D2418" s="14" t="n"/>
      <c r="E2418" s="6" t="n"/>
      <c r="F2418" s="11">
        <f>IF(OR(C2418="",D2418=""),"",ROUND(MOD(D2418-C2418,1)*24,2))</f>
        <v/>
      </c>
      <c r="G2418" s="6" t="n"/>
      <c r="H2418" s="16">
        <f>IF(OR(A2418="",B2418=""),"",IF(COUNTIFS('Lançamentos Diários'!$A$5:$A$2004,A2418,'Lançamentos Diários'!$B$5:$B$2004,B2418)&gt;0,"OK","FALTA LANÇAMENTO"))</f>
        <v/>
      </c>
    </row>
    <row r="2419">
      <c r="A2419" s="13" t="n"/>
      <c r="B2419" s="6" t="n"/>
      <c r="C2419" s="14" t="n"/>
      <c r="D2419" s="14" t="n"/>
      <c r="E2419" s="6" t="n"/>
      <c r="F2419" s="11">
        <f>IF(OR(C2419="",D2419=""),"",ROUND(MOD(D2419-C2419,1)*24,2))</f>
        <v/>
      </c>
      <c r="G2419" s="6" t="n"/>
      <c r="H2419" s="16">
        <f>IF(OR(A2419="",B2419=""),"",IF(COUNTIFS('Lançamentos Diários'!$A$5:$A$2004,A2419,'Lançamentos Diários'!$B$5:$B$2004,B2419)&gt;0,"OK","FALTA LANÇAMENTO"))</f>
        <v/>
      </c>
    </row>
    <row r="2420">
      <c r="A2420" s="13" t="n"/>
      <c r="B2420" s="6" t="n"/>
      <c r="C2420" s="14" t="n"/>
      <c r="D2420" s="14" t="n"/>
      <c r="E2420" s="6" t="n"/>
      <c r="F2420" s="11">
        <f>IF(OR(C2420="",D2420=""),"",ROUND(MOD(D2420-C2420,1)*24,2))</f>
        <v/>
      </c>
      <c r="G2420" s="6" t="n"/>
      <c r="H2420" s="16">
        <f>IF(OR(A2420="",B2420=""),"",IF(COUNTIFS('Lançamentos Diários'!$A$5:$A$2004,A2420,'Lançamentos Diários'!$B$5:$B$2004,B2420)&gt;0,"OK","FALTA LANÇAMENTO"))</f>
        <v/>
      </c>
    </row>
    <row r="2421">
      <c r="A2421" s="13" t="n"/>
      <c r="B2421" s="6" t="n"/>
      <c r="C2421" s="14" t="n"/>
      <c r="D2421" s="14" t="n"/>
      <c r="E2421" s="6" t="n"/>
      <c r="F2421" s="11">
        <f>IF(OR(C2421="",D2421=""),"",ROUND(MOD(D2421-C2421,1)*24,2))</f>
        <v/>
      </c>
      <c r="G2421" s="6" t="n"/>
      <c r="H2421" s="16">
        <f>IF(OR(A2421="",B2421=""),"",IF(COUNTIFS('Lançamentos Diários'!$A$5:$A$2004,A2421,'Lançamentos Diários'!$B$5:$B$2004,B2421)&gt;0,"OK","FALTA LANÇAMENTO"))</f>
        <v/>
      </c>
    </row>
    <row r="2422">
      <c r="A2422" s="13" t="n"/>
      <c r="B2422" s="6" t="n"/>
      <c r="C2422" s="14" t="n"/>
      <c r="D2422" s="14" t="n"/>
      <c r="E2422" s="6" t="n"/>
      <c r="F2422" s="11">
        <f>IF(OR(C2422="",D2422=""),"",ROUND(MOD(D2422-C2422,1)*24,2))</f>
        <v/>
      </c>
      <c r="G2422" s="6" t="n"/>
      <c r="H2422" s="16">
        <f>IF(OR(A2422="",B2422=""),"",IF(COUNTIFS('Lançamentos Diários'!$A$5:$A$2004,A2422,'Lançamentos Diários'!$B$5:$B$2004,B2422)&gt;0,"OK","FALTA LANÇAMENTO"))</f>
        <v/>
      </c>
    </row>
    <row r="2423">
      <c r="A2423" s="13" t="n"/>
      <c r="B2423" s="6" t="n"/>
      <c r="C2423" s="14" t="n"/>
      <c r="D2423" s="14" t="n"/>
      <c r="E2423" s="6" t="n"/>
      <c r="F2423" s="11">
        <f>IF(OR(C2423="",D2423=""),"",ROUND(MOD(D2423-C2423,1)*24,2))</f>
        <v/>
      </c>
      <c r="G2423" s="6" t="n"/>
      <c r="H2423" s="16">
        <f>IF(OR(A2423="",B2423=""),"",IF(COUNTIFS('Lançamentos Diários'!$A$5:$A$2004,A2423,'Lançamentos Diários'!$B$5:$B$2004,B2423)&gt;0,"OK","FALTA LANÇAMENTO"))</f>
        <v/>
      </c>
    </row>
    <row r="2424">
      <c r="A2424" s="13" t="n"/>
      <c r="B2424" s="6" t="n"/>
      <c r="C2424" s="14" t="n"/>
      <c r="D2424" s="14" t="n"/>
      <c r="E2424" s="6" t="n"/>
      <c r="F2424" s="11">
        <f>IF(OR(C2424="",D2424=""),"",ROUND(MOD(D2424-C2424,1)*24,2))</f>
        <v/>
      </c>
      <c r="G2424" s="6" t="n"/>
      <c r="H2424" s="16">
        <f>IF(OR(A2424="",B2424=""),"",IF(COUNTIFS('Lançamentos Diários'!$A$5:$A$2004,A2424,'Lançamentos Diários'!$B$5:$B$2004,B2424)&gt;0,"OK","FALTA LANÇAMENTO"))</f>
        <v/>
      </c>
    </row>
    <row r="2425">
      <c r="A2425" s="13" t="n"/>
      <c r="B2425" s="6" t="n"/>
      <c r="C2425" s="14" t="n"/>
      <c r="D2425" s="14" t="n"/>
      <c r="E2425" s="6" t="n"/>
      <c r="F2425" s="11">
        <f>IF(OR(C2425="",D2425=""),"",ROUND(MOD(D2425-C2425,1)*24,2))</f>
        <v/>
      </c>
      <c r="G2425" s="6" t="n"/>
      <c r="H2425" s="16">
        <f>IF(OR(A2425="",B2425=""),"",IF(COUNTIFS('Lançamentos Diários'!$A$5:$A$2004,A2425,'Lançamentos Diários'!$B$5:$B$2004,B2425)&gt;0,"OK","FALTA LANÇAMENTO"))</f>
        <v/>
      </c>
    </row>
    <row r="2426">
      <c r="A2426" s="13" t="n"/>
      <c r="B2426" s="6" t="n"/>
      <c r="C2426" s="14" t="n"/>
      <c r="D2426" s="14" t="n"/>
      <c r="E2426" s="6" t="n"/>
      <c r="F2426" s="11">
        <f>IF(OR(C2426="",D2426=""),"",ROUND(MOD(D2426-C2426,1)*24,2))</f>
        <v/>
      </c>
      <c r="G2426" s="6" t="n"/>
      <c r="H2426" s="16">
        <f>IF(OR(A2426="",B2426=""),"",IF(COUNTIFS('Lançamentos Diários'!$A$5:$A$2004,A2426,'Lançamentos Diários'!$B$5:$B$2004,B2426)&gt;0,"OK","FALTA LANÇAMENTO"))</f>
        <v/>
      </c>
    </row>
    <row r="2427">
      <c r="A2427" s="13" t="n"/>
      <c r="B2427" s="6" t="n"/>
      <c r="C2427" s="14" t="n"/>
      <c r="D2427" s="14" t="n"/>
      <c r="E2427" s="6" t="n"/>
      <c r="F2427" s="11">
        <f>IF(OR(C2427="",D2427=""),"",ROUND(MOD(D2427-C2427,1)*24,2))</f>
        <v/>
      </c>
      <c r="G2427" s="6" t="n"/>
      <c r="H2427" s="16">
        <f>IF(OR(A2427="",B2427=""),"",IF(COUNTIFS('Lançamentos Diários'!$A$5:$A$2004,A2427,'Lançamentos Diários'!$B$5:$B$2004,B2427)&gt;0,"OK","FALTA LANÇAMENTO"))</f>
        <v/>
      </c>
    </row>
    <row r="2428">
      <c r="A2428" s="13" t="n"/>
      <c r="B2428" s="6" t="n"/>
      <c r="C2428" s="14" t="n"/>
      <c r="D2428" s="14" t="n"/>
      <c r="E2428" s="6" t="n"/>
      <c r="F2428" s="11">
        <f>IF(OR(C2428="",D2428=""),"",ROUND(MOD(D2428-C2428,1)*24,2))</f>
        <v/>
      </c>
      <c r="G2428" s="6" t="n"/>
      <c r="H2428" s="16">
        <f>IF(OR(A2428="",B2428=""),"",IF(COUNTIFS('Lançamentos Diários'!$A$5:$A$2004,A2428,'Lançamentos Diários'!$B$5:$B$2004,B2428)&gt;0,"OK","FALTA LANÇAMENTO"))</f>
        <v/>
      </c>
    </row>
    <row r="2429">
      <c r="A2429" s="13" t="n"/>
      <c r="B2429" s="6" t="n"/>
      <c r="C2429" s="14" t="n"/>
      <c r="D2429" s="14" t="n"/>
      <c r="E2429" s="6" t="n"/>
      <c r="F2429" s="11">
        <f>IF(OR(C2429="",D2429=""),"",ROUND(MOD(D2429-C2429,1)*24,2))</f>
        <v/>
      </c>
      <c r="G2429" s="6" t="n"/>
      <c r="H2429" s="16">
        <f>IF(OR(A2429="",B2429=""),"",IF(COUNTIFS('Lançamentos Diários'!$A$5:$A$2004,A2429,'Lançamentos Diários'!$B$5:$B$2004,B2429)&gt;0,"OK","FALTA LANÇAMENTO"))</f>
        <v/>
      </c>
    </row>
    <row r="2430">
      <c r="A2430" s="13" t="n"/>
      <c r="B2430" s="6" t="n"/>
      <c r="C2430" s="14" t="n"/>
      <c r="D2430" s="14" t="n"/>
      <c r="E2430" s="6" t="n"/>
      <c r="F2430" s="11">
        <f>IF(OR(C2430="",D2430=""),"",ROUND(MOD(D2430-C2430,1)*24,2))</f>
        <v/>
      </c>
      <c r="G2430" s="6" t="n"/>
      <c r="H2430" s="16">
        <f>IF(OR(A2430="",B2430=""),"",IF(COUNTIFS('Lançamentos Diários'!$A$5:$A$2004,A2430,'Lançamentos Diários'!$B$5:$B$2004,B2430)&gt;0,"OK","FALTA LANÇAMENTO"))</f>
        <v/>
      </c>
    </row>
    <row r="2431">
      <c r="A2431" s="13" t="n"/>
      <c r="B2431" s="6" t="n"/>
      <c r="C2431" s="14" t="n"/>
      <c r="D2431" s="14" t="n"/>
      <c r="E2431" s="6" t="n"/>
      <c r="F2431" s="11">
        <f>IF(OR(C2431="",D2431=""),"",ROUND(MOD(D2431-C2431,1)*24,2))</f>
        <v/>
      </c>
      <c r="G2431" s="6" t="n"/>
      <c r="H2431" s="16">
        <f>IF(OR(A2431="",B2431=""),"",IF(COUNTIFS('Lançamentos Diários'!$A$5:$A$2004,A2431,'Lançamentos Diários'!$B$5:$B$2004,B2431)&gt;0,"OK","FALTA LANÇAMENTO"))</f>
        <v/>
      </c>
    </row>
    <row r="2432">
      <c r="A2432" s="13" t="n"/>
      <c r="B2432" s="6" t="n"/>
      <c r="C2432" s="14" t="n"/>
      <c r="D2432" s="14" t="n"/>
      <c r="E2432" s="6" t="n"/>
      <c r="F2432" s="11">
        <f>IF(OR(C2432="",D2432=""),"",ROUND(MOD(D2432-C2432,1)*24,2))</f>
        <v/>
      </c>
      <c r="G2432" s="6" t="n"/>
      <c r="H2432" s="16">
        <f>IF(OR(A2432="",B2432=""),"",IF(COUNTIFS('Lançamentos Diários'!$A$5:$A$2004,A2432,'Lançamentos Diários'!$B$5:$B$2004,B2432)&gt;0,"OK","FALTA LANÇAMENTO"))</f>
        <v/>
      </c>
    </row>
    <row r="2433">
      <c r="A2433" s="13" t="n"/>
      <c r="B2433" s="6" t="n"/>
      <c r="C2433" s="14" t="n"/>
      <c r="D2433" s="14" t="n"/>
      <c r="E2433" s="6" t="n"/>
      <c r="F2433" s="11">
        <f>IF(OR(C2433="",D2433=""),"",ROUND(MOD(D2433-C2433,1)*24,2))</f>
        <v/>
      </c>
      <c r="G2433" s="6" t="n"/>
      <c r="H2433" s="16">
        <f>IF(OR(A2433="",B2433=""),"",IF(COUNTIFS('Lançamentos Diários'!$A$5:$A$2004,A2433,'Lançamentos Diários'!$B$5:$B$2004,B2433)&gt;0,"OK","FALTA LANÇAMENTO"))</f>
        <v/>
      </c>
    </row>
    <row r="2434">
      <c r="A2434" s="13" t="n"/>
      <c r="B2434" s="6" t="n"/>
      <c r="C2434" s="14" t="n"/>
      <c r="D2434" s="14" t="n"/>
      <c r="E2434" s="6" t="n"/>
      <c r="F2434" s="11">
        <f>IF(OR(C2434="",D2434=""),"",ROUND(MOD(D2434-C2434,1)*24,2))</f>
        <v/>
      </c>
      <c r="G2434" s="6" t="n"/>
      <c r="H2434" s="16">
        <f>IF(OR(A2434="",B2434=""),"",IF(COUNTIFS('Lançamentos Diários'!$A$5:$A$2004,A2434,'Lançamentos Diários'!$B$5:$B$2004,B2434)&gt;0,"OK","FALTA LANÇAMENTO"))</f>
        <v/>
      </c>
    </row>
    <row r="2435">
      <c r="A2435" s="13" t="n"/>
      <c r="B2435" s="6" t="n"/>
      <c r="C2435" s="14" t="n"/>
      <c r="D2435" s="14" t="n"/>
      <c r="E2435" s="6" t="n"/>
      <c r="F2435" s="11">
        <f>IF(OR(C2435="",D2435=""),"",ROUND(MOD(D2435-C2435,1)*24,2))</f>
        <v/>
      </c>
      <c r="G2435" s="6" t="n"/>
      <c r="H2435" s="16">
        <f>IF(OR(A2435="",B2435=""),"",IF(COUNTIFS('Lançamentos Diários'!$A$5:$A$2004,A2435,'Lançamentos Diários'!$B$5:$B$2004,B2435)&gt;0,"OK","FALTA LANÇAMENTO"))</f>
        <v/>
      </c>
    </row>
    <row r="2436">
      <c r="A2436" s="13" t="n"/>
      <c r="B2436" s="6" t="n"/>
      <c r="C2436" s="14" t="n"/>
      <c r="D2436" s="14" t="n"/>
      <c r="E2436" s="6" t="n"/>
      <c r="F2436" s="11">
        <f>IF(OR(C2436="",D2436=""),"",ROUND(MOD(D2436-C2436,1)*24,2))</f>
        <v/>
      </c>
      <c r="G2436" s="6" t="n"/>
      <c r="H2436" s="16">
        <f>IF(OR(A2436="",B2436=""),"",IF(COUNTIFS('Lançamentos Diários'!$A$5:$A$2004,A2436,'Lançamentos Diários'!$B$5:$B$2004,B2436)&gt;0,"OK","FALTA LANÇAMENTO"))</f>
        <v/>
      </c>
    </row>
    <row r="2437">
      <c r="A2437" s="13" t="n"/>
      <c r="B2437" s="6" t="n"/>
      <c r="C2437" s="14" t="n"/>
      <c r="D2437" s="14" t="n"/>
      <c r="E2437" s="6" t="n"/>
      <c r="F2437" s="11">
        <f>IF(OR(C2437="",D2437=""),"",ROUND(MOD(D2437-C2437,1)*24,2))</f>
        <v/>
      </c>
      <c r="G2437" s="6" t="n"/>
      <c r="H2437" s="16">
        <f>IF(OR(A2437="",B2437=""),"",IF(COUNTIFS('Lançamentos Diários'!$A$5:$A$2004,A2437,'Lançamentos Diários'!$B$5:$B$2004,B2437)&gt;0,"OK","FALTA LANÇAMENTO"))</f>
        <v/>
      </c>
    </row>
    <row r="2438">
      <c r="A2438" s="13" t="n"/>
      <c r="B2438" s="6" t="n"/>
      <c r="C2438" s="14" t="n"/>
      <c r="D2438" s="14" t="n"/>
      <c r="E2438" s="6" t="n"/>
      <c r="F2438" s="11">
        <f>IF(OR(C2438="",D2438=""),"",ROUND(MOD(D2438-C2438,1)*24,2))</f>
        <v/>
      </c>
      <c r="G2438" s="6" t="n"/>
      <c r="H2438" s="16">
        <f>IF(OR(A2438="",B2438=""),"",IF(COUNTIFS('Lançamentos Diários'!$A$5:$A$2004,A2438,'Lançamentos Diários'!$B$5:$B$2004,B2438)&gt;0,"OK","FALTA LANÇAMENTO"))</f>
        <v/>
      </c>
    </row>
    <row r="2439">
      <c r="A2439" s="13" t="n"/>
      <c r="B2439" s="6" t="n"/>
      <c r="C2439" s="14" t="n"/>
      <c r="D2439" s="14" t="n"/>
      <c r="E2439" s="6" t="n"/>
      <c r="F2439" s="11">
        <f>IF(OR(C2439="",D2439=""),"",ROUND(MOD(D2439-C2439,1)*24,2))</f>
        <v/>
      </c>
      <c r="G2439" s="6" t="n"/>
      <c r="H2439" s="16">
        <f>IF(OR(A2439="",B2439=""),"",IF(COUNTIFS('Lançamentos Diários'!$A$5:$A$2004,A2439,'Lançamentos Diários'!$B$5:$B$2004,B2439)&gt;0,"OK","FALTA LANÇAMENTO"))</f>
        <v/>
      </c>
    </row>
    <row r="2440">
      <c r="A2440" s="13" t="n"/>
      <c r="B2440" s="6" t="n"/>
      <c r="C2440" s="14" t="n"/>
      <c r="D2440" s="14" t="n"/>
      <c r="E2440" s="6" t="n"/>
      <c r="F2440" s="11">
        <f>IF(OR(C2440="",D2440=""),"",ROUND(MOD(D2440-C2440,1)*24,2))</f>
        <v/>
      </c>
      <c r="G2440" s="6" t="n"/>
      <c r="H2440" s="16">
        <f>IF(OR(A2440="",B2440=""),"",IF(COUNTIFS('Lançamentos Diários'!$A$5:$A$2004,A2440,'Lançamentos Diários'!$B$5:$B$2004,B2440)&gt;0,"OK","FALTA LANÇAMENTO"))</f>
        <v/>
      </c>
    </row>
    <row r="2441">
      <c r="A2441" s="13" t="n"/>
      <c r="B2441" s="6" t="n"/>
      <c r="C2441" s="14" t="n"/>
      <c r="D2441" s="14" t="n"/>
      <c r="E2441" s="6" t="n"/>
      <c r="F2441" s="11">
        <f>IF(OR(C2441="",D2441=""),"",ROUND(MOD(D2441-C2441,1)*24,2))</f>
        <v/>
      </c>
      <c r="G2441" s="6" t="n"/>
      <c r="H2441" s="16">
        <f>IF(OR(A2441="",B2441=""),"",IF(COUNTIFS('Lançamentos Diários'!$A$5:$A$2004,A2441,'Lançamentos Diários'!$B$5:$B$2004,B2441)&gt;0,"OK","FALTA LANÇAMENTO"))</f>
        <v/>
      </c>
    </row>
    <row r="2442">
      <c r="A2442" s="13" t="n"/>
      <c r="B2442" s="6" t="n"/>
      <c r="C2442" s="14" t="n"/>
      <c r="D2442" s="14" t="n"/>
      <c r="E2442" s="6" t="n"/>
      <c r="F2442" s="11">
        <f>IF(OR(C2442="",D2442=""),"",ROUND(MOD(D2442-C2442,1)*24,2))</f>
        <v/>
      </c>
      <c r="G2442" s="6" t="n"/>
      <c r="H2442" s="16">
        <f>IF(OR(A2442="",B2442=""),"",IF(COUNTIFS('Lançamentos Diários'!$A$5:$A$2004,A2442,'Lançamentos Diários'!$B$5:$B$2004,B2442)&gt;0,"OK","FALTA LANÇAMENTO"))</f>
        <v/>
      </c>
    </row>
    <row r="2443">
      <c r="A2443" s="13" t="n"/>
      <c r="B2443" s="6" t="n"/>
      <c r="C2443" s="14" t="n"/>
      <c r="D2443" s="14" t="n"/>
      <c r="E2443" s="6" t="n"/>
      <c r="F2443" s="11">
        <f>IF(OR(C2443="",D2443=""),"",ROUND(MOD(D2443-C2443,1)*24,2))</f>
        <v/>
      </c>
      <c r="G2443" s="6" t="n"/>
      <c r="H2443" s="16">
        <f>IF(OR(A2443="",B2443=""),"",IF(COUNTIFS('Lançamentos Diários'!$A$5:$A$2004,A2443,'Lançamentos Diários'!$B$5:$B$2004,B2443)&gt;0,"OK","FALTA LANÇAMENTO"))</f>
        <v/>
      </c>
    </row>
    <row r="2444">
      <c r="A2444" s="13" t="n"/>
      <c r="B2444" s="6" t="n"/>
      <c r="C2444" s="14" t="n"/>
      <c r="D2444" s="14" t="n"/>
      <c r="E2444" s="6" t="n"/>
      <c r="F2444" s="11">
        <f>IF(OR(C2444="",D2444=""),"",ROUND(MOD(D2444-C2444,1)*24,2))</f>
        <v/>
      </c>
      <c r="G2444" s="6" t="n"/>
      <c r="H2444" s="16">
        <f>IF(OR(A2444="",B2444=""),"",IF(COUNTIFS('Lançamentos Diários'!$A$5:$A$2004,A2444,'Lançamentos Diários'!$B$5:$B$2004,B2444)&gt;0,"OK","FALTA LANÇAMENTO"))</f>
        <v/>
      </c>
    </row>
    <row r="2445">
      <c r="A2445" s="13" t="n"/>
      <c r="B2445" s="6" t="n"/>
      <c r="C2445" s="14" t="n"/>
      <c r="D2445" s="14" t="n"/>
      <c r="E2445" s="6" t="n"/>
      <c r="F2445" s="11">
        <f>IF(OR(C2445="",D2445=""),"",ROUND(MOD(D2445-C2445,1)*24,2))</f>
        <v/>
      </c>
      <c r="G2445" s="6" t="n"/>
      <c r="H2445" s="16">
        <f>IF(OR(A2445="",B2445=""),"",IF(COUNTIFS('Lançamentos Diários'!$A$5:$A$2004,A2445,'Lançamentos Diários'!$B$5:$B$2004,B2445)&gt;0,"OK","FALTA LANÇAMENTO"))</f>
        <v/>
      </c>
    </row>
    <row r="2446">
      <c r="A2446" s="13" t="n"/>
      <c r="B2446" s="6" t="n"/>
      <c r="C2446" s="14" t="n"/>
      <c r="D2446" s="14" t="n"/>
      <c r="E2446" s="6" t="n"/>
      <c r="F2446" s="11">
        <f>IF(OR(C2446="",D2446=""),"",ROUND(MOD(D2446-C2446,1)*24,2))</f>
        <v/>
      </c>
      <c r="G2446" s="6" t="n"/>
      <c r="H2446" s="16">
        <f>IF(OR(A2446="",B2446=""),"",IF(COUNTIFS('Lançamentos Diários'!$A$5:$A$2004,A2446,'Lançamentos Diários'!$B$5:$B$2004,B2446)&gt;0,"OK","FALTA LANÇAMENTO"))</f>
        <v/>
      </c>
    </row>
    <row r="2447">
      <c r="A2447" s="13" t="n"/>
      <c r="B2447" s="6" t="n"/>
      <c r="C2447" s="14" t="n"/>
      <c r="D2447" s="14" t="n"/>
      <c r="E2447" s="6" t="n"/>
      <c r="F2447" s="11">
        <f>IF(OR(C2447="",D2447=""),"",ROUND(MOD(D2447-C2447,1)*24,2))</f>
        <v/>
      </c>
      <c r="G2447" s="6" t="n"/>
      <c r="H2447" s="16">
        <f>IF(OR(A2447="",B2447=""),"",IF(COUNTIFS('Lançamentos Diários'!$A$5:$A$2004,A2447,'Lançamentos Diários'!$B$5:$B$2004,B2447)&gt;0,"OK","FALTA LANÇAMENTO"))</f>
        <v/>
      </c>
    </row>
    <row r="2448">
      <c r="A2448" s="13" t="n"/>
      <c r="B2448" s="6" t="n"/>
      <c r="C2448" s="14" t="n"/>
      <c r="D2448" s="14" t="n"/>
      <c r="E2448" s="6" t="n"/>
      <c r="F2448" s="11">
        <f>IF(OR(C2448="",D2448=""),"",ROUND(MOD(D2448-C2448,1)*24,2))</f>
        <v/>
      </c>
      <c r="G2448" s="6" t="n"/>
      <c r="H2448" s="16">
        <f>IF(OR(A2448="",B2448=""),"",IF(COUNTIFS('Lançamentos Diários'!$A$5:$A$2004,A2448,'Lançamentos Diários'!$B$5:$B$2004,B2448)&gt;0,"OK","FALTA LANÇAMENTO"))</f>
        <v/>
      </c>
    </row>
    <row r="2449">
      <c r="A2449" s="13" t="n"/>
      <c r="B2449" s="6" t="n"/>
      <c r="C2449" s="14" t="n"/>
      <c r="D2449" s="14" t="n"/>
      <c r="E2449" s="6" t="n"/>
      <c r="F2449" s="11">
        <f>IF(OR(C2449="",D2449=""),"",ROUND(MOD(D2449-C2449,1)*24,2))</f>
        <v/>
      </c>
      <c r="G2449" s="6" t="n"/>
      <c r="H2449" s="16">
        <f>IF(OR(A2449="",B2449=""),"",IF(COUNTIFS('Lançamentos Diários'!$A$5:$A$2004,A2449,'Lançamentos Diários'!$B$5:$B$2004,B2449)&gt;0,"OK","FALTA LANÇAMENTO"))</f>
        <v/>
      </c>
    </row>
    <row r="2450">
      <c r="A2450" s="13" t="n"/>
      <c r="B2450" s="6" t="n"/>
      <c r="C2450" s="14" t="n"/>
      <c r="D2450" s="14" t="n"/>
      <c r="E2450" s="6" t="n"/>
      <c r="F2450" s="11">
        <f>IF(OR(C2450="",D2450=""),"",ROUND(MOD(D2450-C2450,1)*24,2))</f>
        <v/>
      </c>
      <c r="G2450" s="6" t="n"/>
      <c r="H2450" s="16">
        <f>IF(OR(A2450="",B2450=""),"",IF(COUNTIFS('Lançamentos Diários'!$A$5:$A$2004,A2450,'Lançamentos Diários'!$B$5:$B$2004,B2450)&gt;0,"OK","FALTA LANÇAMENTO"))</f>
        <v/>
      </c>
    </row>
    <row r="2451">
      <c r="A2451" s="13" t="n"/>
      <c r="B2451" s="6" t="n"/>
      <c r="C2451" s="14" t="n"/>
      <c r="D2451" s="14" t="n"/>
      <c r="E2451" s="6" t="n"/>
      <c r="F2451" s="11">
        <f>IF(OR(C2451="",D2451=""),"",ROUND(MOD(D2451-C2451,1)*24,2))</f>
        <v/>
      </c>
      <c r="G2451" s="6" t="n"/>
      <c r="H2451" s="16">
        <f>IF(OR(A2451="",B2451=""),"",IF(COUNTIFS('Lançamentos Diários'!$A$5:$A$2004,A2451,'Lançamentos Diários'!$B$5:$B$2004,B2451)&gt;0,"OK","FALTA LANÇAMENTO"))</f>
        <v/>
      </c>
    </row>
    <row r="2452">
      <c r="A2452" s="13" t="n"/>
      <c r="B2452" s="6" t="n"/>
      <c r="C2452" s="14" t="n"/>
      <c r="D2452" s="14" t="n"/>
      <c r="E2452" s="6" t="n"/>
      <c r="F2452" s="11">
        <f>IF(OR(C2452="",D2452=""),"",ROUND(MOD(D2452-C2452,1)*24,2))</f>
        <v/>
      </c>
      <c r="G2452" s="6" t="n"/>
      <c r="H2452" s="16">
        <f>IF(OR(A2452="",B2452=""),"",IF(COUNTIFS('Lançamentos Diários'!$A$5:$A$2004,A2452,'Lançamentos Diários'!$B$5:$B$2004,B2452)&gt;0,"OK","FALTA LANÇAMENTO"))</f>
        <v/>
      </c>
    </row>
    <row r="2453">
      <c r="A2453" s="13" t="n"/>
      <c r="B2453" s="6" t="n"/>
      <c r="C2453" s="14" t="n"/>
      <c r="D2453" s="14" t="n"/>
      <c r="E2453" s="6" t="n"/>
      <c r="F2453" s="11">
        <f>IF(OR(C2453="",D2453=""),"",ROUND(MOD(D2453-C2453,1)*24,2))</f>
        <v/>
      </c>
      <c r="G2453" s="6" t="n"/>
      <c r="H2453" s="16">
        <f>IF(OR(A2453="",B2453=""),"",IF(COUNTIFS('Lançamentos Diários'!$A$5:$A$2004,A2453,'Lançamentos Diários'!$B$5:$B$2004,B2453)&gt;0,"OK","FALTA LANÇAMENTO"))</f>
        <v/>
      </c>
    </row>
    <row r="2454">
      <c r="A2454" s="13" t="n"/>
      <c r="B2454" s="6" t="n"/>
      <c r="C2454" s="14" t="n"/>
      <c r="D2454" s="14" t="n"/>
      <c r="E2454" s="6" t="n"/>
      <c r="F2454" s="11">
        <f>IF(OR(C2454="",D2454=""),"",ROUND(MOD(D2454-C2454,1)*24,2))</f>
        <v/>
      </c>
      <c r="G2454" s="6" t="n"/>
      <c r="H2454" s="16">
        <f>IF(OR(A2454="",B2454=""),"",IF(COUNTIFS('Lançamentos Diários'!$A$5:$A$2004,A2454,'Lançamentos Diários'!$B$5:$B$2004,B2454)&gt;0,"OK","FALTA LANÇAMENTO"))</f>
        <v/>
      </c>
    </row>
    <row r="2455">
      <c r="A2455" s="13" t="n"/>
      <c r="B2455" s="6" t="n"/>
      <c r="C2455" s="14" t="n"/>
      <c r="D2455" s="14" t="n"/>
      <c r="E2455" s="6" t="n"/>
      <c r="F2455" s="11">
        <f>IF(OR(C2455="",D2455=""),"",ROUND(MOD(D2455-C2455,1)*24,2))</f>
        <v/>
      </c>
      <c r="G2455" s="6" t="n"/>
      <c r="H2455" s="16">
        <f>IF(OR(A2455="",B2455=""),"",IF(COUNTIFS('Lançamentos Diários'!$A$5:$A$2004,A2455,'Lançamentos Diários'!$B$5:$B$2004,B2455)&gt;0,"OK","FALTA LANÇAMENTO"))</f>
        <v/>
      </c>
    </row>
    <row r="2456">
      <c r="A2456" s="13" t="n"/>
      <c r="B2456" s="6" t="n"/>
      <c r="C2456" s="14" t="n"/>
      <c r="D2456" s="14" t="n"/>
      <c r="E2456" s="6" t="n"/>
      <c r="F2456" s="11">
        <f>IF(OR(C2456="",D2456=""),"",ROUND(MOD(D2456-C2456,1)*24,2))</f>
        <v/>
      </c>
      <c r="G2456" s="6" t="n"/>
      <c r="H2456" s="16">
        <f>IF(OR(A2456="",B2456=""),"",IF(COUNTIFS('Lançamentos Diários'!$A$5:$A$2004,A2456,'Lançamentos Diários'!$B$5:$B$2004,B2456)&gt;0,"OK","FALTA LANÇAMENTO"))</f>
        <v/>
      </c>
    </row>
    <row r="2457">
      <c r="A2457" s="13" t="n"/>
      <c r="B2457" s="6" t="n"/>
      <c r="C2457" s="14" t="n"/>
      <c r="D2457" s="14" t="n"/>
      <c r="E2457" s="6" t="n"/>
      <c r="F2457" s="11">
        <f>IF(OR(C2457="",D2457=""),"",ROUND(MOD(D2457-C2457,1)*24,2))</f>
        <v/>
      </c>
      <c r="G2457" s="6" t="n"/>
      <c r="H2457" s="16">
        <f>IF(OR(A2457="",B2457=""),"",IF(COUNTIFS('Lançamentos Diários'!$A$5:$A$2004,A2457,'Lançamentos Diários'!$B$5:$B$2004,B2457)&gt;0,"OK","FALTA LANÇAMENTO"))</f>
        <v/>
      </c>
    </row>
    <row r="2458">
      <c r="A2458" s="13" t="n"/>
      <c r="B2458" s="6" t="n"/>
      <c r="C2458" s="14" t="n"/>
      <c r="D2458" s="14" t="n"/>
      <c r="E2458" s="6" t="n"/>
      <c r="F2458" s="11">
        <f>IF(OR(C2458="",D2458=""),"",ROUND(MOD(D2458-C2458,1)*24,2))</f>
        <v/>
      </c>
      <c r="G2458" s="6" t="n"/>
      <c r="H2458" s="16">
        <f>IF(OR(A2458="",B2458=""),"",IF(COUNTIFS('Lançamentos Diários'!$A$5:$A$2004,A2458,'Lançamentos Diários'!$B$5:$B$2004,B2458)&gt;0,"OK","FALTA LANÇAMENTO"))</f>
        <v/>
      </c>
    </row>
    <row r="2459">
      <c r="A2459" s="13" t="n"/>
      <c r="B2459" s="6" t="n"/>
      <c r="C2459" s="14" t="n"/>
      <c r="D2459" s="14" t="n"/>
      <c r="E2459" s="6" t="n"/>
      <c r="F2459" s="11">
        <f>IF(OR(C2459="",D2459=""),"",ROUND(MOD(D2459-C2459,1)*24,2))</f>
        <v/>
      </c>
      <c r="G2459" s="6" t="n"/>
      <c r="H2459" s="16">
        <f>IF(OR(A2459="",B2459=""),"",IF(COUNTIFS('Lançamentos Diários'!$A$5:$A$2004,A2459,'Lançamentos Diários'!$B$5:$B$2004,B2459)&gt;0,"OK","FALTA LANÇAMENTO"))</f>
        <v/>
      </c>
    </row>
    <row r="2460">
      <c r="A2460" s="13" t="n"/>
      <c r="B2460" s="6" t="n"/>
      <c r="C2460" s="14" t="n"/>
      <c r="D2460" s="14" t="n"/>
      <c r="E2460" s="6" t="n"/>
      <c r="F2460" s="11">
        <f>IF(OR(C2460="",D2460=""),"",ROUND(MOD(D2460-C2460,1)*24,2))</f>
        <v/>
      </c>
      <c r="G2460" s="6" t="n"/>
      <c r="H2460" s="16">
        <f>IF(OR(A2460="",B2460=""),"",IF(COUNTIFS('Lançamentos Diários'!$A$5:$A$2004,A2460,'Lançamentos Diários'!$B$5:$B$2004,B2460)&gt;0,"OK","FALTA LANÇAMENTO"))</f>
        <v/>
      </c>
    </row>
    <row r="2461">
      <c r="A2461" s="13" t="n"/>
      <c r="B2461" s="6" t="n"/>
      <c r="C2461" s="14" t="n"/>
      <c r="D2461" s="14" t="n"/>
      <c r="E2461" s="6" t="n"/>
      <c r="F2461" s="11">
        <f>IF(OR(C2461="",D2461=""),"",ROUND(MOD(D2461-C2461,1)*24,2))</f>
        <v/>
      </c>
      <c r="G2461" s="6" t="n"/>
      <c r="H2461" s="16">
        <f>IF(OR(A2461="",B2461=""),"",IF(COUNTIFS('Lançamentos Diários'!$A$5:$A$2004,A2461,'Lançamentos Diários'!$B$5:$B$2004,B2461)&gt;0,"OK","FALTA LANÇAMENTO"))</f>
        <v/>
      </c>
    </row>
    <row r="2462">
      <c r="A2462" s="13" t="n"/>
      <c r="B2462" s="6" t="n"/>
      <c r="C2462" s="14" t="n"/>
      <c r="D2462" s="14" t="n"/>
      <c r="E2462" s="6" t="n"/>
      <c r="F2462" s="11">
        <f>IF(OR(C2462="",D2462=""),"",ROUND(MOD(D2462-C2462,1)*24,2))</f>
        <v/>
      </c>
      <c r="G2462" s="6" t="n"/>
      <c r="H2462" s="16">
        <f>IF(OR(A2462="",B2462=""),"",IF(COUNTIFS('Lançamentos Diários'!$A$5:$A$2004,A2462,'Lançamentos Diários'!$B$5:$B$2004,B2462)&gt;0,"OK","FALTA LANÇAMENTO"))</f>
        <v/>
      </c>
    </row>
    <row r="2463">
      <c r="A2463" s="13" t="n"/>
      <c r="B2463" s="6" t="n"/>
      <c r="C2463" s="14" t="n"/>
      <c r="D2463" s="14" t="n"/>
      <c r="E2463" s="6" t="n"/>
      <c r="F2463" s="11">
        <f>IF(OR(C2463="",D2463=""),"",ROUND(MOD(D2463-C2463,1)*24,2))</f>
        <v/>
      </c>
      <c r="G2463" s="6" t="n"/>
      <c r="H2463" s="16">
        <f>IF(OR(A2463="",B2463=""),"",IF(COUNTIFS('Lançamentos Diários'!$A$5:$A$2004,A2463,'Lançamentos Diários'!$B$5:$B$2004,B2463)&gt;0,"OK","FALTA LANÇAMENTO"))</f>
        <v/>
      </c>
    </row>
    <row r="2464">
      <c r="A2464" s="13" t="n"/>
      <c r="B2464" s="6" t="n"/>
      <c r="C2464" s="14" t="n"/>
      <c r="D2464" s="14" t="n"/>
      <c r="E2464" s="6" t="n"/>
      <c r="F2464" s="11">
        <f>IF(OR(C2464="",D2464=""),"",ROUND(MOD(D2464-C2464,1)*24,2))</f>
        <v/>
      </c>
      <c r="G2464" s="6" t="n"/>
      <c r="H2464" s="16">
        <f>IF(OR(A2464="",B2464=""),"",IF(COUNTIFS('Lançamentos Diários'!$A$5:$A$2004,A2464,'Lançamentos Diários'!$B$5:$B$2004,B2464)&gt;0,"OK","FALTA LANÇAMENTO"))</f>
        <v/>
      </c>
    </row>
    <row r="2465">
      <c r="A2465" s="13" t="n"/>
      <c r="B2465" s="6" t="n"/>
      <c r="C2465" s="14" t="n"/>
      <c r="D2465" s="14" t="n"/>
      <c r="E2465" s="6" t="n"/>
      <c r="F2465" s="11">
        <f>IF(OR(C2465="",D2465=""),"",ROUND(MOD(D2465-C2465,1)*24,2))</f>
        <v/>
      </c>
      <c r="G2465" s="6" t="n"/>
      <c r="H2465" s="16">
        <f>IF(OR(A2465="",B2465=""),"",IF(COUNTIFS('Lançamentos Diários'!$A$5:$A$2004,A2465,'Lançamentos Diários'!$B$5:$B$2004,B2465)&gt;0,"OK","FALTA LANÇAMENTO"))</f>
        <v/>
      </c>
    </row>
    <row r="2466">
      <c r="A2466" s="13" t="n"/>
      <c r="B2466" s="6" t="n"/>
      <c r="C2466" s="14" t="n"/>
      <c r="D2466" s="14" t="n"/>
      <c r="E2466" s="6" t="n"/>
      <c r="F2466" s="11">
        <f>IF(OR(C2466="",D2466=""),"",ROUND(MOD(D2466-C2466,1)*24,2))</f>
        <v/>
      </c>
      <c r="G2466" s="6" t="n"/>
      <c r="H2466" s="16">
        <f>IF(OR(A2466="",B2466=""),"",IF(COUNTIFS('Lançamentos Diários'!$A$5:$A$2004,A2466,'Lançamentos Diários'!$B$5:$B$2004,B2466)&gt;0,"OK","FALTA LANÇAMENTO"))</f>
        <v/>
      </c>
    </row>
    <row r="2467">
      <c r="A2467" s="13" t="n"/>
      <c r="B2467" s="6" t="n"/>
      <c r="C2467" s="14" t="n"/>
      <c r="D2467" s="14" t="n"/>
      <c r="E2467" s="6" t="n"/>
      <c r="F2467" s="11">
        <f>IF(OR(C2467="",D2467=""),"",ROUND(MOD(D2467-C2467,1)*24,2))</f>
        <v/>
      </c>
      <c r="G2467" s="6" t="n"/>
      <c r="H2467" s="16">
        <f>IF(OR(A2467="",B2467=""),"",IF(COUNTIFS('Lançamentos Diários'!$A$5:$A$2004,A2467,'Lançamentos Diários'!$B$5:$B$2004,B2467)&gt;0,"OK","FALTA LANÇAMENTO"))</f>
        <v/>
      </c>
    </row>
    <row r="2468">
      <c r="A2468" s="13" t="n"/>
      <c r="B2468" s="6" t="n"/>
      <c r="C2468" s="14" t="n"/>
      <c r="D2468" s="14" t="n"/>
      <c r="E2468" s="6" t="n"/>
      <c r="F2468" s="11">
        <f>IF(OR(C2468="",D2468=""),"",ROUND(MOD(D2468-C2468,1)*24,2))</f>
        <v/>
      </c>
      <c r="G2468" s="6" t="n"/>
      <c r="H2468" s="16">
        <f>IF(OR(A2468="",B2468=""),"",IF(COUNTIFS('Lançamentos Diários'!$A$5:$A$2004,A2468,'Lançamentos Diários'!$B$5:$B$2004,B2468)&gt;0,"OK","FALTA LANÇAMENTO"))</f>
        <v/>
      </c>
    </row>
    <row r="2469">
      <c r="A2469" s="13" t="n"/>
      <c r="B2469" s="6" t="n"/>
      <c r="C2469" s="14" t="n"/>
      <c r="D2469" s="14" t="n"/>
      <c r="E2469" s="6" t="n"/>
      <c r="F2469" s="11">
        <f>IF(OR(C2469="",D2469=""),"",ROUND(MOD(D2469-C2469,1)*24,2))</f>
        <v/>
      </c>
      <c r="G2469" s="6" t="n"/>
      <c r="H2469" s="16">
        <f>IF(OR(A2469="",B2469=""),"",IF(COUNTIFS('Lançamentos Diários'!$A$5:$A$2004,A2469,'Lançamentos Diários'!$B$5:$B$2004,B2469)&gt;0,"OK","FALTA LANÇAMENTO"))</f>
        <v/>
      </c>
    </row>
    <row r="2470">
      <c r="A2470" s="13" t="n"/>
      <c r="B2470" s="6" t="n"/>
      <c r="C2470" s="14" t="n"/>
      <c r="D2470" s="14" t="n"/>
      <c r="E2470" s="6" t="n"/>
      <c r="F2470" s="11">
        <f>IF(OR(C2470="",D2470=""),"",ROUND(MOD(D2470-C2470,1)*24,2))</f>
        <v/>
      </c>
      <c r="G2470" s="6" t="n"/>
      <c r="H2470" s="16">
        <f>IF(OR(A2470="",B2470=""),"",IF(COUNTIFS('Lançamentos Diários'!$A$5:$A$2004,A2470,'Lançamentos Diários'!$B$5:$B$2004,B2470)&gt;0,"OK","FALTA LANÇAMENTO"))</f>
        <v/>
      </c>
    </row>
    <row r="2471">
      <c r="A2471" s="13" t="n"/>
      <c r="B2471" s="6" t="n"/>
      <c r="C2471" s="14" t="n"/>
      <c r="D2471" s="14" t="n"/>
      <c r="E2471" s="6" t="n"/>
      <c r="F2471" s="11">
        <f>IF(OR(C2471="",D2471=""),"",ROUND(MOD(D2471-C2471,1)*24,2))</f>
        <v/>
      </c>
      <c r="G2471" s="6" t="n"/>
      <c r="H2471" s="16">
        <f>IF(OR(A2471="",B2471=""),"",IF(COUNTIFS('Lançamentos Diários'!$A$5:$A$2004,A2471,'Lançamentos Diários'!$B$5:$B$2004,B2471)&gt;0,"OK","FALTA LANÇAMENTO"))</f>
        <v/>
      </c>
    </row>
    <row r="2472">
      <c r="A2472" s="13" t="n"/>
      <c r="B2472" s="6" t="n"/>
      <c r="C2472" s="14" t="n"/>
      <c r="D2472" s="14" t="n"/>
      <c r="E2472" s="6" t="n"/>
      <c r="F2472" s="11">
        <f>IF(OR(C2472="",D2472=""),"",ROUND(MOD(D2472-C2472,1)*24,2))</f>
        <v/>
      </c>
      <c r="G2472" s="6" t="n"/>
      <c r="H2472" s="16">
        <f>IF(OR(A2472="",B2472=""),"",IF(COUNTIFS('Lançamentos Diários'!$A$5:$A$2004,A2472,'Lançamentos Diários'!$B$5:$B$2004,B2472)&gt;0,"OK","FALTA LANÇAMENTO"))</f>
        <v/>
      </c>
    </row>
    <row r="2473">
      <c r="A2473" s="13" t="n"/>
      <c r="B2473" s="6" t="n"/>
      <c r="C2473" s="14" t="n"/>
      <c r="D2473" s="14" t="n"/>
      <c r="E2473" s="6" t="n"/>
      <c r="F2473" s="11">
        <f>IF(OR(C2473="",D2473=""),"",ROUND(MOD(D2473-C2473,1)*24,2))</f>
        <v/>
      </c>
      <c r="G2473" s="6" t="n"/>
      <c r="H2473" s="16">
        <f>IF(OR(A2473="",B2473=""),"",IF(COUNTIFS('Lançamentos Diários'!$A$5:$A$2004,A2473,'Lançamentos Diários'!$B$5:$B$2004,B2473)&gt;0,"OK","FALTA LANÇAMENTO"))</f>
        <v/>
      </c>
    </row>
    <row r="2474">
      <c r="A2474" s="13" t="n"/>
      <c r="B2474" s="6" t="n"/>
      <c r="C2474" s="14" t="n"/>
      <c r="D2474" s="14" t="n"/>
      <c r="E2474" s="6" t="n"/>
      <c r="F2474" s="11">
        <f>IF(OR(C2474="",D2474=""),"",ROUND(MOD(D2474-C2474,1)*24,2))</f>
        <v/>
      </c>
      <c r="G2474" s="6" t="n"/>
      <c r="H2474" s="16">
        <f>IF(OR(A2474="",B2474=""),"",IF(COUNTIFS('Lançamentos Diários'!$A$5:$A$2004,A2474,'Lançamentos Diários'!$B$5:$B$2004,B2474)&gt;0,"OK","FALTA LANÇAMENTO"))</f>
        <v/>
      </c>
    </row>
    <row r="2475">
      <c r="A2475" s="13" t="n"/>
      <c r="B2475" s="6" t="n"/>
      <c r="C2475" s="14" t="n"/>
      <c r="D2475" s="14" t="n"/>
      <c r="E2475" s="6" t="n"/>
      <c r="F2475" s="11">
        <f>IF(OR(C2475="",D2475=""),"",ROUND(MOD(D2475-C2475,1)*24,2))</f>
        <v/>
      </c>
      <c r="G2475" s="6" t="n"/>
      <c r="H2475" s="16">
        <f>IF(OR(A2475="",B2475=""),"",IF(COUNTIFS('Lançamentos Diários'!$A$5:$A$2004,A2475,'Lançamentos Diários'!$B$5:$B$2004,B2475)&gt;0,"OK","FALTA LANÇAMENTO"))</f>
        <v/>
      </c>
    </row>
    <row r="2476">
      <c r="A2476" s="13" t="n"/>
      <c r="B2476" s="6" t="n"/>
      <c r="C2476" s="14" t="n"/>
      <c r="D2476" s="14" t="n"/>
      <c r="E2476" s="6" t="n"/>
      <c r="F2476" s="11">
        <f>IF(OR(C2476="",D2476=""),"",ROUND(MOD(D2476-C2476,1)*24,2))</f>
        <v/>
      </c>
      <c r="G2476" s="6" t="n"/>
      <c r="H2476" s="16">
        <f>IF(OR(A2476="",B2476=""),"",IF(COUNTIFS('Lançamentos Diários'!$A$5:$A$2004,A2476,'Lançamentos Diários'!$B$5:$B$2004,B2476)&gt;0,"OK","FALTA LANÇAMENTO"))</f>
        <v/>
      </c>
    </row>
    <row r="2477">
      <c r="A2477" s="13" t="n"/>
      <c r="B2477" s="6" t="n"/>
      <c r="C2477" s="14" t="n"/>
      <c r="D2477" s="14" t="n"/>
      <c r="E2477" s="6" t="n"/>
      <c r="F2477" s="11">
        <f>IF(OR(C2477="",D2477=""),"",ROUND(MOD(D2477-C2477,1)*24,2))</f>
        <v/>
      </c>
      <c r="G2477" s="6" t="n"/>
      <c r="H2477" s="16">
        <f>IF(OR(A2477="",B2477=""),"",IF(COUNTIFS('Lançamentos Diários'!$A$5:$A$2004,A2477,'Lançamentos Diários'!$B$5:$B$2004,B2477)&gt;0,"OK","FALTA LANÇAMENTO"))</f>
        <v/>
      </c>
    </row>
    <row r="2478">
      <c r="A2478" s="13" t="n"/>
      <c r="B2478" s="6" t="n"/>
      <c r="C2478" s="14" t="n"/>
      <c r="D2478" s="14" t="n"/>
      <c r="E2478" s="6" t="n"/>
      <c r="F2478" s="11">
        <f>IF(OR(C2478="",D2478=""),"",ROUND(MOD(D2478-C2478,1)*24,2))</f>
        <v/>
      </c>
      <c r="G2478" s="6" t="n"/>
      <c r="H2478" s="16">
        <f>IF(OR(A2478="",B2478=""),"",IF(COUNTIFS('Lançamentos Diários'!$A$5:$A$2004,A2478,'Lançamentos Diários'!$B$5:$B$2004,B2478)&gt;0,"OK","FALTA LANÇAMENTO"))</f>
        <v/>
      </c>
    </row>
    <row r="2479">
      <c r="A2479" s="13" t="n"/>
      <c r="B2479" s="6" t="n"/>
      <c r="C2479" s="14" t="n"/>
      <c r="D2479" s="14" t="n"/>
      <c r="E2479" s="6" t="n"/>
      <c r="F2479" s="11">
        <f>IF(OR(C2479="",D2479=""),"",ROUND(MOD(D2479-C2479,1)*24,2))</f>
        <v/>
      </c>
      <c r="G2479" s="6" t="n"/>
      <c r="H2479" s="16">
        <f>IF(OR(A2479="",B2479=""),"",IF(COUNTIFS('Lançamentos Diários'!$A$5:$A$2004,A2479,'Lançamentos Diários'!$B$5:$B$2004,B2479)&gt;0,"OK","FALTA LANÇAMENTO"))</f>
        <v/>
      </c>
    </row>
    <row r="2480">
      <c r="A2480" s="13" t="n"/>
      <c r="B2480" s="6" t="n"/>
      <c r="C2480" s="14" t="n"/>
      <c r="D2480" s="14" t="n"/>
      <c r="E2480" s="6" t="n"/>
      <c r="F2480" s="11">
        <f>IF(OR(C2480="",D2480=""),"",ROUND(MOD(D2480-C2480,1)*24,2))</f>
        <v/>
      </c>
      <c r="G2480" s="6" t="n"/>
      <c r="H2480" s="16">
        <f>IF(OR(A2480="",B2480=""),"",IF(COUNTIFS('Lançamentos Diários'!$A$5:$A$2004,A2480,'Lançamentos Diários'!$B$5:$B$2004,B2480)&gt;0,"OK","FALTA LANÇAMENTO"))</f>
        <v/>
      </c>
    </row>
    <row r="2481">
      <c r="A2481" s="13" t="n"/>
      <c r="B2481" s="6" t="n"/>
      <c r="C2481" s="14" t="n"/>
      <c r="D2481" s="14" t="n"/>
      <c r="E2481" s="6" t="n"/>
      <c r="F2481" s="11">
        <f>IF(OR(C2481="",D2481=""),"",ROUND(MOD(D2481-C2481,1)*24,2))</f>
        <v/>
      </c>
      <c r="G2481" s="6" t="n"/>
      <c r="H2481" s="16">
        <f>IF(OR(A2481="",B2481=""),"",IF(COUNTIFS('Lançamentos Diários'!$A$5:$A$2004,A2481,'Lançamentos Diários'!$B$5:$B$2004,B2481)&gt;0,"OK","FALTA LANÇAMENTO"))</f>
        <v/>
      </c>
    </row>
    <row r="2482">
      <c r="A2482" s="13" t="n"/>
      <c r="B2482" s="6" t="n"/>
      <c r="C2482" s="14" t="n"/>
      <c r="D2482" s="14" t="n"/>
      <c r="E2482" s="6" t="n"/>
      <c r="F2482" s="11">
        <f>IF(OR(C2482="",D2482=""),"",ROUND(MOD(D2482-C2482,1)*24,2))</f>
        <v/>
      </c>
      <c r="G2482" s="6" t="n"/>
      <c r="H2482" s="16">
        <f>IF(OR(A2482="",B2482=""),"",IF(COUNTIFS('Lançamentos Diários'!$A$5:$A$2004,A2482,'Lançamentos Diários'!$B$5:$B$2004,B2482)&gt;0,"OK","FALTA LANÇAMENTO"))</f>
        <v/>
      </c>
    </row>
    <row r="2483">
      <c r="A2483" s="13" t="n"/>
      <c r="B2483" s="6" t="n"/>
      <c r="C2483" s="14" t="n"/>
      <c r="D2483" s="14" t="n"/>
      <c r="E2483" s="6" t="n"/>
      <c r="F2483" s="11">
        <f>IF(OR(C2483="",D2483=""),"",ROUND(MOD(D2483-C2483,1)*24,2))</f>
        <v/>
      </c>
      <c r="G2483" s="6" t="n"/>
      <c r="H2483" s="16">
        <f>IF(OR(A2483="",B2483=""),"",IF(COUNTIFS('Lançamentos Diários'!$A$5:$A$2004,A2483,'Lançamentos Diários'!$B$5:$B$2004,B2483)&gt;0,"OK","FALTA LANÇAMENTO"))</f>
        <v/>
      </c>
    </row>
    <row r="2484">
      <c r="A2484" s="13" t="n"/>
      <c r="B2484" s="6" t="n"/>
      <c r="C2484" s="14" t="n"/>
      <c r="D2484" s="14" t="n"/>
      <c r="E2484" s="6" t="n"/>
      <c r="F2484" s="11">
        <f>IF(OR(C2484="",D2484=""),"",ROUND(MOD(D2484-C2484,1)*24,2))</f>
        <v/>
      </c>
      <c r="G2484" s="6" t="n"/>
      <c r="H2484" s="16">
        <f>IF(OR(A2484="",B2484=""),"",IF(COUNTIFS('Lançamentos Diários'!$A$5:$A$2004,A2484,'Lançamentos Diários'!$B$5:$B$2004,B2484)&gt;0,"OK","FALTA LANÇAMENTO"))</f>
        <v/>
      </c>
    </row>
    <row r="2485">
      <c r="A2485" s="13" t="n"/>
      <c r="B2485" s="6" t="n"/>
      <c r="C2485" s="14" t="n"/>
      <c r="D2485" s="14" t="n"/>
      <c r="E2485" s="6" t="n"/>
      <c r="F2485" s="11">
        <f>IF(OR(C2485="",D2485=""),"",ROUND(MOD(D2485-C2485,1)*24,2))</f>
        <v/>
      </c>
      <c r="G2485" s="6" t="n"/>
      <c r="H2485" s="16">
        <f>IF(OR(A2485="",B2485=""),"",IF(COUNTIFS('Lançamentos Diários'!$A$5:$A$2004,A2485,'Lançamentos Diários'!$B$5:$B$2004,B2485)&gt;0,"OK","FALTA LANÇAMENTO"))</f>
        <v/>
      </c>
    </row>
    <row r="2486">
      <c r="A2486" s="13" t="n"/>
      <c r="B2486" s="6" t="n"/>
      <c r="C2486" s="14" t="n"/>
      <c r="D2486" s="14" t="n"/>
      <c r="E2486" s="6" t="n"/>
      <c r="F2486" s="11">
        <f>IF(OR(C2486="",D2486=""),"",ROUND(MOD(D2486-C2486,1)*24,2))</f>
        <v/>
      </c>
      <c r="G2486" s="6" t="n"/>
      <c r="H2486" s="16">
        <f>IF(OR(A2486="",B2486=""),"",IF(COUNTIFS('Lançamentos Diários'!$A$5:$A$2004,A2486,'Lançamentos Diários'!$B$5:$B$2004,B2486)&gt;0,"OK","FALTA LANÇAMENTO"))</f>
        <v/>
      </c>
    </row>
    <row r="2487">
      <c r="A2487" s="13" t="n"/>
      <c r="B2487" s="6" t="n"/>
      <c r="C2487" s="14" t="n"/>
      <c r="D2487" s="14" t="n"/>
      <c r="E2487" s="6" t="n"/>
      <c r="F2487" s="11">
        <f>IF(OR(C2487="",D2487=""),"",ROUND(MOD(D2487-C2487,1)*24,2))</f>
        <v/>
      </c>
      <c r="G2487" s="6" t="n"/>
      <c r="H2487" s="16">
        <f>IF(OR(A2487="",B2487=""),"",IF(COUNTIFS('Lançamentos Diários'!$A$5:$A$2004,A2487,'Lançamentos Diários'!$B$5:$B$2004,B2487)&gt;0,"OK","FALTA LANÇAMENTO"))</f>
        <v/>
      </c>
    </row>
    <row r="2488">
      <c r="A2488" s="13" t="n"/>
      <c r="B2488" s="6" t="n"/>
      <c r="C2488" s="14" t="n"/>
      <c r="D2488" s="14" t="n"/>
      <c r="E2488" s="6" t="n"/>
      <c r="F2488" s="11">
        <f>IF(OR(C2488="",D2488=""),"",ROUND(MOD(D2488-C2488,1)*24,2))</f>
        <v/>
      </c>
      <c r="G2488" s="6" t="n"/>
      <c r="H2488" s="16">
        <f>IF(OR(A2488="",B2488=""),"",IF(COUNTIFS('Lançamentos Diários'!$A$5:$A$2004,A2488,'Lançamentos Diários'!$B$5:$B$2004,B2488)&gt;0,"OK","FALTA LANÇAMENTO"))</f>
        <v/>
      </c>
    </row>
    <row r="2489">
      <c r="A2489" s="13" t="n"/>
      <c r="B2489" s="6" t="n"/>
      <c r="C2489" s="14" t="n"/>
      <c r="D2489" s="14" t="n"/>
      <c r="E2489" s="6" t="n"/>
      <c r="F2489" s="11">
        <f>IF(OR(C2489="",D2489=""),"",ROUND(MOD(D2489-C2489,1)*24,2))</f>
        <v/>
      </c>
      <c r="G2489" s="6" t="n"/>
      <c r="H2489" s="16">
        <f>IF(OR(A2489="",B2489=""),"",IF(COUNTIFS('Lançamentos Diários'!$A$5:$A$2004,A2489,'Lançamentos Diários'!$B$5:$B$2004,B2489)&gt;0,"OK","FALTA LANÇAMENTO"))</f>
        <v/>
      </c>
    </row>
    <row r="2490">
      <c r="A2490" s="13" t="n"/>
      <c r="B2490" s="6" t="n"/>
      <c r="C2490" s="14" t="n"/>
      <c r="D2490" s="14" t="n"/>
      <c r="E2490" s="6" t="n"/>
      <c r="F2490" s="11">
        <f>IF(OR(C2490="",D2490=""),"",ROUND(MOD(D2490-C2490,1)*24,2))</f>
        <v/>
      </c>
      <c r="G2490" s="6" t="n"/>
      <c r="H2490" s="16">
        <f>IF(OR(A2490="",B2490=""),"",IF(COUNTIFS('Lançamentos Diários'!$A$5:$A$2004,A2490,'Lançamentos Diários'!$B$5:$B$2004,B2490)&gt;0,"OK","FALTA LANÇAMENTO"))</f>
        <v/>
      </c>
    </row>
    <row r="2491">
      <c r="A2491" s="13" t="n"/>
      <c r="B2491" s="6" t="n"/>
      <c r="C2491" s="14" t="n"/>
      <c r="D2491" s="14" t="n"/>
      <c r="E2491" s="6" t="n"/>
      <c r="F2491" s="11">
        <f>IF(OR(C2491="",D2491=""),"",ROUND(MOD(D2491-C2491,1)*24,2))</f>
        <v/>
      </c>
      <c r="G2491" s="6" t="n"/>
      <c r="H2491" s="16">
        <f>IF(OR(A2491="",B2491=""),"",IF(COUNTIFS('Lançamentos Diários'!$A$5:$A$2004,A2491,'Lançamentos Diários'!$B$5:$B$2004,B2491)&gt;0,"OK","FALTA LANÇAMENTO"))</f>
        <v/>
      </c>
    </row>
    <row r="2492">
      <c r="A2492" s="13" t="n"/>
      <c r="B2492" s="6" t="n"/>
      <c r="C2492" s="14" t="n"/>
      <c r="D2492" s="14" t="n"/>
      <c r="E2492" s="6" t="n"/>
      <c r="F2492" s="11">
        <f>IF(OR(C2492="",D2492=""),"",ROUND(MOD(D2492-C2492,1)*24,2))</f>
        <v/>
      </c>
      <c r="G2492" s="6" t="n"/>
      <c r="H2492" s="16">
        <f>IF(OR(A2492="",B2492=""),"",IF(COUNTIFS('Lançamentos Diários'!$A$5:$A$2004,A2492,'Lançamentos Diários'!$B$5:$B$2004,B2492)&gt;0,"OK","FALTA LANÇAMENTO"))</f>
        <v/>
      </c>
    </row>
    <row r="2493">
      <c r="A2493" s="13" t="n"/>
      <c r="B2493" s="6" t="n"/>
      <c r="C2493" s="14" t="n"/>
      <c r="D2493" s="14" t="n"/>
      <c r="E2493" s="6" t="n"/>
      <c r="F2493" s="11">
        <f>IF(OR(C2493="",D2493=""),"",ROUND(MOD(D2493-C2493,1)*24,2))</f>
        <v/>
      </c>
      <c r="G2493" s="6" t="n"/>
      <c r="H2493" s="16">
        <f>IF(OR(A2493="",B2493=""),"",IF(COUNTIFS('Lançamentos Diários'!$A$5:$A$2004,A2493,'Lançamentos Diários'!$B$5:$B$2004,B2493)&gt;0,"OK","FALTA LANÇAMENTO"))</f>
        <v/>
      </c>
    </row>
    <row r="2494">
      <c r="A2494" s="13" t="n"/>
      <c r="B2494" s="6" t="n"/>
      <c r="C2494" s="14" t="n"/>
      <c r="D2494" s="14" t="n"/>
      <c r="E2494" s="6" t="n"/>
      <c r="F2494" s="11">
        <f>IF(OR(C2494="",D2494=""),"",ROUND(MOD(D2494-C2494,1)*24,2))</f>
        <v/>
      </c>
      <c r="G2494" s="6" t="n"/>
      <c r="H2494" s="16">
        <f>IF(OR(A2494="",B2494=""),"",IF(COUNTIFS('Lançamentos Diários'!$A$5:$A$2004,A2494,'Lançamentos Diários'!$B$5:$B$2004,B2494)&gt;0,"OK","FALTA LANÇAMENTO"))</f>
        <v/>
      </c>
    </row>
    <row r="2495">
      <c r="A2495" s="13" t="n"/>
      <c r="B2495" s="6" t="n"/>
      <c r="C2495" s="14" t="n"/>
      <c r="D2495" s="14" t="n"/>
      <c r="E2495" s="6" t="n"/>
      <c r="F2495" s="11">
        <f>IF(OR(C2495="",D2495=""),"",ROUND(MOD(D2495-C2495,1)*24,2))</f>
        <v/>
      </c>
      <c r="G2495" s="6" t="n"/>
      <c r="H2495" s="16">
        <f>IF(OR(A2495="",B2495=""),"",IF(COUNTIFS('Lançamentos Diários'!$A$5:$A$2004,A2495,'Lançamentos Diários'!$B$5:$B$2004,B2495)&gt;0,"OK","FALTA LANÇAMENTO"))</f>
        <v/>
      </c>
    </row>
    <row r="2496">
      <c r="A2496" s="13" t="n"/>
      <c r="B2496" s="6" t="n"/>
      <c r="C2496" s="14" t="n"/>
      <c r="D2496" s="14" t="n"/>
      <c r="E2496" s="6" t="n"/>
      <c r="F2496" s="11">
        <f>IF(OR(C2496="",D2496=""),"",ROUND(MOD(D2496-C2496,1)*24,2))</f>
        <v/>
      </c>
      <c r="G2496" s="6" t="n"/>
      <c r="H2496" s="16">
        <f>IF(OR(A2496="",B2496=""),"",IF(COUNTIFS('Lançamentos Diários'!$A$5:$A$2004,A2496,'Lançamentos Diários'!$B$5:$B$2004,B2496)&gt;0,"OK","FALTA LANÇAMENTO"))</f>
        <v/>
      </c>
    </row>
    <row r="2497">
      <c r="A2497" s="13" t="n"/>
      <c r="B2497" s="6" t="n"/>
      <c r="C2497" s="14" t="n"/>
      <c r="D2497" s="14" t="n"/>
      <c r="E2497" s="6" t="n"/>
      <c r="F2497" s="11">
        <f>IF(OR(C2497="",D2497=""),"",ROUND(MOD(D2497-C2497,1)*24,2))</f>
        <v/>
      </c>
      <c r="G2497" s="6" t="n"/>
      <c r="H2497" s="16">
        <f>IF(OR(A2497="",B2497=""),"",IF(COUNTIFS('Lançamentos Diários'!$A$5:$A$2004,A2497,'Lançamentos Diários'!$B$5:$B$2004,B2497)&gt;0,"OK","FALTA LANÇAMENTO"))</f>
        <v/>
      </c>
    </row>
    <row r="2498">
      <c r="A2498" s="13" t="n"/>
      <c r="B2498" s="6" t="n"/>
      <c r="C2498" s="14" t="n"/>
      <c r="D2498" s="14" t="n"/>
      <c r="E2498" s="6" t="n"/>
      <c r="F2498" s="11">
        <f>IF(OR(C2498="",D2498=""),"",ROUND(MOD(D2498-C2498,1)*24,2))</f>
        <v/>
      </c>
      <c r="G2498" s="6" t="n"/>
      <c r="H2498" s="16">
        <f>IF(OR(A2498="",B2498=""),"",IF(COUNTIFS('Lançamentos Diários'!$A$5:$A$2004,A2498,'Lançamentos Diários'!$B$5:$B$2004,B2498)&gt;0,"OK","FALTA LANÇAMENTO"))</f>
        <v/>
      </c>
    </row>
    <row r="2499">
      <c r="A2499" s="13" t="n"/>
      <c r="B2499" s="6" t="n"/>
      <c r="C2499" s="14" t="n"/>
      <c r="D2499" s="14" t="n"/>
      <c r="E2499" s="6" t="n"/>
      <c r="F2499" s="11">
        <f>IF(OR(C2499="",D2499=""),"",ROUND(MOD(D2499-C2499,1)*24,2))</f>
        <v/>
      </c>
      <c r="G2499" s="6" t="n"/>
      <c r="H2499" s="16">
        <f>IF(OR(A2499="",B2499=""),"",IF(COUNTIFS('Lançamentos Diários'!$A$5:$A$2004,A2499,'Lançamentos Diários'!$B$5:$B$2004,B2499)&gt;0,"OK","FALTA LANÇAMENTO"))</f>
        <v/>
      </c>
    </row>
    <row r="2500">
      <c r="A2500" s="13" t="n"/>
      <c r="B2500" s="6" t="n"/>
      <c r="C2500" s="14" t="n"/>
      <c r="D2500" s="14" t="n"/>
      <c r="E2500" s="6" t="n"/>
      <c r="F2500" s="11">
        <f>IF(OR(C2500="",D2500=""),"",ROUND(MOD(D2500-C2500,1)*24,2))</f>
        <v/>
      </c>
      <c r="G2500" s="6" t="n"/>
      <c r="H2500" s="16">
        <f>IF(OR(A2500="",B2500=""),"",IF(COUNTIFS('Lançamentos Diários'!$A$5:$A$2004,A2500,'Lançamentos Diários'!$B$5:$B$2004,B2500)&gt;0,"OK","FALTA LANÇAMENTO"))</f>
        <v/>
      </c>
    </row>
    <row r="2501">
      <c r="A2501" s="13" t="n"/>
      <c r="B2501" s="6" t="n"/>
      <c r="C2501" s="14" t="n"/>
      <c r="D2501" s="14" t="n"/>
      <c r="E2501" s="6" t="n"/>
      <c r="F2501" s="11">
        <f>IF(OR(C2501="",D2501=""),"",ROUND(MOD(D2501-C2501,1)*24,2))</f>
        <v/>
      </c>
      <c r="G2501" s="6" t="n"/>
      <c r="H2501" s="16">
        <f>IF(OR(A2501="",B2501=""),"",IF(COUNTIFS('Lançamentos Diários'!$A$5:$A$2004,A2501,'Lançamentos Diários'!$B$5:$B$2004,B2501)&gt;0,"OK","FALTA LANÇAMENTO"))</f>
        <v/>
      </c>
    </row>
    <row r="2502">
      <c r="A2502" s="13" t="n"/>
      <c r="B2502" s="6" t="n"/>
      <c r="C2502" s="14" t="n"/>
      <c r="D2502" s="14" t="n"/>
      <c r="E2502" s="6" t="n"/>
      <c r="F2502" s="11">
        <f>IF(OR(C2502="",D2502=""),"",ROUND(MOD(D2502-C2502,1)*24,2))</f>
        <v/>
      </c>
      <c r="G2502" s="6" t="n"/>
      <c r="H2502" s="16">
        <f>IF(OR(A2502="",B2502=""),"",IF(COUNTIFS('Lançamentos Diários'!$A$5:$A$2004,A2502,'Lançamentos Diários'!$B$5:$B$2004,B2502)&gt;0,"OK","FALTA LANÇAMENTO"))</f>
        <v/>
      </c>
    </row>
    <row r="2503">
      <c r="A2503" s="13" t="n"/>
      <c r="B2503" s="6" t="n"/>
      <c r="C2503" s="14" t="n"/>
      <c r="D2503" s="14" t="n"/>
      <c r="E2503" s="6" t="n"/>
      <c r="F2503" s="11">
        <f>IF(OR(C2503="",D2503=""),"",ROUND(MOD(D2503-C2503,1)*24,2))</f>
        <v/>
      </c>
      <c r="G2503" s="6" t="n"/>
      <c r="H2503" s="16">
        <f>IF(OR(A2503="",B2503=""),"",IF(COUNTIFS('Lançamentos Diários'!$A$5:$A$2004,A2503,'Lançamentos Diários'!$B$5:$B$2004,B2503)&gt;0,"OK","FALTA LANÇAMENTO"))</f>
        <v/>
      </c>
    </row>
    <row r="2504">
      <c r="A2504" s="13" t="n"/>
      <c r="B2504" s="6" t="n"/>
      <c r="C2504" s="14" t="n"/>
      <c r="D2504" s="14" t="n"/>
      <c r="E2504" s="6" t="n"/>
      <c r="F2504" s="11">
        <f>IF(OR(C2504="",D2504=""),"",ROUND(MOD(D2504-C2504,1)*24,2))</f>
        <v/>
      </c>
      <c r="G2504" s="6" t="n"/>
      <c r="H2504" s="16">
        <f>IF(OR(A2504="",B2504=""),"",IF(COUNTIFS('Lançamentos Diários'!$A$5:$A$2004,A2504,'Lançamentos Diários'!$B$5:$B$2004,B2504)&gt;0,"OK","FALTA LANÇAMENTO"))</f>
        <v/>
      </c>
    </row>
    <row r="2505">
      <c r="A2505" s="13" t="n"/>
      <c r="B2505" s="6" t="n"/>
      <c r="C2505" s="14" t="n"/>
      <c r="D2505" s="14" t="n"/>
      <c r="E2505" s="6" t="n"/>
      <c r="F2505" s="11">
        <f>IF(OR(C2505="",D2505=""),"",ROUND(MOD(D2505-C2505,1)*24,2))</f>
        <v/>
      </c>
      <c r="G2505" s="6" t="n"/>
      <c r="H2505" s="16">
        <f>IF(OR(A2505="",B2505=""),"",IF(COUNTIFS('Lançamentos Diários'!$A$5:$A$2004,A2505,'Lançamentos Diários'!$B$5:$B$2004,B2505)&gt;0,"OK","FALTA LANÇAMENTO"))</f>
        <v/>
      </c>
    </row>
    <row r="2506">
      <c r="A2506" s="13" t="n"/>
      <c r="B2506" s="6" t="n"/>
      <c r="C2506" s="14" t="n"/>
      <c r="D2506" s="14" t="n"/>
      <c r="E2506" s="6" t="n"/>
      <c r="F2506" s="11">
        <f>IF(OR(C2506="",D2506=""),"",ROUND(MOD(D2506-C2506,1)*24,2))</f>
        <v/>
      </c>
      <c r="G2506" s="6" t="n"/>
      <c r="H2506" s="16">
        <f>IF(OR(A2506="",B2506=""),"",IF(COUNTIFS('Lançamentos Diários'!$A$5:$A$2004,A2506,'Lançamentos Diários'!$B$5:$B$2004,B2506)&gt;0,"OK","FALTA LANÇAMENTO"))</f>
        <v/>
      </c>
    </row>
    <row r="2507">
      <c r="A2507" s="13" t="n"/>
      <c r="B2507" s="6" t="n"/>
      <c r="C2507" s="14" t="n"/>
      <c r="D2507" s="14" t="n"/>
      <c r="E2507" s="6" t="n"/>
      <c r="F2507" s="11">
        <f>IF(OR(C2507="",D2507=""),"",ROUND(MOD(D2507-C2507,1)*24,2))</f>
        <v/>
      </c>
      <c r="G2507" s="6" t="n"/>
      <c r="H2507" s="16">
        <f>IF(OR(A2507="",B2507=""),"",IF(COUNTIFS('Lançamentos Diários'!$A$5:$A$2004,A2507,'Lançamentos Diários'!$B$5:$B$2004,B2507)&gt;0,"OK","FALTA LANÇAMENTO"))</f>
        <v/>
      </c>
    </row>
    <row r="2508">
      <c r="A2508" s="13" t="n"/>
      <c r="B2508" s="6" t="n"/>
      <c r="C2508" s="14" t="n"/>
      <c r="D2508" s="14" t="n"/>
      <c r="E2508" s="6" t="n"/>
      <c r="F2508" s="11">
        <f>IF(OR(C2508="",D2508=""),"",ROUND(MOD(D2508-C2508,1)*24,2))</f>
        <v/>
      </c>
      <c r="G2508" s="6" t="n"/>
      <c r="H2508" s="16">
        <f>IF(OR(A2508="",B2508=""),"",IF(COUNTIFS('Lançamentos Diários'!$A$5:$A$2004,A2508,'Lançamentos Diários'!$B$5:$B$2004,B2508)&gt;0,"OK","FALTA LANÇAMENTO"))</f>
        <v/>
      </c>
    </row>
    <row r="2509">
      <c r="A2509" s="13" t="n"/>
      <c r="B2509" s="6" t="n"/>
      <c r="C2509" s="14" t="n"/>
      <c r="D2509" s="14" t="n"/>
      <c r="E2509" s="6" t="n"/>
      <c r="F2509" s="11">
        <f>IF(OR(C2509="",D2509=""),"",ROUND(MOD(D2509-C2509,1)*24,2))</f>
        <v/>
      </c>
      <c r="G2509" s="6" t="n"/>
      <c r="H2509" s="16">
        <f>IF(OR(A2509="",B2509=""),"",IF(COUNTIFS('Lançamentos Diários'!$A$5:$A$2004,A2509,'Lançamentos Diários'!$B$5:$B$2004,B2509)&gt;0,"OK","FALTA LANÇAMENTO"))</f>
        <v/>
      </c>
    </row>
    <row r="2510">
      <c r="A2510" s="13" t="n"/>
      <c r="B2510" s="6" t="n"/>
      <c r="C2510" s="14" t="n"/>
      <c r="D2510" s="14" t="n"/>
      <c r="E2510" s="6" t="n"/>
      <c r="F2510" s="11">
        <f>IF(OR(C2510="",D2510=""),"",ROUND(MOD(D2510-C2510,1)*24,2))</f>
        <v/>
      </c>
      <c r="G2510" s="6" t="n"/>
      <c r="H2510" s="16">
        <f>IF(OR(A2510="",B2510=""),"",IF(COUNTIFS('Lançamentos Diários'!$A$5:$A$2004,A2510,'Lançamentos Diários'!$B$5:$B$2004,B2510)&gt;0,"OK","FALTA LANÇAMENTO"))</f>
        <v/>
      </c>
    </row>
    <row r="2511">
      <c r="A2511" s="13" t="n"/>
      <c r="B2511" s="6" t="n"/>
      <c r="C2511" s="14" t="n"/>
      <c r="D2511" s="14" t="n"/>
      <c r="E2511" s="6" t="n"/>
      <c r="F2511" s="11">
        <f>IF(OR(C2511="",D2511=""),"",ROUND(MOD(D2511-C2511,1)*24,2))</f>
        <v/>
      </c>
      <c r="G2511" s="6" t="n"/>
      <c r="H2511" s="16">
        <f>IF(OR(A2511="",B2511=""),"",IF(COUNTIFS('Lançamentos Diários'!$A$5:$A$2004,A2511,'Lançamentos Diários'!$B$5:$B$2004,B2511)&gt;0,"OK","FALTA LANÇAMENTO"))</f>
        <v/>
      </c>
    </row>
    <row r="2512">
      <c r="A2512" s="13" t="n"/>
      <c r="B2512" s="6" t="n"/>
      <c r="C2512" s="14" t="n"/>
      <c r="D2512" s="14" t="n"/>
      <c r="E2512" s="6" t="n"/>
      <c r="F2512" s="11">
        <f>IF(OR(C2512="",D2512=""),"",ROUND(MOD(D2512-C2512,1)*24,2))</f>
        <v/>
      </c>
      <c r="G2512" s="6" t="n"/>
      <c r="H2512" s="16">
        <f>IF(OR(A2512="",B2512=""),"",IF(COUNTIFS('Lançamentos Diários'!$A$5:$A$2004,A2512,'Lançamentos Diários'!$B$5:$B$2004,B2512)&gt;0,"OK","FALTA LANÇAMENTO"))</f>
        <v/>
      </c>
    </row>
    <row r="2513">
      <c r="A2513" s="13" t="n"/>
      <c r="B2513" s="6" t="n"/>
      <c r="C2513" s="14" t="n"/>
      <c r="D2513" s="14" t="n"/>
      <c r="E2513" s="6" t="n"/>
      <c r="F2513" s="11">
        <f>IF(OR(C2513="",D2513=""),"",ROUND(MOD(D2513-C2513,1)*24,2))</f>
        <v/>
      </c>
      <c r="G2513" s="6" t="n"/>
      <c r="H2513" s="16">
        <f>IF(OR(A2513="",B2513=""),"",IF(COUNTIFS('Lançamentos Diários'!$A$5:$A$2004,A2513,'Lançamentos Diários'!$B$5:$B$2004,B2513)&gt;0,"OK","FALTA LANÇAMENTO"))</f>
        <v/>
      </c>
    </row>
    <row r="2514">
      <c r="A2514" s="13" t="n"/>
      <c r="B2514" s="6" t="n"/>
      <c r="C2514" s="14" t="n"/>
      <c r="D2514" s="14" t="n"/>
      <c r="E2514" s="6" t="n"/>
      <c r="F2514" s="11">
        <f>IF(OR(C2514="",D2514=""),"",ROUND(MOD(D2514-C2514,1)*24,2))</f>
        <v/>
      </c>
      <c r="G2514" s="6" t="n"/>
      <c r="H2514" s="16">
        <f>IF(OR(A2514="",B2514=""),"",IF(COUNTIFS('Lançamentos Diários'!$A$5:$A$2004,A2514,'Lançamentos Diários'!$B$5:$B$2004,B2514)&gt;0,"OK","FALTA LANÇAMENTO"))</f>
        <v/>
      </c>
    </row>
    <row r="2515">
      <c r="A2515" s="13" t="n"/>
      <c r="B2515" s="6" t="n"/>
      <c r="C2515" s="14" t="n"/>
      <c r="D2515" s="14" t="n"/>
      <c r="E2515" s="6" t="n"/>
      <c r="F2515" s="11">
        <f>IF(OR(C2515="",D2515=""),"",ROUND(MOD(D2515-C2515,1)*24,2))</f>
        <v/>
      </c>
      <c r="G2515" s="6" t="n"/>
      <c r="H2515" s="16">
        <f>IF(OR(A2515="",B2515=""),"",IF(COUNTIFS('Lançamentos Diários'!$A$5:$A$2004,A2515,'Lançamentos Diários'!$B$5:$B$2004,B2515)&gt;0,"OK","FALTA LANÇAMENTO"))</f>
        <v/>
      </c>
    </row>
    <row r="2516">
      <c r="A2516" s="13" t="n"/>
      <c r="B2516" s="6" t="n"/>
      <c r="C2516" s="14" t="n"/>
      <c r="D2516" s="14" t="n"/>
      <c r="E2516" s="6" t="n"/>
      <c r="F2516" s="11">
        <f>IF(OR(C2516="",D2516=""),"",ROUND(MOD(D2516-C2516,1)*24,2))</f>
        <v/>
      </c>
      <c r="G2516" s="6" t="n"/>
      <c r="H2516" s="16">
        <f>IF(OR(A2516="",B2516=""),"",IF(COUNTIFS('Lançamentos Diários'!$A$5:$A$2004,A2516,'Lançamentos Diários'!$B$5:$B$2004,B2516)&gt;0,"OK","FALTA LANÇAMENTO"))</f>
        <v/>
      </c>
    </row>
    <row r="2517">
      <c r="A2517" s="13" t="n"/>
      <c r="B2517" s="6" t="n"/>
      <c r="C2517" s="14" t="n"/>
      <c r="D2517" s="14" t="n"/>
      <c r="E2517" s="6" t="n"/>
      <c r="F2517" s="11">
        <f>IF(OR(C2517="",D2517=""),"",ROUND(MOD(D2517-C2517,1)*24,2))</f>
        <v/>
      </c>
      <c r="G2517" s="6" t="n"/>
      <c r="H2517" s="16">
        <f>IF(OR(A2517="",B2517=""),"",IF(COUNTIFS('Lançamentos Diários'!$A$5:$A$2004,A2517,'Lançamentos Diários'!$B$5:$B$2004,B2517)&gt;0,"OK","FALTA LANÇAMENTO"))</f>
        <v/>
      </c>
    </row>
    <row r="2518">
      <c r="A2518" s="13" t="n"/>
      <c r="B2518" s="6" t="n"/>
      <c r="C2518" s="14" t="n"/>
      <c r="D2518" s="14" t="n"/>
      <c r="E2518" s="6" t="n"/>
      <c r="F2518" s="11">
        <f>IF(OR(C2518="",D2518=""),"",ROUND(MOD(D2518-C2518,1)*24,2))</f>
        <v/>
      </c>
      <c r="G2518" s="6" t="n"/>
      <c r="H2518" s="16">
        <f>IF(OR(A2518="",B2518=""),"",IF(COUNTIFS('Lançamentos Diários'!$A$5:$A$2004,A2518,'Lançamentos Diários'!$B$5:$B$2004,B2518)&gt;0,"OK","FALTA LANÇAMENTO"))</f>
        <v/>
      </c>
    </row>
    <row r="2519">
      <c r="A2519" s="13" t="n"/>
      <c r="B2519" s="6" t="n"/>
      <c r="C2519" s="14" t="n"/>
      <c r="D2519" s="14" t="n"/>
      <c r="E2519" s="6" t="n"/>
      <c r="F2519" s="11">
        <f>IF(OR(C2519="",D2519=""),"",ROUND(MOD(D2519-C2519,1)*24,2))</f>
        <v/>
      </c>
      <c r="G2519" s="6" t="n"/>
      <c r="H2519" s="16">
        <f>IF(OR(A2519="",B2519=""),"",IF(COUNTIFS('Lançamentos Diários'!$A$5:$A$2004,A2519,'Lançamentos Diários'!$B$5:$B$2004,B2519)&gt;0,"OK","FALTA LANÇAMENTO"))</f>
        <v/>
      </c>
    </row>
    <row r="2520">
      <c r="A2520" s="13" t="n"/>
      <c r="B2520" s="6" t="n"/>
      <c r="C2520" s="14" t="n"/>
      <c r="D2520" s="14" t="n"/>
      <c r="E2520" s="6" t="n"/>
      <c r="F2520" s="11">
        <f>IF(OR(C2520="",D2520=""),"",ROUND(MOD(D2520-C2520,1)*24,2))</f>
        <v/>
      </c>
      <c r="G2520" s="6" t="n"/>
      <c r="H2520" s="16">
        <f>IF(OR(A2520="",B2520=""),"",IF(COUNTIFS('Lançamentos Diários'!$A$5:$A$2004,A2520,'Lançamentos Diários'!$B$5:$B$2004,B2520)&gt;0,"OK","FALTA LANÇAMENTO"))</f>
        <v/>
      </c>
    </row>
    <row r="2521">
      <c r="A2521" s="13" t="n"/>
      <c r="B2521" s="6" t="n"/>
      <c r="C2521" s="14" t="n"/>
      <c r="D2521" s="14" t="n"/>
      <c r="E2521" s="6" t="n"/>
      <c r="F2521" s="11">
        <f>IF(OR(C2521="",D2521=""),"",ROUND(MOD(D2521-C2521,1)*24,2))</f>
        <v/>
      </c>
      <c r="G2521" s="6" t="n"/>
      <c r="H2521" s="16">
        <f>IF(OR(A2521="",B2521=""),"",IF(COUNTIFS('Lançamentos Diários'!$A$5:$A$2004,A2521,'Lançamentos Diários'!$B$5:$B$2004,B2521)&gt;0,"OK","FALTA LANÇAMENTO"))</f>
        <v/>
      </c>
    </row>
    <row r="2522">
      <c r="A2522" s="13" t="n"/>
      <c r="B2522" s="6" t="n"/>
      <c r="C2522" s="14" t="n"/>
      <c r="D2522" s="14" t="n"/>
      <c r="E2522" s="6" t="n"/>
      <c r="F2522" s="11">
        <f>IF(OR(C2522="",D2522=""),"",ROUND(MOD(D2522-C2522,1)*24,2))</f>
        <v/>
      </c>
      <c r="G2522" s="6" t="n"/>
      <c r="H2522" s="16">
        <f>IF(OR(A2522="",B2522=""),"",IF(COUNTIFS('Lançamentos Diários'!$A$5:$A$2004,A2522,'Lançamentos Diários'!$B$5:$B$2004,B2522)&gt;0,"OK","FALTA LANÇAMENTO"))</f>
        <v/>
      </c>
    </row>
    <row r="2523">
      <c r="A2523" s="13" t="n"/>
      <c r="B2523" s="6" t="n"/>
      <c r="C2523" s="14" t="n"/>
      <c r="D2523" s="14" t="n"/>
      <c r="E2523" s="6" t="n"/>
      <c r="F2523" s="11">
        <f>IF(OR(C2523="",D2523=""),"",ROUND(MOD(D2523-C2523,1)*24,2))</f>
        <v/>
      </c>
      <c r="G2523" s="6" t="n"/>
      <c r="H2523" s="16">
        <f>IF(OR(A2523="",B2523=""),"",IF(COUNTIFS('Lançamentos Diários'!$A$5:$A$2004,A2523,'Lançamentos Diários'!$B$5:$B$2004,B2523)&gt;0,"OK","FALTA LANÇAMENTO"))</f>
        <v/>
      </c>
    </row>
    <row r="2524">
      <c r="A2524" s="13" t="n"/>
      <c r="B2524" s="6" t="n"/>
      <c r="C2524" s="14" t="n"/>
      <c r="D2524" s="14" t="n"/>
      <c r="E2524" s="6" t="n"/>
      <c r="F2524" s="11">
        <f>IF(OR(C2524="",D2524=""),"",ROUND(MOD(D2524-C2524,1)*24,2))</f>
        <v/>
      </c>
      <c r="G2524" s="6" t="n"/>
      <c r="H2524" s="16">
        <f>IF(OR(A2524="",B2524=""),"",IF(COUNTIFS('Lançamentos Diários'!$A$5:$A$2004,A2524,'Lançamentos Diários'!$B$5:$B$2004,B2524)&gt;0,"OK","FALTA LANÇAMENTO"))</f>
        <v/>
      </c>
    </row>
    <row r="2525">
      <c r="A2525" s="13" t="n"/>
      <c r="B2525" s="6" t="n"/>
      <c r="C2525" s="14" t="n"/>
      <c r="D2525" s="14" t="n"/>
      <c r="E2525" s="6" t="n"/>
      <c r="F2525" s="11">
        <f>IF(OR(C2525="",D2525=""),"",ROUND(MOD(D2525-C2525,1)*24,2))</f>
        <v/>
      </c>
      <c r="G2525" s="6" t="n"/>
      <c r="H2525" s="16">
        <f>IF(OR(A2525="",B2525=""),"",IF(COUNTIFS('Lançamentos Diários'!$A$5:$A$2004,A2525,'Lançamentos Diários'!$B$5:$B$2004,B2525)&gt;0,"OK","FALTA LANÇAMENTO"))</f>
        <v/>
      </c>
    </row>
    <row r="2526">
      <c r="A2526" s="13" t="n"/>
      <c r="B2526" s="6" t="n"/>
      <c r="C2526" s="14" t="n"/>
      <c r="D2526" s="14" t="n"/>
      <c r="E2526" s="6" t="n"/>
      <c r="F2526" s="11">
        <f>IF(OR(C2526="",D2526=""),"",ROUND(MOD(D2526-C2526,1)*24,2))</f>
        <v/>
      </c>
      <c r="G2526" s="6" t="n"/>
      <c r="H2526" s="16">
        <f>IF(OR(A2526="",B2526=""),"",IF(COUNTIFS('Lançamentos Diários'!$A$5:$A$2004,A2526,'Lançamentos Diários'!$B$5:$B$2004,B2526)&gt;0,"OK","FALTA LANÇAMENTO"))</f>
        <v/>
      </c>
    </row>
    <row r="2527">
      <c r="A2527" s="13" t="n"/>
      <c r="B2527" s="6" t="n"/>
      <c r="C2527" s="14" t="n"/>
      <c r="D2527" s="14" t="n"/>
      <c r="E2527" s="6" t="n"/>
      <c r="F2527" s="11">
        <f>IF(OR(C2527="",D2527=""),"",ROUND(MOD(D2527-C2527,1)*24,2))</f>
        <v/>
      </c>
      <c r="G2527" s="6" t="n"/>
      <c r="H2527" s="16">
        <f>IF(OR(A2527="",B2527=""),"",IF(COUNTIFS('Lançamentos Diários'!$A$5:$A$2004,A2527,'Lançamentos Diários'!$B$5:$B$2004,B2527)&gt;0,"OK","FALTA LANÇAMENTO"))</f>
        <v/>
      </c>
    </row>
    <row r="2528">
      <c r="A2528" s="13" t="n"/>
      <c r="B2528" s="6" t="n"/>
      <c r="C2528" s="14" t="n"/>
      <c r="D2528" s="14" t="n"/>
      <c r="E2528" s="6" t="n"/>
      <c r="F2528" s="11">
        <f>IF(OR(C2528="",D2528=""),"",ROUND(MOD(D2528-C2528,1)*24,2))</f>
        <v/>
      </c>
      <c r="G2528" s="6" t="n"/>
      <c r="H2528" s="16">
        <f>IF(OR(A2528="",B2528=""),"",IF(COUNTIFS('Lançamentos Diários'!$A$5:$A$2004,A2528,'Lançamentos Diários'!$B$5:$B$2004,B2528)&gt;0,"OK","FALTA LANÇAMENTO"))</f>
        <v/>
      </c>
    </row>
    <row r="2529">
      <c r="A2529" s="13" t="n"/>
      <c r="B2529" s="6" t="n"/>
      <c r="C2529" s="14" t="n"/>
      <c r="D2529" s="14" t="n"/>
      <c r="E2529" s="6" t="n"/>
      <c r="F2529" s="11">
        <f>IF(OR(C2529="",D2529=""),"",ROUND(MOD(D2529-C2529,1)*24,2))</f>
        <v/>
      </c>
      <c r="G2529" s="6" t="n"/>
      <c r="H2529" s="16">
        <f>IF(OR(A2529="",B2529=""),"",IF(COUNTIFS('Lançamentos Diários'!$A$5:$A$2004,A2529,'Lançamentos Diários'!$B$5:$B$2004,B2529)&gt;0,"OK","FALTA LANÇAMENTO"))</f>
        <v/>
      </c>
    </row>
    <row r="2530">
      <c r="A2530" s="13" t="n"/>
      <c r="B2530" s="6" t="n"/>
      <c r="C2530" s="14" t="n"/>
      <c r="D2530" s="14" t="n"/>
      <c r="E2530" s="6" t="n"/>
      <c r="F2530" s="11">
        <f>IF(OR(C2530="",D2530=""),"",ROUND(MOD(D2530-C2530,1)*24,2))</f>
        <v/>
      </c>
      <c r="G2530" s="6" t="n"/>
      <c r="H2530" s="16">
        <f>IF(OR(A2530="",B2530=""),"",IF(COUNTIFS('Lançamentos Diários'!$A$5:$A$2004,A2530,'Lançamentos Diários'!$B$5:$B$2004,B2530)&gt;0,"OK","FALTA LANÇAMENTO"))</f>
        <v/>
      </c>
    </row>
    <row r="2531">
      <c r="A2531" s="13" t="n"/>
      <c r="B2531" s="6" t="n"/>
      <c r="C2531" s="14" t="n"/>
      <c r="D2531" s="14" t="n"/>
      <c r="E2531" s="6" t="n"/>
      <c r="F2531" s="11">
        <f>IF(OR(C2531="",D2531=""),"",ROUND(MOD(D2531-C2531,1)*24,2))</f>
        <v/>
      </c>
      <c r="G2531" s="6" t="n"/>
      <c r="H2531" s="16">
        <f>IF(OR(A2531="",B2531=""),"",IF(COUNTIFS('Lançamentos Diários'!$A$5:$A$2004,A2531,'Lançamentos Diários'!$B$5:$B$2004,B2531)&gt;0,"OK","FALTA LANÇAMENTO"))</f>
        <v/>
      </c>
    </row>
    <row r="2532">
      <c r="A2532" s="13" t="n"/>
      <c r="B2532" s="6" t="n"/>
      <c r="C2532" s="14" t="n"/>
      <c r="D2532" s="14" t="n"/>
      <c r="E2532" s="6" t="n"/>
      <c r="F2532" s="11">
        <f>IF(OR(C2532="",D2532=""),"",ROUND(MOD(D2532-C2532,1)*24,2))</f>
        <v/>
      </c>
      <c r="G2532" s="6" t="n"/>
      <c r="H2532" s="16">
        <f>IF(OR(A2532="",B2532=""),"",IF(COUNTIFS('Lançamentos Diários'!$A$5:$A$2004,A2532,'Lançamentos Diários'!$B$5:$B$2004,B2532)&gt;0,"OK","FALTA LANÇAMENTO"))</f>
        <v/>
      </c>
    </row>
    <row r="2533">
      <c r="A2533" s="13" t="n"/>
      <c r="B2533" s="6" t="n"/>
      <c r="C2533" s="14" t="n"/>
      <c r="D2533" s="14" t="n"/>
      <c r="E2533" s="6" t="n"/>
      <c r="F2533" s="11">
        <f>IF(OR(C2533="",D2533=""),"",ROUND(MOD(D2533-C2533,1)*24,2))</f>
        <v/>
      </c>
      <c r="G2533" s="6" t="n"/>
      <c r="H2533" s="16">
        <f>IF(OR(A2533="",B2533=""),"",IF(COUNTIFS('Lançamentos Diários'!$A$5:$A$2004,A2533,'Lançamentos Diários'!$B$5:$B$2004,B2533)&gt;0,"OK","FALTA LANÇAMENTO"))</f>
        <v/>
      </c>
    </row>
    <row r="2534">
      <c r="A2534" s="13" t="n"/>
      <c r="B2534" s="6" t="n"/>
      <c r="C2534" s="14" t="n"/>
      <c r="D2534" s="14" t="n"/>
      <c r="E2534" s="6" t="n"/>
      <c r="F2534" s="11">
        <f>IF(OR(C2534="",D2534=""),"",ROUND(MOD(D2534-C2534,1)*24,2))</f>
        <v/>
      </c>
      <c r="G2534" s="6" t="n"/>
      <c r="H2534" s="16">
        <f>IF(OR(A2534="",B2534=""),"",IF(COUNTIFS('Lançamentos Diários'!$A$5:$A$2004,A2534,'Lançamentos Diários'!$B$5:$B$2004,B2534)&gt;0,"OK","FALTA LANÇAMENTO"))</f>
        <v/>
      </c>
    </row>
    <row r="2535">
      <c r="A2535" s="13" t="n"/>
      <c r="B2535" s="6" t="n"/>
      <c r="C2535" s="14" t="n"/>
      <c r="D2535" s="14" t="n"/>
      <c r="E2535" s="6" t="n"/>
      <c r="F2535" s="11">
        <f>IF(OR(C2535="",D2535=""),"",ROUND(MOD(D2535-C2535,1)*24,2))</f>
        <v/>
      </c>
      <c r="G2535" s="6" t="n"/>
      <c r="H2535" s="16">
        <f>IF(OR(A2535="",B2535=""),"",IF(COUNTIFS('Lançamentos Diários'!$A$5:$A$2004,A2535,'Lançamentos Diários'!$B$5:$B$2004,B2535)&gt;0,"OK","FALTA LANÇAMENTO"))</f>
        <v/>
      </c>
    </row>
    <row r="2536">
      <c r="A2536" s="13" t="n"/>
      <c r="B2536" s="6" t="n"/>
      <c r="C2536" s="14" t="n"/>
      <c r="D2536" s="14" t="n"/>
      <c r="E2536" s="6" t="n"/>
      <c r="F2536" s="11">
        <f>IF(OR(C2536="",D2536=""),"",ROUND(MOD(D2536-C2536,1)*24,2))</f>
        <v/>
      </c>
      <c r="G2536" s="6" t="n"/>
      <c r="H2536" s="16">
        <f>IF(OR(A2536="",B2536=""),"",IF(COUNTIFS('Lançamentos Diários'!$A$5:$A$2004,A2536,'Lançamentos Diários'!$B$5:$B$2004,B2536)&gt;0,"OK","FALTA LANÇAMENTO"))</f>
        <v/>
      </c>
    </row>
    <row r="2537">
      <c r="A2537" s="13" t="n"/>
      <c r="B2537" s="6" t="n"/>
      <c r="C2537" s="14" t="n"/>
      <c r="D2537" s="14" t="n"/>
      <c r="E2537" s="6" t="n"/>
      <c r="F2537" s="11">
        <f>IF(OR(C2537="",D2537=""),"",ROUND(MOD(D2537-C2537,1)*24,2))</f>
        <v/>
      </c>
      <c r="G2537" s="6" t="n"/>
      <c r="H2537" s="16">
        <f>IF(OR(A2537="",B2537=""),"",IF(COUNTIFS('Lançamentos Diários'!$A$5:$A$2004,A2537,'Lançamentos Diários'!$B$5:$B$2004,B2537)&gt;0,"OK","FALTA LANÇAMENTO"))</f>
        <v/>
      </c>
    </row>
    <row r="2538">
      <c r="A2538" s="13" t="n"/>
      <c r="B2538" s="6" t="n"/>
      <c r="C2538" s="14" t="n"/>
      <c r="D2538" s="14" t="n"/>
      <c r="E2538" s="6" t="n"/>
      <c r="F2538" s="11">
        <f>IF(OR(C2538="",D2538=""),"",ROUND(MOD(D2538-C2538,1)*24,2))</f>
        <v/>
      </c>
      <c r="G2538" s="6" t="n"/>
      <c r="H2538" s="16">
        <f>IF(OR(A2538="",B2538=""),"",IF(COUNTIFS('Lançamentos Diários'!$A$5:$A$2004,A2538,'Lançamentos Diários'!$B$5:$B$2004,B2538)&gt;0,"OK","FALTA LANÇAMENTO"))</f>
        <v/>
      </c>
    </row>
    <row r="2539">
      <c r="A2539" s="13" t="n"/>
      <c r="B2539" s="6" t="n"/>
      <c r="C2539" s="14" t="n"/>
      <c r="D2539" s="14" t="n"/>
      <c r="E2539" s="6" t="n"/>
      <c r="F2539" s="11">
        <f>IF(OR(C2539="",D2539=""),"",ROUND(MOD(D2539-C2539,1)*24,2))</f>
        <v/>
      </c>
      <c r="G2539" s="6" t="n"/>
      <c r="H2539" s="16">
        <f>IF(OR(A2539="",B2539=""),"",IF(COUNTIFS('Lançamentos Diários'!$A$5:$A$2004,A2539,'Lançamentos Diários'!$B$5:$B$2004,B2539)&gt;0,"OK","FALTA LANÇAMENTO"))</f>
        <v/>
      </c>
    </row>
    <row r="2540">
      <c r="A2540" s="13" t="n"/>
      <c r="B2540" s="6" t="n"/>
      <c r="C2540" s="14" t="n"/>
      <c r="D2540" s="14" t="n"/>
      <c r="E2540" s="6" t="n"/>
      <c r="F2540" s="11">
        <f>IF(OR(C2540="",D2540=""),"",ROUND(MOD(D2540-C2540,1)*24,2))</f>
        <v/>
      </c>
      <c r="G2540" s="6" t="n"/>
      <c r="H2540" s="16">
        <f>IF(OR(A2540="",B2540=""),"",IF(COUNTIFS('Lançamentos Diários'!$A$5:$A$2004,A2540,'Lançamentos Diários'!$B$5:$B$2004,B2540)&gt;0,"OK","FALTA LANÇAMENTO"))</f>
        <v/>
      </c>
    </row>
    <row r="2541">
      <c r="A2541" s="13" t="n"/>
      <c r="B2541" s="6" t="n"/>
      <c r="C2541" s="14" t="n"/>
      <c r="D2541" s="14" t="n"/>
      <c r="E2541" s="6" t="n"/>
      <c r="F2541" s="11">
        <f>IF(OR(C2541="",D2541=""),"",ROUND(MOD(D2541-C2541,1)*24,2))</f>
        <v/>
      </c>
      <c r="G2541" s="6" t="n"/>
      <c r="H2541" s="16">
        <f>IF(OR(A2541="",B2541=""),"",IF(COUNTIFS('Lançamentos Diários'!$A$5:$A$2004,A2541,'Lançamentos Diários'!$B$5:$B$2004,B2541)&gt;0,"OK","FALTA LANÇAMENTO"))</f>
        <v/>
      </c>
    </row>
    <row r="2542">
      <c r="A2542" s="13" t="n"/>
      <c r="B2542" s="6" t="n"/>
      <c r="C2542" s="14" t="n"/>
      <c r="D2542" s="14" t="n"/>
      <c r="E2542" s="6" t="n"/>
      <c r="F2542" s="11">
        <f>IF(OR(C2542="",D2542=""),"",ROUND(MOD(D2542-C2542,1)*24,2))</f>
        <v/>
      </c>
      <c r="G2542" s="6" t="n"/>
      <c r="H2542" s="16">
        <f>IF(OR(A2542="",B2542=""),"",IF(COUNTIFS('Lançamentos Diários'!$A$5:$A$2004,A2542,'Lançamentos Diários'!$B$5:$B$2004,B2542)&gt;0,"OK","FALTA LANÇAMENTO"))</f>
        <v/>
      </c>
    </row>
    <row r="2543">
      <c r="A2543" s="13" t="n"/>
      <c r="B2543" s="6" t="n"/>
      <c r="C2543" s="14" t="n"/>
      <c r="D2543" s="14" t="n"/>
      <c r="E2543" s="6" t="n"/>
      <c r="F2543" s="11">
        <f>IF(OR(C2543="",D2543=""),"",ROUND(MOD(D2543-C2543,1)*24,2))</f>
        <v/>
      </c>
      <c r="G2543" s="6" t="n"/>
      <c r="H2543" s="16">
        <f>IF(OR(A2543="",B2543=""),"",IF(COUNTIFS('Lançamentos Diários'!$A$5:$A$2004,A2543,'Lançamentos Diários'!$B$5:$B$2004,B2543)&gt;0,"OK","FALTA LANÇAMENTO"))</f>
        <v/>
      </c>
    </row>
    <row r="2544">
      <c r="A2544" s="13" t="n"/>
      <c r="B2544" s="6" t="n"/>
      <c r="C2544" s="14" t="n"/>
      <c r="D2544" s="14" t="n"/>
      <c r="E2544" s="6" t="n"/>
      <c r="F2544" s="11">
        <f>IF(OR(C2544="",D2544=""),"",ROUND(MOD(D2544-C2544,1)*24,2))</f>
        <v/>
      </c>
      <c r="G2544" s="6" t="n"/>
      <c r="H2544" s="16">
        <f>IF(OR(A2544="",B2544=""),"",IF(COUNTIFS('Lançamentos Diários'!$A$5:$A$2004,A2544,'Lançamentos Diários'!$B$5:$B$2004,B2544)&gt;0,"OK","FALTA LANÇAMENTO"))</f>
        <v/>
      </c>
    </row>
    <row r="2545">
      <c r="A2545" s="13" t="n"/>
      <c r="B2545" s="6" t="n"/>
      <c r="C2545" s="14" t="n"/>
      <c r="D2545" s="14" t="n"/>
      <c r="E2545" s="6" t="n"/>
      <c r="F2545" s="11">
        <f>IF(OR(C2545="",D2545=""),"",ROUND(MOD(D2545-C2545,1)*24,2))</f>
        <v/>
      </c>
      <c r="G2545" s="6" t="n"/>
      <c r="H2545" s="16">
        <f>IF(OR(A2545="",B2545=""),"",IF(COUNTIFS('Lançamentos Diários'!$A$5:$A$2004,A2545,'Lançamentos Diários'!$B$5:$B$2004,B2545)&gt;0,"OK","FALTA LANÇAMENTO"))</f>
        <v/>
      </c>
    </row>
    <row r="2546">
      <c r="A2546" s="13" t="n"/>
      <c r="B2546" s="6" t="n"/>
      <c r="C2546" s="14" t="n"/>
      <c r="D2546" s="14" t="n"/>
      <c r="E2546" s="6" t="n"/>
      <c r="F2546" s="11">
        <f>IF(OR(C2546="",D2546=""),"",ROUND(MOD(D2546-C2546,1)*24,2))</f>
        <v/>
      </c>
      <c r="G2546" s="6" t="n"/>
      <c r="H2546" s="16">
        <f>IF(OR(A2546="",B2546=""),"",IF(COUNTIFS('Lançamentos Diários'!$A$5:$A$2004,A2546,'Lançamentos Diários'!$B$5:$B$2004,B2546)&gt;0,"OK","FALTA LANÇAMENTO"))</f>
        <v/>
      </c>
    </row>
    <row r="2547">
      <c r="A2547" s="13" t="n"/>
      <c r="B2547" s="6" t="n"/>
      <c r="C2547" s="14" t="n"/>
      <c r="D2547" s="14" t="n"/>
      <c r="E2547" s="6" t="n"/>
      <c r="F2547" s="11">
        <f>IF(OR(C2547="",D2547=""),"",ROUND(MOD(D2547-C2547,1)*24,2))</f>
        <v/>
      </c>
      <c r="G2547" s="6" t="n"/>
      <c r="H2547" s="16">
        <f>IF(OR(A2547="",B2547=""),"",IF(COUNTIFS('Lançamentos Diários'!$A$5:$A$2004,A2547,'Lançamentos Diários'!$B$5:$B$2004,B2547)&gt;0,"OK","FALTA LANÇAMENTO"))</f>
        <v/>
      </c>
    </row>
    <row r="2548">
      <c r="A2548" s="13" t="n"/>
      <c r="B2548" s="6" t="n"/>
      <c r="C2548" s="14" t="n"/>
      <c r="D2548" s="14" t="n"/>
      <c r="E2548" s="6" t="n"/>
      <c r="F2548" s="11">
        <f>IF(OR(C2548="",D2548=""),"",ROUND(MOD(D2548-C2548,1)*24,2))</f>
        <v/>
      </c>
      <c r="G2548" s="6" t="n"/>
      <c r="H2548" s="16">
        <f>IF(OR(A2548="",B2548=""),"",IF(COUNTIFS('Lançamentos Diários'!$A$5:$A$2004,A2548,'Lançamentos Diários'!$B$5:$B$2004,B2548)&gt;0,"OK","FALTA LANÇAMENTO"))</f>
        <v/>
      </c>
    </row>
    <row r="2549">
      <c r="A2549" s="13" t="n"/>
      <c r="B2549" s="6" t="n"/>
      <c r="C2549" s="14" t="n"/>
      <c r="D2549" s="14" t="n"/>
      <c r="E2549" s="6" t="n"/>
      <c r="F2549" s="11">
        <f>IF(OR(C2549="",D2549=""),"",ROUND(MOD(D2549-C2549,1)*24,2))</f>
        <v/>
      </c>
      <c r="G2549" s="6" t="n"/>
      <c r="H2549" s="16">
        <f>IF(OR(A2549="",B2549=""),"",IF(COUNTIFS('Lançamentos Diários'!$A$5:$A$2004,A2549,'Lançamentos Diários'!$B$5:$B$2004,B2549)&gt;0,"OK","FALTA LANÇAMENTO"))</f>
        <v/>
      </c>
    </row>
    <row r="2550">
      <c r="A2550" s="13" t="n"/>
      <c r="B2550" s="6" t="n"/>
      <c r="C2550" s="14" t="n"/>
      <c r="D2550" s="14" t="n"/>
      <c r="E2550" s="6" t="n"/>
      <c r="F2550" s="11">
        <f>IF(OR(C2550="",D2550=""),"",ROUND(MOD(D2550-C2550,1)*24,2))</f>
        <v/>
      </c>
      <c r="G2550" s="6" t="n"/>
      <c r="H2550" s="16">
        <f>IF(OR(A2550="",B2550=""),"",IF(COUNTIFS('Lançamentos Diários'!$A$5:$A$2004,A2550,'Lançamentos Diários'!$B$5:$B$2004,B2550)&gt;0,"OK","FALTA LANÇAMENTO"))</f>
        <v/>
      </c>
    </row>
    <row r="2551">
      <c r="A2551" s="13" t="n"/>
      <c r="B2551" s="6" t="n"/>
      <c r="C2551" s="14" t="n"/>
      <c r="D2551" s="14" t="n"/>
      <c r="E2551" s="6" t="n"/>
      <c r="F2551" s="11">
        <f>IF(OR(C2551="",D2551=""),"",ROUND(MOD(D2551-C2551,1)*24,2))</f>
        <v/>
      </c>
      <c r="G2551" s="6" t="n"/>
      <c r="H2551" s="16">
        <f>IF(OR(A2551="",B2551=""),"",IF(COUNTIFS('Lançamentos Diários'!$A$5:$A$2004,A2551,'Lançamentos Diários'!$B$5:$B$2004,B2551)&gt;0,"OK","FALTA LANÇAMENTO"))</f>
        <v/>
      </c>
    </row>
    <row r="2552">
      <c r="A2552" s="13" t="n"/>
      <c r="B2552" s="6" t="n"/>
      <c r="C2552" s="14" t="n"/>
      <c r="D2552" s="14" t="n"/>
      <c r="E2552" s="6" t="n"/>
      <c r="F2552" s="11">
        <f>IF(OR(C2552="",D2552=""),"",ROUND(MOD(D2552-C2552,1)*24,2))</f>
        <v/>
      </c>
      <c r="G2552" s="6" t="n"/>
      <c r="H2552" s="16">
        <f>IF(OR(A2552="",B2552=""),"",IF(COUNTIFS('Lançamentos Diários'!$A$5:$A$2004,A2552,'Lançamentos Diários'!$B$5:$B$2004,B2552)&gt;0,"OK","FALTA LANÇAMENTO"))</f>
        <v/>
      </c>
    </row>
    <row r="2553">
      <c r="A2553" s="13" t="n"/>
      <c r="B2553" s="6" t="n"/>
      <c r="C2553" s="14" t="n"/>
      <c r="D2553" s="14" t="n"/>
      <c r="E2553" s="6" t="n"/>
      <c r="F2553" s="11">
        <f>IF(OR(C2553="",D2553=""),"",ROUND(MOD(D2553-C2553,1)*24,2))</f>
        <v/>
      </c>
      <c r="G2553" s="6" t="n"/>
      <c r="H2553" s="16">
        <f>IF(OR(A2553="",B2553=""),"",IF(COUNTIFS('Lançamentos Diários'!$A$5:$A$2004,A2553,'Lançamentos Diários'!$B$5:$B$2004,B2553)&gt;0,"OK","FALTA LANÇAMENTO"))</f>
        <v/>
      </c>
    </row>
    <row r="2554">
      <c r="A2554" s="13" t="n"/>
      <c r="B2554" s="6" t="n"/>
      <c r="C2554" s="14" t="n"/>
      <c r="D2554" s="14" t="n"/>
      <c r="E2554" s="6" t="n"/>
      <c r="F2554" s="11">
        <f>IF(OR(C2554="",D2554=""),"",ROUND(MOD(D2554-C2554,1)*24,2))</f>
        <v/>
      </c>
      <c r="G2554" s="6" t="n"/>
      <c r="H2554" s="16">
        <f>IF(OR(A2554="",B2554=""),"",IF(COUNTIFS('Lançamentos Diários'!$A$5:$A$2004,A2554,'Lançamentos Diários'!$B$5:$B$2004,B2554)&gt;0,"OK","FALTA LANÇAMENTO"))</f>
        <v/>
      </c>
    </row>
    <row r="2555">
      <c r="A2555" s="13" t="n"/>
      <c r="B2555" s="6" t="n"/>
      <c r="C2555" s="14" t="n"/>
      <c r="D2555" s="14" t="n"/>
      <c r="E2555" s="6" t="n"/>
      <c r="F2555" s="11">
        <f>IF(OR(C2555="",D2555=""),"",ROUND(MOD(D2555-C2555,1)*24,2))</f>
        <v/>
      </c>
      <c r="G2555" s="6" t="n"/>
      <c r="H2555" s="16">
        <f>IF(OR(A2555="",B2555=""),"",IF(COUNTIFS('Lançamentos Diários'!$A$5:$A$2004,A2555,'Lançamentos Diários'!$B$5:$B$2004,B2555)&gt;0,"OK","FALTA LANÇAMENTO"))</f>
        <v/>
      </c>
    </row>
    <row r="2556">
      <c r="A2556" s="13" t="n"/>
      <c r="B2556" s="6" t="n"/>
      <c r="C2556" s="14" t="n"/>
      <c r="D2556" s="14" t="n"/>
      <c r="E2556" s="6" t="n"/>
      <c r="F2556" s="11">
        <f>IF(OR(C2556="",D2556=""),"",ROUND(MOD(D2556-C2556,1)*24,2))</f>
        <v/>
      </c>
      <c r="G2556" s="6" t="n"/>
      <c r="H2556" s="16">
        <f>IF(OR(A2556="",B2556=""),"",IF(COUNTIFS('Lançamentos Diários'!$A$5:$A$2004,A2556,'Lançamentos Diários'!$B$5:$B$2004,B2556)&gt;0,"OK","FALTA LANÇAMENTO"))</f>
        <v/>
      </c>
    </row>
    <row r="2557">
      <c r="A2557" s="13" t="n"/>
      <c r="B2557" s="6" t="n"/>
      <c r="C2557" s="14" t="n"/>
      <c r="D2557" s="14" t="n"/>
      <c r="E2557" s="6" t="n"/>
      <c r="F2557" s="11">
        <f>IF(OR(C2557="",D2557=""),"",ROUND(MOD(D2557-C2557,1)*24,2))</f>
        <v/>
      </c>
      <c r="G2557" s="6" t="n"/>
      <c r="H2557" s="16">
        <f>IF(OR(A2557="",B2557=""),"",IF(COUNTIFS('Lançamentos Diários'!$A$5:$A$2004,A2557,'Lançamentos Diários'!$B$5:$B$2004,B2557)&gt;0,"OK","FALTA LANÇAMENTO"))</f>
        <v/>
      </c>
    </row>
    <row r="2558">
      <c r="A2558" s="13" t="n"/>
      <c r="B2558" s="6" t="n"/>
      <c r="C2558" s="14" t="n"/>
      <c r="D2558" s="14" t="n"/>
      <c r="E2558" s="6" t="n"/>
      <c r="F2558" s="11">
        <f>IF(OR(C2558="",D2558=""),"",ROUND(MOD(D2558-C2558,1)*24,2))</f>
        <v/>
      </c>
      <c r="G2558" s="6" t="n"/>
      <c r="H2558" s="16">
        <f>IF(OR(A2558="",B2558=""),"",IF(COUNTIFS('Lançamentos Diários'!$A$5:$A$2004,A2558,'Lançamentos Diários'!$B$5:$B$2004,B2558)&gt;0,"OK","FALTA LANÇAMENTO"))</f>
        <v/>
      </c>
    </row>
    <row r="2559">
      <c r="A2559" s="13" t="n"/>
      <c r="B2559" s="6" t="n"/>
      <c r="C2559" s="14" t="n"/>
      <c r="D2559" s="14" t="n"/>
      <c r="E2559" s="6" t="n"/>
      <c r="F2559" s="11">
        <f>IF(OR(C2559="",D2559=""),"",ROUND(MOD(D2559-C2559,1)*24,2))</f>
        <v/>
      </c>
      <c r="G2559" s="6" t="n"/>
      <c r="H2559" s="16">
        <f>IF(OR(A2559="",B2559=""),"",IF(COUNTIFS('Lançamentos Diários'!$A$5:$A$2004,A2559,'Lançamentos Diários'!$B$5:$B$2004,B2559)&gt;0,"OK","FALTA LANÇAMENTO"))</f>
        <v/>
      </c>
    </row>
    <row r="2560">
      <c r="A2560" s="13" t="n"/>
      <c r="B2560" s="6" t="n"/>
      <c r="C2560" s="14" t="n"/>
      <c r="D2560" s="14" t="n"/>
      <c r="E2560" s="6" t="n"/>
      <c r="F2560" s="11">
        <f>IF(OR(C2560="",D2560=""),"",ROUND(MOD(D2560-C2560,1)*24,2))</f>
        <v/>
      </c>
      <c r="G2560" s="6" t="n"/>
      <c r="H2560" s="16">
        <f>IF(OR(A2560="",B2560=""),"",IF(COUNTIFS('Lançamentos Diários'!$A$5:$A$2004,A2560,'Lançamentos Diários'!$B$5:$B$2004,B2560)&gt;0,"OK","FALTA LANÇAMENTO"))</f>
        <v/>
      </c>
    </row>
    <row r="2561">
      <c r="A2561" s="13" t="n"/>
      <c r="B2561" s="6" t="n"/>
      <c r="C2561" s="14" t="n"/>
      <c r="D2561" s="14" t="n"/>
      <c r="E2561" s="6" t="n"/>
      <c r="F2561" s="11">
        <f>IF(OR(C2561="",D2561=""),"",ROUND(MOD(D2561-C2561,1)*24,2))</f>
        <v/>
      </c>
      <c r="G2561" s="6" t="n"/>
      <c r="H2561" s="16">
        <f>IF(OR(A2561="",B2561=""),"",IF(COUNTIFS('Lançamentos Diários'!$A$5:$A$2004,A2561,'Lançamentos Diários'!$B$5:$B$2004,B2561)&gt;0,"OK","FALTA LANÇAMENTO"))</f>
        <v/>
      </c>
    </row>
    <row r="2562">
      <c r="A2562" s="13" t="n"/>
      <c r="B2562" s="6" t="n"/>
      <c r="C2562" s="14" t="n"/>
      <c r="D2562" s="14" t="n"/>
      <c r="E2562" s="6" t="n"/>
      <c r="F2562" s="11">
        <f>IF(OR(C2562="",D2562=""),"",ROUND(MOD(D2562-C2562,1)*24,2))</f>
        <v/>
      </c>
      <c r="G2562" s="6" t="n"/>
      <c r="H2562" s="16">
        <f>IF(OR(A2562="",B2562=""),"",IF(COUNTIFS('Lançamentos Diários'!$A$5:$A$2004,A2562,'Lançamentos Diários'!$B$5:$B$2004,B2562)&gt;0,"OK","FALTA LANÇAMENTO"))</f>
        <v/>
      </c>
    </row>
    <row r="2563">
      <c r="A2563" s="13" t="n"/>
      <c r="B2563" s="6" t="n"/>
      <c r="C2563" s="14" t="n"/>
      <c r="D2563" s="14" t="n"/>
      <c r="E2563" s="6" t="n"/>
      <c r="F2563" s="11">
        <f>IF(OR(C2563="",D2563=""),"",ROUND(MOD(D2563-C2563,1)*24,2))</f>
        <v/>
      </c>
      <c r="G2563" s="6" t="n"/>
      <c r="H2563" s="16">
        <f>IF(OR(A2563="",B2563=""),"",IF(COUNTIFS('Lançamentos Diários'!$A$5:$A$2004,A2563,'Lançamentos Diários'!$B$5:$B$2004,B2563)&gt;0,"OK","FALTA LANÇAMENTO"))</f>
        <v/>
      </c>
    </row>
    <row r="2564">
      <c r="A2564" s="13" t="n"/>
      <c r="B2564" s="6" t="n"/>
      <c r="C2564" s="14" t="n"/>
      <c r="D2564" s="14" t="n"/>
      <c r="E2564" s="6" t="n"/>
      <c r="F2564" s="11">
        <f>IF(OR(C2564="",D2564=""),"",ROUND(MOD(D2564-C2564,1)*24,2))</f>
        <v/>
      </c>
      <c r="G2564" s="6" t="n"/>
      <c r="H2564" s="16">
        <f>IF(OR(A2564="",B2564=""),"",IF(COUNTIFS('Lançamentos Diários'!$A$5:$A$2004,A2564,'Lançamentos Diários'!$B$5:$B$2004,B2564)&gt;0,"OK","FALTA LANÇAMENTO"))</f>
        <v/>
      </c>
    </row>
    <row r="2565">
      <c r="A2565" s="13" t="n"/>
      <c r="B2565" s="6" t="n"/>
      <c r="C2565" s="14" t="n"/>
      <c r="D2565" s="14" t="n"/>
      <c r="E2565" s="6" t="n"/>
      <c r="F2565" s="11">
        <f>IF(OR(C2565="",D2565=""),"",ROUND(MOD(D2565-C2565,1)*24,2))</f>
        <v/>
      </c>
      <c r="G2565" s="6" t="n"/>
      <c r="H2565" s="16">
        <f>IF(OR(A2565="",B2565=""),"",IF(COUNTIFS('Lançamentos Diários'!$A$5:$A$2004,A2565,'Lançamentos Diários'!$B$5:$B$2004,B2565)&gt;0,"OK","FALTA LANÇAMENTO"))</f>
        <v/>
      </c>
    </row>
    <row r="2566">
      <c r="A2566" s="13" t="n"/>
      <c r="B2566" s="6" t="n"/>
      <c r="C2566" s="14" t="n"/>
      <c r="D2566" s="14" t="n"/>
      <c r="E2566" s="6" t="n"/>
      <c r="F2566" s="11">
        <f>IF(OR(C2566="",D2566=""),"",ROUND(MOD(D2566-C2566,1)*24,2))</f>
        <v/>
      </c>
      <c r="G2566" s="6" t="n"/>
      <c r="H2566" s="16">
        <f>IF(OR(A2566="",B2566=""),"",IF(COUNTIFS('Lançamentos Diários'!$A$5:$A$2004,A2566,'Lançamentos Diários'!$B$5:$B$2004,B2566)&gt;0,"OK","FALTA LANÇAMENTO"))</f>
        <v/>
      </c>
    </row>
    <row r="2567">
      <c r="A2567" s="13" t="n"/>
      <c r="B2567" s="6" t="n"/>
      <c r="C2567" s="14" t="n"/>
      <c r="D2567" s="14" t="n"/>
      <c r="E2567" s="6" t="n"/>
      <c r="F2567" s="11">
        <f>IF(OR(C2567="",D2567=""),"",ROUND(MOD(D2567-C2567,1)*24,2))</f>
        <v/>
      </c>
      <c r="G2567" s="6" t="n"/>
      <c r="H2567" s="16">
        <f>IF(OR(A2567="",B2567=""),"",IF(COUNTIFS('Lançamentos Diários'!$A$5:$A$2004,A2567,'Lançamentos Diários'!$B$5:$B$2004,B2567)&gt;0,"OK","FALTA LANÇAMENTO"))</f>
        <v/>
      </c>
    </row>
    <row r="2568">
      <c r="A2568" s="13" t="n"/>
      <c r="B2568" s="6" t="n"/>
      <c r="C2568" s="14" t="n"/>
      <c r="D2568" s="14" t="n"/>
      <c r="E2568" s="6" t="n"/>
      <c r="F2568" s="11">
        <f>IF(OR(C2568="",D2568=""),"",ROUND(MOD(D2568-C2568,1)*24,2))</f>
        <v/>
      </c>
      <c r="G2568" s="6" t="n"/>
      <c r="H2568" s="16">
        <f>IF(OR(A2568="",B2568=""),"",IF(COUNTIFS('Lançamentos Diários'!$A$5:$A$2004,A2568,'Lançamentos Diários'!$B$5:$B$2004,B2568)&gt;0,"OK","FALTA LANÇAMENTO"))</f>
        <v/>
      </c>
    </row>
    <row r="2569">
      <c r="A2569" s="13" t="n"/>
      <c r="B2569" s="6" t="n"/>
      <c r="C2569" s="14" t="n"/>
      <c r="D2569" s="14" t="n"/>
      <c r="E2569" s="6" t="n"/>
      <c r="F2569" s="11">
        <f>IF(OR(C2569="",D2569=""),"",ROUND(MOD(D2569-C2569,1)*24,2))</f>
        <v/>
      </c>
      <c r="G2569" s="6" t="n"/>
      <c r="H2569" s="16">
        <f>IF(OR(A2569="",B2569=""),"",IF(COUNTIFS('Lançamentos Diários'!$A$5:$A$2004,A2569,'Lançamentos Diários'!$B$5:$B$2004,B2569)&gt;0,"OK","FALTA LANÇAMENTO"))</f>
        <v/>
      </c>
    </row>
    <row r="2570">
      <c r="A2570" s="13" t="n"/>
      <c r="B2570" s="6" t="n"/>
      <c r="C2570" s="14" t="n"/>
      <c r="D2570" s="14" t="n"/>
      <c r="E2570" s="6" t="n"/>
      <c r="F2570" s="11">
        <f>IF(OR(C2570="",D2570=""),"",ROUND(MOD(D2570-C2570,1)*24,2))</f>
        <v/>
      </c>
      <c r="G2570" s="6" t="n"/>
      <c r="H2570" s="16">
        <f>IF(OR(A2570="",B2570=""),"",IF(COUNTIFS('Lançamentos Diários'!$A$5:$A$2004,A2570,'Lançamentos Diários'!$B$5:$B$2004,B2570)&gt;0,"OK","FALTA LANÇAMENTO"))</f>
        <v/>
      </c>
    </row>
    <row r="2571">
      <c r="A2571" s="13" t="n"/>
      <c r="B2571" s="6" t="n"/>
      <c r="C2571" s="14" t="n"/>
      <c r="D2571" s="14" t="n"/>
      <c r="E2571" s="6" t="n"/>
      <c r="F2571" s="11">
        <f>IF(OR(C2571="",D2571=""),"",ROUND(MOD(D2571-C2571,1)*24,2))</f>
        <v/>
      </c>
      <c r="G2571" s="6" t="n"/>
      <c r="H2571" s="16">
        <f>IF(OR(A2571="",B2571=""),"",IF(COUNTIFS('Lançamentos Diários'!$A$5:$A$2004,A2571,'Lançamentos Diários'!$B$5:$B$2004,B2571)&gt;0,"OK","FALTA LANÇAMENTO"))</f>
        <v/>
      </c>
    </row>
    <row r="2572">
      <c r="A2572" s="13" t="n"/>
      <c r="B2572" s="6" t="n"/>
      <c r="C2572" s="14" t="n"/>
      <c r="D2572" s="14" t="n"/>
      <c r="E2572" s="6" t="n"/>
      <c r="F2572" s="11">
        <f>IF(OR(C2572="",D2572=""),"",ROUND(MOD(D2572-C2572,1)*24,2))</f>
        <v/>
      </c>
      <c r="G2572" s="6" t="n"/>
      <c r="H2572" s="16">
        <f>IF(OR(A2572="",B2572=""),"",IF(COUNTIFS('Lançamentos Diários'!$A$5:$A$2004,A2572,'Lançamentos Diários'!$B$5:$B$2004,B2572)&gt;0,"OK","FALTA LANÇAMENTO"))</f>
        <v/>
      </c>
    </row>
    <row r="2573">
      <c r="A2573" s="13" t="n"/>
      <c r="B2573" s="6" t="n"/>
      <c r="C2573" s="14" t="n"/>
      <c r="D2573" s="14" t="n"/>
      <c r="E2573" s="6" t="n"/>
      <c r="F2573" s="11">
        <f>IF(OR(C2573="",D2573=""),"",ROUND(MOD(D2573-C2573,1)*24,2))</f>
        <v/>
      </c>
      <c r="G2573" s="6" t="n"/>
      <c r="H2573" s="16">
        <f>IF(OR(A2573="",B2573=""),"",IF(COUNTIFS('Lançamentos Diários'!$A$5:$A$2004,A2573,'Lançamentos Diários'!$B$5:$B$2004,B2573)&gt;0,"OK","FALTA LANÇAMENTO"))</f>
        <v/>
      </c>
    </row>
    <row r="2574">
      <c r="A2574" s="13" t="n"/>
      <c r="B2574" s="6" t="n"/>
      <c r="C2574" s="14" t="n"/>
      <c r="D2574" s="14" t="n"/>
      <c r="E2574" s="6" t="n"/>
      <c r="F2574" s="11">
        <f>IF(OR(C2574="",D2574=""),"",ROUND(MOD(D2574-C2574,1)*24,2))</f>
        <v/>
      </c>
      <c r="G2574" s="6" t="n"/>
      <c r="H2574" s="16">
        <f>IF(OR(A2574="",B2574=""),"",IF(COUNTIFS('Lançamentos Diários'!$A$5:$A$2004,A2574,'Lançamentos Diários'!$B$5:$B$2004,B2574)&gt;0,"OK","FALTA LANÇAMENTO"))</f>
        <v/>
      </c>
    </row>
    <row r="2575">
      <c r="A2575" s="13" t="n"/>
      <c r="B2575" s="6" t="n"/>
      <c r="C2575" s="14" t="n"/>
      <c r="D2575" s="14" t="n"/>
      <c r="E2575" s="6" t="n"/>
      <c r="F2575" s="11">
        <f>IF(OR(C2575="",D2575=""),"",ROUND(MOD(D2575-C2575,1)*24,2))</f>
        <v/>
      </c>
      <c r="G2575" s="6" t="n"/>
      <c r="H2575" s="16">
        <f>IF(OR(A2575="",B2575=""),"",IF(COUNTIFS('Lançamentos Diários'!$A$5:$A$2004,A2575,'Lançamentos Diários'!$B$5:$B$2004,B2575)&gt;0,"OK","FALTA LANÇAMENTO"))</f>
        <v/>
      </c>
    </row>
    <row r="2576">
      <c r="A2576" s="13" t="n"/>
      <c r="B2576" s="6" t="n"/>
      <c r="C2576" s="14" t="n"/>
      <c r="D2576" s="14" t="n"/>
      <c r="E2576" s="6" t="n"/>
      <c r="F2576" s="11">
        <f>IF(OR(C2576="",D2576=""),"",ROUND(MOD(D2576-C2576,1)*24,2))</f>
        <v/>
      </c>
      <c r="G2576" s="6" t="n"/>
      <c r="H2576" s="16">
        <f>IF(OR(A2576="",B2576=""),"",IF(COUNTIFS('Lançamentos Diários'!$A$5:$A$2004,A2576,'Lançamentos Diários'!$B$5:$B$2004,B2576)&gt;0,"OK","FALTA LANÇAMENTO"))</f>
        <v/>
      </c>
    </row>
    <row r="2577">
      <c r="A2577" s="13" t="n"/>
      <c r="B2577" s="6" t="n"/>
      <c r="C2577" s="14" t="n"/>
      <c r="D2577" s="14" t="n"/>
      <c r="E2577" s="6" t="n"/>
      <c r="F2577" s="11">
        <f>IF(OR(C2577="",D2577=""),"",ROUND(MOD(D2577-C2577,1)*24,2))</f>
        <v/>
      </c>
      <c r="G2577" s="6" t="n"/>
      <c r="H2577" s="16">
        <f>IF(OR(A2577="",B2577=""),"",IF(COUNTIFS('Lançamentos Diários'!$A$5:$A$2004,A2577,'Lançamentos Diários'!$B$5:$B$2004,B2577)&gt;0,"OK","FALTA LANÇAMENTO"))</f>
        <v/>
      </c>
    </row>
    <row r="2578">
      <c r="A2578" s="13" t="n"/>
      <c r="B2578" s="6" t="n"/>
      <c r="C2578" s="14" t="n"/>
      <c r="D2578" s="14" t="n"/>
      <c r="E2578" s="6" t="n"/>
      <c r="F2578" s="11">
        <f>IF(OR(C2578="",D2578=""),"",ROUND(MOD(D2578-C2578,1)*24,2))</f>
        <v/>
      </c>
      <c r="G2578" s="6" t="n"/>
      <c r="H2578" s="16">
        <f>IF(OR(A2578="",B2578=""),"",IF(COUNTIFS('Lançamentos Diários'!$A$5:$A$2004,A2578,'Lançamentos Diários'!$B$5:$B$2004,B2578)&gt;0,"OK","FALTA LANÇAMENTO"))</f>
        <v/>
      </c>
    </row>
    <row r="2579">
      <c r="A2579" s="13" t="n"/>
      <c r="B2579" s="6" t="n"/>
      <c r="C2579" s="14" t="n"/>
      <c r="D2579" s="14" t="n"/>
      <c r="E2579" s="6" t="n"/>
      <c r="F2579" s="11">
        <f>IF(OR(C2579="",D2579=""),"",ROUND(MOD(D2579-C2579,1)*24,2))</f>
        <v/>
      </c>
      <c r="G2579" s="6" t="n"/>
      <c r="H2579" s="16">
        <f>IF(OR(A2579="",B2579=""),"",IF(COUNTIFS('Lançamentos Diários'!$A$5:$A$2004,A2579,'Lançamentos Diários'!$B$5:$B$2004,B2579)&gt;0,"OK","FALTA LANÇAMENTO"))</f>
        <v/>
      </c>
    </row>
    <row r="2580">
      <c r="A2580" s="13" t="n"/>
      <c r="B2580" s="6" t="n"/>
      <c r="C2580" s="14" t="n"/>
      <c r="D2580" s="14" t="n"/>
      <c r="E2580" s="6" t="n"/>
      <c r="F2580" s="11">
        <f>IF(OR(C2580="",D2580=""),"",ROUND(MOD(D2580-C2580,1)*24,2))</f>
        <v/>
      </c>
      <c r="G2580" s="6" t="n"/>
      <c r="H2580" s="16">
        <f>IF(OR(A2580="",B2580=""),"",IF(COUNTIFS('Lançamentos Diários'!$A$5:$A$2004,A2580,'Lançamentos Diários'!$B$5:$B$2004,B2580)&gt;0,"OK","FALTA LANÇAMENTO"))</f>
        <v/>
      </c>
    </row>
    <row r="2581">
      <c r="A2581" s="13" t="n"/>
      <c r="B2581" s="6" t="n"/>
      <c r="C2581" s="14" t="n"/>
      <c r="D2581" s="14" t="n"/>
      <c r="E2581" s="6" t="n"/>
      <c r="F2581" s="11">
        <f>IF(OR(C2581="",D2581=""),"",ROUND(MOD(D2581-C2581,1)*24,2))</f>
        <v/>
      </c>
      <c r="G2581" s="6" t="n"/>
      <c r="H2581" s="16">
        <f>IF(OR(A2581="",B2581=""),"",IF(COUNTIFS('Lançamentos Diários'!$A$5:$A$2004,A2581,'Lançamentos Diários'!$B$5:$B$2004,B2581)&gt;0,"OK","FALTA LANÇAMENTO"))</f>
        <v/>
      </c>
    </row>
    <row r="2582">
      <c r="A2582" s="13" t="n"/>
      <c r="B2582" s="6" t="n"/>
      <c r="C2582" s="14" t="n"/>
      <c r="D2582" s="14" t="n"/>
      <c r="E2582" s="6" t="n"/>
      <c r="F2582" s="11">
        <f>IF(OR(C2582="",D2582=""),"",ROUND(MOD(D2582-C2582,1)*24,2))</f>
        <v/>
      </c>
      <c r="G2582" s="6" t="n"/>
      <c r="H2582" s="16">
        <f>IF(OR(A2582="",B2582=""),"",IF(COUNTIFS('Lançamentos Diários'!$A$5:$A$2004,A2582,'Lançamentos Diários'!$B$5:$B$2004,B2582)&gt;0,"OK","FALTA LANÇAMENTO"))</f>
        <v/>
      </c>
    </row>
    <row r="2583">
      <c r="A2583" s="13" t="n"/>
      <c r="B2583" s="6" t="n"/>
      <c r="C2583" s="14" t="n"/>
      <c r="D2583" s="14" t="n"/>
      <c r="E2583" s="6" t="n"/>
      <c r="F2583" s="11">
        <f>IF(OR(C2583="",D2583=""),"",ROUND(MOD(D2583-C2583,1)*24,2))</f>
        <v/>
      </c>
      <c r="G2583" s="6" t="n"/>
      <c r="H2583" s="16">
        <f>IF(OR(A2583="",B2583=""),"",IF(COUNTIFS('Lançamentos Diários'!$A$5:$A$2004,A2583,'Lançamentos Diários'!$B$5:$B$2004,B2583)&gt;0,"OK","FALTA LANÇAMENTO"))</f>
        <v/>
      </c>
    </row>
    <row r="2584">
      <c r="A2584" s="13" t="n"/>
      <c r="B2584" s="6" t="n"/>
      <c r="C2584" s="14" t="n"/>
      <c r="D2584" s="14" t="n"/>
      <c r="E2584" s="6" t="n"/>
      <c r="F2584" s="11">
        <f>IF(OR(C2584="",D2584=""),"",ROUND(MOD(D2584-C2584,1)*24,2))</f>
        <v/>
      </c>
      <c r="G2584" s="6" t="n"/>
      <c r="H2584" s="16">
        <f>IF(OR(A2584="",B2584=""),"",IF(COUNTIFS('Lançamentos Diários'!$A$5:$A$2004,A2584,'Lançamentos Diários'!$B$5:$B$2004,B2584)&gt;0,"OK","FALTA LANÇAMENTO"))</f>
        <v/>
      </c>
    </row>
    <row r="2585">
      <c r="A2585" s="13" t="n"/>
      <c r="B2585" s="6" t="n"/>
      <c r="C2585" s="14" t="n"/>
      <c r="D2585" s="14" t="n"/>
      <c r="E2585" s="6" t="n"/>
      <c r="F2585" s="11">
        <f>IF(OR(C2585="",D2585=""),"",ROUND(MOD(D2585-C2585,1)*24,2))</f>
        <v/>
      </c>
      <c r="G2585" s="6" t="n"/>
      <c r="H2585" s="16">
        <f>IF(OR(A2585="",B2585=""),"",IF(COUNTIFS('Lançamentos Diários'!$A$5:$A$2004,A2585,'Lançamentos Diários'!$B$5:$B$2004,B2585)&gt;0,"OK","FALTA LANÇAMENTO"))</f>
        <v/>
      </c>
    </row>
    <row r="2586">
      <c r="A2586" s="13" t="n"/>
      <c r="B2586" s="6" t="n"/>
      <c r="C2586" s="14" t="n"/>
      <c r="D2586" s="14" t="n"/>
      <c r="E2586" s="6" t="n"/>
      <c r="F2586" s="11">
        <f>IF(OR(C2586="",D2586=""),"",ROUND(MOD(D2586-C2586,1)*24,2))</f>
        <v/>
      </c>
      <c r="G2586" s="6" t="n"/>
      <c r="H2586" s="16">
        <f>IF(OR(A2586="",B2586=""),"",IF(COUNTIFS('Lançamentos Diários'!$A$5:$A$2004,A2586,'Lançamentos Diários'!$B$5:$B$2004,B2586)&gt;0,"OK","FALTA LANÇAMENTO"))</f>
        <v/>
      </c>
    </row>
    <row r="2587">
      <c r="A2587" s="13" t="n"/>
      <c r="B2587" s="6" t="n"/>
      <c r="C2587" s="14" t="n"/>
      <c r="D2587" s="14" t="n"/>
      <c r="E2587" s="6" t="n"/>
      <c r="F2587" s="11">
        <f>IF(OR(C2587="",D2587=""),"",ROUND(MOD(D2587-C2587,1)*24,2))</f>
        <v/>
      </c>
      <c r="G2587" s="6" t="n"/>
      <c r="H2587" s="16">
        <f>IF(OR(A2587="",B2587=""),"",IF(COUNTIFS('Lançamentos Diários'!$A$5:$A$2004,A2587,'Lançamentos Diários'!$B$5:$B$2004,B2587)&gt;0,"OK","FALTA LANÇAMENTO"))</f>
        <v/>
      </c>
    </row>
    <row r="2588">
      <c r="A2588" s="13" t="n"/>
      <c r="B2588" s="6" t="n"/>
      <c r="C2588" s="14" t="n"/>
      <c r="D2588" s="14" t="n"/>
      <c r="E2588" s="6" t="n"/>
      <c r="F2588" s="11">
        <f>IF(OR(C2588="",D2588=""),"",ROUND(MOD(D2588-C2588,1)*24,2))</f>
        <v/>
      </c>
      <c r="G2588" s="6" t="n"/>
      <c r="H2588" s="16">
        <f>IF(OR(A2588="",B2588=""),"",IF(COUNTIFS('Lançamentos Diários'!$A$5:$A$2004,A2588,'Lançamentos Diários'!$B$5:$B$2004,B2588)&gt;0,"OK","FALTA LANÇAMENTO"))</f>
        <v/>
      </c>
    </row>
    <row r="2589">
      <c r="A2589" s="13" t="n"/>
      <c r="B2589" s="6" t="n"/>
      <c r="C2589" s="14" t="n"/>
      <c r="D2589" s="14" t="n"/>
      <c r="E2589" s="6" t="n"/>
      <c r="F2589" s="11">
        <f>IF(OR(C2589="",D2589=""),"",ROUND(MOD(D2589-C2589,1)*24,2))</f>
        <v/>
      </c>
      <c r="G2589" s="6" t="n"/>
      <c r="H2589" s="16">
        <f>IF(OR(A2589="",B2589=""),"",IF(COUNTIFS('Lançamentos Diários'!$A$5:$A$2004,A2589,'Lançamentos Diários'!$B$5:$B$2004,B2589)&gt;0,"OK","FALTA LANÇAMENTO"))</f>
        <v/>
      </c>
    </row>
    <row r="2590">
      <c r="A2590" s="13" t="n"/>
      <c r="B2590" s="6" t="n"/>
      <c r="C2590" s="14" t="n"/>
      <c r="D2590" s="14" t="n"/>
      <c r="E2590" s="6" t="n"/>
      <c r="F2590" s="11">
        <f>IF(OR(C2590="",D2590=""),"",ROUND(MOD(D2590-C2590,1)*24,2))</f>
        <v/>
      </c>
      <c r="G2590" s="6" t="n"/>
      <c r="H2590" s="16">
        <f>IF(OR(A2590="",B2590=""),"",IF(COUNTIFS('Lançamentos Diários'!$A$5:$A$2004,A2590,'Lançamentos Diários'!$B$5:$B$2004,B2590)&gt;0,"OK","FALTA LANÇAMENTO"))</f>
        <v/>
      </c>
    </row>
    <row r="2591">
      <c r="A2591" s="13" t="n"/>
      <c r="B2591" s="6" t="n"/>
      <c r="C2591" s="14" t="n"/>
      <c r="D2591" s="14" t="n"/>
      <c r="E2591" s="6" t="n"/>
      <c r="F2591" s="11">
        <f>IF(OR(C2591="",D2591=""),"",ROUND(MOD(D2591-C2591,1)*24,2))</f>
        <v/>
      </c>
      <c r="G2591" s="6" t="n"/>
      <c r="H2591" s="16">
        <f>IF(OR(A2591="",B2591=""),"",IF(COUNTIFS('Lançamentos Diários'!$A$5:$A$2004,A2591,'Lançamentos Diários'!$B$5:$B$2004,B2591)&gt;0,"OK","FALTA LANÇAMENTO"))</f>
        <v/>
      </c>
    </row>
    <row r="2592">
      <c r="A2592" s="13" t="n"/>
      <c r="B2592" s="6" t="n"/>
      <c r="C2592" s="14" t="n"/>
      <c r="D2592" s="14" t="n"/>
      <c r="E2592" s="6" t="n"/>
      <c r="F2592" s="11">
        <f>IF(OR(C2592="",D2592=""),"",ROUND(MOD(D2592-C2592,1)*24,2))</f>
        <v/>
      </c>
      <c r="G2592" s="6" t="n"/>
      <c r="H2592" s="16">
        <f>IF(OR(A2592="",B2592=""),"",IF(COUNTIFS('Lançamentos Diários'!$A$5:$A$2004,A2592,'Lançamentos Diários'!$B$5:$B$2004,B2592)&gt;0,"OK","FALTA LANÇAMENTO"))</f>
        <v/>
      </c>
    </row>
    <row r="2593">
      <c r="A2593" s="13" t="n"/>
      <c r="B2593" s="6" t="n"/>
      <c r="C2593" s="14" t="n"/>
      <c r="D2593" s="14" t="n"/>
      <c r="E2593" s="6" t="n"/>
      <c r="F2593" s="11">
        <f>IF(OR(C2593="",D2593=""),"",ROUND(MOD(D2593-C2593,1)*24,2))</f>
        <v/>
      </c>
      <c r="G2593" s="6" t="n"/>
      <c r="H2593" s="16">
        <f>IF(OR(A2593="",B2593=""),"",IF(COUNTIFS('Lançamentos Diários'!$A$5:$A$2004,A2593,'Lançamentos Diários'!$B$5:$B$2004,B2593)&gt;0,"OK","FALTA LANÇAMENTO"))</f>
        <v/>
      </c>
    </row>
    <row r="2594">
      <c r="A2594" s="13" t="n"/>
      <c r="B2594" s="6" t="n"/>
      <c r="C2594" s="14" t="n"/>
      <c r="D2594" s="14" t="n"/>
      <c r="E2594" s="6" t="n"/>
      <c r="F2594" s="11">
        <f>IF(OR(C2594="",D2594=""),"",ROUND(MOD(D2594-C2594,1)*24,2))</f>
        <v/>
      </c>
      <c r="G2594" s="6" t="n"/>
      <c r="H2594" s="16">
        <f>IF(OR(A2594="",B2594=""),"",IF(COUNTIFS('Lançamentos Diários'!$A$5:$A$2004,A2594,'Lançamentos Diários'!$B$5:$B$2004,B2594)&gt;0,"OK","FALTA LANÇAMENTO"))</f>
        <v/>
      </c>
    </row>
    <row r="2595">
      <c r="A2595" s="13" t="n"/>
      <c r="B2595" s="6" t="n"/>
      <c r="C2595" s="14" t="n"/>
      <c r="D2595" s="14" t="n"/>
      <c r="E2595" s="6" t="n"/>
      <c r="F2595" s="11">
        <f>IF(OR(C2595="",D2595=""),"",ROUND(MOD(D2595-C2595,1)*24,2))</f>
        <v/>
      </c>
      <c r="G2595" s="6" t="n"/>
      <c r="H2595" s="16">
        <f>IF(OR(A2595="",B2595=""),"",IF(COUNTIFS('Lançamentos Diários'!$A$5:$A$2004,A2595,'Lançamentos Diários'!$B$5:$B$2004,B2595)&gt;0,"OK","FALTA LANÇAMENTO"))</f>
        <v/>
      </c>
    </row>
    <row r="2596">
      <c r="A2596" s="13" t="n"/>
      <c r="B2596" s="6" t="n"/>
      <c r="C2596" s="14" t="n"/>
      <c r="D2596" s="14" t="n"/>
      <c r="E2596" s="6" t="n"/>
      <c r="F2596" s="11">
        <f>IF(OR(C2596="",D2596=""),"",ROUND(MOD(D2596-C2596,1)*24,2))</f>
        <v/>
      </c>
      <c r="G2596" s="6" t="n"/>
      <c r="H2596" s="16">
        <f>IF(OR(A2596="",B2596=""),"",IF(COUNTIFS('Lançamentos Diários'!$A$5:$A$2004,A2596,'Lançamentos Diários'!$B$5:$B$2004,B2596)&gt;0,"OK","FALTA LANÇAMENTO"))</f>
        <v/>
      </c>
    </row>
    <row r="2597">
      <c r="A2597" s="13" t="n"/>
      <c r="B2597" s="6" t="n"/>
      <c r="C2597" s="14" t="n"/>
      <c r="D2597" s="14" t="n"/>
      <c r="E2597" s="6" t="n"/>
      <c r="F2597" s="11">
        <f>IF(OR(C2597="",D2597=""),"",ROUND(MOD(D2597-C2597,1)*24,2))</f>
        <v/>
      </c>
      <c r="G2597" s="6" t="n"/>
      <c r="H2597" s="16">
        <f>IF(OR(A2597="",B2597=""),"",IF(COUNTIFS('Lançamentos Diários'!$A$5:$A$2004,A2597,'Lançamentos Diários'!$B$5:$B$2004,B2597)&gt;0,"OK","FALTA LANÇAMENTO"))</f>
        <v/>
      </c>
    </row>
    <row r="2598">
      <c r="A2598" s="13" t="n"/>
      <c r="B2598" s="6" t="n"/>
      <c r="C2598" s="14" t="n"/>
      <c r="D2598" s="14" t="n"/>
      <c r="E2598" s="6" t="n"/>
      <c r="F2598" s="11">
        <f>IF(OR(C2598="",D2598=""),"",ROUND(MOD(D2598-C2598,1)*24,2))</f>
        <v/>
      </c>
      <c r="G2598" s="6" t="n"/>
      <c r="H2598" s="16">
        <f>IF(OR(A2598="",B2598=""),"",IF(COUNTIFS('Lançamentos Diários'!$A$5:$A$2004,A2598,'Lançamentos Diários'!$B$5:$B$2004,B2598)&gt;0,"OK","FALTA LANÇAMENTO"))</f>
        <v/>
      </c>
    </row>
    <row r="2599">
      <c r="A2599" s="13" t="n"/>
      <c r="B2599" s="6" t="n"/>
      <c r="C2599" s="14" t="n"/>
      <c r="D2599" s="14" t="n"/>
      <c r="E2599" s="6" t="n"/>
      <c r="F2599" s="11">
        <f>IF(OR(C2599="",D2599=""),"",ROUND(MOD(D2599-C2599,1)*24,2))</f>
        <v/>
      </c>
      <c r="G2599" s="6" t="n"/>
      <c r="H2599" s="16">
        <f>IF(OR(A2599="",B2599=""),"",IF(COUNTIFS('Lançamentos Diários'!$A$5:$A$2004,A2599,'Lançamentos Diários'!$B$5:$B$2004,B2599)&gt;0,"OK","FALTA LANÇAMENTO"))</f>
        <v/>
      </c>
    </row>
    <row r="2600">
      <c r="A2600" s="13" t="n"/>
      <c r="B2600" s="6" t="n"/>
      <c r="C2600" s="14" t="n"/>
      <c r="D2600" s="14" t="n"/>
      <c r="E2600" s="6" t="n"/>
      <c r="F2600" s="11">
        <f>IF(OR(C2600="",D2600=""),"",ROUND(MOD(D2600-C2600,1)*24,2))</f>
        <v/>
      </c>
      <c r="G2600" s="6" t="n"/>
      <c r="H2600" s="16">
        <f>IF(OR(A2600="",B2600=""),"",IF(COUNTIFS('Lançamentos Diários'!$A$5:$A$2004,A2600,'Lançamentos Diários'!$B$5:$B$2004,B2600)&gt;0,"OK","FALTA LANÇAMENTO"))</f>
        <v/>
      </c>
    </row>
    <row r="2601">
      <c r="A2601" s="13" t="n"/>
      <c r="B2601" s="6" t="n"/>
      <c r="C2601" s="14" t="n"/>
      <c r="D2601" s="14" t="n"/>
      <c r="E2601" s="6" t="n"/>
      <c r="F2601" s="11">
        <f>IF(OR(C2601="",D2601=""),"",ROUND(MOD(D2601-C2601,1)*24,2))</f>
        <v/>
      </c>
      <c r="G2601" s="6" t="n"/>
      <c r="H2601" s="16">
        <f>IF(OR(A2601="",B2601=""),"",IF(COUNTIFS('Lançamentos Diários'!$A$5:$A$2004,A2601,'Lançamentos Diários'!$B$5:$B$2004,B2601)&gt;0,"OK","FALTA LANÇAMENTO"))</f>
        <v/>
      </c>
    </row>
    <row r="2602">
      <c r="A2602" s="13" t="n"/>
      <c r="B2602" s="6" t="n"/>
      <c r="C2602" s="14" t="n"/>
      <c r="D2602" s="14" t="n"/>
      <c r="E2602" s="6" t="n"/>
      <c r="F2602" s="11">
        <f>IF(OR(C2602="",D2602=""),"",ROUND(MOD(D2602-C2602,1)*24,2))</f>
        <v/>
      </c>
      <c r="G2602" s="6" t="n"/>
      <c r="H2602" s="16">
        <f>IF(OR(A2602="",B2602=""),"",IF(COUNTIFS('Lançamentos Diários'!$A$5:$A$2004,A2602,'Lançamentos Diários'!$B$5:$B$2004,B2602)&gt;0,"OK","FALTA LANÇAMENTO"))</f>
        <v/>
      </c>
    </row>
    <row r="2603">
      <c r="A2603" s="13" t="n"/>
      <c r="B2603" s="6" t="n"/>
      <c r="C2603" s="14" t="n"/>
      <c r="D2603" s="14" t="n"/>
      <c r="E2603" s="6" t="n"/>
      <c r="F2603" s="11">
        <f>IF(OR(C2603="",D2603=""),"",ROUND(MOD(D2603-C2603,1)*24,2))</f>
        <v/>
      </c>
      <c r="G2603" s="6" t="n"/>
      <c r="H2603" s="16">
        <f>IF(OR(A2603="",B2603=""),"",IF(COUNTIFS('Lançamentos Diários'!$A$5:$A$2004,A2603,'Lançamentos Diários'!$B$5:$B$2004,B2603)&gt;0,"OK","FALTA LANÇAMENTO"))</f>
        <v/>
      </c>
    </row>
    <row r="2604">
      <c r="A2604" s="13" t="n"/>
      <c r="B2604" s="6" t="n"/>
      <c r="C2604" s="14" t="n"/>
      <c r="D2604" s="14" t="n"/>
      <c r="E2604" s="6" t="n"/>
      <c r="F2604" s="11">
        <f>IF(OR(C2604="",D2604=""),"",ROUND(MOD(D2604-C2604,1)*24,2))</f>
        <v/>
      </c>
      <c r="G2604" s="6" t="n"/>
      <c r="H2604" s="16">
        <f>IF(OR(A2604="",B2604=""),"",IF(COUNTIFS('Lançamentos Diários'!$A$5:$A$2004,A2604,'Lançamentos Diários'!$B$5:$B$2004,B2604)&gt;0,"OK","FALTA LANÇAMENTO"))</f>
        <v/>
      </c>
    </row>
    <row r="2605">
      <c r="A2605" s="13" t="n"/>
      <c r="B2605" s="6" t="n"/>
      <c r="C2605" s="14" t="n"/>
      <c r="D2605" s="14" t="n"/>
      <c r="E2605" s="6" t="n"/>
      <c r="F2605" s="11">
        <f>IF(OR(C2605="",D2605=""),"",ROUND(MOD(D2605-C2605,1)*24,2))</f>
        <v/>
      </c>
      <c r="G2605" s="6" t="n"/>
      <c r="H2605" s="16">
        <f>IF(OR(A2605="",B2605=""),"",IF(COUNTIFS('Lançamentos Diários'!$A$5:$A$2004,A2605,'Lançamentos Diários'!$B$5:$B$2004,B2605)&gt;0,"OK","FALTA LANÇAMENTO"))</f>
        <v/>
      </c>
    </row>
    <row r="2606">
      <c r="A2606" s="13" t="n"/>
      <c r="B2606" s="6" t="n"/>
      <c r="C2606" s="14" t="n"/>
      <c r="D2606" s="14" t="n"/>
      <c r="E2606" s="6" t="n"/>
      <c r="F2606" s="11">
        <f>IF(OR(C2606="",D2606=""),"",ROUND(MOD(D2606-C2606,1)*24,2))</f>
        <v/>
      </c>
      <c r="G2606" s="6" t="n"/>
      <c r="H2606" s="16">
        <f>IF(OR(A2606="",B2606=""),"",IF(COUNTIFS('Lançamentos Diários'!$A$5:$A$2004,A2606,'Lançamentos Diários'!$B$5:$B$2004,B2606)&gt;0,"OK","FALTA LANÇAMENTO"))</f>
        <v/>
      </c>
    </row>
    <row r="2607">
      <c r="A2607" s="13" t="n"/>
      <c r="B2607" s="6" t="n"/>
      <c r="C2607" s="14" t="n"/>
      <c r="D2607" s="14" t="n"/>
      <c r="E2607" s="6" t="n"/>
      <c r="F2607" s="11">
        <f>IF(OR(C2607="",D2607=""),"",ROUND(MOD(D2607-C2607,1)*24,2))</f>
        <v/>
      </c>
      <c r="G2607" s="6" t="n"/>
      <c r="H2607" s="16">
        <f>IF(OR(A2607="",B2607=""),"",IF(COUNTIFS('Lançamentos Diários'!$A$5:$A$2004,A2607,'Lançamentos Diários'!$B$5:$B$2004,B2607)&gt;0,"OK","FALTA LANÇAMENTO"))</f>
        <v/>
      </c>
    </row>
    <row r="2608">
      <c r="A2608" s="13" t="n"/>
      <c r="B2608" s="6" t="n"/>
      <c r="C2608" s="14" t="n"/>
      <c r="D2608" s="14" t="n"/>
      <c r="E2608" s="6" t="n"/>
      <c r="F2608" s="11">
        <f>IF(OR(C2608="",D2608=""),"",ROUND(MOD(D2608-C2608,1)*24,2))</f>
        <v/>
      </c>
      <c r="G2608" s="6" t="n"/>
      <c r="H2608" s="16">
        <f>IF(OR(A2608="",B2608=""),"",IF(COUNTIFS('Lançamentos Diários'!$A$5:$A$2004,A2608,'Lançamentos Diários'!$B$5:$B$2004,B2608)&gt;0,"OK","FALTA LANÇAMENTO"))</f>
        <v/>
      </c>
    </row>
    <row r="2609">
      <c r="A2609" s="13" t="n"/>
      <c r="B2609" s="6" t="n"/>
      <c r="C2609" s="14" t="n"/>
      <c r="D2609" s="14" t="n"/>
      <c r="E2609" s="6" t="n"/>
      <c r="F2609" s="11">
        <f>IF(OR(C2609="",D2609=""),"",ROUND(MOD(D2609-C2609,1)*24,2))</f>
        <v/>
      </c>
      <c r="G2609" s="6" t="n"/>
      <c r="H2609" s="16">
        <f>IF(OR(A2609="",B2609=""),"",IF(COUNTIFS('Lançamentos Diários'!$A$5:$A$2004,A2609,'Lançamentos Diários'!$B$5:$B$2004,B2609)&gt;0,"OK","FALTA LANÇAMENTO"))</f>
        <v/>
      </c>
    </row>
    <row r="2610">
      <c r="A2610" s="13" t="n"/>
      <c r="B2610" s="6" t="n"/>
      <c r="C2610" s="14" t="n"/>
      <c r="D2610" s="14" t="n"/>
      <c r="E2610" s="6" t="n"/>
      <c r="F2610" s="11">
        <f>IF(OR(C2610="",D2610=""),"",ROUND(MOD(D2610-C2610,1)*24,2))</f>
        <v/>
      </c>
      <c r="G2610" s="6" t="n"/>
      <c r="H2610" s="16">
        <f>IF(OR(A2610="",B2610=""),"",IF(COUNTIFS('Lançamentos Diários'!$A$5:$A$2004,A2610,'Lançamentos Diários'!$B$5:$B$2004,B2610)&gt;0,"OK","FALTA LANÇAMENTO"))</f>
        <v/>
      </c>
    </row>
    <row r="2611">
      <c r="A2611" s="13" t="n"/>
      <c r="B2611" s="6" t="n"/>
      <c r="C2611" s="14" t="n"/>
      <c r="D2611" s="14" t="n"/>
      <c r="E2611" s="6" t="n"/>
      <c r="F2611" s="11">
        <f>IF(OR(C2611="",D2611=""),"",ROUND(MOD(D2611-C2611,1)*24,2))</f>
        <v/>
      </c>
      <c r="G2611" s="6" t="n"/>
      <c r="H2611" s="16">
        <f>IF(OR(A2611="",B2611=""),"",IF(COUNTIFS('Lançamentos Diários'!$A$5:$A$2004,A2611,'Lançamentos Diários'!$B$5:$B$2004,B2611)&gt;0,"OK","FALTA LANÇAMENTO"))</f>
        <v/>
      </c>
    </row>
    <row r="2612">
      <c r="A2612" s="13" t="n"/>
      <c r="B2612" s="6" t="n"/>
      <c r="C2612" s="14" t="n"/>
      <c r="D2612" s="14" t="n"/>
      <c r="E2612" s="6" t="n"/>
      <c r="F2612" s="11">
        <f>IF(OR(C2612="",D2612=""),"",ROUND(MOD(D2612-C2612,1)*24,2))</f>
        <v/>
      </c>
      <c r="G2612" s="6" t="n"/>
      <c r="H2612" s="16">
        <f>IF(OR(A2612="",B2612=""),"",IF(COUNTIFS('Lançamentos Diários'!$A$5:$A$2004,A2612,'Lançamentos Diários'!$B$5:$B$2004,B2612)&gt;0,"OK","FALTA LANÇAMENTO"))</f>
        <v/>
      </c>
    </row>
    <row r="2613">
      <c r="A2613" s="13" t="n"/>
      <c r="B2613" s="6" t="n"/>
      <c r="C2613" s="14" t="n"/>
      <c r="D2613" s="14" t="n"/>
      <c r="E2613" s="6" t="n"/>
      <c r="F2613" s="11">
        <f>IF(OR(C2613="",D2613=""),"",ROUND(MOD(D2613-C2613,1)*24,2))</f>
        <v/>
      </c>
      <c r="G2613" s="6" t="n"/>
      <c r="H2613" s="16">
        <f>IF(OR(A2613="",B2613=""),"",IF(COUNTIFS('Lançamentos Diários'!$A$5:$A$2004,A2613,'Lançamentos Diários'!$B$5:$B$2004,B2613)&gt;0,"OK","FALTA LANÇAMENTO"))</f>
        <v/>
      </c>
    </row>
    <row r="2614">
      <c r="A2614" s="13" t="n"/>
      <c r="B2614" s="6" t="n"/>
      <c r="C2614" s="14" t="n"/>
      <c r="D2614" s="14" t="n"/>
      <c r="E2614" s="6" t="n"/>
      <c r="F2614" s="11">
        <f>IF(OR(C2614="",D2614=""),"",ROUND(MOD(D2614-C2614,1)*24,2))</f>
        <v/>
      </c>
      <c r="G2614" s="6" t="n"/>
      <c r="H2614" s="16">
        <f>IF(OR(A2614="",B2614=""),"",IF(COUNTIFS('Lançamentos Diários'!$A$5:$A$2004,A2614,'Lançamentos Diários'!$B$5:$B$2004,B2614)&gt;0,"OK","FALTA LANÇAMENTO"))</f>
        <v/>
      </c>
    </row>
    <row r="2615">
      <c r="A2615" s="13" t="n"/>
      <c r="B2615" s="6" t="n"/>
      <c r="C2615" s="14" t="n"/>
      <c r="D2615" s="14" t="n"/>
      <c r="E2615" s="6" t="n"/>
      <c r="F2615" s="11">
        <f>IF(OR(C2615="",D2615=""),"",ROUND(MOD(D2615-C2615,1)*24,2))</f>
        <v/>
      </c>
      <c r="G2615" s="6" t="n"/>
      <c r="H2615" s="16">
        <f>IF(OR(A2615="",B2615=""),"",IF(COUNTIFS('Lançamentos Diários'!$A$5:$A$2004,A2615,'Lançamentos Diários'!$B$5:$B$2004,B2615)&gt;0,"OK","FALTA LANÇAMENTO"))</f>
        <v/>
      </c>
    </row>
    <row r="2616">
      <c r="A2616" s="13" t="n"/>
      <c r="B2616" s="6" t="n"/>
      <c r="C2616" s="14" t="n"/>
      <c r="D2616" s="14" t="n"/>
      <c r="E2616" s="6" t="n"/>
      <c r="F2616" s="11">
        <f>IF(OR(C2616="",D2616=""),"",ROUND(MOD(D2616-C2616,1)*24,2))</f>
        <v/>
      </c>
      <c r="G2616" s="6" t="n"/>
      <c r="H2616" s="16">
        <f>IF(OR(A2616="",B2616=""),"",IF(COUNTIFS('Lançamentos Diários'!$A$5:$A$2004,A2616,'Lançamentos Diários'!$B$5:$B$2004,B2616)&gt;0,"OK","FALTA LANÇAMENTO"))</f>
        <v/>
      </c>
    </row>
    <row r="2617">
      <c r="A2617" s="13" t="n"/>
      <c r="B2617" s="6" t="n"/>
      <c r="C2617" s="14" t="n"/>
      <c r="D2617" s="14" t="n"/>
      <c r="E2617" s="6" t="n"/>
      <c r="F2617" s="11">
        <f>IF(OR(C2617="",D2617=""),"",ROUND(MOD(D2617-C2617,1)*24,2))</f>
        <v/>
      </c>
      <c r="G2617" s="6" t="n"/>
      <c r="H2617" s="16">
        <f>IF(OR(A2617="",B2617=""),"",IF(COUNTIFS('Lançamentos Diários'!$A$5:$A$2004,A2617,'Lançamentos Diários'!$B$5:$B$2004,B2617)&gt;0,"OK","FALTA LANÇAMENTO"))</f>
        <v/>
      </c>
    </row>
    <row r="2618">
      <c r="A2618" s="13" t="n"/>
      <c r="B2618" s="6" t="n"/>
      <c r="C2618" s="14" t="n"/>
      <c r="D2618" s="14" t="n"/>
      <c r="E2618" s="6" t="n"/>
      <c r="F2618" s="11">
        <f>IF(OR(C2618="",D2618=""),"",ROUND(MOD(D2618-C2618,1)*24,2))</f>
        <v/>
      </c>
      <c r="G2618" s="6" t="n"/>
      <c r="H2618" s="16">
        <f>IF(OR(A2618="",B2618=""),"",IF(COUNTIFS('Lançamentos Diários'!$A$5:$A$2004,A2618,'Lançamentos Diários'!$B$5:$B$2004,B2618)&gt;0,"OK","FALTA LANÇAMENTO"))</f>
        <v/>
      </c>
    </row>
    <row r="2619">
      <c r="A2619" s="13" t="n"/>
      <c r="B2619" s="6" t="n"/>
      <c r="C2619" s="14" t="n"/>
      <c r="D2619" s="14" t="n"/>
      <c r="E2619" s="6" t="n"/>
      <c r="F2619" s="11">
        <f>IF(OR(C2619="",D2619=""),"",ROUND(MOD(D2619-C2619,1)*24,2))</f>
        <v/>
      </c>
      <c r="G2619" s="6" t="n"/>
      <c r="H2619" s="16">
        <f>IF(OR(A2619="",B2619=""),"",IF(COUNTIFS('Lançamentos Diários'!$A$5:$A$2004,A2619,'Lançamentos Diários'!$B$5:$B$2004,B2619)&gt;0,"OK","FALTA LANÇAMENTO"))</f>
        <v/>
      </c>
    </row>
    <row r="2620">
      <c r="A2620" s="13" t="n"/>
      <c r="B2620" s="6" t="n"/>
      <c r="C2620" s="14" t="n"/>
      <c r="D2620" s="14" t="n"/>
      <c r="E2620" s="6" t="n"/>
      <c r="F2620" s="11">
        <f>IF(OR(C2620="",D2620=""),"",ROUND(MOD(D2620-C2620,1)*24,2))</f>
        <v/>
      </c>
      <c r="G2620" s="6" t="n"/>
      <c r="H2620" s="16">
        <f>IF(OR(A2620="",B2620=""),"",IF(COUNTIFS('Lançamentos Diários'!$A$5:$A$2004,A2620,'Lançamentos Diários'!$B$5:$B$2004,B2620)&gt;0,"OK","FALTA LANÇAMENTO"))</f>
        <v/>
      </c>
    </row>
    <row r="2621">
      <c r="A2621" s="13" t="n"/>
      <c r="B2621" s="6" t="n"/>
      <c r="C2621" s="14" t="n"/>
      <c r="D2621" s="14" t="n"/>
      <c r="E2621" s="6" t="n"/>
      <c r="F2621" s="11">
        <f>IF(OR(C2621="",D2621=""),"",ROUND(MOD(D2621-C2621,1)*24,2))</f>
        <v/>
      </c>
      <c r="G2621" s="6" t="n"/>
      <c r="H2621" s="16">
        <f>IF(OR(A2621="",B2621=""),"",IF(COUNTIFS('Lançamentos Diários'!$A$5:$A$2004,A2621,'Lançamentos Diários'!$B$5:$B$2004,B2621)&gt;0,"OK","FALTA LANÇAMENTO"))</f>
        <v/>
      </c>
    </row>
    <row r="2622">
      <c r="A2622" s="13" t="n"/>
      <c r="B2622" s="6" t="n"/>
      <c r="C2622" s="14" t="n"/>
      <c r="D2622" s="14" t="n"/>
      <c r="E2622" s="6" t="n"/>
      <c r="F2622" s="11">
        <f>IF(OR(C2622="",D2622=""),"",ROUND(MOD(D2622-C2622,1)*24,2))</f>
        <v/>
      </c>
      <c r="G2622" s="6" t="n"/>
      <c r="H2622" s="16">
        <f>IF(OR(A2622="",B2622=""),"",IF(COUNTIFS('Lançamentos Diários'!$A$5:$A$2004,A2622,'Lançamentos Diários'!$B$5:$B$2004,B2622)&gt;0,"OK","FALTA LANÇAMENTO"))</f>
        <v/>
      </c>
    </row>
    <row r="2623">
      <c r="A2623" s="13" t="n"/>
      <c r="B2623" s="6" t="n"/>
      <c r="C2623" s="14" t="n"/>
      <c r="D2623" s="14" t="n"/>
      <c r="E2623" s="6" t="n"/>
      <c r="F2623" s="11">
        <f>IF(OR(C2623="",D2623=""),"",ROUND(MOD(D2623-C2623,1)*24,2))</f>
        <v/>
      </c>
      <c r="G2623" s="6" t="n"/>
      <c r="H2623" s="16">
        <f>IF(OR(A2623="",B2623=""),"",IF(COUNTIFS('Lançamentos Diários'!$A$5:$A$2004,A2623,'Lançamentos Diários'!$B$5:$B$2004,B2623)&gt;0,"OK","FALTA LANÇAMENTO"))</f>
        <v/>
      </c>
    </row>
    <row r="2624">
      <c r="A2624" s="13" t="n"/>
      <c r="B2624" s="6" t="n"/>
      <c r="C2624" s="14" t="n"/>
      <c r="D2624" s="14" t="n"/>
      <c r="E2624" s="6" t="n"/>
      <c r="F2624" s="11">
        <f>IF(OR(C2624="",D2624=""),"",ROUND(MOD(D2624-C2624,1)*24,2))</f>
        <v/>
      </c>
      <c r="G2624" s="6" t="n"/>
      <c r="H2624" s="16">
        <f>IF(OR(A2624="",B2624=""),"",IF(COUNTIFS('Lançamentos Diários'!$A$5:$A$2004,A2624,'Lançamentos Diários'!$B$5:$B$2004,B2624)&gt;0,"OK","FALTA LANÇAMENTO"))</f>
        <v/>
      </c>
    </row>
    <row r="2625">
      <c r="A2625" s="13" t="n"/>
      <c r="B2625" s="6" t="n"/>
      <c r="C2625" s="14" t="n"/>
      <c r="D2625" s="14" t="n"/>
      <c r="E2625" s="6" t="n"/>
      <c r="F2625" s="11">
        <f>IF(OR(C2625="",D2625=""),"",ROUND(MOD(D2625-C2625,1)*24,2))</f>
        <v/>
      </c>
      <c r="G2625" s="6" t="n"/>
      <c r="H2625" s="16">
        <f>IF(OR(A2625="",B2625=""),"",IF(COUNTIFS('Lançamentos Diários'!$A$5:$A$2004,A2625,'Lançamentos Diários'!$B$5:$B$2004,B2625)&gt;0,"OK","FALTA LANÇAMENTO"))</f>
        <v/>
      </c>
    </row>
    <row r="2626">
      <c r="A2626" s="13" t="n"/>
      <c r="B2626" s="6" t="n"/>
      <c r="C2626" s="14" t="n"/>
      <c r="D2626" s="14" t="n"/>
      <c r="E2626" s="6" t="n"/>
      <c r="F2626" s="11">
        <f>IF(OR(C2626="",D2626=""),"",ROUND(MOD(D2626-C2626,1)*24,2))</f>
        <v/>
      </c>
      <c r="G2626" s="6" t="n"/>
      <c r="H2626" s="16">
        <f>IF(OR(A2626="",B2626=""),"",IF(COUNTIFS('Lançamentos Diários'!$A$5:$A$2004,A2626,'Lançamentos Diários'!$B$5:$B$2004,B2626)&gt;0,"OK","FALTA LANÇAMENTO"))</f>
        <v/>
      </c>
    </row>
    <row r="2627">
      <c r="A2627" s="13" t="n"/>
      <c r="B2627" s="6" t="n"/>
      <c r="C2627" s="14" t="n"/>
      <c r="D2627" s="14" t="n"/>
      <c r="E2627" s="6" t="n"/>
      <c r="F2627" s="11">
        <f>IF(OR(C2627="",D2627=""),"",ROUND(MOD(D2627-C2627,1)*24,2))</f>
        <v/>
      </c>
      <c r="G2627" s="6" t="n"/>
      <c r="H2627" s="16">
        <f>IF(OR(A2627="",B2627=""),"",IF(COUNTIFS('Lançamentos Diários'!$A$5:$A$2004,A2627,'Lançamentos Diários'!$B$5:$B$2004,B2627)&gt;0,"OK","FALTA LANÇAMENTO"))</f>
        <v/>
      </c>
    </row>
    <row r="2628">
      <c r="A2628" s="13" t="n"/>
      <c r="B2628" s="6" t="n"/>
      <c r="C2628" s="14" t="n"/>
      <c r="D2628" s="14" t="n"/>
      <c r="E2628" s="6" t="n"/>
      <c r="F2628" s="11">
        <f>IF(OR(C2628="",D2628=""),"",ROUND(MOD(D2628-C2628,1)*24,2))</f>
        <v/>
      </c>
      <c r="G2628" s="6" t="n"/>
      <c r="H2628" s="16">
        <f>IF(OR(A2628="",B2628=""),"",IF(COUNTIFS('Lançamentos Diários'!$A$5:$A$2004,A2628,'Lançamentos Diários'!$B$5:$B$2004,B2628)&gt;0,"OK","FALTA LANÇAMENTO"))</f>
        <v/>
      </c>
    </row>
    <row r="2629">
      <c r="A2629" s="13" t="n"/>
      <c r="B2629" s="6" t="n"/>
      <c r="C2629" s="14" t="n"/>
      <c r="D2629" s="14" t="n"/>
      <c r="E2629" s="6" t="n"/>
      <c r="F2629" s="11">
        <f>IF(OR(C2629="",D2629=""),"",ROUND(MOD(D2629-C2629,1)*24,2))</f>
        <v/>
      </c>
      <c r="G2629" s="6" t="n"/>
      <c r="H2629" s="16">
        <f>IF(OR(A2629="",B2629=""),"",IF(COUNTIFS('Lançamentos Diários'!$A$5:$A$2004,A2629,'Lançamentos Diários'!$B$5:$B$2004,B2629)&gt;0,"OK","FALTA LANÇAMENTO"))</f>
        <v/>
      </c>
    </row>
    <row r="2630">
      <c r="A2630" s="13" t="n"/>
      <c r="B2630" s="6" t="n"/>
      <c r="C2630" s="14" t="n"/>
      <c r="D2630" s="14" t="n"/>
      <c r="E2630" s="6" t="n"/>
      <c r="F2630" s="11">
        <f>IF(OR(C2630="",D2630=""),"",ROUND(MOD(D2630-C2630,1)*24,2))</f>
        <v/>
      </c>
      <c r="G2630" s="6" t="n"/>
      <c r="H2630" s="16">
        <f>IF(OR(A2630="",B2630=""),"",IF(COUNTIFS('Lançamentos Diários'!$A$5:$A$2004,A2630,'Lançamentos Diários'!$B$5:$B$2004,B2630)&gt;0,"OK","FALTA LANÇAMENTO"))</f>
        <v/>
      </c>
    </row>
    <row r="2631">
      <c r="A2631" s="13" t="n"/>
      <c r="B2631" s="6" t="n"/>
      <c r="C2631" s="14" t="n"/>
      <c r="D2631" s="14" t="n"/>
      <c r="E2631" s="6" t="n"/>
      <c r="F2631" s="11">
        <f>IF(OR(C2631="",D2631=""),"",ROUND(MOD(D2631-C2631,1)*24,2))</f>
        <v/>
      </c>
      <c r="G2631" s="6" t="n"/>
      <c r="H2631" s="16">
        <f>IF(OR(A2631="",B2631=""),"",IF(COUNTIFS('Lançamentos Diários'!$A$5:$A$2004,A2631,'Lançamentos Diários'!$B$5:$B$2004,B2631)&gt;0,"OK","FALTA LANÇAMENTO"))</f>
        <v/>
      </c>
    </row>
    <row r="2632">
      <c r="A2632" s="13" t="n"/>
      <c r="B2632" s="6" t="n"/>
      <c r="C2632" s="14" t="n"/>
      <c r="D2632" s="14" t="n"/>
      <c r="E2632" s="6" t="n"/>
      <c r="F2632" s="11">
        <f>IF(OR(C2632="",D2632=""),"",ROUND(MOD(D2632-C2632,1)*24,2))</f>
        <v/>
      </c>
      <c r="G2632" s="6" t="n"/>
      <c r="H2632" s="16">
        <f>IF(OR(A2632="",B2632=""),"",IF(COUNTIFS('Lançamentos Diários'!$A$5:$A$2004,A2632,'Lançamentos Diários'!$B$5:$B$2004,B2632)&gt;0,"OK","FALTA LANÇAMENTO"))</f>
        <v/>
      </c>
    </row>
    <row r="2633">
      <c r="A2633" s="13" t="n"/>
      <c r="B2633" s="6" t="n"/>
      <c r="C2633" s="14" t="n"/>
      <c r="D2633" s="14" t="n"/>
      <c r="E2633" s="6" t="n"/>
      <c r="F2633" s="11">
        <f>IF(OR(C2633="",D2633=""),"",ROUND(MOD(D2633-C2633,1)*24,2))</f>
        <v/>
      </c>
      <c r="G2633" s="6" t="n"/>
      <c r="H2633" s="16">
        <f>IF(OR(A2633="",B2633=""),"",IF(COUNTIFS('Lançamentos Diários'!$A$5:$A$2004,A2633,'Lançamentos Diários'!$B$5:$B$2004,B2633)&gt;0,"OK","FALTA LANÇAMENTO"))</f>
        <v/>
      </c>
    </row>
    <row r="2634">
      <c r="A2634" s="13" t="n"/>
      <c r="B2634" s="6" t="n"/>
      <c r="C2634" s="14" t="n"/>
      <c r="D2634" s="14" t="n"/>
      <c r="E2634" s="6" t="n"/>
      <c r="F2634" s="11">
        <f>IF(OR(C2634="",D2634=""),"",ROUND(MOD(D2634-C2634,1)*24,2))</f>
        <v/>
      </c>
      <c r="G2634" s="6" t="n"/>
      <c r="H2634" s="16">
        <f>IF(OR(A2634="",B2634=""),"",IF(COUNTIFS('Lançamentos Diários'!$A$5:$A$2004,A2634,'Lançamentos Diários'!$B$5:$B$2004,B2634)&gt;0,"OK","FALTA LANÇAMENTO"))</f>
        <v/>
      </c>
    </row>
    <row r="2635">
      <c r="A2635" s="13" t="n"/>
      <c r="B2635" s="6" t="n"/>
      <c r="C2635" s="14" t="n"/>
      <c r="D2635" s="14" t="n"/>
      <c r="E2635" s="6" t="n"/>
      <c r="F2635" s="11">
        <f>IF(OR(C2635="",D2635=""),"",ROUND(MOD(D2635-C2635,1)*24,2))</f>
        <v/>
      </c>
      <c r="G2635" s="6" t="n"/>
      <c r="H2635" s="16">
        <f>IF(OR(A2635="",B2635=""),"",IF(COUNTIFS('Lançamentos Diários'!$A$5:$A$2004,A2635,'Lançamentos Diários'!$B$5:$B$2004,B2635)&gt;0,"OK","FALTA LANÇAMENTO"))</f>
        <v/>
      </c>
    </row>
    <row r="2636">
      <c r="A2636" s="13" t="n"/>
      <c r="B2636" s="6" t="n"/>
      <c r="C2636" s="14" t="n"/>
      <c r="D2636" s="14" t="n"/>
      <c r="E2636" s="6" t="n"/>
      <c r="F2636" s="11">
        <f>IF(OR(C2636="",D2636=""),"",ROUND(MOD(D2636-C2636,1)*24,2))</f>
        <v/>
      </c>
      <c r="G2636" s="6" t="n"/>
      <c r="H2636" s="16">
        <f>IF(OR(A2636="",B2636=""),"",IF(COUNTIFS('Lançamentos Diários'!$A$5:$A$2004,A2636,'Lançamentos Diários'!$B$5:$B$2004,B2636)&gt;0,"OK","FALTA LANÇAMENTO"))</f>
        <v/>
      </c>
    </row>
    <row r="2637">
      <c r="A2637" s="13" t="n"/>
      <c r="B2637" s="6" t="n"/>
      <c r="C2637" s="14" t="n"/>
      <c r="D2637" s="14" t="n"/>
      <c r="E2637" s="6" t="n"/>
      <c r="F2637" s="11">
        <f>IF(OR(C2637="",D2637=""),"",ROUND(MOD(D2637-C2637,1)*24,2))</f>
        <v/>
      </c>
      <c r="G2637" s="6" t="n"/>
      <c r="H2637" s="16">
        <f>IF(OR(A2637="",B2637=""),"",IF(COUNTIFS('Lançamentos Diários'!$A$5:$A$2004,A2637,'Lançamentos Diários'!$B$5:$B$2004,B2637)&gt;0,"OK","FALTA LANÇAMENTO"))</f>
        <v/>
      </c>
    </row>
    <row r="2638">
      <c r="A2638" s="13" t="n"/>
      <c r="B2638" s="6" t="n"/>
      <c r="C2638" s="14" t="n"/>
      <c r="D2638" s="14" t="n"/>
      <c r="E2638" s="6" t="n"/>
      <c r="F2638" s="11">
        <f>IF(OR(C2638="",D2638=""),"",ROUND(MOD(D2638-C2638,1)*24,2))</f>
        <v/>
      </c>
      <c r="G2638" s="6" t="n"/>
      <c r="H2638" s="16">
        <f>IF(OR(A2638="",B2638=""),"",IF(COUNTIFS('Lançamentos Diários'!$A$5:$A$2004,A2638,'Lançamentos Diários'!$B$5:$B$2004,B2638)&gt;0,"OK","FALTA LANÇAMENTO"))</f>
        <v/>
      </c>
    </row>
    <row r="2639">
      <c r="A2639" s="13" t="n"/>
      <c r="B2639" s="6" t="n"/>
      <c r="C2639" s="14" t="n"/>
      <c r="D2639" s="14" t="n"/>
      <c r="E2639" s="6" t="n"/>
      <c r="F2639" s="11">
        <f>IF(OR(C2639="",D2639=""),"",ROUND(MOD(D2639-C2639,1)*24,2))</f>
        <v/>
      </c>
      <c r="G2639" s="6" t="n"/>
      <c r="H2639" s="16">
        <f>IF(OR(A2639="",B2639=""),"",IF(COUNTIFS('Lançamentos Diários'!$A$5:$A$2004,A2639,'Lançamentos Diários'!$B$5:$B$2004,B2639)&gt;0,"OK","FALTA LANÇAMENTO"))</f>
        <v/>
      </c>
    </row>
    <row r="2640">
      <c r="A2640" s="13" t="n"/>
      <c r="B2640" s="6" t="n"/>
      <c r="C2640" s="14" t="n"/>
      <c r="D2640" s="14" t="n"/>
      <c r="E2640" s="6" t="n"/>
      <c r="F2640" s="11">
        <f>IF(OR(C2640="",D2640=""),"",ROUND(MOD(D2640-C2640,1)*24,2))</f>
        <v/>
      </c>
      <c r="G2640" s="6" t="n"/>
      <c r="H2640" s="16">
        <f>IF(OR(A2640="",B2640=""),"",IF(COUNTIFS('Lançamentos Diários'!$A$5:$A$2004,A2640,'Lançamentos Diários'!$B$5:$B$2004,B2640)&gt;0,"OK","FALTA LANÇAMENTO"))</f>
        <v/>
      </c>
    </row>
    <row r="2641">
      <c r="A2641" s="13" t="n"/>
      <c r="B2641" s="6" t="n"/>
      <c r="C2641" s="14" t="n"/>
      <c r="D2641" s="14" t="n"/>
      <c r="E2641" s="6" t="n"/>
      <c r="F2641" s="11">
        <f>IF(OR(C2641="",D2641=""),"",ROUND(MOD(D2641-C2641,1)*24,2))</f>
        <v/>
      </c>
      <c r="G2641" s="6" t="n"/>
      <c r="H2641" s="16">
        <f>IF(OR(A2641="",B2641=""),"",IF(COUNTIFS('Lançamentos Diários'!$A$5:$A$2004,A2641,'Lançamentos Diários'!$B$5:$B$2004,B2641)&gt;0,"OK","FALTA LANÇAMENTO"))</f>
        <v/>
      </c>
    </row>
    <row r="2642">
      <c r="A2642" s="13" t="n"/>
      <c r="B2642" s="6" t="n"/>
      <c r="C2642" s="14" t="n"/>
      <c r="D2642" s="14" t="n"/>
      <c r="E2642" s="6" t="n"/>
      <c r="F2642" s="11">
        <f>IF(OR(C2642="",D2642=""),"",ROUND(MOD(D2642-C2642,1)*24,2))</f>
        <v/>
      </c>
      <c r="G2642" s="6" t="n"/>
      <c r="H2642" s="16">
        <f>IF(OR(A2642="",B2642=""),"",IF(COUNTIFS('Lançamentos Diários'!$A$5:$A$2004,A2642,'Lançamentos Diários'!$B$5:$B$2004,B2642)&gt;0,"OK","FALTA LANÇAMENTO"))</f>
        <v/>
      </c>
    </row>
    <row r="2643">
      <c r="A2643" s="13" t="n"/>
      <c r="B2643" s="6" t="n"/>
      <c r="C2643" s="14" t="n"/>
      <c r="D2643" s="14" t="n"/>
      <c r="E2643" s="6" t="n"/>
      <c r="F2643" s="11">
        <f>IF(OR(C2643="",D2643=""),"",ROUND(MOD(D2643-C2643,1)*24,2))</f>
        <v/>
      </c>
      <c r="G2643" s="6" t="n"/>
      <c r="H2643" s="16">
        <f>IF(OR(A2643="",B2643=""),"",IF(COUNTIFS('Lançamentos Diários'!$A$5:$A$2004,A2643,'Lançamentos Diários'!$B$5:$B$2004,B2643)&gt;0,"OK","FALTA LANÇAMENTO"))</f>
        <v/>
      </c>
    </row>
    <row r="2644">
      <c r="A2644" s="13" t="n"/>
      <c r="B2644" s="6" t="n"/>
      <c r="C2644" s="14" t="n"/>
      <c r="D2644" s="14" t="n"/>
      <c r="E2644" s="6" t="n"/>
      <c r="F2644" s="11">
        <f>IF(OR(C2644="",D2644=""),"",ROUND(MOD(D2644-C2644,1)*24,2))</f>
        <v/>
      </c>
      <c r="G2644" s="6" t="n"/>
      <c r="H2644" s="16">
        <f>IF(OR(A2644="",B2644=""),"",IF(COUNTIFS('Lançamentos Diários'!$A$5:$A$2004,A2644,'Lançamentos Diários'!$B$5:$B$2004,B2644)&gt;0,"OK","FALTA LANÇAMENTO"))</f>
        <v/>
      </c>
    </row>
    <row r="2645">
      <c r="A2645" s="13" t="n"/>
      <c r="B2645" s="6" t="n"/>
      <c r="C2645" s="14" t="n"/>
      <c r="D2645" s="14" t="n"/>
      <c r="E2645" s="6" t="n"/>
      <c r="F2645" s="11">
        <f>IF(OR(C2645="",D2645=""),"",ROUND(MOD(D2645-C2645,1)*24,2))</f>
        <v/>
      </c>
      <c r="G2645" s="6" t="n"/>
      <c r="H2645" s="16">
        <f>IF(OR(A2645="",B2645=""),"",IF(COUNTIFS('Lançamentos Diários'!$A$5:$A$2004,A2645,'Lançamentos Diários'!$B$5:$B$2004,B2645)&gt;0,"OK","FALTA LANÇAMENTO"))</f>
        <v/>
      </c>
    </row>
    <row r="2646">
      <c r="A2646" s="13" t="n"/>
      <c r="B2646" s="6" t="n"/>
      <c r="C2646" s="14" t="n"/>
      <c r="D2646" s="14" t="n"/>
      <c r="E2646" s="6" t="n"/>
      <c r="F2646" s="11">
        <f>IF(OR(C2646="",D2646=""),"",ROUND(MOD(D2646-C2646,1)*24,2))</f>
        <v/>
      </c>
      <c r="G2646" s="6" t="n"/>
      <c r="H2646" s="16">
        <f>IF(OR(A2646="",B2646=""),"",IF(COUNTIFS('Lançamentos Diários'!$A$5:$A$2004,A2646,'Lançamentos Diários'!$B$5:$B$2004,B2646)&gt;0,"OK","FALTA LANÇAMENTO"))</f>
        <v/>
      </c>
    </row>
    <row r="2647">
      <c r="A2647" s="13" t="n"/>
      <c r="B2647" s="6" t="n"/>
      <c r="C2647" s="14" t="n"/>
      <c r="D2647" s="14" t="n"/>
      <c r="E2647" s="6" t="n"/>
      <c r="F2647" s="11">
        <f>IF(OR(C2647="",D2647=""),"",ROUND(MOD(D2647-C2647,1)*24,2))</f>
        <v/>
      </c>
      <c r="G2647" s="6" t="n"/>
      <c r="H2647" s="16">
        <f>IF(OR(A2647="",B2647=""),"",IF(COUNTIFS('Lançamentos Diários'!$A$5:$A$2004,A2647,'Lançamentos Diários'!$B$5:$B$2004,B2647)&gt;0,"OK","FALTA LANÇAMENTO"))</f>
        <v/>
      </c>
    </row>
    <row r="2648">
      <c r="A2648" s="13" t="n"/>
      <c r="B2648" s="6" t="n"/>
      <c r="C2648" s="14" t="n"/>
      <c r="D2648" s="14" t="n"/>
      <c r="E2648" s="6" t="n"/>
      <c r="F2648" s="11">
        <f>IF(OR(C2648="",D2648=""),"",ROUND(MOD(D2648-C2648,1)*24,2))</f>
        <v/>
      </c>
      <c r="G2648" s="6" t="n"/>
      <c r="H2648" s="16">
        <f>IF(OR(A2648="",B2648=""),"",IF(COUNTIFS('Lançamentos Diários'!$A$5:$A$2004,A2648,'Lançamentos Diários'!$B$5:$B$2004,B2648)&gt;0,"OK","FALTA LANÇAMENTO"))</f>
        <v/>
      </c>
    </row>
    <row r="2649">
      <c r="A2649" s="13" t="n"/>
      <c r="B2649" s="6" t="n"/>
      <c r="C2649" s="14" t="n"/>
      <c r="D2649" s="14" t="n"/>
      <c r="E2649" s="6" t="n"/>
      <c r="F2649" s="11">
        <f>IF(OR(C2649="",D2649=""),"",ROUND(MOD(D2649-C2649,1)*24,2))</f>
        <v/>
      </c>
      <c r="G2649" s="6" t="n"/>
      <c r="H2649" s="16">
        <f>IF(OR(A2649="",B2649=""),"",IF(COUNTIFS('Lançamentos Diários'!$A$5:$A$2004,A2649,'Lançamentos Diários'!$B$5:$B$2004,B2649)&gt;0,"OK","FALTA LANÇAMENTO"))</f>
        <v/>
      </c>
    </row>
    <row r="2650">
      <c r="A2650" s="13" t="n"/>
      <c r="B2650" s="6" t="n"/>
      <c r="C2650" s="14" t="n"/>
      <c r="D2650" s="14" t="n"/>
      <c r="E2650" s="6" t="n"/>
      <c r="F2650" s="11">
        <f>IF(OR(C2650="",D2650=""),"",ROUND(MOD(D2650-C2650,1)*24,2))</f>
        <v/>
      </c>
      <c r="G2650" s="6" t="n"/>
      <c r="H2650" s="16">
        <f>IF(OR(A2650="",B2650=""),"",IF(COUNTIFS('Lançamentos Diários'!$A$5:$A$2004,A2650,'Lançamentos Diários'!$B$5:$B$2004,B2650)&gt;0,"OK","FALTA LANÇAMENTO"))</f>
        <v/>
      </c>
    </row>
    <row r="2651">
      <c r="A2651" s="13" t="n"/>
      <c r="B2651" s="6" t="n"/>
      <c r="C2651" s="14" t="n"/>
      <c r="D2651" s="14" t="n"/>
      <c r="E2651" s="6" t="n"/>
      <c r="F2651" s="11">
        <f>IF(OR(C2651="",D2651=""),"",ROUND(MOD(D2651-C2651,1)*24,2))</f>
        <v/>
      </c>
      <c r="G2651" s="6" t="n"/>
      <c r="H2651" s="16">
        <f>IF(OR(A2651="",B2651=""),"",IF(COUNTIFS('Lançamentos Diários'!$A$5:$A$2004,A2651,'Lançamentos Diários'!$B$5:$B$2004,B2651)&gt;0,"OK","FALTA LANÇAMENTO"))</f>
        <v/>
      </c>
    </row>
    <row r="2652">
      <c r="A2652" s="13" t="n"/>
      <c r="B2652" s="6" t="n"/>
      <c r="C2652" s="14" t="n"/>
      <c r="D2652" s="14" t="n"/>
      <c r="E2652" s="6" t="n"/>
      <c r="F2652" s="11">
        <f>IF(OR(C2652="",D2652=""),"",ROUND(MOD(D2652-C2652,1)*24,2))</f>
        <v/>
      </c>
      <c r="G2652" s="6" t="n"/>
      <c r="H2652" s="16">
        <f>IF(OR(A2652="",B2652=""),"",IF(COUNTIFS('Lançamentos Diários'!$A$5:$A$2004,A2652,'Lançamentos Diários'!$B$5:$B$2004,B2652)&gt;0,"OK","FALTA LANÇAMENTO"))</f>
        <v/>
      </c>
    </row>
    <row r="2653">
      <c r="A2653" s="13" t="n"/>
      <c r="B2653" s="6" t="n"/>
      <c r="C2653" s="14" t="n"/>
      <c r="D2653" s="14" t="n"/>
      <c r="E2653" s="6" t="n"/>
      <c r="F2653" s="11">
        <f>IF(OR(C2653="",D2653=""),"",ROUND(MOD(D2653-C2653,1)*24,2))</f>
        <v/>
      </c>
      <c r="G2653" s="6" t="n"/>
      <c r="H2653" s="16">
        <f>IF(OR(A2653="",B2653=""),"",IF(COUNTIFS('Lançamentos Diários'!$A$5:$A$2004,A2653,'Lançamentos Diários'!$B$5:$B$2004,B2653)&gt;0,"OK","FALTA LANÇAMENTO"))</f>
        <v/>
      </c>
    </row>
    <row r="2654">
      <c r="A2654" s="13" t="n"/>
      <c r="B2654" s="6" t="n"/>
      <c r="C2654" s="14" t="n"/>
      <c r="D2654" s="14" t="n"/>
      <c r="E2654" s="6" t="n"/>
      <c r="F2654" s="11">
        <f>IF(OR(C2654="",D2654=""),"",ROUND(MOD(D2654-C2654,1)*24,2))</f>
        <v/>
      </c>
      <c r="G2654" s="6" t="n"/>
      <c r="H2654" s="16">
        <f>IF(OR(A2654="",B2654=""),"",IF(COUNTIFS('Lançamentos Diários'!$A$5:$A$2004,A2654,'Lançamentos Diários'!$B$5:$B$2004,B2654)&gt;0,"OK","FALTA LANÇAMENTO"))</f>
        <v/>
      </c>
    </row>
    <row r="2655">
      <c r="A2655" s="13" t="n"/>
      <c r="B2655" s="6" t="n"/>
      <c r="C2655" s="14" t="n"/>
      <c r="D2655" s="14" t="n"/>
      <c r="E2655" s="6" t="n"/>
      <c r="F2655" s="11">
        <f>IF(OR(C2655="",D2655=""),"",ROUND(MOD(D2655-C2655,1)*24,2))</f>
        <v/>
      </c>
      <c r="G2655" s="6" t="n"/>
      <c r="H2655" s="16">
        <f>IF(OR(A2655="",B2655=""),"",IF(COUNTIFS('Lançamentos Diários'!$A$5:$A$2004,A2655,'Lançamentos Diários'!$B$5:$B$2004,B2655)&gt;0,"OK","FALTA LANÇAMENTO"))</f>
        <v/>
      </c>
    </row>
    <row r="2656">
      <c r="A2656" s="13" t="n"/>
      <c r="B2656" s="6" t="n"/>
      <c r="C2656" s="14" t="n"/>
      <c r="D2656" s="14" t="n"/>
      <c r="E2656" s="6" t="n"/>
      <c r="F2656" s="11">
        <f>IF(OR(C2656="",D2656=""),"",ROUND(MOD(D2656-C2656,1)*24,2))</f>
        <v/>
      </c>
      <c r="G2656" s="6" t="n"/>
      <c r="H2656" s="16">
        <f>IF(OR(A2656="",B2656=""),"",IF(COUNTIFS('Lançamentos Diários'!$A$5:$A$2004,A2656,'Lançamentos Diários'!$B$5:$B$2004,B2656)&gt;0,"OK","FALTA LANÇAMENTO"))</f>
        <v/>
      </c>
    </row>
    <row r="2657">
      <c r="A2657" s="13" t="n"/>
      <c r="B2657" s="6" t="n"/>
      <c r="C2657" s="14" t="n"/>
      <c r="D2657" s="14" t="n"/>
      <c r="E2657" s="6" t="n"/>
      <c r="F2657" s="11">
        <f>IF(OR(C2657="",D2657=""),"",ROUND(MOD(D2657-C2657,1)*24,2))</f>
        <v/>
      </c>
      <c r="G2657" s="6" t="n"/>
      <c r="H2657" s="16">
        <f>IF(OR(A2657="",B2657=""),"",IF(COUNTIFS('Lançamentos Diários'!$A$5:$A$2004,A2657,'Lançamentos Diários'!$B$5:$B$2004,B2657)&gt;0,"OK","FALTA LANÇAMENTO"))</f>
        <v/>
      </c>
    </row>
    <row r="2658">
      <c r="A2658" s="13" t="n"/>
      <c r="B2658" s="6" t="n"/>
      <c r="C2658" s="14" t="n"/>
      <c r="D2658" s="14" t="n"/>
      <c r="E2658" s="6" t="n"/>
      <c r="F2658" s="11">
        <f>IF(OR(C2658="",D2658=""),"",ROUND(MOD(D2658-C2658,1)*24,2))</f>
        <v/>
      </c>
      <c r="G2658" s="6" t="n"/>
      <c r="H2658" s="16">
        <f>IF(OR(A2658="",B2658=""),"",IF(COUNTIFS('Lançamentos Diários'!$A$5:$A$2004,A2658,'Lançamentos Diários'!$B$5:$B$2004,B2658)&gt;0,"OK","FALTA LANÇAMENTO"))</f>
        <v/>
      </c>
    </row>
    <row r="2659">
      <c r="A2659" s="13" t="n"/>
      <c r="B2659" s="6" t="n"/>
      <c r="C2659" s="14" t="n"/>
      <c r="D2659" s="14" t="n"/>
      <c r="E2659" s="6" t="n"/>
      <c r="F2659" s="11">
        <f>IF(OR(C2659="",D2659=""),"",ROUND(MOD(D2659-C2659,1)*24,2))</f>
        <v/>
      </c>
      <c r="G2659" s="6" t="n"/>
      <c r="H2659" s="16">
        <f>IF(OR(A2659="",B2659=""),"",IF(COUNTIFS('Lançamentos Diários'!$A$5:$A$2004,A2659,'Lançamentos Diários'!$B$5:$B$2004,B2659)&gt;0,"OK","FALTA LANÇAMENTO"))</f>
        <v/>
      </c>
    </row>
    <row r="2660">
      <c r="A2660" s="13" t="n"/>
      <c r="B2660" s="6" t="n"/>
      <c r="C2660" s="14" t="n"/>
      <c r="D2660" s="14" t="n"/>
      <c r="E2660" s="6" t="n"/>
      <c r="F2660" s="11">
        <f>IF(OR(C2660="",D2660=""),"",ROUND(MOD(D2660-C2660,1)*24,2))</f>
        <v/>
      </c>
      <c r="G2660" s="6" t="n"/>
      <c r="H2660" s="16">
        <f>IF(OR(A2660="",B2660=""),"",IF(COUNTIFS('Lançamentos Diários'!$A$5:$A$2004,A2660,'Lançamentos Diários'!$B$5:$B$2004,B2660)&gt;0,"OK","FALTA LANÇAMENTO"))</f>
        <v/>
      </c>
    </row>
    <row r="2661">
      <c r="A2661" s="13" t="n"/>
      <c r="B2661" s="6" t="n"/>
      <c r="C2661" s="14" t="n"/>
      <c r="D2661" s="14" t="n"/>
      <c r="E2661" s="6" t="n"/>
      <c r="F2661" s="11">
        <f>IF(OR(C2661="",D2661=""),"",ROUND(MOD(D2661-C2661,1)*24,2))</f>
        <v/>
      </c>
      <c r="G2661" s="6" t="n"/>
      <c r="H2661" s="16">
        <f>IF(OR(A2661="",B2661=""),"",IF(COUNTIFS('Lançamentos Diários'!$A$5:$A$2004,A2661,'Lançamentos Diários'!$B$5:$B$2004,B2661)&gt;0,"OK","FALTA LANÇAMENTO"))</f>
        <v/>
      </c>
    </row>
    <row r="2662">
      <c r="A2662" s="13" t="n"/>
      <c r="B2662" s="6" t="n"/>
      <c r="C2662" s="14" t="n"/>
      <c r="D2662" s="14" t="n"/>
      <c r="E2662" s="6" t="n"/>
      <c r="F2662" s="11">
        <f>IF(OR(C2662="",D2662=""),"",ROUND(MOD(D2662-C2662,1)*24,2))</f>
        <v/>
      </c>
      <c r="G2662" s="6" t="n"/>
      <c r="H2662" s="16">
        <f>IF(OR(A2662="",B2662=""),"",IF(COUNTIFS('Lançamentos Diários'!$A$5:$A$2004,A2662,'Lançamentos Diários'!$B$5:$B$2004,B2662)&gt;0,"OK","FALTA LANÇAMENTO"))</f>
        <v/>
      </c>
    </row>
    <row r="2663">
      <c r="A2663" s="13" t="n"/>
      <c r="B2663" s="6" t="n"/>
      <c r="C2663" s="14" t="n"/>
      <c r="D2663" s="14" t="n"/>
      <c r="E2663" s="6" t="n"/>
      <c r="F2663" s="11">
        <f>IF(OR(C2663="",D2663=""),"",ROUND(MOD(D2663-C2663,1)*24,2))</f>
        <v/>
      </c>
      <c r="G2663" s="6" t="n"/>
      <c r="H2663" s="16">
        <f>IF(OR(A2663="",B2663=""),"",IF(COUNTIFS('Lançamentos Diários'!$A$5:$A$2004,A2663,'Lançamentos Diários'!$B$5:$B$2004,B2663)&gt;0,"OK","FALTA LANÇAMENTO"))</f>
        <v/>
      </c>
    </row>
    <row r="2664">
      <c r="A2664" s="13" t="n"/>
      <c r="B2664" s="6" t="n"/>
      <c r="C2664" s="14" t="n"/>
      <c r="D2664" s="14" t="n"/>
      <c r="E2664" s="6" t="n"/>
      <c r="F2664" s="11">
        <f>IF(OR(C2664="",D2664=""),"",ROUND(MOD(D2664-C2664,1)*24,2))</f>
        <v/>
      </c>
      <c r="G2664" s="6" t="n"/>
      <c r="H2664" s="16">
        <f>IF(OR(A2664="",B2664=""),"",IF(COUNTIFS('Lançamentos Diários'!$A$5:$A$2004,A2664,'Lançamentos Diários'!$B$5:$B$2004,B2664)&gt;0,"OK","FALTA LANÇAMENTO"))</f>
        <v/>
      </c>
    </row>
    <row r="2665">
      <c r="A2665" s="13" t="n"/>
      <c r="B2665" s="6" t="n"/>
      <c r="C2665" s="14" t="n"/>
      <c r="D2665" s="14" t="n"/>
      <c r="E2665" s="6" t="n"/>
      <c r="F2665" s="11">
        <f>IF(OR(C2665="",D2665=""),"",ROUND(MOD(D2665-C2665,1)*24,2))</f>
        <v/>
      </c>
      <c r="G2665" s="6" t="n"/>
      <c r="H2665" s="16">
        <f>IF(OR(A2665="",B2665=""),"",IF(COUNTIFS('Lançamentos Diários'!$A$5:$A$2004,A2665,'Lançamentos Diários'!$B$5:$B$2004,B2665)&gt;0,"OK","FALTA LANÇAMENTO"))</f>
        <v/>
      </c>
    </row>
    <row r="2666">
      <c r="A2666" s="13" t="n"/>
      <c r="B2666" s="6" t="n"/>
      <c r="C2666" s="14" t="n"/>
      <c r="D2666" s="14" t="n"/>
      <c r="E2666" s="6" t="n"/>
      <c r="F2666" s="11">
        <f>IF(OR(C2666="",D2666=""),"",ROUND(MOD(D2666-C2666,1)*24,2))</f>
        <v/>
      </c>
      <c r="G2666" s="6" t="n"/>
      <c r="H2666" s="16">
        <f>IF(OR(A2666="",B2666=""),"",IF(COUNTIFS('Lançamentos Diários'!$A$5:$A$2004,A2666,'Lançamentos Diários'!$B$5:$B$2004,B2666)&gt;0,"OK","FALTA LANÇAMENTO"))</f>
        <v/>
      </c>
    </row>
    <row r="2667">
      <c r="A2667" s="13" t="n"/>
      <c r="B2667" s="6" t="n"/>
      <c r="C2667" s="14" t="n"/>
      <c r="D2667" s="14" t="n"/>
      <c r="E2667" s="6" t="n"/>
      <c r="F2667" s="11">
        <f>IF(OR(C2667="",D2667=""),"",ROUND(MOD(D2667-C2667,1)*24,2))</f>
        <v/>
      </c>
      <c r="G2667" s="6" t="n"/>
      <c r="H2667" s="16">
        <f>IF(OR(A2667="",B2667=""),"",IF(COUNTIFS('Lançamentos Diários'!$A$5:$A$2004,A2667,'Lançamentos Diários'!$B$5:$B$2004,B2667)&gt;0,"OK","FALTA LANÇAMENTO"))</f>
        <v/>
      </c>
    </row>
    <row r="2668">
      <c r="A2668" s="13" t="n"/>
      <c r="B2668" s="6" t="n"/>
      <c r="C2668" s="14" t="n"/>
      <c r="D2668" s="14" t="n"/>
      <c r="E2668" s="6" t="n"/>
      <c r="F2668" s="11">
        <f>IF(OR(C2668="",D2668=""),"",ROUND(MOD(D2668-C2668,1)*24,2))</f>
        <v/>
      </c>
      <c r="G2668" s="6" t="n"/>
      <c r="H2668" s="16">
        <f>IF(OR(A2668="",B2668=""),"",IF(COUNTIFS('Lançamentos Diários'!$A$5:$A$2004,A2668,'Lançamentos Diários'!$B$5:$B$2004,B2668)&gt;0,"OK","FALTA LANÇAMENTO"))</f>
        <v/>
      </c>
    </row>
    <row r="2669">
      <c r="A2669" s="13" t="n"/>
      <c r="B2669" s="6" t="n"/>
      <c r="C2669" s="14" t="n"/>
      <c r="D2669" s="14" t="n"/>
      <c r="E2669" s="6" t="n"/>
      <c r="F2669" s="11">
        <f>IF(OR(C2669="",D2669=""),"",ROUND(MOD(D2669-C2669,1)*24,2))</f>
        <v/>
      </c>
      <c r="G2669" s="6" t="n"/>
      <c r="H2669" s="16">
        <f>IF(OR(A2669="",B2669=""),"",IF(COUNTIFS('Lançamentos Diários'!$A$5:$A$2004,A2669,'Lançamentos Diários'!$B$5:$B$2004,B2669)&gt;0,"OK","FALTA LANÇAMENTO"))</f>
        <v/>
      </c>
    </row>
    <row r="2670">
      <c r="A2670" s="13" t="n"/>
      <c r="B2670" s="6" t="n"/>
      <c r="C2670" s="14" t="n"/>
      <c r="D2670" s="14" t="n"/>
      <c r="E2670" s="6" t="n"/>
      <c r="F2670" s="11">
        <f>IF(OR(C2670="",D2670=""),"",ROUND(MOD(D2670-C2670,1)*24,2))</f>
        <v/>
      </c>
      <c r="G2670" s="6" t="n"/>
      <c r="H2670" s="16">
        <f>IF(OR(A2670="",B2670=""),"",IF(COUNTIFS('Lançamentos Diários'!$A$5:$A$2004,A2670,'Lançamentos Diários'!$B$5:$B$2004,B2670)&gt;0,"OK","FALTA LANÇAMENTO"))</f>
        <v/>
      </c>
    </row>
    <row r="2671">
      <c r="A2671" s="13" t="n"/>
      <c r="B2671" s="6" t="n"/>
      <c r="C2671" s="14" t="n"/>
      <c r="D2671" s="14" t="n"/>
      <c r="E2671" s="6" t="n"/>
      <c r="F2671" s="11">
        <f>IF(OR(C2671="",D2671=""),"",ROUND(MOD(D2671-C2671,1)*24,2))</f>
        <v/>
      </c>
      <c r="G2671" s="6" t="n"/>
      <c r="H2671" s="16">
        <f>IF(OR(A2671="",B2671=""),"",IF(COUNTIFS('Lançamentos Diários'!$A$5:$A$2004,A2671,'Lançamentos Diários'!$B$5:$B$2004,B2671)&gt;0,"OK","FALTA LANÇAMENTO"))</f>
        <v/>
      </c>
    </row>
    <row r="2672">
      <c r="A2672" s="13" t="n"/>
      <c r="B2672" s="6" t="n"/>
      <c r="C2672" s="14" t="n"/>
      <c r="D2672" s="14" t="n"/>
      <c r="E2672" s="6" t="n"/>
      <c r="F2672" s="11">
        <f>IF(OR(C2672="",D2672=""),"",ROUND(MOD(D2672-C2672,1)*24,2))</f>
        <v/>
      </c>
      <c r="G2672" s="6" t="n"/>
      <c r="H2672" s="16">
        <f>IF(OR(A2672="",B2672=""),"",IF(COUNTIFS('Lançamentos Diários'!$A$5:$A$2004,A2672,'Lançamentos Diários'!$B$5:$B$2004,B2672)&gt;0,"OK","FALTA LANÇAMENTO"))</f>
        <v/>
      </c>
    </row>
    <row r="2673">
      <c r="A2673" s="13" t="n"/>
      <c r="B2673" s="6" t="n"/>
      <c r="C2673" s="14" t="n"/>
      <c r="D2673" s="14" t="n"/>
      <c r="E2673" s="6" t="n"/>
      <c r="F2673" s="11">
        <f>IF(OR(C2673="",D2673=""),"",ROUND(MOD(D2673-C2673,1)*24,2))</f>
        <v/>
      </c>
      <c r="G2673" s="6" t="n"/>
      <c r="H2673" s="16">
        <f>IF(OR(A2673="",B2673=""),"",IF(COUNTIFS('Lançamentos Diários'!$A$5:$A$2004,A2673,'Lançamentos Diários'!$B$5:$B$2004,B2673)&gt;0,"OK","FALTA LANÇAMENTO"))</f>
        <v/>
      </c>
    </row>
    <row r="2674">
      <c r="A2674" s="13" t="n"/>
      <c r="B2674" s="6" t="n"/>
      <c r="C2674" s="14" t="n"/>
      <c r="D2674" s="14" t="n"/>
      <c r="E2674" s="6" t="n"/>
      <c r="F2674" s="11">
        <f>IF(OR(C2674="",D2674=""),"",ROUND(MOD(D2674-C2674,1)*24,2))</f>
        <v/>
      </c>
      <c r="G2674" s="6" t="n"/>
      <c r="H2674" s="16">
        <f>IF(OR(A2674="",B2674=""),"",IF(COUNTIFS('Lançamentos Diários'!$A$5:$A$2004,A2674,'Lançamentos Diários'!$B$5:$B$2004,B2674)&gt;0,"OK","FALTA LANÇAMENTO"))</f>
        <v/>
      </c>
    </row>
    <row r="2675">
      <c r="A2675" s="13" t="n"/>
      <c r="B2675" s="6" t="n"/>
      <c r="C2675" s="14" t="n"/>
      <c r="D2675" s="14" t="n"/>
      <c r="E2675" s="6" t="n"/>
      <c r="F2675" s="11">
        <f>IF(OR(C2675="",D2675=""),"",ROUND(MOD(D2675-C2675,1)*24,2))</f>
        <v/>
      </c>
      <c r="G2675" s="6" t="n"/>
      <c r="H2675" s="16">
        <f>IF(OR(A2675="",B2675=""),"",IF(COUNTIFS('Lançamentos Diários'!$A$5:$A$2004,A2675,'Lançamentos Diários'!$B$5:$B$2004,B2675)&gt;0,"OK","FALTA LANÇAMENTO"))</f>
        <v/>
      </c>
    </row>
    <row r="2676">
      <c r="A2676" s="13" t="n"/>
      <c r="B2676" s="6" t="n"/>
      <c r="C2676" s="14" t="n"/>
      <c r="D2676" s="14" t="n"/>
      <c r="E2676" s="6" t="n"/>
      <c r="F2676" s="11">
        <f>IF(OR(C2676="",D2676=""),"",ROUND(MOD(D2676-C2676,1)*24,2))</f>
        <v/>
      </c>
      <c r="G2676" s="6" t="n"/>
      <c r="H2676" s="16">
        <f>IF(OR(A2676="",B2676=""),"",IF(COUNTIFS('Lançamentos Diários'!$A$5:$A$2004,A2676,'Lançamentos Diários'!$B$5:$B$2004,B2676)&gt;0,"OK","FALTA LANÇAMENTO"))</f>
        <v/>
      </c>
    </row>
    <row r="2677">
      <c r="A2677" s="13" t="n"/>
      <c r="B2677" s="6" t="n"/>
      <c r="C2677" s="14" t="n"/>
      <c r="D2677" s="14" t="n"/>
      <c r="E2677" s="6" t="n"/>
      <c r="F2677" s="11">
        <f>IF(OR(C2677="",D2677=""),"",ROUND(MOD(D2677-C2677,1)*24,2))</f>
        <v/>
      </c>
      <c r="G2677" s="6" t="n"/>
      <c r="H2677" s="16">
        <f>IF(OR(A2677="",B2677=""),"",IF(COUNTIFS('Lançamentos Diários'!$A$5:$A$2004,A2677,'Lançamentos Diários'!$B$5:$B$2004,B2677)&gt;0,"OK","FALTA LANÇAMENTO"))</f>
        <v/>
      </c>
    </row>
    <row r="2678">
      <c r="A2678" s="13" t="n"/>
      <c r="B2678" s="6" t="n"/>
      <c r="C2678" s="14" t="n"/>
      <c r="D2678" s="14" t="n"/>
      <c r="E2678" s="6" t="n"/>
      <c r="F2678" s="11">
        <f>IF(OR(C2678="",D2678=""),"",ROUND(MOD(D2678-C2678,1)*24,2))</f>
        <v/>
      </c>
      <c r="G2678" s="6" t="n"/>
      <c r="H2678" s="16">
        <f>IF(OR(A2678="",B2678=""),"",IF(COUNTIFS('Lançamentos Diários'!$A$5:$A$2004,A2678,'Lançamentos Diários'!$B$5:$B$2004,B2678)&gt;0,"OK","FALTA LANÇAMENTO"))</f>
        <v/>
      </c>
    </row>
    <row r="2679">
      <c r="A2679" s="13" t="n"/>
      <c r="B2679" s="6" t="n"/>
      <c r="C2679" s="14" t="n"/>
      <c r="D2679" s="14" t="n"/>
      <c r="E2679" s="6" t="n"/>
      <c r="F2679" s="11">
        <f>IF(OR(C2679="",D2679=""),"",ROUND(MOD(D2679-C2679,1)*24,2))</f>
        <v/>
      </c>
      <c r="G2679" s="6" t="n"/>
      <c r="H2679" s="16">
        <f>IF(OR(A2679="",B2679=""),"",IF(COUNTIFS('Lançamentos Diários'!$A$5:$A$2004,A2679,'Lançamentos Diários'!$B$5:$B$2004,B2679)&gt;0,"OK","FALTA LANÇAMENTO"))</f>
        <v/>
      </c>
    </row>
    <row r="2680">
      <c r="A2680" s="13" t="n"/>
      <c r="B2680" s="6" t="n"/>
      <c r="C2680" s="14" t="n"/>
      <c r="D2680" s="14" t="n"/>
      <c r="E2680" s="6" t="n"/>
      <c r="F2680" s="11">
        <f>IF(OR(C2680="",D2680=""),"",ROUND(MOD(D2680-C2680,1)*24,2))</f>
        <v/>
      </c>
      <c r="G2680" s="6" t="n"/>
      <c r="H2680" s="16">
        <f>IF(OR(A2680="",B2680=""),"",IF(COUNTIFS('Lançamentos Diários'!$A$5:$A$2004,A2680,'Lançamentos Diários'!$B$5:$B$2004,B2680)&gt;0,"OK","FALTA LANÇAMENTO"))</f>
        <v/>
      </c>
    </row>
    <row r="2681">
      <c r="A2681" s="13" t="n"/>
      <c r="B2681" s="6" t="n"/>
      <c r="C2681" s="14" t="n"/>
      <c r="D2681" s="14" t="n"/>
      <c r="E2681" s="6" t="n"/>
      <c r="F2681" s="11">
        <f>IF(OR(C2681="",D2681=""),"",ROUND(MOD(D2681-C2681,1)*24,2))</f>
        <v/>
      </c>
      <c r="G2681" s="6" t="n"/>
      <c r="H2681" s="16">
        <f>IF(OR(A2681="",B2681=""),"",IF(COUNTIFS('Lançamentos Diários'!$A$5:$A$2004,A2681,'Lançamentos Diários'!$B$5:$B$2004,B2681)&gt;0,"OK","FALTA LANÇAMENTO"))</f>
        <v/>
      </c>
    </row>
    <row r="2682">
      <c r="A2682" s="13" t="n"/>
      <c r="B2682" s="6" t="n"/>
      <c r="C2682" s="14" t="n"/>
      <c r="D2682" s="14" t="n"/>
      <c r="E2682" s="6" t="n"/>
      <c r="F2682" s="11">
        <f>IF(OR(C2682="",D2682=""),"",ROUND(MOD(D2682-C2682,1)*24,2))</f>
        <v/>
      </c>
      <c r="G2682" s="6" t="n"/>
      <c r="H2682" s="16">
        <f>IF(OR(A2682="",B2682=""),"",IF(COUNTIFS('Lançamentos Diários'!$A$5:$A$2004,A2682,'Lançamentos Diários'!$B$5:$B$2004,B2682)&gt;0,"OK","FALTA LANÇAMENTO"))</f>
        <v/>
      </c>
    </row>
    <row r="2683">
      <c r="A2683" s="13" t="n"/>
      <c r="B2683" s="6" t="n"/>
      <c r="C2683" s="14" t="n"/>
      <c r="D2683" s="14" t="n"/>
      <c r="E2683" s="6" t="n"/>
      <c r="F2683" s="11">
        <f>IF(OR(C2683="",D2683=""),"",ROUND(MOD(D2683-C2683,1)*24,2))</f>
        <v/>
      </c>
      <c r="G2683" s="6" t="n"/>
      <c r="H2683" s="16">
        <f>IF(OR(A2683="",B2683=""),"",IF(COUNTIFS('Lançamentos Diários'!$A$5:$A$2004,A2683,'Lançamentos Diários'!$B$5:$B$2004,B2683)&gt;0,"OK","FALTA LANÇAMENTO"))</f>
        <v/>
      </c>
    </row>
    <row r="2684">
      <c r="A2684" s="13" t="n"/>
      <c r="B2684" s="6" t="n"/>
      <c r="C2684" s="14" t="n"/>
      <c r="D2684" s="14" t="n"/>
      <c r="E2684" s="6" t="n"/>
      <c r="F2684" s="11">
        <f>IF(OR(C2684="",D2684=""),"",ROUND(MOD(D2684-C2684,1)*24,2))</f>
        <v/>
      </c>
      <c r="G2684" s="6" t="n"/>
      <c r="H2684" s="16">
        <f>IF(OR(A2684="",B2684=""),"",IF(COUNTIFS('Lançamentos Diários'!$A$5:$A$2004,A2684,'Lançamentos Diários'!$B$5:$B$2004,B2684)&gt;0,"OK","FALTA LANÇAMENTO"))</f>
        <v/>
      </c>
    </row>
    <row r="2685">
      <c r="A2685" s="13" t="n"/>
      <c r="B2685" s="6" t="n"/>
      <c r="C2685" s="14" t="n"/>
      <c r="D2685" s="14" t="n"/>
      <c r="E2685" s="6" t="n"/>
      <c r="F2685" s="11">
        <f>IF(OR(C2685="",D2685=""),"",ROUND(MOD(D2685-C2685,1)*24,2))</f>
        <v/>
      </c>
      <c r="G2685" s="6" t="n"/>
      <c r="H2685" s="16">
        <f>IF(OR(A2685="",B2685=""),"",IF(COUNTIFS('Lançamentos Diários'!$A$5:$A$2004,A2685,'Lançamentos Diários'!$B$5:$B$2004,B2685)&gt;0,"OK","FALTA LANÇAMENTO"))</f>
        <v/>
      </c>
    </row>
    <row r="2686">
      <c r="A2686" s="13" t="n"/>
      <c r="B2686" s="6" t="n"/>
      <c r="C2686" s="14" t="n"/>
      <c r="D2686" s="14" t="n"/>
      <c r="E2686" s="6" t="n"/>
      <c r="F2686" s="11">
        <f>IF(OR(C2686="",D2686=""),"",ROUND(MOD(D2686-C2686,1)*24,2))</f>
        <v/>
      </c>
      <c r="G2686" s="6" t="n"/>
      <c r="H2686" s="16">
        <f>IF(OR(A2686="",B2686=""),"",IF(COUNTIFS('Lançamentos Diários'!$A$5:$A$2004,A2686,'Lançamentos Diários'!$B$5:$B$2004,B2686)&gt;0,"OK","FALTA LANÇAMENTO"))</f>
        <v/>
      </c>
    </row>
    <row r="2687">
      <c r="A2687" s="13" t="n"/>
      <c r="B2687" s="6" t="n"/>
      <c r="C2687" s="14" t="n"/>
      <c r="D2687" s="14" t="n"/>
      <c r="E2687" s="6" t="n"/>
      <c r="F2687" s="11">
        <f>IF(OR(C2687="",D2687=""),"",ROUND(MOD(D2687-C2687,1)*24,2))</f>
        <v/>
      </c>
      <c r="G2687" s="6" t="n"/>
      <c r="H2687" s="16">
        <f>IF(OR(A2687="",B2687=""),"",IF(COUNTIFS('Lançamentos Diários'!$A$5:$A$2004,A2687,'Lançamentos Diários'!$B$5:$B$2004,B2687)&gt;0,"OK","FALTA LANÇAMENTO"))</f>
        <v/>
      </c>
    </row>
    <row r="2688">
      <c r="A2688" s="13" t="n"/>
      <c r="B2688" s="6" t="n"/>
      <c r="C2688" s="14" t="n"/>
      <c r="D2688" s="14" t="n"/>
      <c r="E2688" s="6" t="n"/>
      <c r="F2688" s="11">
        <f>IF(OR(C2688="",D2688=""),"",ROUND(MOD(D2688-C2688,1)*24,2))</f>
        <v/>
      </c>
      <c r="G2688" s="6" t="n"/>
      <c r="H2688" s="16">
        <f>IF(OR(A2688="",B2688=""),"",IF(COUNTIFS('Lançamentos Diários'!$A$5:$A$2004,A2688,'Lançamentos Diários'!$B$5:$B$2004,B2688)&gt;0,"OK","FALTA LANÇAMENTO"))</f>
        <v/>
      </c>
    </row>
    <row r="2689">
      <c r="A2689" s="13" t="n"/>
      <c r="B2689" s="6" t="n"/>
      <c r="C2689" s="14" t="n"/>
      <c r="D2689" s="14" t="n"/>
      <c r="E2689" s="6" t="n"/>
      <c r="F2689" s="11">
        <f>IF(OR(C2689="",D2689=""),"",ROUND(MOD(D2689-C2689,1)*24,2))</f>
        <v/>
      </c>
      <c r="G2689" s="6" t="n"/>
      <c r="H2689" s="16">
        <f>IF(OR(A2689="",B2689=""),"",IF(COUNTIFS('Lançamentos Diários'!$A$5:$A$2004,A2689,'Lançamentos Diários'!$B$5:$B$2004,B2689)&gt;0,"OK","FALTA LANÇAMENTO"))</f>
        <v/>
      </c>
    </row>
    <row r="2690">
      <c r="A2690" s="13" t="n"/>
      <c r="B2690" s="6" t="n"/>
      <c r="C2690" s="14" t="n"/>
      <c r="D2690" s="14" t="n"/>
      <c r="E2690" s="6" t="n"/>
      <c r="F2690" s="11">
        <f>IF(OR(C2690="",D2690=""),"",ROUND(MOD(D2690-C2690,1)*24,2))</f>
        <v/>
      </c>
      <c r="G2690" s="6" t="n"/>
      <c r="H2690" s="16">
        <f>IF(OR(A2690="",B2690=""),"",IF(COUNTIFS('Lançamentos Diários'!$A$5:$A$2004,A2690,'Lançamentos Diários'!$B$5:$B$2004,B2690)&gt;0,"OK","FALTA LANÇAMENTO"))</f>
        <v/>
      </c>
    </row>
    <row r="2691">
      <c r="A2691" s="13" t="n"/>
      <c r="B2691" s="6" t="n"/>
      <c r="C2691" s="14" t="n"/>
      <c r="D2691" s="14" t="n"/>
      <c r="E2691" s="6" t="n"/>
      <c r="F2691" s="11">
        <f>IF(OR(C2691="",D2691=""),"",ROUND(MOD(D2691-C2691,1)*24,2))</f>
        <v/>
      </c>
      <c r="G2691" s="6" t="n"/>
      <c r="H2691" s="16">
        <f>IF(OR(A2691="",B2691=""),"",IF(COUNTIFS('Lançamentos Diários'!$A$5:$A$2004,A2691,'Lançamentos Diários'!$B$5:$B$2004,B2691)&gt;0,"OK","FALTA LANÇAMENTO"))</f>
        <v/>
      </c>
    </row>
    <row r="2692">
      <c r="A2692" s="13" t="n"/>
      <c r="B2692" s="6" t="n"/>
      <c r="C2692" s="14" t="n"/>
      <c r="D2692" s="14" t="n"/>
      <c r="E2692" s="6" t="n"/>
      <c r="F2692" s="11">
        <f>IF(OR(C2692="",D2692=""),"",ROUND(MOD(D2692-C2692,1)*24,2))</f>
        <v/>
      </c>
      <c r="G2692" s="6" t="n"/>
      <c r="H2692" s="16">
        <f>IF(OR(A2692="",B2692=""),"",IF(COUNTIFS('Lançamentos Diários'!$A$5:$A$2004,A2692,'Lançamentos Diários'!$B$5:$B$2004,B2692)&gt;0,"OK","FALTA LANÇAMENTO"))</f>
        <v/>
      </c>
    </row>
    <row r="2693">
      <c r="A2693" s="13" t="n"/>
      <c r="B2693" s="6" t="n"/>
      <c r="C2693" s="14" t="n"/>
      <c r="D2693" s="14" t="n"/>
      <c r="E2693" s="6" t="n"/>
      <c r="F2693" s="11">
        <f>IF(OR(C2693="",D2693=""),"",ROUND(MOD(D2693-C2693,1)*24,2))</f>
        <v/>
      </c>
      <c r="G2693" s="6" t="n"/>
      <c r="H2693" s="16">
        <f>IF(OR(A2693="",B2693=""),"",IF(COUNTIFS('Lançamentos Diários'!$A$5:$A$2004,A2693,'Lançamentos Diários'!$B$5:$B$2004,B2693)&gt;0,"OK","FALTA LANÇAMENTO"))</f>
        <v/>
      </c>
    </row>
    <row r="2694">
      <c r="A2694" s="13" t="n"/>
      <c r="B2694" s="6" t="n"/>
      <c r="C2694" s="14" t="n"/>
      <c r="D2694" s="14" t="n"/>
      <c r="E2694" s="6" t="n"/>
      <c r="F2694" s="11">
        <f>IF(OR(C2694="",D2694=""),"",ROUND(MOD(D2694-C2694,1)*24,2))</f>
        <v/>
      </c>
      <c r="G2694" s="6" t="n"/>
      <c r="H2694" s="16">
        <f>IF(OR(A2694="",B2694=""),"",IF(COUNTIFS('Lançamentos Diários'!$A$5:$A$2004,A2694,'Lançamentos Diários'!$B$5:$B$2004,B2694)&gt;0,"OK","FALTA LANÇAMENTO"))</f>
        <v/>
      </c>
    </row>
    <row r="2695">
      <c r="A2695" s="13" t="n"/>
      <c r="B2695" s="6" t="n"/>
      <c r="C2695" s="14" t="n"/>
      <c r="D2695" s="14" t="n"/>
      <c r="E2695" s="6" t="n"/>
      <c r="F2695" s="11">
        <f>IF(OR(C2695="",D2695=""),"",ROUND(MOD(D2695-C2695,1)*24,2))</f>
        <v/>
      </c>
      <c r="G2695" s="6" t="n"/>
      <c r="H2695" s="16">
        <f>IF(OR(A2695="",B2695=""),"",IF(COUNTIFS('Lançamentos Diários'!$A$5:$A$2004,A2695,'Lançamentos Diários'!$B$5:$B$2004,B2695)&gt;0,"OK","FALTA LANÇAMENTO"))</f>
        <v/>
      </c>
    </row>
    <row r="2696">
      <c r="A2696" s="13" t="n"/>
      <c r="B2696" s="6" t="n"/>
      <c r="C2696" s="14" t="n"/>
      <c r="D2696" s="14" t="n"/>
      <c r="E2696" s="6" t="n"/>
      <c r="F2696" s="11">
        <f>IF(OR(C2696="",D2696=""),"",ROUND(MOD(D2696-C2696,1)*24,2))</f>
        <v/>
      </c>
      <c r="G2696" s="6" t="n"/>
      <c r="H2696" s="16">
        <f>IF(OR(A2696="",B2696=""),"",IF(COUNTIFS('Lançamentos Diários'!$A$5:$A$2004,A2696,'Lançamentos Diários'!$B$5:$B$2004,B2696)&gt;0,"OK","FALTA LANÇAMENTO"))</f>
        <v/>
      </c>
    </row>
    <row r="2697">
      <c r="A2697" s="13" t="n"/>
      <c r="B2697" s="6" t="n"/>
      <c r="C2697" s="14" t="n"/>
      <c r="D2697" s="14" t="n"/>
      <c r="E2697" s="6" t="n"/>
      <c r="F2697" s="11">
        <f>IF(OR(C2697="",D2697=""),"",ROUND(MOD(D2697-C2697,1)*24,2))</f>
        <v/>
      </c>
      <c r="G2697" s="6" t="n"/>
      <c r="H2697" s="16">
        <f>IF(OR(A2697="",B2697=""),"",IF(COUNTIFS('Lançamentos Diários'!$A$5:$A$2004,A2697,'Lançamentos Diários'!$B$5:$B$2004,B2697)&gt;0,"OK","FALTA LANÇAMENTO"))</f>
        <v/>
      </c>
    </row>
    <row r="2698">
      <c r="A2698" s="13" t="n"/>
      <c r="B2698" s="6" t="n"/>
      <c r="C2698" s="14" t="n"/>
      <c r="D2698" s="14" t="n"/>
      <c r="E2698" s="6" t="n"/>
      <c r="F2698" s="11">
        <f>IF(OR(C2698="",D2698=""),"",ROUND(MOD(D2698-C2698,1)*24,2))</f>
        <v/>
      </c>
      <c r="G2698" s="6" t="n"/>
      <c r="H2698" s="16">
        <f>IF(OR(A2698="",B2698=""),"",IF(COUNTIFS('Lançamentos Diários'!$A$5:$A$2004,A2698,'Lançamentos Diários'!$B$5:$B$2004,B2698)&gt;0,"OK","FALTA LANÇAMENTO"))</f>
        <v/>
      </c>
    </row>
    <row r="2699">
      <c r="A2699" s="13" t="n"/>
      <c r="B2699" s="6" t="n"/>
      <c r="C2699" s="14" t="n"/>
      <c r="D2699" s="14" t="n"/>
      <c r="E2699" s="6" t="n"/>
      <c r="F2699" s="11">
        <f>IF(OR(C2699="",D2699=""),"",ROUND(MOD(D2699-C2699,1)*24,2))</f>
        <v/>
      </c>
      <c r="G2699" s="6" t="n"/>
      <c r="H2699" s="16">
        <f>IF(OR(A2699="",B2699=""),"",IF(COUNTIFS('Lançamentos Diários'!$A$5:$A$2004,A2699,'Lançamentos Diários'!$B$5:$B$2004,B2699)&gt;0,"OK","FALTA LANÇAMENTO"))</f>
        <v/>
      </c>
    </row>
    <row r="2700">
      <c r="A2700" s="13" t="n"/>
      <c r="B2700" s="6" t="n"/>
      <c r="C2700" s="14" t="n"/>
      <c r="D2700" s="14" t="n"/>
      <c r="E2700" s="6" t="n"/>
      <c r="F2700" s="11">
        <f>IF(OR(C2700="",D2700=""),"",ROUND(MOD(D2700-C2700,1)*24,2))</f>
        <v/>
      </c>
      <c r="G2700" s="6" t="n"/>
      <c r="H2700" s="16">
        <f>IF(OR(A2700="",B2700=""),"",IF(COUNTIFS('Lançamentos Diários'!$A$5:$A$2004,A2700,'Lançamentos Diários'!$B$5:$B$2004,B2700)&gt;0,"OK","FALTA LANÇAMENTO"))</f>
        <v/>
      </c>
    </row>
    <row r="2701">
      <c r="A2701" s="13" t="n"/>
      <c r="B2701" s="6" t="n"/>
      <c r="C2701" s="14" t="n"/>
      <c r="D2701" s="14" t="n"/>
      <c r="E2701" s="6" t="n"/>
      <c r="F2701" s="11">
        <f>IF(OR(C2701="",D2701=""),"",ROUND(MOD(D2701-C2701,1)*24,2))</f>
        <v/>
      </c>
      <c r="G2701" s="6" t="n"/>
      <c r="H2701" s="16">
        <f>IF(OR(A2701="",B2701=""),"",IF(COUNTIFS('Lançamentos Diários'!$A$5:$A$2004,A2701,'Lançamentos Diários'!$B$5:$B$2004,B2701)&gt;0,"OK","FALTA LANÇAMENTO"))</f>
        <v/>
      </c>
    </row>
    <row r="2702">
      <c r="A2702" s="13" t="n"/>
      <c r="B2702" s="6" t="n"/>
      <c r="C2702" s="14" t="n"/>
      <c r="D2702" s="14" t="n"/>
      <c r="E2702" s="6" t="n"/>
      <c r="F2702" s="11">
        <f>IF(OR(C2702="",D2702=""),"",ROUND(MOD(D2702-C2702,1)*24,2))</f>
        <v/>
      </c>
      <c r="G2702" s="6" t="n"/>
      <c r="H2702" s="16">
        <f>IF(OR(A2702="",B2702=""),"",IF(COUNTIFS('Lançamentos Diários'!$A$5:$A$2004,A2702,'Lançamentos Diários'!$B$5:$B$2004,B2702)&gt;0,"OK","FALTA LANÇAMENTO"))</f>
        <v/>
      </c>
    </row>
    <row r="2703">
      <c r="A2703" s="13" t="n"/>
      <c r="B2703" s="6" t="n"/>
      <c r="C2703" s="14" t="n"/>
      <c r="D2703" s="14" t="n"/>
      <c r="E2703" s="6" t="n"/>
      <c r="F2703" s="11">
        <f>IF(OR(C2703="",D2703=""),"",ROUND(MOD(D2703-C2703,1)*24,2))</f>
        <v/>
      </c>
      <c r="G2703" s="6" t="n"/>
      <c r="H2703" s="16">
        <f>IF(OR(A2703="",B2703=""),"",IF(COUNTIFS('Lançamentos Diários'!$A$5:$A$2004,A2703,'Lançamentos Diários'!$B$5:$B$2004,B2703)&gt;0,"OK","FALTA LANÇAMENTO"))</f>
        <v/>
      </c>
    </row>
    <row r="2704">
      <c r="A2704" s="13" t="n"/>
      <c r="B2704" s="6" t="n"/>
      <c r="C2704" s="14" t="n"/>
      <c r="D2704" s="14" t="n"/>
      <c r="E2704" s="6" t="n"/>
      <c r="F2704" s="11">
        <f>IF(OR(C2704="",D2704=""),"",ROUND(MOD(D2704-C2704,1)*24,2))</f>
        <v/>
      </c>
      <c r="G2704" s="6" t="n"/>
      <c r="H2704" s="16">
        <f>IF(OR(A2704="",B2704=""),"",IF(COUNTIFS('Lançamentos Diários'!$A$5:$A$2004,A2704,'Lançamentos Diários'!$B$5:$B$2004,B2704)&gt;0,"OK","FALTA LANÇAMENTO"))</f>
        <v/>
      </c>
    </row>
    <row r="2705">
      <c r="A2705" s="13" t="n"/>
      <c r="B2705" s="6" t="n"/>
      <c r="C2705" s="14" t="n"/>
      <c r="D2705" s="14" t="n"/>
      <c r="E2705" s="6" t="n"/>
      <c r="F2705" s="11">
        <f>IF(OR(C2705="",D2705=""),"",ROUND(MOD(D2705-C2705,1)*24,2))</f>
        <v/>
      </c>
      <c r="G2705" s="6" t="n"/>
      <c r="H2705" s="16">
        <f>IF(OR(A2705="",B2705=""),"",IF(COUNTIFS('Lançamentos Diários'!$A$5:$A$2004,A2705,'Lançamentos Diários'!$B$5:$B$2004,B2705)&gt;0,"OK","FALTA LANÇAMENTO"))</f>
        <v/>
      </c>
    </row>
    <row r="2706">
      <c r="A2706" s="13" t="n"/>
      <c r="B2706" s="6" t="n"/>
      <c r="C2706" s="14" t="n"/>
      <c r="D2706" s="14" t="n"/>
      <c r="E2706" s="6" t="n"/>
      <c r="F2706" s="11">
        <f>IF(OR(C2706="",D2706=""),"",ROUND(MOD(D2706-C2706,1)*24,2))</f>
        <v/>
      </c>
      <c r="G2706" s="6" t="n"/>
      <c r="H2706" s="16">
        <f>IF(OR(A2706="",B2706=""),"",IF(COUNTIFS('Lançamentos Diários'!$A$5:$A$2004,A2706,'Lançamentos Diários'!$B$5:$B$2004,B2706)&gt;0,"OK","FALTA LANÇAMENTO"))</f>
        <v/>
      </c>
    </row>
    <row r="2707">
      <c r="A2707" s="13" t="n"/>
      <c r="B2707" s="6" t="n"/>
      <c r="C2707" s="14" t="n"/>
      <c r="D2707" s="14" t="n"/>
      <c r="E2707" s="6" t="n"/>
      <c r="F2707" s="11">
        <f>IF(OR(C2707="",D2707=""),"",ROUND(MOD(D2707-C2707,1)*24,2))</f>
        <v/>
      </c>
      <c r="G2707" s="6" t="n"/>
      <c r="H2707" s="16">
        <f>IF(OR(A2707="",B2707=""),"",IF(COUNTIFS('Lançamentos Diários'!$A$5:$A$2004,A2707,'Lançamentos Diários'!$B$5:$B$2004,B2707)&gt;0,"OK","FALTA LANÇAMENTO"))</f>
        <v/>
      </c>
    </row>
    <row r="2708">
      <c r="A2708" s="13" t="n"/>
      <c r="B2708" s="6" t="n"/>
      <c r="C2708" s="14" t="n"/>
      <c r="D2708" s="14" t="n"/>
      <c r="E2708" s="6" t="n"/>
      <c r="F2708" s="11">
        <f>IF(OR(C2708="",D2708=""),"",ROUND(MOD(D2708-C2708,1)*24,2))</f>
        <v/>
      </c>
      <c r="G2708" s="6" t="n"/>
      <c r="H2708" s="16">
        <f>IF(OR(A2708="",B2708=""),"",IF(COUNTIFS('Lançamentos Diários'!$A$5:$A$2004,A2708,'Lançamentos Diários'!$B$5:$B$2004,B2708)&gt;0,"OK","FALTA LANÇAMENTO"))</f>
        <v/>
      </c>
    </row>
    <row r="2709">
      <c r="A2709" s="13" t="n"/>
      <c r="B2709" s="6" t="n"/>
      <c r="C2709" s="14" t="n"/>
      <c r="D2709" s="14" t="n"/>
      <c r="E2709" s="6" t="n"/>
      <c r="F2709" s="11">
        <f>IF(OR(C2709="",D2709=""),"",ROUND(MOD(D2709-C2709,1)*24,2))</f>
        <v/>
      </c>
      <c r="G2709" s="6" t="n"/>
      <c r="H2709" s="16">
        <f>IF(OR(A2709="",B2709=""),"",IF(COUNTIFS('Lançamentos Diários'!$A$5:$A$2004,A2709,'Lançamentos Diários'!$B$5:$B$2004,B2709)&gt;0,"OK","FALTA LANÇAMENTO"))</f>
        <v/>
      </c>
    </row>
    <row r="2710">
      <c r="A2710" s="13" t="n"/>
      <c r="B2710" s="6" t="n"/>
      <c r="C2710" s="14" t="n"/>
      <c r="D2710" s="14" t="n"/>
      <c r="E2710" s="6" t="n"/>
      <c r="F2710" s="11">
        <f>IF(OR(C2710="",D2710=""),"",ROUND(MOD(D2710-C2710,1)*24,2))</f>
        <v/>
      </c>
      <c r="G2710" s="6" t="n"/>
      <c r="H2710" s="16">
        <f>IF(OR(A2710="",B2710=""),"",IF(COUNTIFS('Lançamentos Diários'!$A$5:$A$2004,A2710,'Lançamentos Diários'!$B$5:$B$2004,B2710)&gt;0,"OK","FALTA LANÇAMENTO"))</f>
        <v/>
      </c>
    </row>
    <row r="2711">
      <c r="A2711" s="13" t="n"/>
      <c r="B2711" s="6" t="n"/>
      <c r="C2711" s="14" t="n"/>
      <c r="D2711" s="14" t="n"/>
      <c r="E2711" s="6" t="n"/>
      <c r="F2711" s="11">
        <f>IF(OR(C2711="",D2711=""),"",ROUND(MOD(D2711-C2711,1)*24,2))</f>
        <v/>
      </c>
      <c r="G2711" s="6" t="n"/>
      <c r="H2711" s="16">
        <f>IF(OR(A2711="",B2711=""),"",IF(COUNTIFS('Lançamentos Diários'!$A$5:$A$2004,A2711,'Lançamentos Diários'!$B$5:$B$2004,B2711)&gt;0,"OK","FALTA LANÇAMENTO"))</f>
        <v/>
      </c>
    </row>
    <row r="2712">
      <c r="A2712" s="13" t="n"/>
      <c r="B2712" s="6" t="n"/>
      <c r="C2712" s="14" t="n"/>
      <c r="D2712" s="14" t="n"/>
      <c r="E2712" s="6" t="n"/>
      <c r="F2712" s="11">
        <f>IF(OR(C2712="",D2712=""),"",ROUND(MOD(D2712-C2712,1)*24,2))</f>
        <v/>
      </c>
      <c r="G2712" s="6" t="n"/>
      <c r="H2712" s="16">
        <f>IF(OR(A2712="",B2712=""),"",IF(COUNTIFS('Lançamentos Diários'!$A$5:$A$2004,A2712,'Lançamentos Diários'!$B$5:$B$2004,B2712)&gt;0,"OK","FALTA LANÇAMENTO"))</f>
        <v/>
      </c>
    </row>
    <row r="2713">
      <c r="A2713" s="13" t="n"/>
      <c r="B2713" s="6" t="n"/>
      <c r="C2713" s="14" t="n"/>
      <c r="D2713" s="14" t="n"/>
      <c r="E2713" s="6" t="n"/>
      <c r="F2713" s="11">
        <f>IF(OR(C2713="",D2713=""),"",ROUND(MOD(D2713-C2713,1)*24,2))</f>
        <v/>
      </c>
      <c r="G2713" s="6" t="n"/>
      <c r="H2713" s="16">
        <f>IF(OR(A2713="",B2713=""),"",IF(COUNTIFS('Lançamentos Diários'!$A$5:$A$2004,A2713,'Lançamentos Diários'!$B$5:$B$2004,B2713)&gt;0,"OK","FALTA LANÇAMENTO"))</f>
        <v/>
      </c>
    </row>
    <row r="2714">
      <c r="A2714" s="13" t="n"/>
      <c r="B2714" s="6" t="n"/>
      <c r="C2714" s="14" t="n"/>
      <c r="D2714" s="14" t="n"/>
      <c r="E2714" s="6" t="n"/>
      <c r="F2714" s="11">
        <f>IF(OR(C2714="",D2714=""),"",ROUND(MOD(D2714-C2714,1)*24,2))</f>
        <v/>
      </c>
      <c r="G2714" s="6" t="n"/>
      <c r="H2714" s="16">
        <f>IF(OR(A2714="",B2714=""),"",IF(COUNTIFS('Lançamentos Diários'!$A$5:$A$2004,A2714,'Lançamentos Diários'!$B$5:$B$2004,B2714)&gt;0,"OK","FALTA LANÇAMENTO"))</f>
        <v/>
      </c>
    </row>
    <row r="2715">
      <c r="A2715" s="13" t="n"/>
      <c r="B2715" s="6" t="n"/>
      <c r="C2715" s="14" t="n"/>
      <c r="D2715" s="14" t="n"/>
      <c r="E2715" s="6" t="n"/>
      <c r="F2715" s="11">
        <f>IF(OR(C2715="",D2715=""),"",ROUND(MOD(D2715-C2715,1)*24,2))</f>
        <v/>
      </c>
      <c r="G2715" s="6" t="n"/>
      <c r="H2715" s="16">
        <f>IF(OR(A2715="",B2715=""),"",IF(COUNTIFS('Lançamentos Diários'!$A$5:$A$2004,A2715,'Lançamentos Diários'!$B$5:$B$2004,B2715)&gt;0,"OK","FALTA LANÇAMENTO"))</f>
        <v/>
      </c>
    </row>
    <row r="2716">
      <c r="A2716" s="13" t="n"/>
      <c r="B2716" s="6" t="n"/>
      <c r="C2716" s="14" t="n"/>
      <c r="D2716" s="14" t="n"/>
      <c r="E2716" s="6" t="n"/>
      <c r="F2716" s="11">
        <f>IF(OR(C2716="",D2716=""),"",ROUND(MOD(D2716-C2716,1)*24,2))</f>
        <v/>
      </c>
      <c r="G2716" s="6" t="n"/>
      <c r="H2716" s="16">
        <f>IF(OR(A2716="",B2716=""),"",IF(COUNTIFS('Lançamentos Diários'!$A$5:$A$2004,A2716,'Lançamentos Diários'!$B$5:$B$2004,B2716)&gt;0,"OK","FALTA LANÇAMENTO"))</f>
        <v/>
      </c>
    </row>
    <row r="2717">
      <c r="A2717" s="13" t="n"/>
      <c r="B2717" s="6" t="n"/>
      <c r="C2717" s="14" t="n"/>
      <c r="D2717" s="14" t="n"/>
      <c r="E2717" s="6" t="n"/>
      <c r="F2717" s="11">
        <f>IF(OR(C2717="",D2717=""),"",ROUND(MOD(D2717-C2717,1)*24,2))</f>
        <v/>
      </c>
      <c r="G2717" s="6" t="n"/>
      <c r="H2717" s="16">
        <f>IF(OR(A2717="",B2717=""),"",IF(COUNTIFS('Lançamentos Diários'!$A$5:$A$2004,A2717,'Lançamentos Diários'!$B$5:$B$2004,B2717)&gt;0,"OK","FALTA LANÇAMENTO"))</f>
        <v/>
      </c>
    </row>
    <row r="2718">
      <c r="A2718" s="13" t="n"/>
      <c r="B2718" s="6" t="n"/>
      <c r="C2718" s="14" t="n"/>
      <c r="D2718" s="14" t="n"/>
      <c r="E2718" s="6" t="n"/>
      <c r="F2718" s="11">
        <f>IF(OR(C2718="",D2718=""),"",ROUND(MOD(D2718-C2718,1)*24,2))</f>
        <v/>
      </c>
      <c r="G2718" s="6" t="n"/>
      <c r="H2718" s="16">
        <f>IF(OR(A2718="",B2718=""),"",IF(COUNTIFS('Lançamentos Diários'!$A$5:$A$2004,A2718,'Lançamentos Diários'!$B$5:$B$2004,B2718)&gt;0,"OK","FALTA LANÇAMENTO"))</f>
        <v/>
      </c>
    </row>
    <row r="2719">
      <c r="A2719" s="13" t="n"/>
      <c r="B2719" s="6" t="n"/>
      <c r="C2719" s="14" t="n"/>
      <c r="D2719" s="14" t="n"/>
      <c r="E2719" s="6" t="n"/>
      <c r="F2719" s="11">
        <f>IF(OR(C2719="",D2719=""),"",ROUND(MOD(D2719-C2719,1)*24,2))</f>
        <v/>
      </c>
      <c r="G2719" s="6" t="n"/>
      <c r="H2719" s="16">
        <f>IF(OR(A2719="",B2719=""),"",IF(COUNTIFS('Lançamentos Diários'!$A$5:$A$2004,A2719,'Lançamentos Diários'!$B$5:$B$2004,B2719)&gt;0,"OK","FALTA LANÇAMENTO"))</f>
        <v/>
      </c>
    </row>
    <row r="2720">
      <c r="A2720" s="13" t="n"/>
      <c r="B2720" s="6" t="n"/>
      <c r="C2720" s="14" t="n"/>
      <c r="D2720" s="14" t="n"/>
      <c r="E2720" s="6" t="n"/>
      <c r="F2720" s="11">
        <f>IF(OR(C2720="",D2720=""),"",ROUND(MOD(D2720-C2720,1)*24,2))</f>
        <v/>
      </c>
      <c r="G2720" s="6" t="n"/>
      <c r="H2720" s="16">
        <f>IF(OR(A2720="",B2720=""),"",IF(COUNTIFS('Lançamentos Diários'!$A$5:$A$2004,A2720,'Lançamentos Diários'!$B$5:$B$2004,B2720)&gt;0,"OK","FALTA LANÇAMENTO"))</f>
        <v/>
      </c>
    </row>
    <row r="2721">
      <c r="A2721" s="13" t="n"/>
      <c r="B2721" s="6" t="n"/>
      <c r="C2721" s="14" t="n"/>
      <c r="D2721" s="14" t="n"/>
      <c r="E2721" s="6" t="n"/>
      <c r="F2721" s="11">
        <f>IF(OR(C2721="",D2721=""),"",ROUND(MOD(D2721-C2721,1)*24,2))</f>
        <v/>
      </c>
      <c r="G2721" s="6" t="n"/>
      <c r="H2721" s="16">
        <f>IF(OR(A2721="",B2721=""),"",IF(COUNTIFS('Lançamentos Diários'!$A$5:$A$2004,A2721,'Lançamentos Diários'!$B$5:$B$2004,B2721)&gt;0,"OK","FALTA LANÇAMENTO"))</f>
        <v/>
      </c>
    </row>
    <row r="2722">
      <c r="A2722" s="13" t="n"/>
      <c r="B2722" s="6" t="n"/>
      <c r="C2722" s="14" t="n"/>
      <c r="D2722" s="14" t="n"/>
      <c r="E2722" s="6" t="n"/>
      <c r="F2722" s="11">
        <f>IF(OR(C2722="",D2722=""),"",ROUND(MOD(D2722-C2722,1)*24,2))</f>
        <v/>
      </c>
      <c r="G2722" s="6" t="n"/>
      <c r="H2722" s="16">
        <f>IF(OR(A2722="",B2722=""),"",IF(COUNTIFS('Lançamentos Diários'!$A$5:$A$2004,A2722,'Lançamentos Diários'!$B$5:$B$2004,B2722)&gt;0,"OK","FALTA LANÇAMENTO"))</f>
        <v/>
      </c>
    </row>
    <row r="2723">
      <c r="A2723" s="13" t="n"/>
      <c r="B2723" s="6" t="n"/>
      <c r="C2723" s="14" t="n"/>
      <c r="D2723" s="14" t="n"/>
      <c r="E2723" s="6" t="n"/>
      <c r="F2723" s="11">
        <f>IF(OR(C2723="",D2723=""),"",ROUND(MOD(D2723-C2723,1)*24,2))</f>
        <v/>
      </c>
      <c r="G2723" s="6" t="n"/>
      <c r="H2723" s="16">
        <f>IF(OR(A2723="",B2723=""),"",IF(COUNTIFS('Lançamentos Diários'!$A$5:$A$2004,A2723,'Lançamentos Diários'!$B$5:$B$2004,B2723)&gt;0,"OK","FALTA LANÇAMENTO"))</f>
        <v/>
      </c>
    </row>
    <row r="2724">
      <c r="A2724" s="13" t="n"/>
      <c r="B2724" s="6" t="n"/>
      <c r="C2724" s="14" t="n"/>
      <c r="D2724" s="14" t="n"/>
      <c r="E2724" s="6" t="n"/>
      <c r="F2724" s="11">
        <f>IF(OR(C2724="",D2724=""),"",ROUND(MOD(D2724-C2724,1)*24,2))</f>
        <v/>
      </c>
      <c r="G2724" s="6" t="n"/>
      <c r="H2724" s="16">
        <f>IF(OR(A2724="",B2724=""),"",IF(COUNTIFS('Lançamentos Diários'!$A$5:$A$2004,A2724,'Lançamentos Diários'!$B$5:$B$2004,B2724)&gt;0,"OK","FALTA LANÇAMENTO"))</f>
        <v/>
      </c>
    </row>
    <row r="2725">
      <c r="A2725" s="13" t="n"/>
      <c r="B2725" s="6" t="n"/>
      <c r="C2725" s="14" t="n"/>
      <c r="D2725" s="14" t="n"/>
      <c r="E2725" s="6" t="n"/>
      <c r="F2725" s="11">
        <f>IF(OR(C2725="",D2725=""),"",ROUND(MOD(D2725-C2725,1)*24,2))</f>
        <v/>
      </c>
      <c r="G2725" s="6" t="n"/>
      <c r="H2725" s="16">
        <f>IF(OR(A2725="",B2725=""),"",IF(COUNTIFS('Lançamentos Diários'!$A$5:$A$2004,A2725,'Lançamentos Diários'!$B$5:$B$2004,B2725)&gt;0,"OK","FALTA LANÇAMENTO"))</f>
        <v/>
      </c>
    </row>
    <row r="2726">
      <c r="A2726" s="13" t="n"/>
      <c r="B2726" s="6" t="n"/>
      <c r="C2726" s="14" t="n"/>
      <c r="D2726" s="14" t="n"/>
      <c r="E2726" s="6" t="n"/>
      <c r="F2726" s="11">
        <f>IF(OR(C2726="",D2726=""),"",ROUND(MOD(D2726-C2726,1)*24,2))</f>
        <v/>
      </c>
      <c r="G2726" s="6" t="n"/>
      <c r="H2726" s="16">
        <f>IF(OR(A2726="",B2726=""),"",IF(COUNTIFS('Lançamentos Diários'!$A$5:$A$2004,A2726,'Lançamentos Diários'!$B$5:$B$2004,B2726)&gt;0,"OK","FALTA LANÇAMENTO"))</f>
        <v/>
      </c>
    </row>
    <row r="2727">
      <c r="A2727" s="13" t="n"/>
      <c r="B2727" s="6" t="n"/>
      <c r="C2727" s="14" t="n"/>
      <c r="D2727" s="14" t="n"/>
      <c r="E2727" s="6" t="n"/>
      <c r="F2727" s="11">
        <f>IF(OR(C2727="",D2727=""),"",ROUND(MOD(D2727-C2727,1)*24,2))</f>
        <v/>
      </c>
      <c r="G2727" s="6" t="n"/>
      <c r="H2727" s="16">
        <f>IF(OR(A2727="",B2727=""),"",IF(COUNTIFS('Lançamentos Diários'!$A$5:$A$2004,A2727,'Lançamentos Diários'!$B$5:$B$2004,B2727)&gt;0,"OK","FALTA LANÇAMENTO"))</f>
        <v/>
      </c>
    </row>
    <row r="2728">
      <c r="A2728" s="13" t="n"/>
      <c r="B2728" s="6" t="n"/>
      <c r="C2728" s="14" t="n"/>
      <c r="D2728" s="14" t="n"/>
      <c r="E2728" s="6" t="n"/>
      <c r="F2728" s="11">
        <f>IF(OR(C2728="",D2728=""),"",ROUND(MOD(D2728-C2728,1)*24,2))</f>
        <v/>
      </c>
      <c r="G2728" s="6" t="n"/>
      <c r="H2728" s="16">
        <f>IF(OR(A2728="",B2728=""),"",IF(COUNTIFS('Lançamentos Diários'!$A$5:$A$2004,A2728,'Lançamentos Diários'!$B$5:$B$2004,B2728)&gt;0,"OK","FALTA LANÇAMENTO"))</f>
        <v/>
      </c>
    </row>
    <row r="2729">
      <c r="A2729" s="13" t="n"/>
      <c r="B2729" s="6" t="n"/>
      <c r="C2729" s="14" t="n"/>
      <c r="D2729" s="14" t="n"/>
      <c r="E2729" s="6" t="n"/>
      <c r="F2729" s="11">
        <f>IF(OR(C2729="",D2729=""),"",ROUND(MOD(D2729-C2729,1)*24,2))</f>
        <v/>
      </c>
      <c r="G2729" s="6" t="n"/>
      <c r="H2729" s="16">
        <f>IF(OR(A2729="",B2729=""),"",IF(COUNTIFS('Lançamentos Diários'!$A$5:$A$2004,A2729,'Lançamentos Diários'!$B$5:$B$2004,B2729)&gt;0,"OK","FALTA LANÇAMENTO"))</f>
        <v/>
      </c>
    </row>
    <row r="2730">
      <c r="A2730" s="13" t="n"/>
      <c r="B2730" s="6" t="n"/>
      <c r="C2730" s="14" t="n"/>
      <c r="D2730" s="14" t="n"/>
      <c r="E2730" s="6" t="n"/>
      <c r="F2730" s="11">
        <f>IF(OR(C2730="",D2730=""),"",ROUND(MOD(D2730-C2730,1)*24,2))</f>
        <v/>
      </c>
      <c r="G2730" s="6" t="n"/>
      <c r="H2730" s="16">
        <f>IF(OR(A2730="",B2730=""),"",IF(COUNTIFS('Lançamentos Diários'!$A$5:$A$2004,A2730,'Lançamentos Diários'!$B$5:$B$2004,B2730)&gt;0,"OK","FALTA LANÇAMENTO"))</f>
        <v/>
      </c>
    </row>
    <row r="2731">
      <c r="A2731" s="13" t="n"/>
      <c r="B2731" s="6" t="n"/>
      <c r="C2731" s="14" t="n"/>
      <c r="D2731" s="14" t="n"/>
      <c r="E2731" s="6" t="n"/>
      <c r="F2731" s="11">
        <f>IF(OR(C2731="",D2731=""),"",ROUND(MOD(D2731-C2731,1)*24,2))</f>
        <v/>
      </c>
      <c r="G2731" s="6" t="n"/>
      <c r="H2731" s="16">
        <f>IF(OR(A2731="",B2731=""),"",IF(COUNTIFS('Lançamentos Diários'!$A$5:$A$2004,A2731,'Lançamentos Diários'!$B$5:$B$2004,B2731)&gt;0,"OK","FALTA LANÇAMENTO"))</f>
        <v/>
      </c>
    </row>
    <row r="2732">
      <c r="A2732" s="13" t="n"/>
      <c r="B2732" s="6" t="n"/>
      <c r="C2732" s="14" t="n"/>
      <c r="D2732" s="14" t="n"/>
      <c r="E2732" s="6" t="n"/>
      <c r="F2732" s="11">
        <f>IF(OR(C2732="",D2732=""),"",ROUND(MOD(D2732-C2732,1)*24,2))</f>
        <v/>
      </c>
      <c r="G2732" s="6" t="n"/>
      <c r="H2732" s="16">
        <f>IF(OR(A2732="",B2732=""),"",IF(COUNTIFS('Lançamentos Diários'!$A$5:$A$2004,A2732,'Lançamentos Diários'!$B$5:$B$2004,B2732)&gt;0,"OK","FALTA LANÇAMENTO"))</f>
        <v/>
      </c>
    </row>
    <row r="2733">
      <c r="A2733" s="13" t="n"/>
      <c r="B2733" s="6" t="n"/>
      <c r="C2733" s="14" t="n"/>
      <c r="D2733" s="14" t="n"/>
      <c r="E2733" s="6" t="n"/>
      <c r="F2733" s="11">
        <f>IF(OR(C2733="",D2733=""),"",ROUND(MOD(D2733-C2733,1)*24,2))</f>
        <v/>
      </c>
      <c r="G2733" s="6" t="n"/>
      <c r="H2733" s="16">
        <f>IF(OR(A2733="",B2733=""),"",IF(COUNTIFS('Lançamentos Diários'!$A$5:$A$2004,A2733,'Lançamentos Diários'!$B$5:$B$2004,B2733)&gt;0,"OK","FALTA LANÇAMENTO"))</f>
        <v/>
      </c>
    </row>
    <row r="2734">
      <c r="A2734" s="13" t="n"/>
      <c r="B2734" s="6" t="n"/>
      <c r="C2734" s="14" t="n"/>
      <c r="D2734" s="14" t="n"/>
      <c r="E2734" s="6" t="n"/>
      <c r="F2734" s="11">
        <f>IF(OR(C2734="",D2734=""),"",ROUND(MOD(D2734-C2734,1)*24,2))</f>
        <v/>
      </c>
      <c r="G2734" s="6" t="n"/>
      <c r="H2734" s="16">
        <f>IF(OR(A2734="",B2734=""),"",IF(COUNTIFS('Lançamentos Diários'!$A$5:$A$2004,A2734,'Lançamentos Diários'!$B$5:$B$2004,B2734)&gt;0,"OK","FALTA LANÇAMENTO"))</f>
        <v/>
      </c>
    </row>
    <row r="2735">
      <c r="A2735" s="13" t="n"/>
      <c r="B2735" s="6" t="n"/>
      <c r="C2735" s="14" t="n"/>
      <c r="D2735" s="14" t="n"/>
      <c r="E2735" s="6" t="n"/>
      <c r="F2735" s="11">
        <f>IF(OR(C2735="",D2735=""),"",ROUND(MOD(D2735-C2735,1)*24,2))</f>
        <v/>
      </c>
      <c r="G2735" s="6" t="n"/>
      <c r="H2735" s="16">
        <f>IF(OR(A2735="",B2735=""),"",IF(COUNTIFS('Lançamentos Diários'!$A$5:$A$2004,A2735,'Lançamentos Diários'!$B$5:$B$2004,B2735)&gt;0,"OK","FALTA LANÇAMENTO"))</f>
        <v/>
      </c>
    </row>
    <row r="2736">
      <c r="A2736" s="13" t="n"/>
      <c r="B2736" s="6" t="n"/>
      <c r="C2736" s="14" t="n"/>
      <c r="D2736" s="14" t="n"/>
      <c r="E2736" s="6" t="n"/>
      <c r="F2736" s="11">
        <f>IF(OR(C2736="",D2736=""),"",ROUND(MOD(D2736-C2736,1)*24,2))</f>
        <v/>
      </c>
      <c r="G2736" s="6" t="n"/>
      <c r="H2736" s="16">
        <f>IF(OR(A2736="",B2736=""),"",IF(COUNTIFS('Lançamentos Diários'!$A$5:$A$2004,A2736,'Lançamentos Diários'!$B$5:$B$2004,B2736)&gt;0,"OK","FALTA LANÇAMENTO"))</f>
        <v/>
      </c>
    </row>
    <row r="2737">
      <c r="A2737" s="13" t="n"/>
      <c r="B2737" s="6" t="n"/>
      <c r="C2737" s="14" t="n"/>
      <c r="D2737" s="14" t="n"/>
      <c r="E2737" s="6" t="n"/>
      <c r="F2737" s="11">
        <f>IF(OR(C2737="",D2737=""),"",ROUND(MOD(D2737-C2737,1)*24,2))</f>
        <v/>
      </c>
      <c r="G2737" s="6" t="n"/>
      <c r="H2737" s="16">
        <f>IF(OR(A2737="",B2737=""),"",IF(COUNTIFS('Lançamentos Diários'!$A$5:$A$2004,A2737,'Lançamentos Diários'!$B$5:$B$2004,B2737)&gt;0,"OK","FALTA LANÇAMENTO"))</f>
        <v/>
      </c>
    </row>
    <row r="2738">
      <c r="A2738" s="13" t="n"/>
      <c r="B2738" s="6" t="n"/>
      <c r="C2738" s="14" t="n"/>
      <c r="D2738" s="14" t="n"/>
      <c r="E2738" s="6" t="n"/>
      <c r="F2738" s="11">
        <f>IF(OR(C2738="",D2738=""),"",ROUND(MOD(D2738-C2738,1)*24,2))</f>
        <v/>
      </c>
      <c r="G2738" s="6" t="n"/>
      <c r="H2738" s="16">
        <f>IF(OR(A2738="",B2738=""),"",IF(COUNTIFS('Lançamentos Diários'!$A$5:$A$2004,A2738,'Lançamentos Diários'!$B$5:$B$2004,B2738)&gt;0,"OK","FALTA LANÇAMENTO"))</f>
        <v/>
      </c>
    </row>
    <row r="2739">
      <c r="A2739" s="13" t="n"/>
      <c r="B2739" s="6" t="n"/>
      <c r="C2739" s="14" t="n"/>
      <c r="D2739" s="14" t="n"/>
      <c r="E2739" s="6" t="n"/>
      <c r="F2739" s="11">
        <f>IF(OR(C2739="",D2739=""),"",ROUND(MOD(D2739-C2739,1)*24,2))</f>
        <v/>
      </c>
      <c r="G2739" s="6" t="n"/>
      <c r="H2739" s="16">
        <f>IF(OR(A2739="",B2739=""),"",IF(COUNTIFS('Lançamentos Diários'!$A$5:$A$2004,A2739,'Lançamentos Diários'!$B$5:$B$2004,B2739)&gt;0,"OK","FALTA LANÇAMENTO"))</f>
        <v/>
      </c>
    </row>
    <row r="2740">
      <c r="A2740" s="13" t="n"/>
      <c r="B2740" s="6" t="n"/>
      <c r="C2740" s="14" t="n"/>
      <c r="D2740" s="14" t="n"/>
      <c r="E2740" s="6" t="n"/>
      <c r="F2740" s="11">
        <f>IF(OR(C2740="",D2740=""),"",ROUND(MOD(D2740-C2740,1)*24,2))</f>
        <v/>
      </c>
      <c r="G2740" s="6" t="n"/>
      <c r="H2740" s="16">
        <f>IF(OR(A2740="",B2740=""),"",IF(COUNTIFS('Lançamentos Diários'!$A$5:$A$2004,A2740,'Lançamentos Diários'!$B$5:$B$2004,B2740)&gt;0,"OK","FALTA LANÇAMENTO"))</f>
        <v/>
      </c>
    </row>
    <row r="2741">
      <c r="A2741" s="13" t="n"/>
      <c r="B2741" s="6" t="n"/>
      <c r="C2741" s="14" t="n"/>
      <c r="D2741" s="14" t="n"/>
      <c r="E2741" s="6" t="n"/>
      <c r="F2741" s="11">
        <f>IF(OR(C2741="",D2741=""),"",ROUND(MOD(D2741-C2741,1)*24,2))</f>
        <v/>
      </c>
      <c r="G2741" s="6" t="n"/>
      <c r="H2741" s="16">
        <f>IF(OR(A2741="",B2741=""),"",IF(COUNTIFS('Lançamentos Diários'!$A$5:$A$2004,A2741,'Lançamentos Diários'!$B$5:$B$2004,B2741)&gt;0,"OK","FALTA LANÇAMENTO"))</f>
        <v/>
      </c>
    </row>
    <row r="2742">
      <c r="A2742" s="13" t="n"/>
      <c r="B2742" s="6" t="n"/>
      <c r="C2742" s="14" t="n"/>
      <c r="D2742" s="14" t="n"/>
      <c r="E2742" s="6" t="n"/>
      <c r="F2742" s="11">
        <f>IF(OR(C2742="",D2742=""),"",ROUND(MOD(D2742-C2742,1)*24,2))</f>
        <v/>
      </c>
      <c r="G2742" s="6" t="n"/>
      <c r="H2742" s="16">
        <f>IF(OR(A2742="",B2742=""),"",IF(COUNTIFS('Lançamentos Diários'!$A$5:$A$2004,A2742,'Lançamentos Diários'!$B$5:$B$2004,B2742)&gt;0,"OK","FALTA LANÇAMENTO"))</f>
        <v/>
      </c>
    </row>
    <row r="2743">
      <c r="A2743" s="13" t="n"/>
      <c r="B2743" s="6" t="n"/>
      <c r="C2743" s="14" t="n"/>
      <c r="D2743" s="14" t="n"/>
      <c r="E2743" s="6" t="n"/>
      <c r="F2743" s="11">
        <f>IF(OR(C2743="",D2743=""),"",ROUND(MOD(D2743-C2743,1)*24,2))</f>
        <v/>
      </c>
      <c r="G2743" s="6" t="n"/>
      <c r="H2743" s="16">
        <f>IF(OR(A2743="",B2743=""),"",IF(COUNTIFS('Lançamentos Diários'!$A$5:$A$2004,A2743,'Lançamentos Diários'!$B$5:$B$2004,B2743)&gt;0,"OK","FALTA LANÇAMENTO"))</f>
        <v/>
      </c>
    </row>
    <row r="2744">
      <c r="A2744" s="13" t="n"/>
      <c r="B2744" s="6" t="n"/>
      <c r="C2744" s="14" t="n"/>
      <c r="D2744" s="14" t="n"/>
      <c r="E2744" s="6" t="n"/>
      <c r="F2744" s="11">
        <f>IF(OR(C2744="",D2744=""),"",ROUND(MOD(D2744-C2744,1)*24,2))</f>
        <v/>
      </c>
      <c r="G2744" s="6" t="n"/>
      <c r="H2744" s="16">
        <f>IF(OR(A2744="",B2744=""),"",IF(COUNTIFS('Lançamentos Diários'!$A$5:$A$2004,A2744,'Lançamentos Diários'!$B$5:$B$2004,B2744)&gt;0,"OK","FALTA LANÇAMENTO"))</f>
        <v/>
      </c>
    </row>
    <row r="2745">
      <c r="A2745" s="13" t="n"/>
      <c r="B2745" s="6" t="n"/>
      <c r="C2745" s="14" t="n"/>
      <c r="D2745" s="14" t="n"/>
      <c r="E2745" s="6" t="n"/>
      <c r="F2745" s="11">
        <f>IF(OR(C2745="",D2745=""),"",ROUND(MOD(D2745-C2745,1)*24,2))</f>
        <v/>
      </c>
      <c r="G2745" s="6" t="n"/>
      <c r="H2745" s="16">
        <f>IF(OR(A2745="",B2745=""),"",IF(COUNTIFS('Lançamentos Diários'!$A$5:$A$2004,A2745,'Lançamentos Diários'!$B$5:$B$2004,B2745)&gt;0,"OK","FALTA LANÇAMENTO"))</f>
        <v/>
      </c>
    </row>
    <row r="2746">
      <c r="A2746" s="13" t="n"/>
      <c r="B2746" s="6" t="n"/>
      <c r="C2746" s="14" t="n"/>
      <c r="D2746" s="14" t="n"/>
      <c r="E2746" s="6" t="n"/>
      <c r="F2746" s="11">
        <f>IF(OR(C2746="",D2746=""),"",ROUND(MOD(D2746-C2746,1)*24,2))</f>
        <v/>
      </c>
      <c r="G2746" s="6" t="n"/>
      <c r="H2746" s="16">
        <f>IF(OR(A2746="",B2746=""),"",IF(COUNTIFS('Lançamentos Diários'!$A$5:$A$2004,A2746,'Lançamentos Diários'!$B$5:$B$2004,B2746)&gt;0,"OK","FALTA LANÇAMENTO"))</f>
        <v/>
      </c>
    </row>
    <row r="2747">
      <c r="A2747" s="13" t="n"/>
      <c r="B2747" s="6" t="n"/>
      <c r="C2747" s="14" t="n"/>
      <c r="D2747" s="14" t="n"/>
      <c r="E2747" s="6" t="n"/>
      <c r="F2747" s="11">
        <f>IF(OR(C2747="",D2747=""),"",ROUND(MOD(D2747-C2747,1)*24,2))</f>
        <v/>
      </c>
      <c r="G2747" s="6" t="n"/>
      <c r="H2747" s="16">
        <f>IF(OR(A2747="",B2747=""),"",IF(COUNTIFS('Lançamentos Diários'!$A$5:$A$2004,A2747,'Lançamentos Diários'!$B$5:$B$2004,B2747)&gt;0,"OK","FALTA LANÇAMENTO"))</f>
        <v/>
      </c>
    </row>
    <row r="2748">
      <c r="A2748" s="13" t="n"/>
      <c r="B2748" s="6" t="n"/>
      <c r="C2748" s="14" t="n"/>
      <c r="D2748" s="14" t="n"/>
      <c r="E2748" s="6" t="n"/>
      <c r="F2748" s="11">
        <f>IF(OR(C2748="",D2748=""),"",ROUND(MOD(D2748-C2748,1)*24,2))</f>
        <v/>
      </c>
      <c r="G2748" s="6" t="n"/>
      <c r="H2748" s="16">
        <f>IF(OR(A2748="",B2748=""),"",IF(COUNTIFS('Lançamentos Diários'!$A$5:$A$2004,A2748,'Lançamentos Diários'!$B$5:$B$2004,B2748)&gt;0,"OK","FALTA LANÇAMENTO"))</f>
        <v/>
      </c>
    </row>
    <row r="2749">
      <c r="A2749" s="13" t="n"/>
      <c r="B2749" s="6" t="n"/>
      <c r="C2749" s="14" t="n"/>
      <c r="D2749" s="14" t="n"/>
      <c r="E2749" s="6" t="n"/>
      <c r="F2749" s="11">
        <f>IF(OR(C2749="",D2749=""),"",ROUND(MOD(D2749-C2749,1)*24,2))</f>
        <v/>
      </c>
      <c r="G2749" s="6" t="n"/>
      <c r="H2749" s="16">
        <f>IF(OR(A2749="",B2749=""),"",IF(COUNTIFS('Lançamentos Diários'!$A$5:$A$2004,A2749,'Lançamentos Diários'!$B$5:$B$2004,B2749)&gt;0,"OK","FALTA LANÇAMENTO"))</f>
        <v/>
      </c>
    </row>
    <row r="2750">
      <c r="A2750" s="13" t="n"/>
      <c r="B2750" s="6" t="n"/>
      <c r="C2750" s="14" t="n"/>
      <c r="D2750" s="14" t="n"/>
      <c r="E2750" s="6" t="n"/>
      <c r="F2750" s="11">
        <f>IF(OR(C2750="",D2750=""),"",ROUND(MOD(D2750-C2750,1)*24,2))</f>
        <v/>
      </c>
      <c r="G2750" s="6" t="n"/>
      <c r="H2750" s="16">
        <f>IF(OR(A2750="",B2750=""),"",IF(COUNTIFS('Lançamentos Diários'!$A$5:$A$2004,A2750,'Lançamentos Diários'!$B$5:$B$2004,B2750)&gt;0,"OK","FALTA LANÇAMENTO"))</f>
        <v/>
      </c>
    </row>
    <row r="2751">
      <c r="A2751" s="13" t="n"/>
      <c r="B2751" s="6" t="n"/>
      <c r="C2751" s="14" t="n"/>
      <c r="D2751" s="14" t="n"/>
      <c r="E2751" s="6" t="n"/>
      <c r="F2751" s="11">
        <f>IF(OR(C2751="",D2751=""),"",ROUND(MOD(D2751-C2751,1)*24,2))</f>
        <v/>
      </c>
      <c r="G2751" s="6" t="n"/>
      <c r="H2751" s="16">
        <f>IF(OR(A2751="",B2751=""),"",IF(COUNTIFS('Lançamentos Diários'!$A$5:$A$2004,A2751,'Lançamentos Diários'!$B$5:$B$2004,B2751)&gt;0,"OK","FALTA LANÇAMENTO"))</f>
        <v/>
      </c>
    </row>
    <row r="2752">
      <c r="A2752" s="13" t="n"/>
      <c r="B2752" s="6" t="n"/>
      <c r="C2752" s="14" t="n"/>
      <c r="D2752" s="14" t="n"/>
      <c r="E2752" s="6" t="n"/>
      <c r="F2752" s="11">
        <f>IF(OR(C2752="",D2752=""),"",ROUND(MOD(D2752-C2752,1)*24,2))</f>
        <v/>
      </c>
      <c r="G2752" s="6" t="n"/>
      <c r="H2752" s="16">
        <f>IF(OR(A2752="",B2752=""),"",IF(COUNTIFS('Lançamentos Diários'!$A$5:$A$2004,A2752,'Lançamentos Diários'!$B$5:$B$2004,B2752)&gt;0,"OK","FALTA LANÇAMENTO"))</f>
        <v/>
      </c>
    </row>
    <row r="2753">
      <c r="A2753" s="13" t="n"/>
      <c r="B2753" s="6" t="n"/>
      <c r="C2753" s="14" t="n"/>
      <c r="D2753" s="14" t="n"/>
      <c r="E2753" s="6" t="n"/>
      <c r="F2753" s="11">
        <f>IF(OR(C2753="",D2753=""),"",ROUND(MOD(D2753-C2753,1)*24,2))</f>
        <v/>
      </c>
      <c r="G2753" s="6" t="n"/>
      <c r="H2753" s="16">
        <f>IF(OR(A2753="",B2753=""),"",IF(COUNTIFS('Lançamentos Diários'!$A$5:$A$2004,A2753,'Lançamentos Diários'!$B$5:$B$2004,B2753)&gt;0,"OK","FALTA LANÇAMENTO"))</f>
        <v/>
      </c>
    </row>
    <row r="2754">
      <c r="A2754" s="13" t="n"/>
      <c r="B2754" s="6" t="n"/>
      <c r="C2754" s="14" t="n"/>
      <c r="D2754" s="14" t="n"/>
      <c r="E2754" s="6" t="n"/>
      <c r="F2754" s="11">
        <f>IF(OR(C2754="",D2754=""),"",ROUND(MOD(D2754-C2754,1)*24,2))</f>
        <v/>
      </c>
      <c r="G2754" s="6" t="n"/>
      <c r="H2754" s="16">
        <f>IF(OR(A2754="",B2754=""),"",IF(COUNTIFS('Lançamentos Diários'!$A$5:$A$2004,A2754,'Lançamentos Diários'!$B$5:$B$2004,B2754)&gt;0,"OK","FALTA LANÇAMENTO"))</f>
        <v/>
      </c>
    </row>
    <row r="2755">
      <c r="A2755" s="13" t="n"/>
      <c r="B2755" s="6" t="n"/>
      <c r="C2755" s="14" t="n"/>
      <c r="D2755" s="14" t="n"/>
      <c r="E2755" s="6" t="n"/>
      <c r="F2755" s="11">
        <f>IF(OR(C2755="",D2755=""),"",ROUND(MOD(D2755-C2755,1)*24,2))</f>
        <v/>
      </c>
      <c r="G2755" s="6" t="n"/>
      <c r="H2755" s="16">
        <f>IF(OR(A2755="",B2755=""),"",IF(COUNTIFS('Lançamentos Diários'!$A$5:$A$2004,A2755,'Lançamentos Diários'!$B$5:$B$2004,B2755)&gt;0,"OK","FALTA LANÇAMENTO"))</f>
        <v/>
      </c>
    </row>
    <row r="2756">
      <c r="A2756" s="13" t="n"/>
      <c r="B2756" s="6" t="n"/>
      <c r="C2756" s="14" t="n"/>
      <c r="D2756" s="14" t="n"/>
      <c r="E2756" s="6" t="n"/>
      <c r="F2756" s="11">
        <f>IF(OR(C2756="",D2756=""),"",ROUND(MOD(D2756-C2756,1)*24,2))</f>
        <v/>
      </c>
      <c r="G2756" s="6" t="n"/>
      <c r="H2756" s="16">
        <f>IF(OR(A2756="",B2756=""),"",IF(COUNTIFS('Lançamentos Diários'!$A$5:$A$2004,A2756,'Lançamentos Diários'!$B$5:$B$2004,B2756)&gt;0,"OK","FALTA LANÇAMENTO"))</f>
        <v/>
      </c>
    </row>
    <row r="2757">
      <c r="A2757" s="13" t="n"/>
      <c r="B2757" s="6" t="n"/>
      <c r="C2757" s="14" t="n"/>
      <c r="D2757" s="14" t="n"/>
      <c r="E2757" s="6" t="n"/>
      <c r="F2757" s="11">
        <f>IF(OR(C2757="",D2757=""),"",ROUND(MOD(D2757-C2757,1)*24,2))</f>
        <v/>
      </c>
      <c r="G2757" s="6" t="n"/>
      <c r="H2757" s="16">
        <f>IF(OR(A2757="",B2757=""),"",IF(COUNTIFS('Lançamentos Diários'!$A$5:$A$2004,A2757,'Lançamentos Diários'!$B$5:$B$2004,B2757)&gt;0,"OK","FALTA LANÇAMENTO"))</f>
        <v/>
      </c>
    </row>
    <row r="2758">
      <c r="A2758" s="13" t="n"/>
      <c r="B2758" s="6" t="n"/>
      <c r="C2758" s="14" t="n"/>
      <c r="D2758" s="14" t="n"/>
      <c r="E2758" s="6" t="n"/>
      <c r="F2758" s="11">
        <f>IF(OR(C2758="",D2758=""),"",ROUND(MOD(D2758-C2758,1)*24,2))</f>
        <v/>
      </c>
      <c r="G2758" s="6" t="n"/>
      <c r="H2758" s="16">
        <f>IF(OR(A2758="",B2758=""),"",IF(COUNTIFS('Lançamentos Diários'!$A$5:$A$2004,A2758,'Lançamentos Diários'!$B$5:$B$2004,B2758)&gt;0,"OK","FALTA LANÇAMENTO"))</f>
        <v/>
      </c>
    </row>
    <row r="2759">
      <c r="A2759" s="13" t="n"/>
      <c r="B2759" s="6" t="n"/>
      <c r="C2759" s="14" t="n"/>
      <c r="D2759" s="14" t="n"/>
      <c r="E2759" s="6" t="n"/>
      <c r="F2759" s="11">
        <f>IF(OR(C2759="",D2759=""),"",ROUND(MOD(D2759-C2759,1)*24,2))</f>
        <v/>
      </c>
      <c r="G2759" s="6" t="n"/>
      <c r="H2759" s="16">
        <f>IF(OR(A2759="",B2759=""),"",IF(COUNTIFS('Lançamentos Diários'!$A$5:$A$2004,A2759,'Lançamentos Diários'!$B$5:$B$2004,B2759)&gt;0,"OK","FALTA LANÇAMENTO"))</f>
        <v/>
      </c>
    </row>
    <row r="2760">
      <c r="A2760" s="13" t="n"/>
      <c r="B2760" s="6" t="n"/>
      <c r="C2760" s="14" t="n"/>
      <c r="D2760" s="14" t="n"/>
      <c r="E2760" s="6" t="n"/>
      <c r="F2760" s="11">
        <f>IF(OR(C2760="",D2760=""),"",ROUND(MOD(D2760-C2760,1)*24,2))</f>
        <v/>
      </c>
      <c r="G2760" s="6" t="n"/>
      <c r="H2760" s="16">
        <f>IF(OR(A2760="",B2760=""),"",IF(COUNTIFS('Lançamentos Diários'!$A$5:$A$2004,A2760,'Lançamentos Diários'!$B$5:$B$2004,B2760)&gt;0,"OK","FALTA LANÇAMENTO"))</f>
        <v/>
      </c>
    </row>
    <row r="2761">
      <c r="A2761" s="13" t="n"/>
      <c r="B2761" s="6" t="n"/>
      <c r="C2761" s="14" t="n"/>
      <c r="D2761" s="14" t="n"/>
      <c r="E2761" s="6" t="n"/>
      <c r="F2761" s="11">
        <f>IF(OR(C2761="",D2761=""),"",ROUND(MOD(D2761-C2761,1)*24,2))</f>
        <v/>
      </c>
      <c r="G2761" s="6" t="n"/>
      <c r="H2761" s="16">
        <f>IF(OR(A2761="",B2761=""),"",IF(COUNTIFS('Lançamentos Diários'!$A$5:$A$2004,A2761,'Lançamentos Diários'!$B$5:$B$2004,B2761)&gt;0,"OK","FALTA LANÇAMENTO"))</f>
        <v/>
      </c>
    </row>
    <row r="2762">
      <c r="A2762" s="13" t="n"/>
      <c r="B2762" s="6" t="n"/>
      <c r="C2762" s="14" t="n"/>
      <c r="D2762" s="14" t="n"/>
      <c r="E2762" s="6" t="n"/>
      <c r="F2762" s="11">
        <f>IF(OR(C2762="",D2762=""),"",ROUND(MOD(D2762-C2762,1)*24,2))</f>
        <v/>
      </c>
      <c r="G2762" s="6" t="n"/>
      <c r="H2762" s="16">
        <f>IF(OR(A2762="",B2762=""),"",IF(COUNTIFS('Lançamentos Diários'!$A$5:$A$2004,A2762,'Lançamentos Diários'!$B$5:$B$2004,B2762)&gt;0,"OK","FALTA LANÇAMENTO"))</f>
        <v/>
      </c>
    </row>
    <row r="2763">
      <c r="A2763" s="13" t="n"/>
      <c r="B2763" s="6" t="n"/>
      <c r="C2763" s="14" t="n"/>
      <c r="D2763" s="14" t="n"/>
      <c r="E2763" s="6" t="n"/>
      <c r="F2763" s="11">
        <f>IF(OR(C2763="",D2763=""),"",ROUND(MOD(D2763-C2763,1)*24,2))</f>
        <v/>
      </c>
      <c r="G2763" s="6" t="n"/>
      <c r="H2763" s="16">
        <f>IF(OR(A2763="",B2763=""),"",IF(COUNTIFS('Lançamentos Diários'!$A$5:$A$2004,A2763,'Lançamentos Diários'!$B$5:$B$2004,B2763)&gt;0,"OK","FALTA LANÇAMENTO"))</f>
        <v/>
      </c>
    </row>
    <row r="2764">
      <c r="A2764" s="13" t="n"/>
      <c r="B2764" s="6" t="n"/>
      <c r="C2764" s="14" t="n"/>
      <c r="D2764" s="14" t="n"/>
      <c r="E2764" s="6" t="n"/>
      <c r="F2764" s="11">
        <f>IF(OR(C2764="",D2764=""),"",ROUND(MOD(D2764-C2764,1)*24,2))</f>
        <v/>
      </c>
      <c r="G2764" s="6" t="n"/>
      <c r="H2764" s="16">
        <f>IF(OR(A2764="",B2764=""),"",IF(COUNTIFS('Lançamentos Diários'!$A$5:$A$2004,A2764,'Lançamentos Diários'!$B$5:$B$2004,B2764)&gt;0,"OK","FALTA LANÇAMENTO"))</f>
        <v/>
      </c>
    </row>
    <row r="2765">
      <c r="A2765" s="13" t="n"/>
      <c r="B2765" s="6" t="n"/>
      <c r="C2765" s="14" t="n"/>
      <c r="D2765" s="14" t="n"/>
      <c r="E2765" s="6" t="n"/>
      <c r="F2765" s="11">
        <f>IF(OR(C2765="",D2765=""),"",ROUND(MOD(D2765-C2765,1)*24,2))</f>
        <v/>
      </c>
      <c r="G2765" s="6" t="n"/>
      <c r="H2765" s="16">
        <f>IF(OR(A2765="",B2765=""),"",IF(COUNTIFS('Lançamentos Diários'!$A$5:$A$2004,A2765,'Lançamentos Diários'!$B$5:$B$2004,B2765)&gt;0,"OK","FALTA LANÇAMENTO"))</f>
        <v/>
      </c>
    </row>
    <row r="2766">
      <c r="A2766" s="13" t="n"/>
      <c r="B2766" s="6" t="n"/>
      <c r="C2766" s="14" t="n"/>
      <c r="D2766" s="14" t="n"/>
      <c r="E2766" s="6" t="n"/>
      <c r="F2766" s="11">
        <f>IF(OR(C2766="",D2766=""),"",ROUND(MOD(D2766-C2766,1)*24,2))</f>
        <v/>
      </c>
      <c r="G2766" s="6" t="n"/>
      <c r="H2766" s="16">
        <f>IF(OR(A2766="",B2766=""),"",IF(COUNTIFS('Lançamentos Diários'!$A$5:$A$2004,A2766,'Lançamentos Diários'!$B$5:$B$2004,B2766)&gt;0,"OK","FALTA LANÇAMENTO"))</f>
        <v/>
      </c>
    </row>
    <row r="2767">
      <c r="A2767" s="13" t="n"/>
      <c r="B2767" s="6" t="n"/>
      <c r="C2767" s="14" t="n"/>
      <c r="D2767" s="14" t="n"/>
      <c r="E2767" s="6" t="n"/>
      <c r="F2767" s="11">
        <f>IF(OR(C2767="",D2767=""),"",ROUND(MOD(D2767-C2767,1)*24,2))</f>
        <v/>
      </c>
      <c r="G2767" s="6" t="n"/>
      <c r="H2767" s="16">
        <f>IF(OR(A2767="",B2767=""),"",IF(COUNTIFS('Lançamentos Diários'!$A$5:$A$2004,A2767,'Lançamentos Diários'!$B$5:$B$2004,B2767)&gt;0,"OK","FALTA LANÇAMENTO"))</f>
        <v/>
      </c>
    </row>
    <row r="2768">
      <c r="A2768" s="13" t="n"/>
      <c r="B2768" s="6" t="n"/>
      <c r="C2768" s="14" t="n"/>
      <c r="D2768" s="14" t="n"/>
      <c r="E2768" s="6" t="n"/>
      <c r="F2768" s="11">
        <f>IF(OR(C2768="",D2768=""),"",ROUND(MOD(D2768-C2768,1)*24,2))</f>
        <v/>
      </c>
      <c r="G2768" s="6" t="n"/>
      <c r="H2768" s="16">
        <f>IF(OR(A2768="",B2768=""),"",IF(COUNTIFS('Lançamentos Diários'!$A$5:$A$2004,A2768,'Lançamentos Diários'!$B$5:$B$2004,B2768)&gt;0,"OK","FALTA LANÇAMENTO"))</f>
        <v/>
      </c>
    </row>
    <row r="2769">
      <c r="A2769" s="13" t="n"/>
      <c r="B2769" s="6" t="n"/>
      <c r="C2769" s="14" t="n"/>
      <c r="D2769" s="14" t="n"/>
      <c r="E2769" s="6" t="n"/>
      <c r="F2769" s="11">
        <f>IF(OR(C2769="",D2769=""),"",ROUND(MOD(D2769-C2769,1)*24,2))</f>
        <v/>
      </c>
      <c r="G2769" s="6" t="n"/>
      <c r="H2769" s="16">
        <f>IF(OR(A2769="",B2769=""),"",IF(COUNTIFS('Lançamentos Diários'!$A$5:$A$2004,A2769,'Lançamentos Diários'!$B$5:$B$2004,B2769)&gt;0,"OK","FALTA LANÇAMENTO"))</f>
        <v/>
      </c>
    </row>
    <row r="2770">
      <c r="A2770" s="13" t="n"/>
      <c r="B2770" s="6" t="n"/>
      <c r="C2770" s="14" t="n"/>
      <c r="D2770" s="14" t="n"/>
      <c r="E2770" s="6" t="n"/>
      <c r="F2770" s="11">
        <f>IF(OR(C2770="",D2770=""),"",ROUND(MOD(D2770-C2770,1)*24,2))</f>
        <v/>
      </c>
      <c r="G2770" s="6" t="n"/>
      <c r="H2770" s="16">
        <f>IF(OR(A2770="",B2770=""),"",IF(COUNTIFS('Lançamentos Diários'!$A$5:$A$2004,A2770,'Lançamentos Diários'!$B$5:$B$2004,B2770)&gt;0,"OK","FALTA LANÇAMENTO"))</f>
        <v/>
      </c>
    </row>
    <row r="2771">
      <c r="A2771" s="13" t="n"/>
      <c r="B2771" s="6" t="n"/>
      <c r="C2771" s="14" t="n"/>
      <c r="D2771" s="14" t="n"/>
      <c r="E2771" s="6" t="n"/>
      <c r="F2771" s="11">
        <f>IF(OR(C2771="",D2771=""),"",ROUND(MOD(D2771-C2771,1)*24,2))</f>
        <v/>
      </c>
      <c r="G2771" s="6" t="n"/>
      <c r="H2771" s="16">
        <f>IF(OR(A2771="",B2771=""),"",IF(COUNTIFS('Lançamentos Diários'!$A$5:$A$2004,A2771,'Lançamentos Diários'!$B$5:$B$2004,B2771)&gt;0,"OK","FALTA LANÇAMENTO"))</f>
        <v/>
      </c>
    </row>
    <row r="2772">
      <c r="A2772" s="13" t="n"/>
      <c r="B2772" s="6" t="n"/>
      <c r="C2772" s="14" t="n"/>
      <c r="D2772" s="14" t="n"/>
      <c r="E2772" s="6" t="n"/>
      <c r="F2772" s="11">
        <f>IF(OR(C2772="",D2772=""),"",ROUND(MOD(D2772-C2772,1)*24,2))</f>
        <v/>
      </c>
      <c r="G2772" s="6" t="n"/>
      <c r="H2772" s="16">
        <f>IF(OR(A2772="",B2772=""),"",IF(COUNTIFS('Lançamentos Diários'!$A$5:$A$2004,A2772,'Lançamentos Diários'!$B$5:$B$2004,B2772)&gt;0,"OK","FALTA LANÇAMENTO"))</f>
        <v/>
      </c>
    </row>
    <row r="2773">
      <c r="A2773" s="13" t="n"/>
      <c r="B2773" s="6" t="n"/>
      <c r="C2773" s="14" t="n"/>
      <c r="D2773" s="14" t="n"/>
      <c r="E2773" s="6" t="n"/>
      <c r="F2773" s="11">
        <f>IF(OR(C2773="",D2773=""),"",ROUND(MOD(D2773-C2773,1)*24,2))</f>
        <v/>
      </c>
      <c r="G2773" s="6" t="n"/>
      <c r="H2773" s="16">
        <f>IF(OR(A2773="",B2773=""),"",IF(COUNTIFS('Lançamentos Diários'!$A$5:$A$2004,A2773,'Lançamentos Diários'!$B$5:$B$2004,B2773)&gt;0,"OK","FALTA LANÇAMENTO"))</f>
        <v/>
      </c>
    </row>
    <row r="2774">
      <c r="A2774" s="13" t="n"/>
      <c r="B2774" s="6" t="n"/>
      <c r="C2774" s="14" t="n"/>
      <c r="D2774" s="14" t="n"/>
      <c r="E2774" s="6" t="n"/>
      <c r="F2774" s="11">
        <f>IF(OR(C2774="",D2774=""),"",ROUND(MOD(D2774-C2774,1)*24,2))</f>
        <v/>
      </c>
      <c r="G2774" s="6" t="n"/>
      <c r="H2774" s="16">
        <f>IF(OR(A2774="",B2774=""),"",IF(COUNTIFS('Lançamentos Diários'!$A$5:$A$2004,A2774,'Lançamentos Diários'!$B$5:$B$2004,B2774)&gt;0,"OK","FALTA LANÇAMENTO"))</f>
        <v/>
      </c>
    </row>
    <row r="2775">
      <c r="A2775" s="13" t="n"/>
      <c r="B2775" s="6" t="n"/>
      <c r="C2775" s="14" t="n"/>
      <c r="D2775" s="14" t="n"/>
      <c r="E2775" s="6" t="n"/>
      <c r="F2775" s="11">
        <f>IF(OR(C2775="",D2775=""),"",ROUND(MOD(D2775-C2775,1)*24,2))</f>
        <v/>
      </c>
      <c r="G2775" s="6" t="n"/>
      <c r="H2775" s="16">
        <f>IF(OR(A2775="",B2775=""),"",IF(COUNTIFS('Lançamentos Diários'!$A$5:$A$2004,A2775,'Lançamentos Diários'!$B$5:$B$2004,B2775)&gt;0,"OK","FALTA LANÇAMENTO"))</f>
        <v/>
      </c>
    </row>
    <row r="2776">
      <c r="A2776" s="13" t="n"/>
      <c r="B2776" s="6" t="n"/>
      <c r="C2776" s="14" t="n"/>
      <c r="D2776" s="14" t="n"/>
      <c r="E2776" s="6" t="n"/>
      <c r="F2776" s="11">
        <f>IF(OR(C2776="",D2776=""),"",ROUND(MOD(D2776-C2776,1)*24,2))</f>
        <v/>
      </c>
      <c r="G2776" s="6" t="n"/>
      <c r="H2776" s="16">
        <f>IF(OR(A2776="",B2776=""),"",IF(COUNTIFS('Lançamentos Diários'!$A$5:$A$2004,A2776,'Lançamentos Diários'!$B$5:$B$2004,B2776)&gt;0,"OK","FALTA LANÇAMENTO"))</f>
        <v/>
      </c>
    </row>
    <row r="2777">
      <c r="A2777" s="13" t="n"/>
      <c r="B2777" s="6" t="n"/>
      <c r="C2777" s="14" t="n"/>
      <c r="D2777" s="14" t="n"/>
      <c r="E2777" s="6" t="n"/>
      <c r="F2777" s="11">
        <f>IF(OR(C2777="",D2777=""),"",ROUND(MOD(D2777-C2777,1)*24,2))</f>
        <v/>
      </c>
      <c r="G2777" s="6" t="n"/>
      <c r="H2777" s="16">
        <f>IF(OR(A2777="",B2777=""),"",IF(COUNTIFS('Lançamentos Diários'!$A$5:$A$2004,A2777,'Lançamentos Diários'!$B$5:$B$2004,B2777)&gt;0,"OK","FALTA LANÇAMENTO"))</f>
        <v/>
      </c>
    </row>
    <row r="2778">
      <c r="A2778" s="13" t="n"/>
      <c r="B2778" s="6" t="n"/>
      <c r="C2778" s="14" t="n"/>
      <c r="D2778" s="14" t="n"/>
      <c r="E2778" s="6" t="n"/>
      <c r="F2778" s="11">
        <f>IF(OR(C2778="",D2778=""),"",ROUND(MOD(D2778-C2778,1)*24,2))</f>
        <v/>
      </c>
      <c r="G2778" s="6" t="n"/>
      <c r="H2778" s="16">
        <f>IF(OR(A2778="",B2778=""),"",IF(COUNTIFS('Lançamentos Diários'!$A$5:$A$2004,A2778,'Lançamentos Diários'!$B$5:$B$2004,B2778)&gt;0,"OK","FALTA LANÇAMENTO"))</f>
        <v/>
      </c>
    </row>
    <row r="2779">
      <c r="A2779" s="13" t="n"/>
      <c r="B2779" s="6" t="n"/>
      <c r="C2779" s="14" t="n"/>
      <c r="D2779" s="14" t="n"/>
      <c r="E2779" s="6" t="n"/>
      <c r="F2779" s="11">
        <f>IF(OR(C2779="",D2779=""),"",ROUND(MOD(D2779-C2779,1)*24,2))</f>
        <v/>
      </c>
      <c r="G2779" s="6" t="n"/>
      <c r="H2779" s="16">
        <f>IF(OR(A2779="",B2779=""),"",IF(COUNTIFS('Lançamentos Diários'!$A$5:$A$2004,A2779,'Lançamentos Diários'!$B$5:$B$2004,B2779)&gt;0,"OK","FALTA LANÇAMENTO"))</f>
        <v/>
      </c>
    </row>
    <row r="2780">
      <c r="A2780" s="13" t="n"/>
      <c r="B2780" s="6" t="n"/>
      <c r="C2780" s="14" t="n"/>
      <c r="D2780" s="14" t="n"/>
      <c r="E2780" s="6" t="n"/>
      <c r="F2780" s="11">
        <f>IF(OR(C2780="",D2780=""),"",ROUND(MOD(D2780-C2780,1)*24,2))</f>
        <v/>
      </c>
      <c r="G2780" s="6" t="n"/>
      <c r="H2780" s="16">
        <f>IF(OR(A2780="",B2780=""),"",IF(COUNTIFS('Lançamentos Diários'!$A$5:$A$2004,A2780,'Lançamentos Diários'!$B$5:$B$2004,B2780)&gt;0,"OK","FALTA LANÇAMENTO"))</f>
        <v/>
      </c>
    </row>
    <row r="2781">
      <c r="A2781" s="13" t="n"/>
      <c r="B2781" s="6" t="n"/>
      <c r="C2781" s="14" t="n"/>
      <c r="D2781" s="14" t="n"/>
      <c r="E2781" s="6" t="n"/>
      <c r="F2781" s="11">
        <f>IF(OR(C2781="",D2781=""),"",ROUND(MOD(D2781-C2781,1)*24,2))</f>
        <v/>
      </c>
      <c r="G2781" s="6" t="n"/>
      <c r="H2781" s="16">
        <f>IF(OR(A2781="",B2781=""),"",IF(COUNTIFS('Lançamentos Diários'!$A$5:$A$2004,A2781,'Lançamentos Diários'!$B$5:$B$2004,B2781)&gt;0,"OK","FALTA LANÇAMENTO"))</f>
        <v/>
      </c>
    </row>
    <row r="2782">
      <c r="A2782" s="13" t="n"/>
      <c r="B2782" s="6" t="n"/>
      <c r="C2782" s="14" t="n"/>
      <c r="D2782" s="14" t="n"/>
      <c r="E2782" s="6" t="n"/>
      <c r="F2782" s="11">
        <f>IF(OR(C2782="",D2782=""),"",ROUND(MOD(D2782-C2782,1)*24,2))</f>
        <v/>
      </c>
      <c r="G2782" s="6" t="n"/>
      <c r="H2782" s="16">
        <f>IF(OR(A2782="",B2782=""),"",IF(COUNTIFS('Lançamentos Diários'!$A$5:$A$2004,A2782,'Lançamentos Diários'!$B$5:$B$2004,B2782)&gt;0,"OK","FALTA LANÇAMENTO"))</f>
        <v/>
      </c>
    </row>
    <row r="2783">
      <c r="A2783" s="13" t="n"/>
      <c r="B2783" s="6" t="n"/>
      <c r="C2783" s="14" t="n"/>
      <c r="D2783" s="14" t="n"/>
      <c r="E2783" s="6" t="n"/>
      <c r="F2783" s="11">
        <f>IF(OR(C2783="",D2783=""),"",ROUND(MOD(D2783-C2783,1)*24,2))</f>
        <v/>
      </c>
      <c r="G2783" s="6" t="n"/>
      <c r="H2783" s="16">
        <f>IF(OR(A2783="",B2783=""),"",IF(COUNTIFS('Lançamentos Diários'!$A$5:$A$2004,A2783,'Lançamentos Diários'!$B$5:$B$2004,B2783)&gt;0,"OK","FALTA LANÇAMENTO"))</f>
        <v/>
      </c>
    </row>
    <row r="2784">
      <c r="A2784" s="13" t="n"/>
      <c r="B2784" s="6" t="n"/>
      <c r="C2784" s="14" t="n"/>
      <c r="D2784" s="14" t="n"/>
      <c r="E2784" s="6" t="n"/>
      <c r="F2784" s="11">
        <f>IF(OR(C2784="",D2784=""),"",ROUND(MOD(D2784-C2784,1)*24,2))</f>
        <v/>
      </c>
      <c r="G2784" s="6" t="n"/>
      <c r="H2784" s="16">
        <f>IF(OR(A2784="",B2784=""),"",IF(COUNTIFS('Lançamentos Diários'!$A$5:$A$2004,A2784,'Lançamentos Diários'!$B$5:$B$2004,B2784)&gt;0,"OK","FALTA LANÇAMENTO"))</f>
        <v/>
      </c>
    </row>
    <row r="2785">
      <c r="A2785" s="13" t="n"/>
      <c r="B2785" s="6" t="n"/>
      <c r="C2785" s="14" t="n"/>
      <c r="D2785" s="14" t="n"/>
      <c r="E2785" s="6" t="n"/>
      <c r="F2785" s="11">
        <f>IF(OR(C2785="",D2785=""),"",ROUND(MOD(D2785-C2785,1)*24,2))</f>
        <v/>
      </c>
      <c r="G2785" s="6" t="n"/>
      <c r="H2785" s="16">
        <f>IF(OR(A2785="",B2785=""),"",IF(COUNTIFS('Lançamentos Diários'!$A$5:$A$2004,A2785,'Lançamentos Diários'!$B$5:$B$2004,B2785)&gt;0,"OK","FALTA LANÇAMENTO"))</f>
        <v/>
      </c>
    </row>
    <row r="2786">
      <c r="A2786" s="13" t="n"/>
      <c r="B2786" s="6" t="n"/>
      <c r="C2786" s="14" t="n"/>
      <c r="D2786" s="14" t="n"/>
      <c r="E2786" s="6" t="n"/>
      <c r="F2786" s="11">
        <f>IF(OR(C2786="",D2786=""),"",ROUND(MOD(D2786-C2786,1)*24,2))</f>
        <v/>
      </c>
      <c r="G2786" s="6" t="n"/>
      <c r="H2786" s="16">
        <f>IF(OR(A2786="",B2786=""),"",IF(COUNTIFS('Lançamentos Diários'!$A$5:$A$2004,A2786,'Lançamentos Diários'!$B$5:$B$2004,B2786)&gt;0,"OK","FALTA LANÇAMENTO"))</f>
        <v/>
      </c>
    </row>
    <row r="2787">
      <c r="A2787" s="13" t="n"/>
      <c r="B2787" s="6" t="n"/>
      <c r="C2787" s="14" t="n"/>
      <c r="D2787" s="14" t="n"/>
      <c r="E2787" s="6" t="n"/>
      <c r="F2787" s="11">
        <f>IF(OR(C2787="",D2787=""),"",ROUND(MOD(D2787-C2787,1)*24,2))</f>
        <v/>
      </c>
      <c r="G2787" s="6" t="n"/>
      <c r="H2787" s="16">
        <f>IF(OR(A2787="",B2787=""),"",IF(COUNTIFS('Lançamentos Diários'!$A$5:$A$2004,A2787,'Lançamentos Diários'!$B$5:$B$2004,B2787)&gt;0,"OK","FALTA LANÇAMENTO"))</f>
        <v/>
      </c>
    </row>
    <row r="2788">
      <c r="A2788" s="13" t="n"/>
      <c r="B2788" s="6" t="n"/>
      <c r="C2788" s="14" t="n"/>
      <c r="D2788" s="14" t="n"/>
      <c r="E2788" s="6" t="n"/>
      <c r="F2788" s="11">
        <f>IF(OR(C2788="",D2788=""),"",ROUND(MOD(D2788-C2788,1)*24,2))</f>
        <v/>
      </c>
      <c r="G2788" s="6" t="n"/>
      <c r="H2788" s="16">
        <f>IF(OR(A2788="",B2788=""),"",IF(COUNTIFS('Lançamentos Diários'!$A$5:$A$2004,A2788,'Lançamentos Diários'!$B$5:$B$2004,B2788)&gt;0,"OK","FALTA LANÇAMENTO"))</f>
        <v/>
      </c>
    </row>
    <row r="2789">
      <c r="A2789" s="13" t="n"/>
      <c r="B2789" s="6" t="n"/>
      <c r="C2789" s="14" t="n"/>
      <c r="D2789" s="14" t="n"/>
      <c r="E2789" s="6" t="n"/>
      <c r="F2789" s="11">
        <f>IF(OR(C2789="",D2789=""),"",ROUND(MOD(D2789-C2789,1)*24,2))</f>
        <v/>
      </c>
      <c r="G2789" s="6" t="n"/>
      <c r="H2789" s="16">
        <f>IF(OR(A2789="",B2789=""),"",IF(COUNTIFS('Lançamentos Diários'!$A$5:$A$2004,A2789,'Lançamentos Diários'!$B$5:$B$2004,B2789)&gt;0,"OK","FALTA LANÇAMENTO"))</f>
        <v/>
      </c>
    </row>
    <row r="2790">
      <c r="A2790" s="13" t="n"/>
      <c r="B2790" s="6" t="n"/>
      <c r="C2790" s="14" t="n"/>
      <c r="D2790" s="14" t="n"/>
      <c r="E2790" s="6" t="n"/>
      <c r="F2790" s="11">
        <f>IF(OR(C2790="",D2790=""),"",ROUND(MOD(D2790-C2790,1)*24,2))</f>
        <v/>
      </c>
      <c r="G2790" s="6" t="n"/>
      <c r="H2790" s="16">
        <f>IF(OR(A2790="",B2790=""),"",IF(COUNTIFS('Lançamentos Diários'!$A$5:$A$2004,A2790,'Lançamentos Diários'!$B$5:$B$2004,B2790)&gt;0,"OK","FALTA LANÇAMENTO"))</f>
        <v/>
      </c>
    </row>
    <row r="2791">
      <c r="A2791" s="13" t="n"/>
      <c r="B2791" s="6" t="n"/>
      <c r="C2791" s="14" t="n"/>
      <c r="D2791" s="14" t="n"/>
      <c r="E2791" s="6" t="n"/>
      <c r="F2791" s="11">
        <f>IF(OR(C2791="",D2791=""),"",ROUND(MOD(D2791-C2791,1)*24,2))</f>
        <v/>
      </c>
      <c r="G2791" s="6" t="n"/>
      <c r="H2791" s="16">
        <f>IF(OR(A2791="",B2791=""),"",IF(COUNTIFS('Lançamentos Diários'!$A$5:$A$2004,A2791,'Lançamentos Diários'!$B$5:$B$2004,B2791)&gt;0,"OK","FALTA LANÇAMENTO"))</f>
        <v/>
      </c>
    </row>
    <row r="2792">
      <c r="A2792" s="13" t="n"/>
      <c r="B2792" s="6" t="n"/>
      <c r="C2792" s="14" t="n"/>
      <c r="D2792" s="14" t="n"/>
      <c r="E2792" s="6" t="n"/>
      <c r="F2792" s="11">
        <f>IF(OR(C2792="",D2792=""),"",ROUND(MOD(D2792-C2792,1)*24,2))</f>
        <v/>
      </c>
      <c r="G2792" s="6" t="n"/>
      <c r="H2792" s="16">
        <f>IF(OR(A2792="",B2792=""),"",IF(COUNTIFS('Lançamentos Diários'!$A$5:$A$2004,A2792,'Lançamentos Diários'!$B$5:$B$2004,B2792)&gt;0,"OK","FALTA LANÇAMENTO"))</f>
        <v/>
      </c>
    </row>
    <row r="2793">
      <c r="A2793" s="13" t="n"/>
      <c r="B2793" s="6" t="n"/>
      <c r="C2793" s="14" t="n"/>
      <c r="D2793" s="14" t="n"/>
      <c r="E2793" s="6" t="n"/>
      <c r="F2793" s="11">
        <f>IF(OR(C2793="",D2793=""),"",ROUND(MOD(D2793-C2793,1)*24,2))</f>
        <v/>
      </c>
      <c r="G2793" s="6" t="n"/>
      <c r="H2793" s="16">
        <f>IF(OR(A2793="",B2793=""),"",IF(COUNTIFS('Lançamentos Diários'!$A$5:$A$2004,A2793,'Lançamentos Diários'!$B$5:$B$2004,B2793)&gt;0,"OK","FALTA LANÇAMENTO"))</f>
        <v/>
      </c>
    </row>
    <row r="2794">
      <c r="A2794" s="13" t="n"/>
      <c r="B2794" s="6" t="n"/>
      <c r="C2794" s="14" t="n"/>
      <c r="D2794" s="14" t="n"/>
      <c r="E2794" s="6" t="n"/>
      <c r="F2794" s="11">
        <f>IF(OR(C2794="",D2794=""),"",ROUND(MOD(D2794-C2794,1)*24,2))</f>
        <v/>
      </c>
      <c r="G2794" s="6" t="n"/>
      <c r="H2794" s="16">
        <f>IF(OR(A2794="",B2794=""),"",IF(COUNTIFS('Lançamentos Diários'!$A$5:$A$2004,A2794,'Lançamentos Diários'!$B$5:$B$2004,B2794)&gt;0,"OK","FALTA LANÇAMENTO"))</f>
        <v/>
      </c>
    </row>
    <row r="2795">
      <c r="A2795" s="13" t="n"/>
      <c r="B2795" s="6" t="n"/>
      <c r="C2795" s="14" t="n"/>
      <c r="D2795" s="14" t="n"/>
      <c r="E2795" s="6" t="n"/>
      <c r="F2795" s="11">
        <f>IF(OR(C2795="",D2795=""),"",ROUND(MOD(D2795-C2795,1)*24,2))</f>
        <v/>
      </c>
      <c r="G2795" s="6" t="n"/>
      <c r="H2795" s="16">
        <f>IF(OR(A2795="",B2795=""),"",IF(COUNTIFS('Lançamentos Diários'!$A$5:$A$2004,A2795,'Lançamentos Diários'!$B$5:$B$2004,B2795)&gt;0,"OK","FALTA LANÇAMENTO"))</f>
        <v/>
      </c>
    </row>
    <row r="2796">
      <c r="A2796" s="13" t="n"/>
      <c r="B2796" s="6" t="n"/>
      <c r="C2796" s="14" t="n"/>
      <c r="D2796" s="14" t="n"/>
      <c r="E2796" s="6" t="n"/>
      <c r="F2796" s="11">
        <f>IF(OR(C2796="",D2796=""),"",ROUND(MOD(D2796-C2796,1)*24,2))</f>
        <v/>
      </c>
      <c r="G2796" s="6" t="n"/>
      <c r="H2796" s="16">
        <f>IF(OR(A2796="",B2796=""),"",IF(COUNTIFS('Lançamentos Diários'!$A$5:$A$2004,A2796,'Lançamentos Diários'!$B$5:$B$2004,B2796)&gt;0,"OK","FALTA LANÇAMENTO"))</f>
        <v/>
      </c>
    </row>
    <row r="2797">
      <c r="A2797" s="13" t="n"/>
      <c r="B2797" s="6" t="n"/>
      <c r="C2797" s="14" t="n"/>
      <c r="D2797" s="14" t="n"/>
      <c r="E2797" s="6" t="n"/>
      <c r="F2797" s="11">
        <f>IF(OR(C2797="",D2797=""),"",ROUND(MOD(D2797-C2797,1)*24,2))</f>
        <v/>
      </c>
      <c r="G2797" s="6" t="n"/>
      <c r="H2797" s="16">
        <f>IF(OR(A2797="",B2797=""),"",IF(COUNTIFS('Lançamentos Diários'!$A$5:$A$2004,A2797,'Lançamentos Diários'!$B$5:$B$2004,B2797)&gt;0,"OK","FALTA LANÇAMENTO"))</f>
        <v/>
      </c>
    </row>
    <row r="2798">
      <c r="A2798" s="13" t="n"/>
      <c r="B2798" s="6" t="n"/>
      <c r="C2798" s="14" t="n"/>
      <c r="D2798" s="14" t="n"/>
      <c r="E2798" s="6" t="n"/>
      <c r="F2798" s="11">
        <f>IF(OR(C2798="",D2798=""),"",ROUND(MOD(D2798-C2798,1)*24,2))</f>
        <v/>
      </c>
      <c r="G2798" s="6" t="n"/>
      <c r="H2798" s="16">
        <f>IF(OR(A2798="",B2798=""),"",IF(COUNTIFS('Lançamentos Diários'!$A$5:$A$2004,A2798,'Lançamentos Diários'!$B$5:$B$2004,B2798)&gt;0,"OK","FALTA LANÇAMENTO"))</f>
        <v/>
      </c>
    </row>
    <row r="2799">
      <c r="A2799" s="13" t="n"/>
      <c r="B2799" s="6" t="n"/>
      <c r="C2799" s="14" t="n"/>
      <c r="D2799" s="14" t="n"/>
      <c r="E2799" s="6" t="n"/>
      <c r="F2799" s="11">
        <f>IF(OR(C2799="",D2799=""),"",ROUND(MOD(D2799-C2799,1)*24,2))</f>
        <v/>
      </c>
      <c r="G2799" s="6" t="n"/>
      <c r="H2799" s="16">
        <f>IF(OR(A2799="",B2799=""),"",IF(COUNTIFS('Lançamentos Diários'!$A$5:$A$2004,A2799,'Lançamentos Diários'!$B$5:$B$2004,B2799)&gt;0,"OK","FALTA LANÇAMENTO"))</f>
        <v/>
      </c>
    </row>
    <row r="2800">
      <c r="A2800" s="13" t="n"/>
      <c r="B2800" s="6" t="n"/>
      <c r="C2800" s="14" t="n"/>
      <c r="D2800" s="14" t="n"/>
      <c r="E2800" s="6" t="n"/>
      <c r="F2800" s="11">
        <f>IF(OR(C2800="",D2800=""),"",ROUND(MOD(D2800-C2800,1)*24,2))</f>
        <v/>
      </c>
      <c r="G2800" s="6" t="n"/>
      <c r="H2800" s="16">
        <f>IF(OR(A2800="",B2800=""),"",IF(COUNTIFS('Lançamentos Diários'!$A$5:$A$2004,A2800,'Lançamentos Diários'!$B$5:$B$2004,B2800)&gt;0,"OK","FALTA LANÇAMENTO"))</f>
        <v/>
      </c>
    </row>
    <row r="2801">
      <c r="A2801" s="13" t="n"/>
      <c r="B2801" s="6" t="n"/>
      <c r="C2801" s="14" t="n"/>
      <c r="D2801" s="14" t="n"/>
      <c r="E2801" s="6" t="n"/>
      <c r="F2801" s="11">
        <f>IF(OR(C2801="",D2801=""),"",ROUND(MOD(D2801-C2801,1)*24,2))</f>
        <v/>
      </c>
      <c r="G2801" s="6" t="n"/>
      <c r="H2801" s="16">
        <f>IF(OR(A2801="",B2801=""),"",IF(COUNTIFS('Lançamentos Diários'!$A$5:$A$2004,A2801,'Lançamentos Diários'!$B$5:$B$2004,B2801)&gt;0,"OK","FALTA LANÇAMENTO"))</f>
        <v/>
      </c>
    </row>
    <row r="2802">
      <c r="A2802" s="13" t="n"/>
      <c r="B2802" s="6" t="n"/>
      <c r="C2802" s="14" t="n"/>
      <c r="D2802" s="14" t="n"/>
      <c r="E2802" s="6" t="n"/>
      <c r="F2802" s="11">
        <f>IF(OR(C2802="",D2802=""),"",ROUND(MOD(D2802-C2802,1)*24,2))</f>
        <v/>
      </c>
      <c r="G2802" s="6" t="n"/>
      <c r="H2802" s="16">
        <f>IF(OR(A2802="",B2802=""),"",IF(COUNTIFS('Lançamentos Diários'!$A$5:$A$2004,A2802,'Lançamentos Diários'!$B$5:$B$2004,B2802)&gt;0,"OK","FALTA LANÇAMENTO"))</f>
        <v/>
      </c>
    </row>
    <row r="2803">
      <c r="A2803" s="13" t="n"/>
      <c r="B2803" s="6" t="n"/>
      <c r="C2803" s="14" t="n"/>
      <c r="D2803" s="14" t="n"/>
      <c r="E2803" s="6" t="n"/>
      <c r="F2803" s="11">
        <f>IF(OR(C2803="",D2803=""),"",ROUND(MOD(D2803-C2803,1)*24,2))</f>
        <v/>
      </c>
      <c r="G2803" s="6" t="n"/>
      <c r="H2803" s="16">
        <f>IF(OR(A2803="",B2803=""),"",IF(COUNTIFS('Lançamentos Diários'!$A$5:$A$2004,A2803,'Lançamentos Diários'!$B$5:$B$2004,B2803)&gt;0,"OK","FALTA LANÇAMENTO"))</f>
        <v/>
      </c>
    </row>
    <row r="2804">
      <c r="A2804" s="13" t="n"/>
      <c r="B2804" s="6" t="n"/>
      <c r="C2804" s="14" t="n"/>
      <c r="D2804" s="14" t="n"/>
      <c r="E2804" s="6" t="n"/>
      <c r="F2804" s="11">
        <f>IF(OR(C2804="",D2804=""),"",ROUND(MOD(D2804-C2804,1)*24,2))</f>
        <v/>
      </c>
      <c r="G2804" s="6" t="n"/>
      <c r="H2804" s="16">
        <f>IF(OR(A2804="",B2804=""),"",IF(COUNTIFS('Lançamentos Diários'!$A$5:$A$2004,A2804,'Lançamentos Diários'!$B$5:$B$2004,B2804)&gt;0,"OK","FALTA LANÇAMENTO"))</f>
        <v/>
      </c>
    </row>
    <row r="2805">
      <c r="A2805" s="13" t="n"/>
      <c r="B2805" s="6" t="n"/>
      <c r="C2805" s="14" t="n"/>
      <c r="D2805" s="14" t="n"/>
      <c r="E2805" s="6" t="n"/>
      <c r="F2805" s="11">
        <f>IF(OR(C2805="",D2805=""),"",ROUND(MOD(D2805-C2805,1)*24,2))</f>
        <v/>
      </c>
      <c r="G2805" s="6" t="n"/>
      <c r="H2805" s="16">
        <f>IF(OR(A2805="",B2805=""),"",IF(COUNTIFS('Lançamentos Diários'!$A$5:$A$2004,A2805,'Lançamentos Diários'!$B$5:$B$2004,B2805)&gt;0,"OK","FALTA LANÇAMENTO"))</f>
        <v/>
      </c>
    </row>
    <row r="2806">
      <c r="A2806" s="13" t="n"/>
      <c r="B2806" s="6" t="n"/>
      <c r="C2806" s="14" t="n"/>
      <c r="D2806" s="14" t="n"/>
      <c r="E2806" s="6" t="n"/>
      <c r="F2806" s="11">
        <f>IF(OR(C2806="",D2806=""),"",ROUND(MOD(D2806-C2806,1)*24,2))</f>
        <v/>
      </c>
      <c r="G2806" s="6" t="n"/>
      <c r="H2806" s="16">
        <f>IF(OR(A2806="",B2806=""),"",IF(COUNTIFS('Lançamentos Diários'!$A$5:$A$2004,A2806,'Lançamentos Diários'!$B$5:$B$2004,B2806)&gt;0,"OK","FALTA LANÇAMENTO"))</f>
        <v/>
      </c>
    </row>
    <row r="2807">
      <c r="A2807" s="13" t="n"/>
      <c r="B2807" s="6" t="n"/>
      <c r="C2807" s="14" t="n"/>
      <c r="D2807" s="14" t="n"/>
      <c r="E2807" s="6" t="n"/>
      <c r="F2807" s="11">
        <f>IF(OR(C2807="",D2807=""),"",ROUND(MOD(D2807-C2807,1)*24,2))</f>
        <v/>
      </c>
      <c r="G2807" s="6" t="n"/>
      <c r="H2807" s="16">
        <f>IF(OR(A2807="",B2807=""),"",IF(COUNTIFS('Lançamentos Diários'!$A$5:$A$2004,A2807,'Lançamentos Diários'!$B$5:$B$2004,B2807)&gt;0,"OK","FALTA LANÇAMENTO"))</f>
        <v/>
      </c>
    </row>
    <row r="2808">
      <c r="A2808" s="13" t="n"/>
      <c r="B2808" s="6" t="n"/>
      <c r="C2808" s="14" t="n"/>
      <c r="D2808" s="14" t="n"/>
      <c r="E2808" s="6" t="n"/>
      <c r="F2808" s="11">
        <f>IF(OR(C2808="",D2808=""),"",ROUND(MOD(D2808-C2808,1)*24,2))</f>
        <v/>
      </c>
      <c r="G2808" s="6" t="n"/>
      <c r="H2808" s="16">
        <f>IF(OR(A2808="",B2808=""),"",IF(COUNTIFS('Lançamentos Diários'!$A$5:$A$2004,A2808,'Lançamentos Diários'!$B$5:$B$2004,B2808)&gt;0,"OK","FALTA LANÇAMENTO"))</f>
        <v/>
      </c>
    </row>
    <row r="2809">
      <c r="A2809" s="13" t="n"/>
      <c r="B2809" s="6" t="n"/>
      <c r="C2809" s="14" t="n"/>
      <c r="D2809" s="14" t="n"/>
      <c r="E2809" s="6" t="n"/>
      <c r="F2809" s="11">
        <f>IF(OR(C2809="",D2809=""),"",ROUND(MOD(D2809-C2809,1)*24,2))</f>
        <v/>
      </c>
      <c r="G2809" s="6" t="n"/>
      <c r="H2809" s="16">
        <f>IF(OR(A2809="",B2809=""),"",IF(COUNTIFS('Lançamentos Diários'!$A$5:$A$2004,A2809,'Lançamentos Diários'!$B$5:$B$2004,B2809)&gt;0,"OK","FALTA LANÇAMENTO"))</f>
        <v/>
      </c>
    </row>
    <row r="2810">
      <c r="A2810" s="13" t="n"/>
      <c r="B2810" s="6" t="n"/>
      <c r="C2810" s="14" t="n"/>
      <c r="D2810" s="14" t="n"/>
      <c r="E2810" s="6" t="n"/>
      <c r="F2810" s="11">
        <f>IF(OR(C2810="",D2810=""),"",ROUND(MOD(D2810-C2810,1)*24,2))</f>
        <v/>
      </c>
      <c r="G2810" s="6" t="n"/>
      <c r="H2810" s="16">
        <f>IF(OR(A2810="",B2810=""),"",IF(COUNTIFS('Lançamentos Diários'!$A$5:$A$2004,A2810,'Lançamentos Diários'!$B$5:$B$2004,B2810)&gt;0,"OK","FALTA LANÇAMENTO"))</f>
        <v/>
      </c>
    </row>
    <row r="2811">
      <c r="A2811" s="13" t="n"/>
      <c r="B2811" s="6" t="n"/>
      <c r="C2811" s="14" t="n"/>
      <c r="D2811" s="14" t="n"/>
      <c r="E2811" s="6" t="n"/>
      <c r="F2811" s="11">
        <f>IF(OR(C2811="",D2811=""),"",ROUND(MOD(D2811-C2811,1)*24,2))</f>
        <v/>
      </c>
      <c r="G2811" s="6" t="n"/>
      <c r="H2811" s="16">
        <f>IF(OR(A2811="",B2811=""),"",IF(COUNTIFS('Lançamentos Diários'!$A$5:$A$2004,A2811,'Lançamentos Diários'!$B$5:$B$2004,B2811)&gt;0,"OK","FALTA LANÇAMENTO"))</f>
        <v/>
      </c>
    </row>
    <row r="2812">
      <c r="A2812" s="13" t="n"/>
      <c r="B2812" s="6" t="n"/>
      <c r="C2812" s="14" t="n"/>
      <c r="D2812" s="14" t="n"/>
      <c r="E2812" s="6" t="n"/>
      <c r="F2812" s="11">
        <f>IF(OR(C2812="",D2812=""),"",ROUND(MOD(D2812-C2812,1)*24,2))</f>
        <v/>
      </c>
      <c r="G2812" s="6" t="n"/>
      <c r="H2812" s="16">
        <f>IF(OR(A2812="",B2812=""),"",IF(COUNTIFS('Lançamentos Diários'!$A$5:$A$2004,A2812,'Lançamentos Diários'!$B$5:$B$2004,B2812)&gt;0,"OK","FALTA LANÇAMENTO"))</f>
        <v/>
      </c>
    </row>
    <row r="2813">
      <c r="A2813" s="13" t="n"/>
      <c r="B2813" s="6" t="n"/>
      <c r="C2813" s="14" t="n"/>
      <c r="D2813" s="14" t="n"/>
      <c r="E2813" s="6" t="n"/>
      <c r="F2813" s="11">
        <f>IF(OR(C2813="",D2813=""),"",ROUND(MOD(D2813-C2813,1)*24,2))</f>
        <v/>
      </c>
      <c r="G2813" s="6" t="n"/>
      <c r="H2813" s="16">
        <f>IF(OR(A2813="",B2813=""),"",IF(COUNTIFS('Lançamentos Diários'!$A$5:$A$2004,A2813,'Lançamentos Diários'!$B$5:$B$2004,B2813)&gt;0,"OK","FALTA LANÇAMENTO"))</f>
        <v/>
      </c>
    </row>
    <row r="2814">
      <c r="A2814" s="13" t="n"/>
      <c r="B2814" s="6" t="n"/>
      <c r="C2814" s="14" t="n"/>
      <c r="D2814" s="14" t="n"/>
      <c r="E2814" s="6" t="n"/>
      <c r="F2814" s="11">
        <f>IF(OR(C2814="",D2814=""),"",ROUND(MOD(D2814-C2814,1)*24,2))</f>
        <v/>
      </c>
      <c r="G2814" s="6" t="n"/>
      <c r="H2814" s="16">
        <f>IF(OR(A2814="",B2814=""),"",IF(COUNTIFS('Lançamentos Diários'!$A$5:$A$2004,A2814,'Lançamentos Diários'!$B$5:$B$2004,B2814)&gt;0,"OK","FALTA LANÇAMENTO"))</f>
        <v/>
      </c>
    </row>
    <row r="2815">
      <c r="A2815" s="13" t="n"/>
      <c r="B2815" s="6" t="n"/>
      <c r="C2815" s="14" t="n"/>
      <c r="D2815" s="14" t="n"/>
      <c r="E2815" s="6" t="n"/>
      <c r="F2815" s="11">
        <f>IF(OR(C2815="",D2815=""),"",ROUND(MOD(D2815-C2815,1)*24,2))</f>
        <v/>
      </c>
      <c r="G2815" s="6" t="n"/>
      <c r="H2815" s="16">
        <f>IF(OR(A2815="",B2815=""),"",IF(COUNTIFS('Lançamentos Diários'!$A$5:$A$2004,A2815,'Lançamentos Diários'!$B$5:$B$2004,B2815)&gt;0,"OK","FALTA LANÇAMENTO"))</f>
        <v/>
      </c>
    </row>
    <row r="2816">
      <c r="A2816" s="13" t="n"/>
      <c r="B2816" s="6" t="n"/>
      <c r="C2816" s="14" t="n"/>
      <c r="D2816" s="14" t="n"/>
      <c r="E2816" s="6" t="n"/>
      <c r="F2816" s="11">
        <f>IF(OR(C2816="",D2816=""),"",ROUND(MOD(D2816-C2816,1)*24,2))</f>
        <v/>
      </c>
      <c r="G2816" s="6" t="n"/>
      <c r="H2816" s="16">
        <f>IF(OR(A2816="",B2816=""),"",IF(COUNTIFS('Lançamentos Diários'!$A$5:$A$2004,A2816,'Lançamentos Diários'!$B$5:$B$2004,B2816)&gt;0,"OK","FALTA LANÇAMENTO"))</f>
        <v/>
      </c>
    </row>
    <row r="2817">
      <c r="A2817" s="13" t="n"/>
      <c r="B2817" s="6" t="n"/>
      <c r="C2817" s="14" t="n"/>
      <c r="D2817" s="14" t="n"/>
      <c r="E2817" s="6" t="n"/>
      <c r="F2817" s="11">
        <f>IF(OR(C2817="",D2817=""),"",ROUND(MOD(D2817-C2817,1)*24,2))</f>
        <v/>
      </c>
      <c r="G2817" s="6" t="n"/>
      <c r="H2817" s="16">
        <f>IF(OR(A2817="",B2817=""),"",IF(COUNTIFS('Lançamentos Diários'!$A$5:$A$2004,A2817,'Lançamentos Diários'!$B$5:$B$2004,B2817)&gt;0,"OK","FALTA LANÇAMENTO"))</f>
        <v/>
      </c>
    </row>
    <row r="2818">
      <c r="A2818" s="13" t="n"/>
      <c r="B2818" s="6" t="n"/>
      <c r="C2818" s="14" t="n"/>
      <c r="D2818" s="14" t="n"/>
      <c r="E2818" s="6" t="n"/>
      <c r="F2818" s="11">
        <f>IF(OR(C2818="",D2818=""),"",ROUND(MOD(D2818-C2818,1)*24,2))</f>
        <v/>
      </c>
      <c r="G2818" s="6" t="n"/>
      <c r="H2818" s="16">
        <f>IF(OR(A2818="",B2818=""),"",IF(COUNTIFS('Lançamentos Diários'!$A$5:$A$2004,A2818,'Lançamentos Diários'!$B$5:$B$2004,B2818)&gt;0,"OK","FALTA LANÇAMENTO"))</f>
        <v/>
      </c>
    </row>
    <row r="2819">
      <c r="A2819" s="13" t="n"/>
      <c r="B2819" s="6" t="n"/>
      <c r="C2819" s="14" t="n"/>
      <c r="D2819" s="14" t="n"/>
      <c r="E2819" s="6" t="n"/>
      <c r="F2819" s="11">
        <f>IF(OR(C2819="",D2819=""),"",ROUND(MOD(D2819-C2819,1)*24,2))</f>
        <v/>
      </c>
      <c r="G2819" s="6" t="n"/>
      <c r="H2819" s="16">
        <f>IF(OR(A2819="",B2819=""),"",IF(COUNTIFS('Lançamentos Diários'!$A$5:$A$2004,A2819,'Lançamentos Diários'!$B$5:$B$2004,B2819)&gt;0,"OK","FALTA LANÇAMENTO"))</f>
        <v/>
      </c>
    </row>
    <row r="2820">
      <c r="A2820" s="13" t="n"/>
      <c r="B2820" s="6" t="n"/>
      <c r="C2820" s="14" t="n"/>
      <c r="D2820" s="14" t="n"/>
      <c r="E2820" s="6" t="n"/>
      <c r="F2820" s="11">
        <f>IF(OR(C2820="",D2820=""),"",ROUND(MOD(D2820-C2820,1)*24,2))</f>
        <v/>
      </c>
      <c r="G2820" s="6" t="n"/>
      <c r="H2820" s="16">
        <f>IF(OR(A2820="",B2820=""),"",IF(COUNTIFS('Lançamentos Diários'!$A$5:$A$2004,A2820,'Lançamentos Diários'!$B$5:$B$2004,B2820)&gt;0,"OK","FALTA LANÇAMENTO"))</f>
        <v/>
      </c>
    </row>
    <row r="2821">
      <c r="A2821" s="13" t="n"/>
      <c r="B2821" s="6" t="n"/>
      <c r="C2821" s="14" t="n"/>
      <c r="D2821" s="14" t="n"/>
      <c r="E2821" s="6" t="n"/>
      <c r="F2821" s="11">
        <f>IF(OR(C2821="",D2821=""),"",ROUND(MOD(D2821-C2821,1)*24,2))</f>
        <v/>
      </c>
      <c r="G2821" s="6" t="n"/>
      <c r="H2821" s="16">
        <f>IF(OR(A2821="",B2821=""),"",IF(COUNTIFS('Lançamentos Diários'!$A$5:$A$2004,A2821,'Lançamentos Diários'!$B$5:$B$2004,B2821)&gt;0,"OK","FALTA LANÇAMENTO"))</f>
        <v/>
      </c>
    </row>
    <row r="2822">
      <c r="A2822" s="13" t="n"/>
      <c r="B2822" s="6" t="n"/>
      <c r="C2822" s="14" t="n"/>
      <c r="D2822" s="14" t="n"/>
      <c r="E2822" s="6" t="n"/>
      <c r="F2822" s="11">
        <f>IF(OR(C2822="",D2822=""),"",ROUND(MOD(D2822-C2822,1)*24,2))</f>
        <v/>
      </c>
      <c r="G2822" s="6" t="n"/>
      <c r="H2822" s="16">
        <f>IF(OR(A2822="",B2822=""),"",IF(COUNTIFS('Lançamentos Diários'!$A$5:$A$2004,A2822,'Lançamentos Diários'!$B$5:$B$2004,B2822)&gt;0,"OK","FALTA LANÇAMENTO"))</f>
        <v/>
      </c>
    </row>
    <row r="2823">
      <c r="A2823" s="13" t="n"/>
      <c r="B2823" s="6" t="n"/>
      <c r="C2823" s="14" t="n"/>
      <c r="D2823" s="14" t="n"/>
      <c r="E2823" s="6" t="n"/>
      <c r="F2823" s="11">
        <f>IF(OR(C2823="",D2823=""),"",ROUND(MOD(D2823-C2823,1)*24,2))</f>
        <v/>
      </c>
      <c r="G2823" s="6" t="n"/>
      <c r="H2823" s="16">
        <f>IF(OR(A2823="",B2823=""),"",IF(COUNTIFS('Lançamentos Diários'!$A$5:$A$2004,A2823,'Lançamentos Diários'!$B$5:$B$2004,B2823)&gt;0,"OK","FALTA LANÇAMENTO"))</f>
        <v/>
      </c>
    </row>
    <row r="2824">
      <c r="A2824" s="13" t="n"/>
      <c r="B2824" s="6" t="n"/>
      <c r="C2824" s="14" t="n"/>
      <c r="D2824" s="14" t="n"/>
      <c r="E2824" s="6" t="n"/>
      <c r="F2824" s="11">
        <f>IF(OR(C2824="",D2824=""),"",ROUND(MOD(D2824-C2824,1)*24,2))</f>
        <v/>
      </c>
      <c r="G2824" s="6" t="n"/>
      <c r="H2824" s="16">
        <f>IF(OR(A2824="",B2824=""),"",IF(COUNTIFS('Lançamentos Diários'!$A$5:$A$2004,A2824,'Lançamentos Diários'!$B$5:$B$2004,B2824)&gt;0,"OK","FALTA LANÇAMENTO"))</f>
        <v/>
      </c>
    </row>
    <row r="2825">
      <c r="A2825" s="13" t="n"/>
      <c r="B2825" s="6" t="n"/>
      <c r="C2825" s="14" t="n"/>
      <c r="D2825" s="14" t="n"/>
      <c r="E2825" s="6" t="n"/>
      <c r="F2825" s="11">
        <f>IF(OR(C2825="",D2825=""),"",ROUND(MOD(D2825-C2825,1)*24,2))</f>
        <v/>
      </c>
      <c r="G2825" s="6" t="n"/>
      <c r="H2825" s="16">
        <f>IF(OR(A2825="",B2825=""),"",IF(COUNTIFS('Lançamentos Diários'!$A$5:$A$2004,A2825,'Lançamentos Diários'!$B$5:$B$2004,B2825)&gt;0,"OK","FALTA LANÇAMENTO"))</f>
        <v/>
      </c>
    </row>
    <row r="2826">
      <c r="A2826" s="13" t="n"/>
      <c r="B2826" s="6" t="n"/>
      <c r="C2826" s="14" t="n"/>
      <c r="D2826" s="14" t="n"/>
      <c r="E2826" s="6" t="n"/>
      <c r="F2826" s="11">
        <f>IF(OR(C2826="",D2826=""),"",ROUND(MOD(D2826-C2826,1)*24,2))</f>
        <v/>
      </c>
      <c r="G2826" s="6" t="n"/>
      <c r="H2826" s="16">
        <f>IF(OR(A2826="",B2826=""),"",IF(COUNTIFS('Lançamentos Diários'!$A$5:$A$2004,A2826,'Lançamentos Diários'!$B$5:$B$2004,B2826)&gt;0,"OK","FALTA LANÇAMENTO"))</f>
        <v/>
      </c>
    </row>
    <row r="2827">
      <c r="A2827" s="13" t="n"/>
      <c r="B2827" s="6" t="n"/>
      <c r="C2827" s="14" t="n"/>
      <c r="D2827" s="14" t="n"/>
      <c r="E2827" s="6" t="n"/>
      <c r="F2827" s="11">
        <f>IF(OR(C2827="",D2827=""),"",ROUND(MOD(D2827-C2827,1)*24,2))</f>
        <v/>
      </c>
      <c r="G2827" s="6" t="n"/>
      <c r="H2827" s="16">
        <f>IF(OR(A2827="",B2827=""),"",IF(COUNTIFS('Lançamentos Diários'!$A$5:$A$2004,A2827,'Lançamentos Diários'!$B$5:$B$2004,B2827)&gt;0,"OK","FALTA LANÇAMENTO"))</f>
        <v/>
      </c>
    </row>
    <row r="2828">
      <c r="A2828" s="13" t="n"/>
      <c r="B2828" s="6" t="n"/>
      <c r="C2828" s="14" t="n"/>
      <c r="D2828" s="14" t="n"/>
      <c r="E2828" s="6" t="n"/>
      <c r="F2828" s="11">
        <f>IF(OR(C2828="",D2828=""),"",ROUND(MOD(D2828-C2828,1)*24,2))</f>
        <v/>
      </c>
      <c r="G2828" s="6" t="n"/>
      <c r="H2828" s="16">
        <f>IF(OR(A2828="",B2828=""),"",IF(COUNTIFS('Lançamentos Diários'!$A$5:$A$2004,A2828,'Lançamentos Diários'!$B$5:$B$2004,B2828)&gt;0,"OK","FALTA LANÇAMENTO"))</f>
        <v/>
      </c>
    </row>
    <row r="2829">
      <c r="A2829" s="13" t="n"/>
      <c r="B2829" s="6" t="n"/>
      <c r="C2829" s="14" t="n"/>
      <c r="D2829" s="14" t="n"/>
      <c r="E2829" s="6" t="n"/>
      <c r="F2829" s="11">
        <f>IF(OR(C2829="",D2829=""),"",ROUND(MOD(D2829-C2829,1)*24,2))</f>
        <v/>
      </c>
      <c r="G2829" s="6" t="n"/>
      <c r="H2829" s="16">
        <f>IF(OR(A2829="",B2829=""),"",IF(COUNTIFS('Lançamentos Diários'!$A$5:$A$2004,A2829,'Lançamentos Diários'!$B$5:$B$2004,B2829)&gt;0,"OK","FALTA LANÇAMENTO"))</f>
        <v/>
      </c>
    </row>
    <row r="2830">
      <c r="A2830" s="13" t="n"/>
      <c r="B2830" s="6" t="n"/>
      <c r="C2830" s="14" t="n"/>
      <c r="D2830" s="14" t="n"/>
      <c r="E2830" s="6" t="n"/>
      <c r="F2830" s="11">
        <f>IF(OR(C2830="",D2830=""),"",ROUND(MOD(D2830-C2830,1)*24,2))</f>
        <v/>
      </c>
      <c r="G2830" s="6" t="n"/>
      <c r="H2830" s="16">
        <f>IF(OR(A2830="",B2830=""),"",IF(COUNTIFS('Lançamentos Diários'!$A$5:$A$2004,A2830,'Lançamentos Diários'!$B$5:$B$2004,B2830)&gt;0,"OK","FALTA LANÇAMENTO"))</f>
        <v/>
      </c>
    </row>
    <row r="2831">
      <c r="A2831" s="13" t="n"/>
      <c r="B2831" s="6" t="n"/>
      <c r="C2831" s="14" t="n"/>
      <c r="D2831" s="14" t="n"/>
      <c r="E2831" s="6" t="n"/>
      <c r="F2831" s="11">
        <f>IF(OR(C2831="",D2831=""),"",ROUND(MOD(D2831-C2831,1)*24,2))</f>
        <v/>
      </c>
      <c r="G2831" s="6" t="n"/>
      <c r="H2831" s="16">
        <f>IF(OR(A2831="",B2831=""),"",IF(COUNTIFS('Lançamentos Diários'!$A$5:$A$2004,A2831,'Lançamentos Diários'!$B$5:$B$2004,B2831)&gt;0,"OK","FALTA LANÇAMENTO"))</f>
        <v/>
      </c>
    </row>
    <row r="2832">
      <c r="A2832" s="13" t="n"/>
      <c r="B2832" s="6" t="n"/>
      <c r="C2832" s="14" t="n"/>
      <c r="D2832" s="14" t="n"/>
      <c r="E2832" s="6" t="n"/>
      <c r="F2832" s="11">
        <f>IF(OR(C2832="",D2832=""),"",ROUND(MOD(D2832-C2832,1)*24,2))</f>
        <v/>
      </c>
      <c r="G2832" s="6" t="n"/>
      <c r="H2832" s="16">
        <f>IF(OR(A2832="",B2832=""),"",IF(COUNTIFS('Lançamentos Diários'!$A$5:$A$2004,A2832,'Lançamentos Diários'!$B$5:$B$2004,B2832)&gt;0,"OK","FALTA LANÇAMENTO"))</f>
        <v/>
      </c>
    </row>
    <row r="2833">
      <c r="A2833" s="13" t="n"/>
      <c r="B2833" s="6" t="n"/>
      <c r="C2833" s="14" t="n"/>
      <c r="D2833" s="14" t="n"/>
      <c r="E2833" s="6" t="n"/>
      <c r="F2833" s="11">
        <f>IF(OR(C2833="",D2833=""),"",ROUND(MOD(D2833-C2833,1)*24,2))</f>
        <v/>
      </c>
      <c r="G2833" s="6" t="n"/>
      <c r="H2833" s="16">
        <f>IF(OR(A2833="",B2833=""),"",IF(COUNTIFS('Lançamentos Diários'!$A$5:$A$2004,A2833,'Lançamentos Diários'!$B$5:$B$2004,B2833)&gt;0,"OK","FALTA LANÇAMENTO"))</f>
        <v/>
      </c>
    </row>
    <row r="2834">
      <c r="A2834" s="13" t="n"/>
      <c r="B2834" s="6" t="n"/>
      <c r="C2834" s="14" t="n"/>
      <c r="D2834" s="14" t="n"/>
      <c r="E2834" s="6" t="n"/>
      <c r="F2834" s="11">
        <f>IF(OR(C2834="",D2834=""),"",ROUND(MOD(D2834-C2834,1)*24,2))</f>
        <v/>
      </c>
      <c r="G2834" s="6" t="n"/>
      <c r="H2834" s="16">
        <f>IF(OR(A2834="",B2834=""),"",IF(COUNTIFS('Lançamentos Diários'!$A$5:$A$2004,A2834,'Lançamentos Diários'!$B$5:$B$2004,B2834)&gt;0,"OK","FALTA LANÇAMENTO"))</f>
        <v/>
      </c>
    </row>
    <row r="2835">
      <c r="A2835" s="13" t="n"/>
      <c r="B2835" s="6" t="n"/>
      <c r="C2835" s="14" t="n"/>
      <c r="D2835" s="14" t="n"/>
      <c r="E2835" s="6" t="n"/>
      <c r="F2835" s="11">
        <f>IF(OR(C2835="",D2835=""),"",ROUND(MOD(D2835-C2835,1)*24,2))</f>
        <v/>
      </c>
      <c r="G2835" s="6" t="n"/>
      <c r="H2835" s="16">
        <f>IF(OR(A2835="",B2835=""),"",IF(COUNTIFS('Lançamentos Diários'!$A$5:$A$2004,A2835,'Lançamentos Diários'!$B$5:$B$2004,B2835)&gt;0,"OK","FALTA LANÇAMENTO"))</f>
        <v/>
      </c>
    </row>
    <row r="2836">
      <c r="A2836" s="13" t="n"/>
      <c r="B2836" s="6" t="n"/>
      <c r="C2836" s="14" t="n"/>
      <c r="D2836" s="14" t="n"/>
      <c r="E2836" s="6" t="n"/>
      <c r="F2836" s="11">
        <f>IF(OR(C2836="",D2836=""),"",ROUND(MOD(D2836-C2836,1)*24,2))</f>
        <v/>
      </c>
      <c r="G2836" s="6" t="n"/>
      <c r="H2836" s="16">
        <f>IF(OR(A2836="",B2836=""),"",IF(COUNTIFS('Lançamentos Diários'!$A$5:$A$2004,A2836,'Lançamentos Diários'!$B$5:$B$2004,B2836)&gt;0,"OK","FALTA LANÇAMENTO"))</f>
        <v/>
      </c>
    </row>
    <row r="2837">
      <c r="A2837" s="13" t="n"/>
      <c r="B2837" s="6" t="n"/>
      <c r="C2837" s="14" t="n"/>
      <c r="D2837" s="14" t="n"/>
      <c r="E2837" s="6" t="n"/>
      <c r="F2837" s="11">
        <f>IF(OR(C2837="",D2837=""),"",ROUND(MOD(D2837-C2837,1)*24,2))</f>
        <v/>
      </c>
      <c r="G2837" s="6" t="n"/>
      <c r="H2837" s="16">
        <f>IF(OR(A2837="",B2837=""),"",IF(COUNTIFS('Lançamentos Diários'!$A$5:$A$2004,A2837,'Lançamentos Diários'!$B$5:$B$2004,B2837)&gt;0,"OK","FALTA LANÇAMENTO"))</f>
        <v/>
      </c>
    </row>
    <row r="2838">
      <c r="A2838" s="13" t="n"/>
      <c r="B2838" s="6" t="n"/>
      <c r="C2838" s="14" t="n"/>
      <c r="D2838" s="14" t="n"/>
      <c r="E2838" s="6" t="n"/>
      <c r="F2838" s="11">
        <f>IF(OR(C2838="",D2838=""),"",ROUND(MOD(D2838-C2838,1)*24,2))</f>
        <v/>
      </c>
      <c r="G2838" s="6" t="n"/>
      <c r="H2838" s="16">
        <f>IF(OR(A2838="",B2838=""),"",IF(COUNTIFS('Lançamentos Diários'!$A$5:$A$2004,A2838,'Lançamentos Diários'!$B$5:$B$2004,B2838)&gt;0,"OK","FALTA LANÇAMENTO"))</f>
        <v/>
      </c>
    </row>
    <row r="2839">
      <c r="A2839" s="13" t="n"/>
      <c r="B2839" s="6" t="n"/>
      <c r="C2839" s="14" t="n"/>
      <c r="D2839" s="14" t="n"/>
      <c r="E2839" s="6" t="n"/>
      <c r="F2839" s="11">
        <f>IF(OR(C2839="",D2839=""),"",ROUND(MOD(D2839-C2839,1)*24,2))</f>
        <v/>
      </c>
      <c r="G2839" s="6" t="n"/>
      <c r="H2839" s="16">
        <f>IF(OR(A2839="",B2839=""),"",IF(COUNTIFS('Lançamentos Diários'!$A$5:$A$2004,A2839,'Lançamentos Diários'!$B$5:$B$2004,B2839)&gt;0,"OK","FALTA LANÇAMENTO"))</f>
        <v/>
      </c>
    </row>
    <row r="2840">
      <c r="A2840" s="13" t="n"/>
      <c r="B2840" s="6" t="n"/>
      <c r="C2840" s="14" t="n"/>
      <c r="D2840" s="14" t="n"/>
      <c r="E2840" s="6" t="n"/>
      <c r="F2840" s="11">
        <f>IF(OR(C2840="",D2840=""),"",ROUND(MOD(D2840-C2840,1)*24,2))</f>
        <v/>
      </c>
      <c r="G2840" s="6" t="n"/>
      <c r="H2840" s="16">
        <f>IF(OR(A2840="",B2840=""),"",IF(COUNTIFS('Lançamentos Diários'!$A$5:$A$2004,A2840,'Lançamentos Diários'!$B$5:$B$2004,B2840)&gt;0,"OK","FALTA LANÇAMENTO"))</f>
        <v/>
      </c>
    </row>
    <row r="2841">
      <c r="A2841" s="13" t="n"/>
      <c r="B2841" s="6" t="n"/>
      <c r="C2841" s="14" t="n"/>
      <c r="D2841" s="14" t="n"/>
      <c r="E2841" s="6" t="n"/>
      <c r="F2841" s="11">
        <f>IF(OR(C2841="",D2841=""),"",ROUND(MOD(D2841-C2841,1)*24,2))</f>
        <v/>
      </c>
      <c r="G2841" s="6" t="n"/>
      <c r="H2841" s="16">
        <f>IF(OR(A2841="",B2841=""),"",IF(COUNTIFS('Lançamentos Diários'!$A$5:$A$2004,A2841,'Lançamentos Diários'!$B$5:$B$2004,B2841)&gt;0,"OK","FALTA LANÇAMENTO"))</f>
        <v/>
      </c>
    </row>
    <row r="2842">
      <c r="A2842" s="13" t="n"/>
      <c r="B2842" s="6" t="n"/>
      <c r="C2842" s="14" t="n"/>
      <c r="D2842" s="14" t="n"/>
      <c r="E2842" s="6" t="n"/>
      <c r="F2842" s="11">
        <f>IF(OR(C2842="",D2842=""),"",ROUND(MOD(D2842-C2842,1)*24,2))</f>
        <v/>
      </c>
      <c r="G2842" s="6" t="n"/>
      <c r="H2842" s="16">
        <f>IF(OR(A2842="",B2842=""),"",IF(COUNTIFS('Lançamentos Diários'!$A$5:$A$2004,A2842,'Lançamentos Diários'!$B$5:$B$2004,B2842)&gt;0,"OK","FALTA LANÇAMENTO"))</f>
        <v/>
      </c>
    </row>
    <row r="2843">
      <c r="A2843" s="13" t="n"/>
      <c r="B2843" s="6" t="n"/>
      <c r="C2843" s="14" t="n"/>
      <c r="D2843" s="14" t="n"/>
      <c r="E2843" s="6" t="n"/>
      <c r="F2843" s="11">
        <f>IF(OR(C2843="",D2843=""),"",ROUND(MOD(D2843-C2843,1)*24,2))</f>
        <v/>
      </c>
      <c r="G2843" s="6" t="n"/>
      <c r="H2843" s="16">
        <f>IF(OR(A2843="",B2843=""),"",IF(COUNTIFS('Lançamentos Diários'!$A$5:$A$2004,A2843,'Lançamentos Diários'!$B$5:$B$2004,B2843)&gt;0,"OK","FALTA LANÇAMENTO"))</f>
        <v/>
      </c>
    </row>
    <row r="2844">
      <c r="A2844" s="13" t="n"/>
      <c r="B2844" s="6" t="n"/>
      <c r="C2844" s="14" t="n"/>
      <c r="D2844" s="14" t="n"/>
      <c r="E2844" s="6" t="n"/>
      <c r="F2844" s="11">
        <f>IF(OR(C2844="",D2844=""),"",ROUND(MOD(D2844-C2844,1)*24,2))</f>
        <v/>
      </c>
      <c r="G2844" s="6" t="n"/>
      <c r="H2844" s="16">
        <f>IF(OR(A2844="",B2844=""),"",IF(COUNTIFS('Lançamentos Diários'!$A$5:$A$2004,A2844,'Lançamentos Diários'!$B$5:$B$2004,B2844)&gt;0,"OK","FALTA LANÇAMENTO"))</f>
        <v/>
      </c>
    </row>
    <row r="2845">
      <c r="A2845" s="13" t="n"/>
      <c r="B2845" s="6" t="n"/>
      <c r="C2845" s="14" t="n"/>
      <c r="D2845" s="14" t="n"/>
      <c r="E2845" s="6" t="n"/>
      <c r="F2845" s="11">
        <f>IF(OR(C2845="",D2845=""),"",ROUND(MOD(D2845-C2845,1)*24,2))</f>
        <v/>
      </c>
      <c r="G2845" s="6" t="n"/>
      <c r="H2845" s="16">
        <f>IF(OR(A2845="",B2845=""),"",IF(COUNTIFS('Lançamentos Diários'!$A$5:$A$2004,A2845,'Lançamentos Diários'!$B$5:$B$2004,B2845)&gt;0,"OK","FALTA LANÇAMENTO"))</f>
        <v/>
      </c>
    </row>
    <row r="2846">
      <c r="A2846" s="13" t="n"/>
      <c r="B2846" s="6" t="n"/>
      <c r="C2846" s="14" t="n"/>
      <c r="D2846" s="14" t="n"/>
      <c r="E2846" s="6" t="n"/>
      <c r="F2846" s="11">
        <f>IF(OR(C2846="",D2846=""),"",ROUND(MOD(D2846-C2846,1)*24,2))</f>
        <v/>
      </c>
      <c r="G2846" s="6" t="n"/>
      <c r="H2846" s="16">
        <f>IF(OR(A2846="",B2846=""),"",IF(COUNTIFS('Lançamentos Diários'!$A$5:$A$2004,A2846,'Lançamentos Diários'!$B$5:$B$2004,B2846)&gt;0,"OK","FALTA LANÇAMENTO"))</f>
        <v/>
      </c>
    </row>
    <row r="2847">
      <c r="A2847" s="13" t="n"/>
      <c r="B2847" s="6" t="n"/>
      <c r="C2847" s="14" t="n"/>
      <c r="D2847" s="14" t="n"/>
      <c r="E2847" s="6" t="n"/>
      <c r="F2847" s="11">
        <f>IF(OR(C2847="",D2847=""),"",ROUND(MOD(D2847-C2847,1)*24,2))</f>
        <v/>
      </c>
      <c r="G2847" s="6" t="n"/>
      <c r="H2847" s="16">
        <f>IF(OR(A2847="",B2847=""),"",IF(COUNTIFS('Lançamentos Diários'!$A$5:$A$2004,A2847,'Lançamentos Diários'!$B$5:$B$2004,B2847)&gt;0,"OK","FALTA LANÇAMENTO"))</f>
        <v/>
      </c>
    </row>
    <row r="2848">
      <c r="A2848" s="13" t="n"/>
      <c r="B2848" s="6" t="n"/>
      <c r="C2848" s="14" t="n"/>
      <c r="D2848" s="14" t="n"/>
      <c r="E2848" s="6" t="n"/>
      <c r="F2848" s="11">
        <f>IF(OR(C2848="",D2848=""),"",ROUND(MOD(D2848-C2848,1)*24,2))</f>
        <v/>
      </c>
      <c r="G2848" s="6" t="n"/>
      <c r="H2848" s="16">
        <f>IF(OR(A2848="",B2848=""),"",IF(COUNTIFS('Lançamentos Diários'!$A$5:$A$2004,A2848,'Lançamentos Diários'!$B$5:$B$2004,B2848)&gt;0,"OK","FALTA LANÇAMENTO"))</f>
        <v/>
      </c>
    </row>
    <row r="2849">
      <c r="A2849" s="13" t="n"/>
      <c r="B2849" s="6" t="n"/>
      <c r="C2849" s="14" t="n"/>
      <c r="D2849" s="14" t="n"/>
      <c r="E2849" s="6" t="n"/>
      <c r="F2849" s="11">
        <f>IF(OR(C2849="",D2849=""),"",ROUND(MOD(D2849-C2849,1)*24,2))</f>
        <v/>
      </c>
      <c r="G2849" s="6" t="n"/>
      <c r="H2849" s="16">
        <f>IF(OR(A2849="",B2849=""),"",IF(COUNTIFS('Lançamentos Diários'!$A$5:$A$2004,A2849,'Lançamentos Diários'!$B$5:$B$2004,B2849)&gt;0,"OK","FALTA LANÇAMENTO"))</f>
        <v/>
      </c>
    </row>
    <row r="2850">
      <c r="A2850" s="13" t="n"/>
      <c r="B2850" s="6" t="n"/>
      <c r="C2850" s="14" t="n"/>
      <c r="D2850" s="14" t="n"/>
      <c r="E2850" s="6" t="n"/>
      <c r="F2850" s="11">
        <f>IF(OR(C2850="",D2850=""),"",ROUND(MOD(D2850-C2850,1)*24,2))</f>
        <v/>
      </c>
      <c r="G2850" s="6" t="n"/>
      <c r="H2850" s="16">
        <f>IF(OR(A2850="",B2850=""),"",IF(COUNTIFS('Lançamentos Diários'!$A$5:$A$2004,A2850,'Lançamentos Diários'!$B$5:$B$2004,B2850)&gt;0,"OK","FALTA LANÇAMENTO"))</f>
        <v/>
      </c>
    </row>
    <row r="2851">
      <c r="A2851" s="13" t="n"/>
      <c r="B2851" s="6" t="n"/>
      <c r="C2851" s="14" t="n"/>
      <c r="D2851" s="14" t="n"/>
      <c r="E2851" s="6" t="n"/>
      <c r="F2851" s="11">
        <f>IF(OR(C2851="",D2851=""),"",ROUND(MOD(D2851-C2851,1)*24,2))</f>
        <v/>
      </c>
      <c r="G2851" s="6" t="n"/>
      <c r="H2851" s="16">
        <f>IF(OR(A2851="",B2851=""),"",IF(COUNTIFS('Lançamentos Diários'!$A$5:$A$2004,A2851,'Lançamentos Diários'!$B$5:$B$2004,B2851)&gt;0,"OK","FALTA LANÇAMENTO"))</f>
        <v/>
      </c>
    </row>
    <row r="2852">
      <c r="A2852" s="13" t="n"/>
      <c r="B2852" s="6" t="n"/>
      <c r="C2852" s="14" t="n"/>
      <c r="D2852" s="14" t="n"/>
      <c r="E2852" s="6" t="n"/>
      <c r="F2852" s="11">
        <f>IF(OR(C2852="",D2852=""),"",ROUND(MOD(D2852-C2852,1)*24,2))</f>
        <v/>
      </c>
      <c r="G2852" s="6" t="n"/>
      <c r="H2852" s="16">
        <f>IF(OR(A2852="",B2852=""),"",IF(COUNTIFS('Lançamentos Diários'!$A$5:$A$2004,A2852,'Lançamentos Diários'!$B$5:$B$2004,B2852)&gt;0,"OK","FALTA LANÇAMENTO"))</f>
        <v/>
      </c>
    </row>
    <row r="2853">
      <c r="A2853" s="13" t="n"/>
      <c r="B2853" s="6" t="n"/>
      <c r="C2853" s="14" t="n"/>
      <c r="D2853" s="14" t="n"/>
      <c r="E2853" s="6" t="n"/>
      <c r="F2853" s="11">
        <f>IF(OR(C2853="",D2853=""),"",ROUND(MOD(D2853-C2853,1)*24,2))</f>
        <v/>
      </c>
      <c r="G2853" s="6" t="n"/>
      <c r="H2853" s="16">
        <f>IF(OR(A2853="",B2853=""),"",IF(COUNTIFS('Lançamentos Diários'!$A$5:$A$2004,A2853,'Lançamentos Diários'!$B$5:$B$2004,B2853)&gt;0,"OK","FALTA LANÇAMENTO"))</f>
        <v/>
      </c>
    </row>
    <row r="2854">
      <c r="A2854" s="13" t="n"/>
      <c r="B2854" s="6" t="n"/>
      <c r="C2854" s="14" t="n"/>
      <c r="D2854" s="14" t="n"/>
      <c r="E2854" s="6" t="n"/>
      <c r="F2854" s="11">
        <f>IF(OR(C2854="",D2854=""),"",ROUND(MOD(D2854-C2854,1)*24,2))</f>
        <v/>
      </c>
      <c r="G2854" s="6" t="n"/>
      <c r="H2854" s="16">
        <f>IF(OR(A2854="",B2854=""),"",IF(COUNTIFS('Lançamentos Diários'!$A$5:$A$2004,A2854,'Lançamentos Diários'!$B$5:$B$2004,B2854)&gt;0,"OK","FALTA LANÇAMENTO"))</f>
        <v/>
      </c>
    </row>
    <row r="2855">
      <c r="A2855" s="13" t="n"/>
      <c r="B2855" s="6" t="n"/>
      <c r="C2855" s="14" t="n"/>
      <c r="D2855" s="14" t="n"/>
      <c r="E2855" s="6" t="n"/>
      <c r="F2855" s="11">
        <f>IF(OR(C2855="",D2855=""),"",ROUND(MOD(D2855-C2855,1)*24,2))</f>
        <v/>
      </c>
      <c r="G2855" s="6" t="n"/>
      <c r="H2855" s="16">
        <f>IF(OR(A2855="",B2855=""),"",IF(COUNTIFS('Lançamentos Diários'!$A$5:$A$2004,A2855,'Lançamentos Diários'!$B$5:$B$2004,B2855)&gt;0,"OK","FALTA LANÇAMENTO"))</f>
        <v/>
      </c>
    </row>
    <row r="2856">
      <c r="A2856" s="13" t="n"/>
      <c r="B2856" s="6" t="n"/>
      <c r="C2856" s="14" t="n"/>
      <c r="D2856" s="14" t="n"/>
      <c r="E2856" s="6" t="n"/>
      <c r="F2856" s="11">
        <f>IF(OR(C2856="",D2856=""),"",ROUND(MOD(D2856-C2856,1)*24,2))</f>
        <v/>
      </c>
      <c r="G2856" s="6" t="n"/>
      <c r="H2856" s="16">
        <f>IF(OR(A2856="",B2856=""),"",IF(COUNTIFS('Lançamentos Diários'!$A$5:$A$2004,A2856,'Lançamentos Diários'!$B$5:$B$2004,B2856)&gt;0,"OK","FALTA LANÇAMENTO"))</f>
        <v/>
      </c>
    </row>
    <row r="2857">
      <c r="A2857" s="13" t="n"/>
      <c r="B2857" s="6" t="n"/>
      <c r="C2857" s="14" t="n"/>
      <c r="D2857" s="14" t="n"/>
      <c r="E2857" s="6" t="n"/>
      <c r="F2857" s="11">
        <f>IF(OR(C2857="",D2857=""),"",ROUND(MOD(D2857-C2857,1)*24,2))</f>
        <v/>
      </c>
      <c r="G2857" s="6" t="n"/>
      <c r="H2857" s="16">
        <f>IF(OR(A2857="",B2857=""),"",IF(COUNTIFS('Lançamentos Diários'!$A$5:$A$2004,A2857,'Lançamentos Diários'!$B$5:$B$2004,B2857)&gt;0,"OK","FALTA LANÇAMENTO"))</f>
        <v/>
      </c>
    </row>
    <row r="2858">
      <c r="A2858" s="13" t="n"/>
      <c r="B2858" s="6" t="n"/>
      <c r="C2858" s="14" t="n"/>
      <c r="D2858" s="14" t="n"/>
      <c r="E2858" s="6" t="n"/>
      <c r="F2858" s="11">
        <f>IF(OR(C2858="",D2858=""),"",ROUND(MOD(D2858-C2858,1)*24,2))</f>
        <v/>
      </c>
      <c r="G2858" s="6" t="n"/>
      <c r="H2858" s="16">
        <f>IF(OR(A2858="",B2858=""),"",IF(COUNTIFS('Lançamentos Diários'!$A$5:$A$2004,A2858,'Lançamentos Diários'!$B$5:$B$2004,B2858)&gt;0,"OK","FALTA LANÇAMENTO"))</f>
        <v/>
      </c>
    </row>
    <row r="2859">
      <c r="A2859" s="13" t="n"/>
      <c r="B2859" s="6" t="n"/>
      <c r="C2859" s="14" t="n"/>
      <c r="D2859" s="14" t="n"/>
      <c r="E2859" s="6" t="n"/>
      <c r="F2859" s="11">
        <f>IF(OR(C2859="",D2859=""),"",ROUND(MOD(D2859-C2859,1)*24,2))</f>
        <v/>
      </c>
      <c r="G2859" s="6" t="n"/>
      <c r="H2859" s="16">
        <f>IF(OR(A2859="",B2859=""),"",IF(COUNTIFS('Lançamentos Diários'!$A$5:$A$2004,A2859,'Lançamentos Diários'!$B$5:$B$2004,B2859)&gt;0,"OK","FALTA LANÇAMENTO"))</f>
        <v/>
      </c>
    </row>
    <row r="2860">
      <c r="A2860" s="13" t="n"/>
      <c r="B2860" s="6" t="n"/>
      <c r="C2860" s="14" t="n"/>
      <c r="D2860" s="14" t="n"/>
      <c r="E2860" s="6" t="n"/>
      <c r="F2860" s="11">
        <f>IF(OR(C2860="",D2860=""),"",ROUND(MOD(D2860-C2860,1)*24,2))</f>
        <v/>
      </c>
      <c r="G2860" s="6" t="n"/>
      <c r="H2860" s="16">
        <f>IF(OR(A2860="",B2860=""),"",IF(COUNTIFS('Lançamentos Diários'!$A$5:$A$2004,A2860,'Lançamentos Diários'!$B$5:$B$2004,B2860)&gt;0,"OK","FALTA LANÇAMENTO"))</f>
        <v/>
      </c>
    </row>
    <row r="2861">
      <c r="A2861" s="13" t="n"/>
      <c r="B2861" s="6" t="n"/>
      <c r="C2861" s="14" t="n"/>
      <c r="D2861" s="14" t="n"/>
      <c r="E2861" s="6" t="n"/>
      <c r="F2861" s="11">
        <f>IF(OR(C2861="",D2861=""),"",ROUND(MOD(D2861-C2861,1)*24,2))</f>
        <v/>
      </c>
      <c r="G2861" s="6" t="n"/>
      <c r="H2861" s="16">
        <f>IF(OR(A2861="",B2861=""),"",IF(COUNTIFS('Lançamentos Diários'!$A$5:$A$2004,A2861,'Lançamentos Diários'!$B$5:$B$2004,B2861)&gt;0,"OK","FALTA LANÇAMENTO"))</f>
        <v/>
      </c>
    </row>
    <row r="2862">
      <c r="A2862" s="13" t="n"/>
      <c r="B2862" s="6" t="n"/>
      <c r="C2862" s="14" t="n"/>
      <c r="D2862" s="14" t="n"/>
      <c r="E2862" s="6" t="n"/>
      <c r="F2862" s="11">
        <f>IF(OR(C2862="",D2862=""),"",ROUND(MOD(D2862-C2862,1)*24,2))</f>
        <v/>
      </c>
      <c r="G2862" s="6" t="n"/>
      <c r="H2862" s="16">
        <f>IF(OR(A2862="",B2862=""),"",IF(COUNTIFS('Lançamentos Diários'!$A$5:$A$2004,A2862,'Lançamentos Diários'!$B$5:$B$2004,B2862)&gt;0,"OK","FALTA LANÇAMENTO"))</f>
        <v/>
      </c>
    </row>
    <row r="2863">
      <c r="A2863" s="13" t="n"/>
      <c r="B2863" s="6" t="n"/>
      <c r="C2863" s="14" t="n"/>
      <c r="D2863" s="14" t="n"/>
      <c r="E2863" s="6" t="n"/>
      <c r="F2863" s="11">
        <f>IF(OR(C2863="",D2863=""),"",ROUND(MOD(D2863-C2863,1)*24,2))</f>
        <v/>
      </c>
      <c r="G2863" s="6" t="n"/>
      <c r="H2863" s="16">
        <f>IF(OR(A2863="",B2863=""),"",IF(COUNTIFS('Lançamentos Diários'!$A$5:$A$2004,A2863,'Lançamentos Diários'!$B$5:$B$2004,B2863)&gt;0,"OK","FALTA LANÇAMENTO"))</f>
        <v/>
      </c>
    </row>
    <row r="2864">
      <c r="A2864" s="13" t="n"/>
      <c r="B2864" s="6" t="n"/>
      <c r="C2864" s="14" t="n"/>
      <c r="D2864" s="14" t="n"/>
      <c r="E2864" s="6" t="n"/>
      <c r="F2864" s="11">
        <f>IF(OR(C2864="",D2864=""),"",ROUND(MOD(D2864-C2864,1)*24,2))</f>
        <v/>
      </c>
      <c r="G2864" s="6" t="n"/>
      <c r="H2864" s="16">
        <f>IF(OR(A2864="",B2864=""),"",IF(COUNTIFS('Lançamentos Diários'!$A$5:$A$2004,A2864,'Lançamentos Diários'!$B$5:$B$2004,B2864)&gt;0,"OK","FALTA LANÇAMENTO"))</f>
        <v/>
      </c>
    </row>
    <row r="2865">
      <c r="A2865" s="13" t="n"/>
      <c r="B2865" s="6" t="n"/>
      <c r="C2865" s="14" t="n"/>
      <c r="D2865" s="14" t="n"/>
      <c r="E2865" s="6" t="n"/>
      <c r="F2865" s="11">
        <f>IF(OR(C2865="",D2865=""),"",ROUND(MOD(D2865-C2865,1)*24,2))</f>
        <v/>
      </c>
      <c r="G2865" s="6" t="n"/>
      <c r="H2865" s="16">
        <f>IF(OR(A2865="",B2865=""),"",IF(COUNTIFS('Lançamentos Diários'!$A$5:$A$2004,A2865,'Lançamentos Diários'!$B$5:$B$2004,B2865)&gt;0,"OK","FALTA LANÇAMENTO"))</f>
        <v/>
      </c>
    </row>
    <row r="2866">
      <c r="A2866" s="13" t="n"/>
      <c r="B2866" s="6" t="n"/>
      <c r="C2866" s="14" t="n"/>
      <c r="D2866" s="14" t="n"/>
      <c r="E2866" s="6" t="n"/>
      <c r="F2866" s="11">
        <f>IF(OR(C2866="",D2866=""),"",ROUND(MOD(D2866-C2866,1)*24,2))</f>
        <v/>
      </c>
      <c r="G2866" s="6" t="n"/>
      <c r="H2866" s="16">
        <f>IF(OR(A2866="",B2866=""),"",IF(COUNTIFS('Lançamentos Diários'!$A$5:$A$2004,A2866,'Lançamentos Diários'!$B$5:$B$2004,B2866)&gt;0,"OK","FALTA LANÇAMENTO"))</f>
        <v/>
      </c>
    </row>
    <row r="2867">
      <c r="A2867" s="13" t="n"/>
      <c r="B2867" s="6" t="n"/>
      <c r="C2867" s="14" t="n"/>
      <c r="D2867" s="14" t="n"/>
      <c r="E2867" s="6" t="n"/>
      <c r="F2867" s="11">
        <f>IF(OR(C2867="",D2867=""),"",ROUND(MOD(D2867-C2867,1)*24,2))</f>
        <v/>
      </c>
      <c r="G2867" s="6" t="n"/>
      <c r="H2867" s="16">
        <f>IF(OR(A2867="",B2867=""),"",IF(COUNTIFS('Lançamentos Diários'!$A$5:$A$2004,A2867,'Lançamentos Diários'!$B$5:$B$2004,B2867)&gt;0,"OK","FALTA LANÇAMENTO"))</f>
        <v/>
      </c>
    </row>
    <row r="2868">
      <c r="A2868" s="13" t="n"/>
      <c r="B2868" s="6" t="n"/>
      <c r="C2868" s="14" t="n"/>
      <c r="D2868" s="14" t="n"/>
      <c r="E2868" s="6" t="n"/>
      <c r="F2868" s="11">
        <f>IF(OR(C2868="",D2868=""),"",ROUND(MOD(D2868-C2868,1)*24,2))</f>
        <v/>
      </c>
      <c r="G2868" s="6" t="n"/>
      <c r="H2868" s="16">
        <f>IF(OR(A2868="",B2868=""),"",IF(COUNTIFS('Lançamentos Diários'!$A$5:$A$2004,A2868,'Lançamentos Diários'!$B$5:$B$2004,B2868)&gt;0,"OK","FALTA LANÇAMENTO"))</f>
        <v/>
      </c>
    </row>
    <row r="2869">
      <c r="A2869" s="13" t="n"/>
      <c r="B2869" s="6" t="n"/>
      <c r="C2869" s="14" t="n"/>
      <c r="D2869" s="14" t="n"/>
      <c r="E2869" s="6" t="n"/>
      <c r="F2869" s="11">
        <f>IF(OR(C2869="",D2869=""),"",ROUND(MOD(D2869-C2869,1)*24,2))</f>
        <v/>
      </c>
      <c r="G2869" s="6" t="n"/>
      <c r="H2869" s="16">
        <f>IF(OR(A2869="",B2869=""),"",IF(COUNTIFS('Lançamentos Diários'!$A$5:$A$2004,A2869,'Lançamentos Diários'!$B$5:$B$2004,B2869)&gt;0,"OK","FALTA LANÇAMENTO"))</f>
        <v/>
      </c>
    </row>
    <row r="2870">
      <c r="A2870" s="13" t="n"/>
      <c r="B2870" s="6" t="n"/>
      <c r="C2870" s="14" t="n"/>
      <c r="D2870" s="14" t="n"/>
      <c r="E2870" s="6" t="n"/>
      <c r="F2870" s="11">
        <f>IF(OR(C2870="",D2870=""),"",ROUND(MOD(D2870-C2870,1)*24,2))</f>
        <v/>
      </c>
      <c r="G2870" s="6" t="n"/>
      <c r="H2870" s="16">
        <f>IF(OR(A2870="",B2870=""),"",IF(COUNTIFS('Lançamentos Diários'!$A$5:$A$2004,A2870,'Lançamentos Diários'!$B$5:$B$2004,B2870)&gt;0,"OK","FALTA LANÇAMENTO"))</f>
        <v/>
      </c>
    </row>
    <row r="2871">
      <c r="A2871" s="13" t="n"/>
      <c r="B2871" s="6" t="n"/>
      <c r="C2871" s="14" t="n"/>
      <c r="D2871" s="14" t="n"/>
      <c r="E2871" s="6" t="n"/>
      <c r="F2871" s="11">
        <f>IF(OR(C2871="",D2871=""),"",ROUND(MOD(D2871-C2871,1)*24,2))</f>
        <v/>
      </c>
      <c r="G2871" s="6" t="n"/>
      <c r="H2871" s="16">
        <f>IF(OR(A2871="",B2871=""),"",IF(COUNTIFS('Lançamentos Diários'!$A$5:$A$2004,A2871,'Lançamentos Diários'!$B$5:$B$2004,B2871)&gt;0,"OK","FALTA LANÇAMENTO"))</f>
        <v/>
      </c>
    </row>
    <row r="2872">
      <c r="A2872" s="13" t="n"/>
      <c r="B2872" s="6" t="n"/>
      <c r="C2872" s="14" t="n"/>
      <c r="D2872" s="14" t="n"/>
      <c r="E2872" s="6" t="n"/>
      <c r="F2872" s="11">
        <f>IF(OR(C2872="",D2872=""),"",ROUND(MOD(D2872-C2872,1)*24,2))</f>
        <v/>
      </c>
      <c r="G2872" s="6" t="n"/>
      <c r="H2872" s="16">
        <f>IF(OR(A2872="",B2872=""),"",IF(COUNTIFS('Lançamentos Diários'!$A$5:$A$2004,A2872,'Lançamentos Diários'!$B$5:$B$2004,B2872)&gt;0,"OK","FALTA LANÇAMENTO"))</f>
        <v/>
      </c>
    </row>
    <row r="2873">
      <c r="A2873" s="13" t="n"/>
      <c r="B2873" s="6" t="n"/>
      <c r="C2873" s="14" t="n"/>
      <c r="D2873" s="14" t="n"/>
      <c r="E2873" s="6" t="n"/>
      <c r="F2873" s="11">
        <f>IF(OR(C2873="",D2873=""),"",ROUND(MOD(D2873-C2873,1)*24,2))</f>
        <v/>
      </c>
      <c r="G2873" s="6" t="n"/>
      <c r="H2873" s="16">
        <f>IF(OR(A2873="",B2873=""),"",IF(COUNTIFS('Lançamentos Diários'!$A$5:$A$2004,A2873,'Lançamentos Diários'!$B$5:$B$2004,B2873)&gt;0,"OK","FALTA LANÇAMENTO"))</f>
        <v/>
      </c>
    </row>
    <row r="2874">
      <c r="A2874" s="13" t="n"/>
      <c r="B2874" s="6" t="n"/>
      <c r="C2874" s="14" t="n"/>
      <c r="D2874" s="14" t="n"/>
      <c r="E2874" s="6" t="n"/>
      <c r="F2874" s="11">
        <f>IF(OR(C2874="",D2874=""),"",ROUND(MOD(D2874-C2874,1)*24,2))</f>
        <v/>
      </c>
      <c r="G2874" s="6" t="n"/>
      <c r="H2874" s="16">
        <f>IF(OR(A2874="",B2874=""),"",IF(COUNTIFS('Lançamentos Diários'!$A$5:$A$2004,A2874,'Lançamentos Diários'!$B$5:$B$2004,B2874)&gt;0,"OK","FALTA LANÇAMENTO"))</f>
        <v/>
      </c>
    </row>
    <row r="2875">
      <c r="A2875" s="13" t="n"/>
      <c r="B2875" s="6" t="n"/>
      <c r="C2875" s="14" t="n"/>
      <c r="D2875" s="14" t="n"/>
      <c r="E2875" s="6" t="n"/>
      <c r="F2875" s="11">
        <f>IF(OR(C2875="",D2875=""),"",ROUND(MOD(D2875-C2875,1)*24,2))</f>
        <v/>
      </c>
      <c r="G2875" s="6" t="n"/>
      <c r="H2875" s="16">
        <f>IF(OR(A2875="",B2875=""),"",IF(COUNTIFS('Lançamentos Diários'!$A$5:$A$2004,A2875,'Lançamentos Diários'!$B$5:$B$2004,B2875)&gt;0,"OK","FALTA LANÇAMENTO"))</f>
        <v/>
      </c>
    </row>
    <row r="2876">
      <c r="A2876" s="13" t="n"/>
      <c r="B2876" s="6" t="n"/>
      <c r="C2876" s="14" t="n"/>
      <c r="D2876" s="14" t="n"/>
      <c r="E2876" s="6" t="n"/>
      <c r="F2876" s="11">
        <f>IF(OR(C2876="",D2876=""),"",ROUND(MOD(D2876-C2876,1)*24,2))</f>
        <v/>
      </c>
      <c r="G2876" s="6" t="n"/>
      <c r="H2876" s="16">
        <f>IF(OR(A2876="",B2876=""),"",IF(COUNTIFS('Lançamentos Diários'!$A$5:$A$2004,A2876,'Lançamentos Diários'!$B$5:$B$2004,B2876)&gt;0,"OK","FALTA LANÇAMENTO"))</f>
        <v/>
      </c>
    </row>
    <row r="2877">
      <c r="A2877" s="13" t="n"/>
      <c r="B2877" s="6" t="n"/>
      <c r="C2877" s="14" t="n"/>
      <c r="D2877" s="14" t="n"/>
      <c r="E2877" s="6" t="n"/>
      <c r="F2877" s="11">
        <f>IF(OR(C2877="",D2877=""),"",ROUND(MOD(D2877-C2877,1)*24,2))</f>
        <v/>
      </c>
      <c r="G2877" s="6" t="n"/>
      <c r="H2877" s="16">
        <f>IF(OR(A2877="",B2877=""),"",IF(COUNTIFS('Lançamentos Diários'!$A$5:$A$2004,A2877,'Lançamentos Diários'!$B$5:$B$2004,B2877)&gt;0,"OK","FALTA LANÇAMENTO"))</f>
        <v/>
      </c>
    </row>
    <row r="2878">
      <c r="A2878" s="13" t="n"/>
      <c r="B2878" s="6" t="n"/>
      <c r="C2878" s="14" t="n"/>
      <c r="D2878" s="14" t="n"/>
      <c r="E2878" s="6" t="n"/>
      <c r="F2878" s="11">
        <f>IF(OR(C2878="",D2878=""),"",ROUND(MOD(D2878-C2878,1)*24,2))</f>
        <v/>
      </c>
      <c r="G2878" s="6" t="n"/>
      <c r="H2878" s="16">
        <f>IF(OR(A2878="",B2878=""),"",IF(COUNTIFS('Lançamentos Diários'!$A$5:$A$2004,A2878,'Lançamentos Diários'!$B$5:$B$2004,B2878)&gt;0,"OK","FALTA LANÇAMENTO"))</f>
        <v/>
      </c>
    </row>
    <row r="2879">
      <c r="A2879" s="13" t="n"/>
      <c r="B2879" s="6" t="n"/>
      <c r="C2879" s="14" t="n"/>
      <c r="D2879" s="14" t="n"/>
      <c r="E2879" s="6" t="n"/>
      <c r="F2879" s="11">
        <f>IF(OR(C2879="",D2879=""),"",ROUND(MOD(D2879-C2879,1)*24,2))</f>
        <v/>
      </c>
      <c r="G2879" s="6" t="n"/>
      <c r="H2879" s="16">
        <f>IF(OR(A2879="",B2879=""),"",IF(COUNTIFS('Lançamentos Diários'!$A$5:$A$2004,A2879,'Lançamentos Diários'!$B$5:$B$2004,B2879)&gt;0,"OK","FALTA LANÇAMENTO"))</f>
        <v/>
      </c>
    </row>
    <row r="2880">
      <c r="A2880" s="13" t="n"/>
      <c r="B2880" s="6" t="n"/>
      <c r="C2880" s="14" t="n"/>
      <c r="D2880" s="14" t="n"/>
      <c r="E2880" s="6" t="n"/>
      <c r="F2880" s="11">
        <f>IF(OR(C2880="",D2880=""),"",ROUND(MOD(D2880-C2880,1)*24,2))</f>
        <v/>
      </c>
      <c r="G2880" s="6" t="n"/>
      <c r="H2880" s="16">
        <f>IF(OR(A2880="",B2880=""),"",IF(COUNTIFS('Lançamentos Diários'!$A$5:$A$2004,A2880,'Lançamentos Diários'!$B$5:$B$2004,B2880)&gt;0,"OK","FALTA LANÇAMENTO"))</f>
        <v/>
      </c>
    </row>
    <row r="2881">
      <c r="A2881" s="13" t="n"/>
      <c r="B2881" s="6" t="n"/>
      <c r="C2881" s="14" t="n"/>
      <c r="D2881" s="14" t="n"/>
      <c r="E2881" s="6" t="n"/>
      <c r="F2881" s="11">
        <f>IF(OR(C2881="",D2881=""),"",ROUND(MOD(D2881-C2881,1)*24,2))</f>
        <v/>
      </c>
      <c r="G2881" s="6" t="n"/>
      <c r="H2881" s="16">
        <f>IF(OR(A2881="",B2881=""),"",IF(COUNTIFS('Lançamentos Diários'!$A$5:$A$2004,A2881,'Lançamentos Diários'!$B$5:$B$2004,B2881)&gt;0,"OK","FALTA LANÇAMENTO"))</f>
        <v/>
      </c>
    </row>
    <row r="2882">
      <c r="A2882" s="13" t="n"/>
      <c r="B2882" s="6" t="n"/>
      <c r="C2882" s="14" t="n"/>
      <c r="D2882" s="14" t="n"/>
      <c r="E2882" s="6" t="n"/>
      <c r="F2882" s="11">
        <f>IF(OR(C2882="",D2882=""),"",ROUND(MOD(D2882-C2882,1)*24,2))</f>
        <v/>
      </c>
      <c r="G2882" s="6" t="n"/>
      <c r="H2882" s="16">
        <f>IF(OR(A2882="",B2882=""),"",IF(COUNTIFS('Lançamentos Diários'!$A$5:$A$2004,A2882,'Lançamentos Diários'!$B$5:$B$2004,B2882)&gt;0,"OK","FALTA LANÇAMENTO"))</f>
        <v/>
      </c>
    </row>
    <row r="2883">
      <c r="A2883" s="13" t="n"/>
      <c r="B2883" s="6" t="n"/>
      <c r="C2883" s="14" t="n"/>
      <c r="D2883" s="14" t="n"/>
      <c r="E2883" s="6" t="n"/>
      <c r="F2883" s="11">
        <f>IF(OR(C2883="",D2883=""),"",ROUND(MOD(D2883-C2883,1)*24,2))</f>
        <v/>
      </c>
      <c r="G2883" s="6" t="n"/>
      <c r="H2883" s="16">
        <f>IF(OR(A2883="",B2883=""),"",IF(COUNTIFS('Lançamentos Diários'!$A$5:$A$2004,A2883,'Lançamentos Diários'!$B$5:$B$2004,B2883)&gt;0,"OK","FALTA LANÇAMENTO"))</f>
        <v/>
      </c>
    </row>
    <row r="2884">
      <c r="A2884" s="13" t="n"/>
      <c r="B2884" s="6" t="n"/>
      <c r="C2884" s="14" t="n"/>
      <c r="D2884" s="14" t="n"/>
      <c r="E2884" s="6" t="n"/>
      <c r="F2884" s="11">
        <f>IF(OR(C2884="",D2884=""),"",ROUND(MOD(D2884-C2884,1)*24,2))</f>
        <v/>
      </c>
      <c r="G2884" s="6" t="n"/>
      <c r="H2884" s="16">
        <f>IF(OR(A2884="",B2884=""),"",IF(COUNTIFS('Lançamentos Diários'!$A$5:$A$2004,A2884,'Lançamentos Diários'!$B$5:$B$2004,B2884)&gt;0,"OK","FALTA LANÇAMENTO"))</f>
        <v/>
      </c>
    </row>
    <row r="2885">
      <c r="A2885" s="13" t="n"/>
      <c r="B2885" s="6" t="n"/>
      <c r="C2885" s="14" t="n"/>
      <c r="D2885" s="14" t="n"/>
      <c r="E2885" s="6" t="n"/>
      <c r="F2885" s="11">
        <f>IF(OR(C2885="",D2885=""),"",ROUND(MOD(D2885-C2885,1)*24,2))</f>
        <v/>
      </c>
      <c r="G2885" s="6" t="n"/>
      <c r="H2885" s="16">
        <f>IF(OR(A2885="",B2885=""),"",IF(COUNTIFS('Lançamentos Diários'!$A$5:$A$2004,A2885,'Lançamentos Diários'!$B$5:$B$2004,B2885)&gt;0,"OK","FALTA LANÇAMENTO"))</f>
        <v/>
      </c>
    </row>
    <row r="2886">
      <c r="A2886" s="13" t="n"/>
      <c r="B2886" s="6" t="n"/>
      <c r="C2886" s="14" t="n"/>
      <c r="D2886" s="14" t="n"/>
      <c r="E2886" s="6" t="n"/>
      <c r="F2886" s="11">
        <f>IF(OR(C2886="",D2886=""),"",ROUND(MOD(D2886-C2886,1)*24,2))</f>
        <v/>
      </c>
      <c r="G2886" s="6" t="n"/>
      <c r="H2886" s="16">
        <f>IF(OR(A2886="",B2886=""),"",IF(COUNTIFS('Lançamentos Diários'!$A$5:$A$2004,A2886,'Lançamentos Diários'!$B$5:$B$2004,B2886)&gt;0,"OK","FALTA LANÇAMENTO"))</f>
        <v/>
      </c>
    </row>
    <row r="2887">
      <c r="A2887" s="13" t="n"/>
      <c r="B2887" s="6" t="n"/>
      <c r="C2887" s="14" t="n"/>
      <c r="D2887" s="14" t="n"/>
      <c r="E2887" s="6" t="n"/>
      <c r="F2887" s="11">
        <f>IF(OR(C2887="",D2887=""),"",ROUND(MOD(D2887-C2887,1)*24,2))</f>
        <v/>
      </c>
      <c r="G2887" s="6" t="n"/>
      <c r="H2887" s="16">
        <f>IF(OR(A2887="",B2887=""),"",IF(COUNTIFS('Lançamentos Diários'!$A$5:$A$2004,A2887,'Lançamentos Diários'!$B$5:$B$2004,B2887)&gt;0,"OK","FALTA LANÇAMENTO"))</f>
        <v/>
      </c>
    </row>
    <row r="2888">
      <c r="A2888" s="13" t="n"/>
      <c r="B2888" s="6" t="n"/>
      <c r="C2888" s="14" t="n"/>
      <c r="D2888" s="14" t="n"/>
      <c r="E2888" s="6" t="n"/>
      <c r="F2888" s="11">
        <f>IF(OR(C2888="",D2888=""),"",ROUND(MOD(D2888-C2888,1)*24,2))</f>
        <v/>
      </c>
      <c r="G2888" s="6" t="n"/>
      <c r="H2888" s="16">
        <f>IF(OR(A2888="",B2888=""),"",IF(COUNTIFS('Lançamentos Diários'!$A$5:$A$2004,A2888,'Lançamentos Diários'!$B$5:$B$2004,B2888)&gt;0,"OK","FALTA LANÇAMENTO"))</f>
        <v/>
      </c>
    </row>
    <row r="2889">
      <c r="A2889" s="13" t="n"/>
      <c r="B2889" s="6" t="n"/>
      <c r="C2889" s="14" t="n"/>
      <c r="D2889" s="14" t="n"/>
      <c r="E2889" s="6" t="n"/>
      <c r="F2889" s="11">
        <f>IF(OR(C2889="",D2889=""),"",ROUND(MOD(D2889-C2889,1)*24,2))</f>
        <v/>
      </c>
      <c r="G2889" s="6" t="n"/>
      <c r="H2889" s="16">
        <f>IF(OR(A2889="",B2889=""),"",IF(COUNTIFS('Lançamentos Diários'!$A$5:$A$2004,A2889,'Lançamentos Diários'!$B$5:$B$2004,B2889)&gt;0,"OK","FALTA LANÇAMENTO"))</f>
        <v/>
      </c>
    </row>
    <row r="2890">
      <c r="A2890" s="13" t="n"/>
      <c r="B2890" s="6" t="n"/>
      <c r="C2890" s="14" t="n"/>
      <c r="D2890" s="14" t="n"/>
      <c r="E2890" s="6" t="n"/>
      <c r="F2890" s="11">
        <f>IF(OR(C2890="",D2890=""),"",ROUND(MOD(D2890-C2890,1)*24,2))</f>
        <v/>
      </c>
      <c r="G2890" s="6" t="n"/>
      <c r="H2890" s="16">
        <f>IF(OR(A2890="",B2890=""),"",IF(COUNTIFS('Lançamentos Diários'!$A$5:$A$2004,A2890,'Lançamentos Diários'!$B$5:$B$2004,B2890)&gt;0,"OK","FALTA LANÇAMENTO"))</f>
        <v/>
      </c>
    </row>
    <row r="2891">
      <c r="A2891" s="13" t="n"/>
      <c r="B2891" s="6" t="n"/>
      <c r="C2891" s="14" t="n"/>
      <c r="D2891" s="14" t="n"/>
      <c r="E2891" s="6" t="n"/>
      <c r="F2891" s="11">
        <f>IF(OR(C2891="",D2891=""),"",ROUND(MOD(D2891-C2891,1)*24,2))</f>
        <v/>
      </c>
      <c r="G2891" s="6" t="n"/>
      <c r="H2891" s="16">
        <f>IF(OR(A2891="",B2891=""),"",IF(COUNTIFS('Lançamentos Diários'!$A$5:$A$2004,A2891,'Lançamentos Diários'!$B$5:$B$2004,B2891)&gt;0,"OK","FALTA LANÇAMENTO"))</f>
        <v/>
      </c>
    </row>
    <row r="2892">
      <c r="A2892" s="13" t="n"/>
      <c r="B2892" s="6" t="n"/>
      <c r="C2892" s="14" t="n"/>
      <c r="D2892" s="14" t="n"/>
      <c r="E2892" s="6" t="n"/>
      <c r="F2892" s="11">
        <f>IF(OR(C2892="",D2892=""),"",ROUND(MOD(D2892-C2892,1)*24,2))</f>
        <v/>
      </c>
      <c r="G2892" s="6" t="n"/>
      <c r="H2892" s="16">
        <f>IF(OR(A2892="",B2892=""),"",IF(COUNTIFS('Lançamentos Diários'!$A$5:$A$2004,A2892,'Lançamentos Diários'!$B$5:$B$2004,B2892)&gt;0,"OK","FALTA LANÇAMENTO"))</f>
        <v/>
      </c>
    </row>
    <row r="2893">
      <c r="A2893" s="13" t="n"/>
      <c r="B2893" s="6" t="n"/>
      <c r="C2893" s="14" t="n"/>
      <c r="D2893" s="14" t="n"/>
      <c r="E2893" s="6" t="n"/>
      <c r="F2893" s="11">
        <f>IF(OR(C2893="",D2893=""),"",ROUND(MOD(D2893-C2893,1)*24,2))</f>
        <v/>
      </c>
      <c r="G2893" s="6" t="n"/>
      <c r="H2893" s="16">
        <f>IF(OR(A2893="",B2893=""),"",IF(COUNTIFS('Lançamentos Diários'!$A$5:$A$2004,A2893,'Lançamentos Diários'!$B$5:$B$2004,B2893)&gt;0,"OK","FALTA LANÇAMENTO"))</f>
        <v/>
      </c>
    </row>
    <row r="2894">
      <c r="A2894" s="13" t="n"/>
      <c r="B2894" s="6" t="n"/>
      <c r="C2894" s="14" t="n"/>
      <c r="D2894" s="14" t="n"/>
      <c r="E2894" s="6" t="n"/>
      <c r="F2894" s="11">
        <f>IF(OR(C2894="",D2894=""),"",ROUND(MOD(D2894-C2894,1)*24,2))</f>
        <v/>
      </c>
      <c r="G2894" s="6" t="n"/>
      <c r="H2894" s="16">
        <f>IF(OR(A2894="",B2894=""),"",IF(COUNTIFS('Lançamentos Diários'!$A$5:$A$2004,A2894,'Lançamentos Diários'!$B$5:$B$2004,B2894)&gt;0,"OK","FALTA LANÇAMENTO"))</f>
        <v/>
      </c>
    </row>
    <row r="2895">
      <c r="A2895" s="13" t="n"/>
      <c r="B2895" s="6" t="n"/>
      <c r="C2895" s="14" t="n"/>
      <c r="D2895" s="14" t="n"/>
      <c r="E2895" s="6" t="n"/>
      <c r="F2895" s="11">
        <f>IF(OR(C2895="",D2895=""),"",ROUND(MOD(D2895-C2895,1)*24,2))</f>
        <v/>
      </c>
      <c r="G2895" s="6" t="n"/>
      <c r="H2895" s="16">
        <f>IF(OR(A2895="",B2895=""),"",IF(COUNTIFS('Lançamentos Diários'!$A$5:$A$2004,A2895,'Lançamentos Diários'!$B$5:$B$2004,B2895)&gt;0,"OK","FALTA LANÇAMENTO"))</f>
        <v/>
      </c>
    </row>
    <row r="2896">
      <c r="A2896" s="13" t="n"/>
      <c r="B2896" s="6" t="n"/>
      <c r="C2896" s="14" t="n"/>
      <c r="D2896" s="14" t="n"/>
      <c r="E2896" s="6" t="n"/>
      <c r="F2896" s="11">
        <f>IF(OR(C2896="",D2896=""),"",ROUND(MOD(D2896-C2896,1)*24,2))</f>
        <v/>
      </c>
      <c r="G2896" s="6" t="n"/>
      <c r="H2896" s="16">
        <f>IF(OR(A2896="",B2896=""),"",IF(COUNTIFS('Lançamentos Diários'!$A$5:$A$2004,A2896,'Lançamentos Diários'!$B$5:$B$2004,B2896)&gt;0,"OK","FALTA LANÇAMENTO"))</f>
        <v/>
      </c>
    </row>
    <row r="2897">
      <c r="A2897" s="13" t="n"/>
      <c r="B2897" s="6" t="n"/>
      <c r="C2897" s="14" t="n"/>
      <c r="D2897" s="14" t="n"/>
      <c r="E2897" s="6" t="n"/>
      <c r="F2897" s="11">
        <f>IF(OR(C2897="",D2897=""),"",ROUND(MOD(D2897-C2897,1)*24,2))</f>
        <v/>
      </c>
      <c r="G2897" s="6" t="n"/>
      <c r="H2897" s="16">
        <f>IF(OR(A2897="",B2897=""),"",IF(COUNTIFS('Lançamentos Diários'!$A$5:$A$2004,A2897,'Lançamentos Diários'!$B$5:$B$2004,B2897)&gt;0,"OK","FALTA LANÇAMENTO"))</f>
        <v/>
      </c>
    </row>
    <row r="2898">
      <c r="A2898" s="13" t="n"/>
      <c r="B2898" s="6" t="n"/>
      <c r="C2898" s="14" t="n"/>
      <c r="D2898" s="14" t="n"/>
      <c r="E2898" s="6" t="n"/>
      <c r="F2898" s="11">
        <f>IF(OR(C2898="",D2898=""),"",ROUND(MOD(D2898-C2898,1)*24,2))</f>
        <v/>
      </c>
      <c r="G2898" s="6" t="n"/>
      <c r="H2898" s="16">
        <f>IF(OR(A2898="",B2898=""),"",IF(COUNTIFS('Lançamentos Diários'!$A$5:$A$2004,A2898,'Lançamentos Diários'!$B$5:$B$2004,B2898)&gt;0,"OK","FALTA LANÇAMENTO"))</f>
        <v/>
      </c>
    </row>
    <row r="2899">
      <c r="A2899" s="13" t="n"/>
      <c r="B2899" s="6" t="n"/>
      <c r="C2899" s="14" t="n"/>
      <c r="D2899" s="14" t="n"/>
      <c r="E2899" s="6" t="n"/>
      <c r="F2899" s="11">
        <f>IF(OR(C2899="",D2899=""),"",ROUND(MOD(D2899-C2899,1)*24,2))</f>
        <v/>
      </c>
      <c r="G2899" s="6" t="n"/>
      <c r="H2899" s="16">
        <f>IF(OR(A2899="",B2899=""),"",IF(COUNTIFS('Lançamentos Diários'!$A$5:$A$2004,A2899,'Lançamentos Diários'!$B$5:$B$2004,B2899)&gt;0,"OK","FALTA LANÇAMENTO"))</f>
        <v/>
      </c>
    </row>
    <row r="2900">
      <c r="A2900" s="13" t="n"/>
      <c r="B2900" s="6" t="n"/>
      <c r="C2900" s="14" t="n"/>
      <c r="D2900" s="14" t="n"/>
      <c r="E2900" s="6" t="n"/>
      <c r="F2900" s="11">
        <f>IF(OR(C2900="",D2900=""),"",ROUND(MOD(D2900-C2900,1)*24,2))</f>
        <v/>
      </c>
      <c r="G2900" s="6" t="n"/>
      <c r="H2900" s="16">
        <f>IF(OR(A2900="",B2900=""),"",IF(COUNTIFS('Lançamentos Diários'!$A$5:$A$2004,A2900,'Lançamentos Diários'!$B$5:$B$2004,B2900)&gt;0,"OK","FALTA LANÇAMENTO"))</f>
        <v/>
      </c>
    </row>
    <row r="2901">
      <c r="A2901" s="13" t="n"/>
      <c r="B2901" s="6" t="n"/>
      <c r="C2901" s="14" t="n"/>
      <c r="D2901" s="14" t="n"/>
      <c r="E2901" s="6" t="n"/>
      <c r="F2901" s="11">
        <f>IF(OR(C2901="",D2901=""),"",ROUND(MOD(D2901-C2901,1)*24,2))</f>
        <v/>
      </c>
      <c r="G2901" s="6" t="n"/>
      <c r="H2901" s="16">
        <f>IF(OR(A2901="",B2901=""),"",IF(COUNTIFS('Lançamentos Diários'!$A$5:$A$2004,A2901,'Lançamentos Diários'!$B$5:$B$2004,B2901)&gt;0,"OK","FALTA LANÇAMENTO"))</f>
        <v/>
      </c>
    </row>
    <row r="2902">
      <c r="A2902" s="13" t="n"/>
      <c r="B2902" s="6" t="n"/>
      <c r="C2902" s="14" t="n"/>
      <c r="D2902" s="14" t="n"/>
      <c r="E2902" s="6" t="n"/>
      <c r="F2902" s="11">
        <f>IF(OR(C2902="",D2902=""),"",ROUND(MOD(D2902-C2902,1)*24,2))</f>
        <v/>
      </c>
      <c r="G2902" s="6" t="n"/>
      <c r="H2902" s="16">
        <f>IF(OR(A2902="",B2902=""),"",IF(COUNTIFS('Lançamentos Diários'!$A$5:$A$2004,A2902,'Lançamentos Diários'!$B$5:$B$2004,B2902)&gt;0,"OK","FALTA LANÇAMENTO"))</f>
        <v/>
      </c>
    </row>
    <row r="2903">
      <c r="A2903" s="13" t="n"/>
      <c r="B2903" s="6" t="n"/>
      <c r="C2903" s="14" t="n"/>
      <c r="D2903" s="14" t="n"/>
      <c r="E2903" s="6" t="n"/>
      <c r="F2903" s="11">
        <f>IF(OR(C2903="",D2903=""),"",ROUND(MOD(D2903-C2903,1)*24,2))</f>
        <v/>
      </c>
      <c r="G2903" s="6" t="n"/>
      <c r="H2903" s="16">
        <f>IF(OR(A2903="",B2903=""),"",IF(COUNTIFS('Lançamentos Diários'!$A$5:$A$2004,A2903,'Lançamentos Diários'!$B$5:$B$2004,B2903)&gt;0,"OK","FALTA LANÇAMENTO"))</f>
        <v/>
      </c>
    </row>
    <row r="2904">
      <c r="A2904" s="13" t="n"/>
      <c r="B2904" s="6" t="n"/>
      <c r="C2904" s="14" t="n"/>
      <c r="D2904" s="14" t="n"/>
      <c r="E2904" s="6" t="n"/>
      <c r="F2904" s="11">
        <f>IF(OR(C2904="",D2904=""),"",ROUND(MOD(D2904-C2904,1)*24,2))</f>
        <v/>
      </c>
      <c r="G2904" s="6" t="n"/>
      <c r="H2904" s="16">
        <f>IF(OR(A2904="",B2904=""),"",IF(COUNTIFS('Lançamentos Diários'!$A$5:$A$2004,A2904,'Lançamentos Diários'!$B$5:$B$2004,B2904)&gt;0,"OK","FALTA LANÇAMENTO"))</f>
        <v/>
      </c>
    </row>
    <row r="2905">
      <c r="A2905" s="13" t="n"/>
      <c r="B2905" s="6" t="n"/>
      <c r="C2905" s="14" t="n"/>
      <c r="D2905" s="14" t="n"/>
      <c r="E2905" s="6" t="n"/>
      <c r="F2905" s="11">
        <f>IF(OR(C2905="",D2905=""),"",ROUND(MOD(D2905-C2905,1)*24,2))</f>
        <v/>
      </c>
      <c r="G2905" s="6" t="n"/>
      <c r="H2905" s="16">
        <f>IF(OR(A2905="",B2905=""),"",IF(COUNTIFS('Lançamentos Diários'!$A$5:$A$2004,A2905,'Lançamentos Diários'!$B$5:$B$2004,B2905)&gt;0,"OK","FALTA LANÇAMENTO"))</f>
        <v/>
      </c>
    </row>
    <row r="2906">
      <c r="A2906" s="13" t="n"/>
      <c r="B2906" s="6" t="n"/>
      <c r="C2906" s="14" t="n"/>
      <c r="D2906" s="14" t="n"/>
      <c r="E2906" s="6" t="n"/>
      <c r="F2906" s="11">
        <f>IF(OR(C2906="",D2906=""),"",ROUND(MOD(D2906-C2906,1)*24,2))</f>
        <v/>
      </c>
      <c r="G2906" s="6" t="n"/>
      <c r="H2906" s="16">
        <f>IF(OR(A2906="",B2906=""),"",IF(COUNTIFS('Lançamentos Diários'!$A$5:$A$2004,A2906,'Lançamentos Diários'!$B$5:$B$2004,B2906)&gt;0,"OK","FALTA LANÇAMENTO"))</f>
        <v/>
      </c>
    </row>
    <row r="2907">
      <c r="A2907" s="13" t="n"/>
      <c r="B2907" s="6" t="n"/>
      <c r="C2907" s="14" t="n"/>
      <c r="D2907" s="14" t="n"/>
      <c r="E2907" s="6" t="n"/>
      <c r="F2907" s="11">
        <f>IF(OR(C2907="",D2907=""),"",ROUND(MOD(D2907-C2907,1)*24,2))</f>
        <v/>
      </c>
      <c r="G2907" s="6" t="n"/>
      <c r="H2907" s="16">
        <f>IF(OR(A2907="",B2907=""),"",IF(COUNTIFS('Lançamentos Diários'!$A$5:$A$2004,A2907,'Lançamentos Diários'!$B$5:$B$2004,B2907)&gt;0,"OK","FALTA LANÇAMENTO"))</f>
        <v/>
      </c>
    </row>
    <row r="2908">
      <c r="A2908" s="13" t="n"/>
      <c r="B2908" s="6" t="n"/>
      <c r="C2908" s="14" t="n"/>
      <c r="D2908" s="14" t="n"/>
      <c r="E2908" s="6" t="n"/>
      <c r="F2908" s="11">
        <f>IF(OR(C2908="",D2908=""),"",ROUND(MOD(D2908-C2908,1)*24,2))</f>
        <v/>
      </c>
      <c r="G2908" s="6" t="n"/>
      <c r="H2908" s="16">
        <f>IF(OR(A2908="",B2908=""),"",IF(COUNTIFS('Lançamentos Diários'!$A$5:$A$2004,A2908,'Lançamentos Diários'!$B$5:$B$2004,B2908)&gt;0,"OK","FALTA LANÇAMENTO"))</f>
        <v/>
      </c>
    </row>
    <row r="2909">
      <c r="A2909" s="13" t="n"/>
      <c r="B2909" s="6" t="n"/>
      <c r="C2909" s="14" t="n"/>
      <c r="D2909" s="14" t="n"/>
      <c r="E2909" s="6" t="n"/>
      <c r="F2909" s="11">
        <f>IF(OR(C2909="",D2909=""),"",ROUND(MOD(D2909-C2909,1)*24,2))</f>
        <v/>
      </c>
      <c r="G2909" s="6" t="n"/>
      <c r="H2909" s="16">
        <f>IF(OR(A2909="",B2909=""),"",IF(COUNTIFS('Lançamentos Diários'!$A$5:$A$2004,A2909,'Lançamentos Diários'!$B$5:$B$2004,B2909)&gt;0,"OK","FALTA LANÇAMENTO"))</f>
        <v/>
      </c>
    </row>
    <row r="2910">
      <c r="A2910" s="13" t="n"/>
      <c r="B2910" s="6" t="n"/>
      <c r="C2910" s="14" t="n"/>
      <c r="D2910" s="14" t="n"/>
      <c r="E2910" s="6" t="n"/>
      <c r="F2910" s="11">
        <f>IF(OR(C2910="",D2910=""),"",ROUND(MOD(D2910-C2910,1)*24,2))</f>
        <v/>
      </c>
      <c r="G2910" s="6" t="n"/>
      <c r="H2910" s="16">
        <f>IF(OR(A2910="",B2910=""),"",IF(COUNTIFS('Lançamentos Diários'!$A$5:$A$2004,A2910,'Lançamentos Diários'!$B$5:$B$2004,B2910)&gt;0,"OK","FALTA LANÇAMENTO"))</f>
        <v/>
      </c>
    </row>
    <row r="2911">
      <c r="A2911" s="13" t="n"/>
      <c r="B2911" s="6" t="n"/>
      <c r="C2911" s="14" t="n"/>
      <c r="D2911" s="14" t="n"/>
      <c r="E2911" s="6" t="n"/>
      <c r="F2911" s="11">
        <f>IF(OR(C2911="",D2911=""),"",ROUND(MOD(D2911-C2911,1)*24,2))</f>
        <v/>
      </c>
      <c r="G2911" s="6" t="n"/>
      <c r="H2911" s="16">
        <f>IF(OR(A2911="",B2911=""),"",IF(COUNTIFS('Lançamentos Diários'!$A$5:$A$2004,A2911,'Lançamentos Diários'!$B$5:$B$2004,B2911)&gt;0,"OK","FALTA LANÇAMENTO"))</f>
        <v/>
      </c>
    </row>
    <row r="2912">
      <c r="A2912" s="13" t="n"/>
      <c r="B2912" s="6" t="n"/>
      <c r="C2912" s="14" t="n"/>
      <c r="D2912" s="14" t="n"/>
      <c r="E2912" s="6" t="n"/>
      <c r="F2912" s="11">
        <f>IF(OR(C2912="",D2912=""),"",ROUND(MOD(D2912-C2912,1)*24,2))</f>
        <v/>
      </c>
      <c r="G2912" s="6" t="n"/>
      <c r="H2912" s="16">
        <f>IF(OR(A2912="",B2912=""),"",IF(COUNTIFS('Lançamentos Diários'!$A$5:$A$2004,A2912,'Lançamentos Diários'!$B$5:$B$2004,B2912)&gt;0,"OK","FALTA LANÇAMENTO"))</f>
        <v/>
      </c>
    </row>
    <row r="2913">
      <c r="A2913" s="13" t="n"/>
      <c r="B2913" s="6" t="n"/>
      <c r="C2913" s="14" t="n"/>
      <c r="D2913" s="14" t="n"/>
      <c r="E2913" s="6" t="n"/>
      <c r="F2913" s="11">
        <f>IF(OR(C2913="",D2913=""),"",ROUND(MOD(D2913-C2913,1)*24,2))</f>
        <v/>
      </c>
      <c r="G2913" s="6" t="n"/>
      <c r="H2913" s="16">
        <f>IF(OR(A2913="",B2913=""),"",IF(COUNTIFS('Lançamentos Diários'!$A$5:$A$2004,A2913,'Lançamentos Diários'!$B$5:$B$2004,B2913)&gt;0,"OK","FALTA LANÇAMENTO"))</f>
        <v/>
      </c>
    </row>
    <row r="2914">
      <c r="A2914" s="13" t="n"/>
      <c r="B2914" s="6" t="n"/>
      <c r="C2914" s="14" t="n"/>
      <c r="D2914" s="14" t="n"/>
      <c r="E2914" s="6" t="n"/>
      <c r="F2914" s="11">
        <f>IF(OR(C2914="",D2914=""),"",ROUND(MOD(D2914-C2914,1)*24,2))</f>
        <v/>
      </c>
      <c r="G2914" s="6" t="n"/>
      <c r="H2914" s="16">
        <f>IF(OR(A2914="",B2914=""),"",IF(COUNTIFS('Lançamentos Diários'!$A$5:$A$2004,A2914,'Lançamentos Diários'!$B$5:$B$2004,B2914)&gt;0,"OK","FALTA LANÇAMENTO"))</f>
        <v/>
      </c>
    </row>
    <row r="2915">
      <c r="A2915" s="13" t="n"/>
      <c r="B2915" s="6" t="n"/>
      <c r="C2915" s="14" t="n"/>
      <c r="D2915" s="14" t="n"/>
      <c r="E2915" s="6" t="n"/>
      <c r="F2915" s="11">
        <f>IF(OR(C2915="",D2915=""),"",ROUND(MOD(D2915-C2915,1)*24,2))</f>
        <v/>
      </c>
      <c r="G2915" s="6" t="n"/>
      <c r="H2915" s="16">
        <f>IF(OR(A2915="",B2915=""),"",IF(COUNTIFS('Lançamentos Diários'!$A$5:$A$2004,A2915,'Lançamentos Diários'!$B$5:$B$2004,B2915)&gt;0,"OK","FALTA LANÇAMENTO"))</f>
        <v/>
      </c>
    </row>
    <row r="2916">
      <c r="A2916" s="13" t="n"/>
      <c r="B2916" s="6" t="n"/>
      <c r="C2916" s="14" t="n"/>
      <c r="D2916" s="14" t="n"/>
      <c r="E2916" s="6" t="n"/>
      <c r="F2916" s="11">
        <f>IF(OR(C2916="",D2916=""),"",ROUND(MOD(D2916-C2916,1)*24,2))</f>
        <v/>
      </c>
      <c r="G2916" s="6" t="n"/>
      <c r="H2916" s="16">
        <f>IF(OR(A2916="",B2916=""),"",IF(COUNTIFS('Lançamentos Diários'!$A$5:$A$2004,A2916,'Lançamentos Diários'!$B$5:$B$2004,B2916)&gt;0,"OK","FALTA LANÇAMENTO"))</f>
        <v/>
      </c>
    </row>
    <row r="2917">
      <c r="A2917" s="13" t="n"/>
      <c r="B2917" s="6" t="n"/>
      <c r="C2917" s="14" t="n"/>
      <c r="D2917" s="14" t="n"/>
      <c r="E2917" s="6" t="n"/>
      <c r="F2917" s="11">
        <f>IF(OR(C2917="",D2917=""),"",ROUND(MOD(D2917-C2917,1)*24,2))</f>
        <v/>
      </c>
      <c r="G2917" s="6" t="n"/>
      <c r="H2917" s="16">
        <f>IF(OR(A2917="",B2917=""),"",IF(COUNTIFS('Lançamentos Diários'!$A$5:$A$2004,A2917,'Lançamentos Diários'!$B$5:$B$2004,B2917)&gt;0,"OK","FALTA LANÇAMENTO"))</f>
        <v/>
      </c>
    </row>
    <row r="2918">
      <c r="A2918" s="13" t="n"/>
      <c r="B2918" s="6" t="n"/>
      <c r="C2918" s="14" t="n"/>
      <c r="D2918" s="14" t="n"/>
      <c r="E2918" s="6" t="n"/>
      <c r="F2918" s="11">
        <f>IF(OR(C2918="",D2918=""),"",ROUND(MOD(D2918-C2918,1)*24,2))</f>
        <v/>
      </c>
      <c r="G2918" s="6" t="n"/>
      <c r="H2918" s="16">
        <f>IF(OR(A2918="",B2918=""),"",IF(COUNTIFS('Lançamentos Diários'!$A$5:$A$2004,A2918,'Lançamentos Diários'!$B$5:$B$2004,B2918)&gt;0,"OK","FALTA LANÇAMENTO"))</f>
        <v/>
      </c>
    </row>
    <row r="2919">
      <c r="A2919" s="13" t="n"/>
      <c r="B2919" s="6" t="n"/>
      <c r="C2919" s="14" t="n"/>
      <c r="D2919" s="14" t="n"/>
      <c r="E2919" s="6" t="n"/>
      <c r="F2919" s="11">
        <f>IF(OR(C2919="",D2919=""),"",ROUND(MOD(D2919-C2919,1)*24,2))</f>
        <v/>
      </c>
      <c r="G2919" s="6" t="n"/>
      <c r="H2919" s="16">
        <f>IF(OR(A2919="",B2919=""),"",IF(COUNTIFS('Lançamentos Diários'!$A$5:$A$2004,A2919,'Lançamentos Diários'!$B$5:$B$2004,B2919)&gt;0,"OK","FALTA LANÇAMENTO"))</f>
        <v/>
      </c>
    </row>
    <row r="2920">
      <c r="A2920" s="13" t="n"/>
      <c r="B2920" s="6" t="n"/>
      <c r="C2920" s="14" t="n"/>
      <c r="D2920" s="14" t="n"/>
      <c r="E2920" s="6" t="n"/>
      <c r="F2920" s="11">
        <f>IF(OR(C2920="",D2920=""),"",ROUND(MOD(D2920-C2920,1)*24,2))</f>
        <v/>
      </c>
      <c r="G2920" s="6" t="n"/>
      <c r="H2920" s="16">
        <f>IF(OR(A2920="",B2920=""),"",IF(COUNTIFS('Lançamentos Diários'!$A$5:$A$2004,A2920,'Lançamentos Diários'!$B$5:$B$2004,B2920)&gt;0,"OK","FALTA LANÇAMENTO"))</f>
        <v/>
      </c>
    </row>
    <row r="2921">
      <c r="A2921" s="13" t="n"/>
      <c r="B2921" s="6" t="n"/>
      <c r="C2921" s="14" t="n"/>
      <c r="D2921" s="14" t="n"/>
      <c r="E2921" s="6" t="n"/>
      <c r="F2921" s="11">
        <f>IF(OR(C2921="",D2921=""),"",ROUND(MOD(D2921-C2921,1)*24,2))</f>
        <v/>
      </c>
      <c r="G2921" s="6" t="n"/>
      <c r="H2921" s="16">
        <f>IF(OR(A2921="",B2921=""),"",IF(COUNTIFS('Lançamentos Diários'!$A$5:$A$2004,A2921,'Lançamentos Diários'!$B$5:$B$2004,B2921)&gt;0,"OK","FALTA LANÇAMENTO"))</f>
        <v/>
      </c>
    </row>
    <row r="2922">
      <c r="A2922" s="13" t="n"/>
      <c r="B2922" s="6" t="n"/>
      <c r="C2922" s="14" t="n"/>
      <c r="D2922" s="14" t="n"/>
      <c r="E2922" s="6" t="n"/>
      <c r="F2922" s="11">
        <f>IF(OR(C2922="",D2922=""),"",ROUND(MOD(D2922-C2922,1)*24,2))</f>
        <v/>
      </c>
      <c r="G2922" s="6" t="n"/>
      <c r="H2922" s="16">
        <f>IF(OR(A2922="",B2922=""),"",IF(COUNTIFS('Lançamentos Diários'!$A$5:$A$2004,A2922,'Lançamentos Diários'!$B$5:$B$2004,B2922)&gt;0,"OK","FALTA LANÇAMENTO"))</f>
        <v/>
      </c>
    </row>
    <row r="2923">
      <c r="A2923" s="13" t="n"/>
      <c r="B2923" s="6" t="n"/>
      <c r="C2923" s="14" t="n"/>
      <c r="D2923" s="14" t="n"/>
      <c r="E2923" s="6" t="n"/>
      <c r="F2923" s="11">
        <f>IF(OR(C2923="",D2923=""),"",ROUND(MOD(D2923-C2923,1)*24,2))</f>
        <v/>
      </c>
      <c r="G2923" s="6" t="n"/>
      <c r="H2923" s="16">
        <f>IF(OR(A2923="",B2923=""),"",IF(COUNTIFS('Lançamentos Diários'!$A$5:$A$2004,A2923,'Lançamentos Diários'!$B$5:$B$2004,B2923)&gt;0,"OK","FALTA LANÇAMENTO"))</f>
        <v/>
      </c>
    </row>
    <row r="2924">
      <c r="A2924" s="13" t="n"/>
      <c r="B2924" s="6" t="n"/>
      <c r="C2924" s="14" t="n"/>
      <c r="D2924" s="14" t="n"/>
      <c r="E2924" s="6" t="n"/>
      <c r="F2924" s="11">
        <f>IF(OR(C2924="",D2924=""),"",ROUND(MOD(D2924-C2924,1)*24,2))</f>
        <v/>
      </c>
      <c r="G2924" s="6" t="n"/>
      <c r="H2924" s="16">
        <f>IF(OR(A2924="",B2924=""),"",IF(COUNTIFS('Lançamentos Diários'!$A$5:$A$2004,A2924,'Lançamentos Diários'!$B$5:$B$2004,B2924)&gt;0,"OK","FALTA LANÇAMENTO"))</f>
        <v/>
      </c>
    </row>
    <row r="2925">
      <c r="A2925" s="13" t="n"/>
      <c r="B2925" s="6" t="n"/>
      <c r="C2925" s="14" t="n"/>
      <c r="D2925" s="14" t="n"/>
      <c r="E2925" s="6" t="n"/>
      <c r="F2925" s="11">
        <f>IF(OR(C2925="",D2925=""),"",ROUND(MOD(D2925-C2925,1)*24,2))</f>
        <v/>
      </c>
      <c r="G2925" s="6" t="n"/>
      <c r="H2925" s="16">
        <f>IF(OR(A2925="",B2925=""),"",IF(COUNTIFS('Lançamentos Diários'!$A$5:$A$2004,A2925,'Lançamentos Diários'!$B$5:$B$2004,B2925)&gt;0,"OK","FALTA LANÇAMENTO"))</f>
        <v/>
      </c>
    </row>
    <row r="2926">
      <c r="A2926" s="13" t="n"/>
      <c r="B2926" s="6" t="n"/>
      <c r="C2926" s="14" t="n"/>
      <c r="D2926" s="14" t="n"/>
      <c r="E2926" s="6" t="n"/>
      <c r="F2926" s="11">
        <f>IF(OR(C2926="",D2926=""),"",ROUND(MOD(D2926-C2926,1)*24,2))</f>
        <v/>
      </c>
      <c r="G2926" s="6" t="n"/>
      <c r="H2926" s="16">
        <f>IF(OR(A2926="",B2926=""),"",IF(COUNTIFS('Lançamentos Diários'!$A$5:$A$2004,A2926,'Lançamentos Diários'!$B$5:$B$2004,B2926)&gt;0,"OK","FALTA LANÇAMENTO"))</f>
        <v/>
      </c>
    </row>
    <row r="2927">
      <c r="A2927" s="13" t="n"/>
      <c r="B2927" s="6" t="n"/>
      <c r="C2927" s="14" t="n"/>
      <c r="D2927" s="14" t="n"/>
      <c r="E2927" s="6" t="n"/>
      <c r="F2927" s="11">
        <f>IF(OR(C2927="",D2927=""),"",ROUND(MOD(D2927-C2927,1)*24,2))</f>
        <v/>
      </c>
      <c r="G2927" s="6" t="n"/>
      <c r="H2927" s="16">
        <f>IF(OR(A2927="",B2927=""),"",IF(COUNTIFS('Lançamentos Diários'!$A$5:$A$2004,A2927,'Lançamentos Diários'!$B$5:$B$2004,B2927)&gt;0,"OK","FALTA LANÇAMENTO"))</f>
        <v/>
      </c>
    </row>
    <row r="2928">
      <c r="A2928" s="13" t="n"/>
      <c r="B2928" s="6" t="n"/>
      <c r="C2928" s="14" t="n"/>
      <c r="D2928" s="14" t="n"/>
      <c r="E2928" s="6" t="n"/>
      <c r="F2928" s="11">
        <f>IF(OR(C2928="",D2928=""),"",ROUND(MOD(D2928-C2928,1)*24,2))</f>
        <v/>
      </c>
      <c r="G2928" s="6" t="n"/>
      <c r="H2928" s="16">
        <f>IF(OR(A2928="",B2928=""),"",IF(COUNTIFS('Lançamentos Diários'!$A$5:$A$2004,A2928,'Lançamentos Diários'!$B$5:$B$2004,B2928)&gt;0,"OK","FALTA LANÇAMENTO"))</f>
        <v/>
      </c>
    </row>
    <row r="2929">
      <c r="A2929" s="13" t="n"/>
      <c r="B2929" s="6" t="n"/>
      <c r="C2929" s="14" t="n"/>
      <c r="D2929" s="14" t="n"/>
      <c r="E2929" s="6" t="n"/>
      <c r="F2929" s="11">
        <f>IF(OR(C2929="",D2929=""),"",ROUND(MOD(D2929-C2929,1)*24,2))</f>
        <v/>
      </c>
      <c r="G2929" s="6" t="n"/>
      <c r="H2929" s="16">
        <f>IF(OR(A2929="",B2929=""),"",IF(COUNTIFS('Lançamentos Diários'!$A$5:$A$2004,A2929,'Lançamentos Diários'!$B$5:$B$2004,B2929)&gt;0,"OK","FALTA LANÇAMENTO"))</f>
        <v/>
      </c>
    </row>
    <row r="2930">
      <c r="A2930" s="13" t="n"/>
      <c r="B2930" s="6" t="n"/>
      <c r="C2930" s="14" t="n"/>
      <c r="D2930" s="14" t="n"/>
      <c r="E2930" s="6" t="n"/>
      <c r="F2930" s="11">
        <f>IF(OR(C2930="",D2930=""),"",ROUND(MOD(D2930-C2930,1)*24,2))</f>
        <v/>
      </c>
      <c r="G2930" s="6" t="n"/>
      <c r="H2930" s="16">
        <f>IF(OR(A2930="",B2930=""),"",IF(COUNTIFS('Lançamentos Diários'!$A$5:$A$2004,A2930,'Lançamentos Diários'!$B$5:$B$2004,B2930)&gt;0,"OK","FALTA LANÇAMENTO"))</f>
        <v/>
      </c>
    </row>
    <row r="2931">
      <c r="A2931" s="13" t="n"/>
      <c r="B2931" s="6" t="n"/>
      <c r="C2931" s="14" t="n"/>
      <c r="D2931" s="14" t="n"/>
      <c r="E2931" s="6" t="n"/>
      <c r="F2931" s="11">
        <f>IF(OR(C2931="",D2931=""),"",ROUND(MOD(D2931-C2931,1)*24,2))</f>
        <v/>
      </c>
      <c r="G2931" s="6" t="n"/>
      <c r="H2931" s="16">
        <f>IF(OR(A2931="",B2931=""),"",IF(COUNTIFS('Lançamentos Diários'!$A$5:$A$2004,A2931,'Lançamentos Diários'!$B$5:$B$2004,B2931)&gt;0,"OK","FALTA LANÇAMENTO"))</f>
        <v/>
      </c>
    </row>
    <row r="2932">
      <c r="A2932" s="13" t="n"/>
      <c r="B2932" s="6" t="n"/>
      <c r="C2932" s="14" t="n"/>
      <c r="D2932" s="14" t="n"/>
      <c r="E2932" s="6" t="n"/>
      <c r="F2932" s="11">
        <f>IF(OR(C2932="",D2932=""),"",ROUND(MOD(D2932-C2932,1)*24,2))</f>
        <v/>
      </c>
      <c r="G2932" s="6" t="n"/>
      <c r="H2932" s="16">
        <f>IF(OR(A2932="",B2932=""),"",IF(COUNTIFS('Lançamentos Diários'!$A$5:$A$2004,A2932,'Lançamentos Diários'!$B$5:$B$2004,B2932)&gt;0,"OK","FALTA LANÇAMENTO"))</f>
        <v/>
      </c>
    </row>
    <row r="2933">
      <c r="A2933" s="13" t="n"/>
      <c r="B2933" s="6" t="n"/>
      <c r="C2933" s="14" t="n"/>
      <c r="D2933" s="14" t="n"/>
      <c r="E2933" s="6" t="n"/>
      <c r="F2933" s="11">
        <f>IF(OR(C2933="",D2933=""),"",ROUND(MOD(D2933-C2933,1)*24,2))</f>
        <v/>
      </c>
      <c r="G2933" s="6" t="n"/>
      <c r="H2933" s="16">
        <f>IF(OR(A2933="",B2933=""),"",IF(COUNTIFS('Lançamentos Diários'!$A$5:$A$2004,A2933,'Lançamentos Diários'!$B$5:$B$2004,B2933)&gt;0,"OK","FALTA LANÇAMENTO"))</f>
        <v/>
      </c>
    </row>
    <row r="2934">
      <c r="A2934" s="13" t="n"/>
      <c r="B2934" s="6" t="n"/>
      <c r="C2934" s="14" t="n"/>
      <c r="D2934" s="14" t="n"/>
      <c r="E2934" s="6" t="n"/>
      <c r="F2934" s="11">
        <f>IF(OR(C2934="",D2934=""),"",ROUND(MOD(D2934-C2934,1)*24,2))</f>
        <v/>
      </c>
      <c r="G2934" s="6" t="n"/>
      <c r="H2934" s="16">
        <f>IF(OR(A2934="",B2934=""),"",IF(COUNTIFS('Lançamentos Diários'!$A$5:$A$2004,A2934,'Lançamentos Diários'!$B$5:$B$2004,B2934)&gt;0,"OK","FALTA LANÇAMENTO"))</f>
        <v/>
      </c>
    </row>
    <row r="2935">
      <c r="A2935" s="13" t="n"/>
      <c r="B2935" s="6" t="n"/>
      <c r="C2935" s="14" t="n"/>
      <c r="D2935" s="14" t="n"/>
      <c r="E2935" s="6" t="n"/>
      <c r="F2935" s="11">
        <f>IF(OR(C2935="",D2935=""),"",ROUND(MOD(D2935-C2935,1)*24,2))</f>
        <v/>
      </c>
      <c r="G2935" s="6" t="n"/>
      <c r="H2935" s="16">
        <f>IF(OR(A2935="",B2935=""),"",IF(COUNTIFS('Lançamentos Diários'!$A$5:$A$2004,A2935,'Lançamentos Diários'!$B$5:$B$2004,B2935)&gt;0,"OK","FALTA LANÇAMENTO"))</f>
        <v/>
      </c>
    </row>
    <row r="2936">
      <c r="A2936" s="13" t="n"/>
      <c r="B2936" s="6" t="n"/>
      <c r="C2936" s="14" t="n"/>
      <c r="D2936" s="14" t="n"/>
      <c r="E2936" s="6" t="n"/>
      <c r="F2936" s="11">
        <f>IF(OR(C2936="",D2936=""),"",ROUND(MOD(D2936-C2936,1)*24,2))</f>
        <v/>
      </c>
      <c r="G2936" s="6" t="n"/>
      <c r="H2936" s="16">
        <f>IF(OR(A2936="",B2936=""),"",IF(COUNTIFS('Lançamentos Diários'!$A$5:$A$2004,A2936,'Lançamentos Diários'!$B$5:$B$2004,B2936)&gt;0,"OK","FALTA LANÇAMENTO"))</f>
        <v/>
      </c>
    </row>
    <row r="2937">
      <c r="A2937" s="13" t="n"/>
      <c r="B2937" s="6" t="n"/>
      <c r="C2937" s="14" t="n"/>
      <c r="D2937" s="14" t="n"/>
      <c r="E2937" s="6" t="n"/>
      <c r="F2937" s="11">
        <f>IF(OR(C2937="",D2937=""),"",ROUND(MOD(D2937-C2937,1)*24,2))</f>
        <v/>
      </c>
      <c r="G2937" s="6" t="n"/>
      <c r="H2937" s="16">
        <f>IF(OR(A2937="",B2937=""),"",IF(COUNTIFS('Lançamentos Diários'!$A$5:$A$2004,A2937,'Lançamentos Diários'!$B$5:$B$2004,B2937)&gt;0,"OK","FALTA LANÇAMENTO"))</f>
        <v/>
      </c>
    </row>
    <row r="2938">
      <c r="A2938" s="13" t="n"/>
      <c r="B2938" s="6" t="n"/>
      <c r="C2938" s="14" t="n"/>
      <c r="D2938" s="14" t="n"/>
      <c r="E2938" s="6" t="n"/>
      <c r="F2938" s="11">
        <f>IF(OR(C2938="",D2938=""),"",ROUND(MOD(D2938-C2938,1)*24,2))</f>
        <v/>
      </c>
      <c r="G2938" s="6" t="n"/>
      <c r="H2938" s="16">
        <f>IF(OR(A2938="",B2938=""),"",IF(COUNTIFS('Lançamentos Diários'!$A$5:$A$2004,A2938,'Lançamentos Diários'!$B$5:$B$2004,B2938)&gt;0,"OK","FALTA LANÇAMENTO"))</f>
        <v/>
      </c>
    </row>
    <row r="2939">
      <c r="A2939" s="13" t="n"/>
      <c r="B2939" s="6" t="n"/>
      <c r="C2939" s="14" t="n"/>
      <c r="D2939" s="14" t="n"/>
      <c r="E2939" s="6" t="n"/>
      <c r="F2939" s="11">
        <f>IF(OR(C2939="",D2939=""),"",ROUND(MOD(D2939-C2939,1)*24,2))</f>
        <v/>
      </c>
      <c r="G2939" s="6" t="n"/>
      <c r="H2939" s="16">
        <f>IF(OR(A2939="",B2939=""),"",IF(COUNTIFS('Lançamentos Diários'!$A$5:$A$2004,A2939,'Lançamentos Diários'!$B$5:$B$2004,B2939)&gt;0,"OK","FALTA LANÇAMENTO"))</f>
        <v/>
      </c>
    </row>
    <row r="2940">
      <c r="A2940" s="13" t="n"/>
      <c r="B2940" s="6" t="n"/>
      <c r="C2940" s="14" t="n"/>
      <c r="D2940" s="14" t="n"/>
      <c r="E2940" s="6" t="n"/>
      <c r="F2940" s="11">
        <f>IF(OR(C2940="",D2940=""),"",ROUND(MOD(D2940-C2940,1)*24,2))</f>
        <v/>
      </c>
      <c r="G2940" s="6" t="n"/>
      <c r="H2940" s="16">
        <f>IF(OR(A2940="",B2940=""),"",IF(COUNTIFS('Lançamentos Diários'!$A$5:$A$2004,A2940,'Lançamentos Diários'!$B$5:$B$2004,B2940)&gt;0,"OK","FALTA LANÇAMENTO"))</f>
        <v/>
      </c>
    </row>
    <row r="2941">
      <c r="A2941" s="13" t="n"/>
      <c r="B2941" s="6" t="n"/>
      <c r="C2941" s="14" t="n"/>
      <c r="D2941" s="14" t="n"/>
      <c r="E2941" s="6" t="n"/>
      <c r="F2941" s="11">
        <f>IF(OR(C2941="",D2941=""),"",ROUND(MOD(D2941-C2941,1)*24,2))</f>
        <v/>
      </c>
      <c r="G2941" s="6" t="n"/>
      <c r="H2941" s="16">
        <f>IF(OR(A2941="",B2941=""),"",IF(COUNTIFS('Lançamentos Diários'!$A$5:$A$2004,A2941,'Lançamentos Diários'!$B$5:$B$2004,B2941)&gt;0,"OK","FALTA LANÇAMENTO"))</f>
        <v/>
      </c>
    </row>
    <row r="2942">
      <c r="A2942" s="13" t="n"/>
      <c r="B2942" s="6" t="n"/>
      <c r="C2942" s="14" t="n"/>
      <c r="D2942" s="14" t="n"/>
      <c r="E2942" s="6" t="n"/>
      <c r="F2942" s="11">
        <f>IF(OR(C2942="",D2942=""),"",ROUND(MOD(D2942-C2942,1)*24,2))</f>
        <v/>
      </c>
      <c r="G2942" s="6" t="n"/>
      <c r="H2942" s="16">
        <f>IF(OR(A2942="",B2942=""),"",IF(COUNTIFS('Lançamentos Diários'!$A$5:$A$2004,A2942,'Lançamentos Diários'!$B$5:$B$2004,B2942)&gt;0,"OK","FALTA LANÇAMENTO"))</f>
        <v/>
      </c>
    </row>
    <row r="2943">
      <c r="A2943" s="13" t="n"/>
      <c r="B2943" s="6" t="n"/>
      <c r="C2943" s="14" t="n"/>
      <c r="D2943" s="14" t="n"/>
      <c r="E2943" s="6" t="n"/>
      <c r="F2943" s="11">
        <f>IF(OR(C2943="",D2943=""),"",ROUND(MOD(D2943-C2943,1)*24,2))</f>
        <v/>
      </c>
      <c r="G2943" s="6" t="n"/>
      <c r="H2943" s="16">
        <f>IF(OR(A2943="",B2943=""),"",IF(COUNTIFS('Lançamentos Diários'!$A$5:$A$2004,A2943,'Lançamentos Diários'!$B$5:$B$2004,B2943)&gt;0,"OK","FALTA LANÇAMENTO"))</f>
        <v/>
      </c>
    </row>
    <row r="2944">
      <c r="A2944" s="13" t="n"/>
      <c r="B2944" s="6" t="n"/>
      <c r="C2944" s="14" t="n"/>
      <c r="D2944" s="14" t="n"/>
      <c r="E2944" s="6" t="n"/>
      <c r="F2944" s="11">
        <f>IF(OR(C2944="",D2944=""),"",ROUND(MOD(D2944-C2944,1)*24,2))</f>
        <v/>
      </c>
      <c r="G2944" s="6" t="n"/>
      <c r="H2944" s="16">
        <f>IF(OR(A2944="",B2944=""),"",IF(COUNTIFS('Lançamentos Diários'!$A$5:$A$2004,A2944,'Lançamentos Diários'!$B$5:$B$2004,B2944)&gt;0,"OK","FALTA LANÇAMENTO"))</f>
        <v/>
      </c>
    </row>
    <row r="2945">
      <c r="A2945" s="13" t="n"/>
      <c r="B2945" s="6" t="n"/>
      <c r="C2945" s="14" t="n"/>
      <c r="D2945" s="14" t="n"/>
      <c r="E2945" s="6" t="n"/>
      <c r="F2945" s="11">
        <f>IF(OR(C2945="",D2945=""),"",ROUND(MOD(D2945-C2945,1)*24,2))</f>
        <v/>
      </c>
      <c r="G2945" s="6" t="n"/>
      <c r="H2945" s="16">
        <f>IF(OR(A2945="",B2945=""),"",IF(COUNTIFS('Lançamentos Diários'!$A$5:$A$2004,A2945,'Lançamentos Diários'!$B$5:$B$2004,B2945)&gt;0,"OK","FALTA LANÇAMENTO"))</f>
        <v/>
      </c>
    </row>
    <row r="2946">
      <c r="A2946" s="13" t="n"/>
      <c r="B2946" s="6" t="n"/>
      <c r="C2946" s="14" t="n"/>
      <c r="D2946" s="14" t="n"/>
      <c r="E2946" s="6" t="n"/>
      <c r="F2946" s="11">
        <f>IF(OR(C2946="",D2946=""),"",ROUND(MOD(D2946-C2946,1)*24,2))</f>
        <v/>
      </c>
      <c r="G2946" s="6" t="n"/>
      <c r="H2946" s="16">
        <f>IF(OR(A2946="",B2946=""),"",IF(COUNTIFS('Lançamentos Diários'!$A$5:$A$2004,A2946,'Lançamentos Diários'!$B$5:$B$2004,B2946)&gt;0,"OK","FALTA LANÇAMENTO"))</f>
        <v/>
      </c>
    </row>
    <row r="2947">
      <c r="A2947" s="13" t="n"/>
      <c r="B2947" s="6" t="n"/>
      <c r="C2947" s="14" t="n"/>
      <c r="D2947" s="14" t="n"/>
      <c r="E2947" s="6" t="n"/>
      <c r="F2947" s="11">
        <f>IF(OR(C2947="",D2947=""),"",ROUND(MOD(D2947-C2947,1)*24,2))</f>
        <v/>
      </c>
      <c r="G2947" s="6" t="n"/>
      <c r="H2947" s="16">
        <f>IF(OR(A2947="",B2947=""),"",IF(COUNTIFS('Lançamentos Diários'!$A$5:$A$2004,A2947,'Lançamentos Diários'!$B$5:$B$2004,B2947)&gt;0,"OK","FALTA LANÇAMENTO"))</f>
        <v/>
      </c>
    </row>
    <row r="2948">
      <c r="A2948" s="13" t="n"/>
      <c r="B2948" s="6" t="n"/>
      <c r="C2948" s="14" t="n"/>
      <c r="D2948" s="14" t="n"/>
      <c r="E2948" s="6" t="n"/>
      <c r="F2948" s="11">
        <f>IF(OR(C2948="",D2948=""),"",ROUND(MOD(D2948-C2948,1)*24,2))</f>
        <v/>
      </c>
      <c r="G2948" s="6" t="n"/>
      <c r="H2948" s="16">
        <f>IF(OR(A2948="",B2948=""),"",IF(COUNTIFS('Lançamentos Diários'!$A$5:$A$2004,A2948,'Lançamentos Diários'!$B$5:$B$2004,B2948)&gt;0,"OK","FALTA LANÇAMENTO"))</f>
        <v/>
      </c>
    </row>
    <row r="2949">
      <c r="A2949" s="13" t="n"/>
      <c r="B2949" s="6" t="n"/>
      <c r="C2949" s="14" t="n"/>
      <c r="D2949" s="14" t="n"/>
      <c r="E2949" s="6" t="n"/>
      <c r="F2949" s="11">
        <f>IF(OR(C2949="",D2949=""),"",ROUND(MOD(D2949-C2949,1)*24,2))</f>
        <v/>
      </c>
      <c r="G2949" s="6" t="n"/>
      <c r="H2949" s="16">
        <f>IF(OR(A2949="",B2949=""),"",IF(COUNTIFS('Lançamentos Diários'!$A$5:$A$2004,A2949,'Lançamentos Diários'!$B$5:$B$2004,B2949)&gt;0,"OK","FALTA LANÇAMENTO"))</f>
        <v/>
      </c>
    </row>
    <row r="2950">
      <c r="A2950" s="13" t="n"/>
      <c r="B2950" s="6" t="n"/>
      <c r="C2950" s="14" t="n"/>
      <c r="D2950" s="14" t="n"/>
      <c r="E2950" s="6" t="n"/>
      <c r="F2950" s="11">
        <f>IF(OR(C2950="",D2950=""),"",ROUND(MOD(D2950-C2950,1)*24,2))</f>
        <v/>
      </c>
      <c r="G2950" s="6" t="n"/>
      <c r="H2950" s="16">
        <f>IF(OR(A2950="",B2950=""),"",IF(COUNTIFS('Lançamentos Diários'!$A$5:$A$2004,A2950,'Lançamentos Diários'!$B$5:$B$2004,B2950)&gt;0,"OK","FALTA LANÇAMENTO"))</f>
        <v/>
      </c>
    </row>
    <row r="2951">
      <c r="A2951" s="13" t="n"/>
      <c r="B2951" s="6" t="n"/>
      <c r="C2951" s="14" t="n"/>
      <c r="D2951" s="14" t="n"/>
      <c r="E2951" s="6" t="n"/>
      <c r="F2951" s="11">
        <f>IF(OR(C2951="",D2951=""),"",ROUND(MOD(D2951-C2951,1)*24,2))</f>
        <v/>
      </c>
      <c r="G2951" s="6" t="n"/>
      <c r="H2951" s="16">
        <f>IF(OR(A2951="",B2951=""),"",IF(COUNTIFS('Lançamentos Diários'!$A$5:$A$2004,A2951,'Lançamentos Diários'!$B$5:$B$2004,B2951)&gt;0,"OK","FALTA LANÇAMENTO"))</f>
        <v/>
      </c>
    </row>
    <row r="2952">
      <c r="A2952" s="13" t="n"/>
      <c r="B2952" s="6" t="n"/>
      <c r="C2952" s="14" t="n"/>
      <c r="D2952" s="14" t="n"/>
      <c r="E2952" s="6" t="n"/>
      <c r="F2952" s="11">
        <f>IF(OR(C2952="",D2952=""),"",ROUND(MOD(D2952-C2952,1)*24,2))</f>
        <v/>
      </c>
      <c r="G2952" s="6" t="n"/>
      <c r="H2952" s="16">
        <f>IF(OR(A2952="",B2952=""),"",IF(COUNTIFS('Lançamentos Diários'!$A$5:$A$2004,A2952,'Lançamentos Diários'!$B$5:$B$2004,B2952)&gt;0,"OK","FALTA LANÇAMENTO"))</f>
        <v/>
      </c>
    </row>
    <row r="2953">
      <c r="A2953" s="13" t="n"/>
      <c r="B2953" s="6" t="n"/>
      <c r="C2953" s="14" t="n"/>
      <c r="D2953" s="14" t="n"/>
      <c r="E2953" s="6" t="n"/>
      <c r="F2953" s="11">
        <f>IF(OR(C2953="",D2953=""),"",ROUND(MOD(D2953-C2953,1)*24,2))</f>
        <v/>
      </c>
      <c r="G2953" s="6" t="n"/>
      <c r="H2953" s="16">
        <f>IF(OR(A2953="",B2953=""),"",IF(COUNTIFS('Lançamentos Diários'!$A$5:$A$2004,A2953,'Lançamentos Diários'!$B$5:$B$2004,B2953)&gt;0,"OK","FALTA LANÇAMENTO"))</f>
        <v/>
      </c>
    </row>
    <row r="2954">
      <c r="A2954" s="13" t="n"/>
      <c r="B2954" s="6" t="n"/>
      <c r="C2954" s="14" t="n"/>
      <c r="D2954" s="14" t="n"/>
      <c r="E2954" s="6" t="n"/>
      <c r="F2954" s="11">
        <f>IF(OR(C2954="",D2954=""),"",ROUND(MOD(D2954-C2954,1)*24,2))</f>
        <v/>
      </c>
      <c r="G2954" s="6" t="n"/>
      <c r="H2954" s="16">
        <f>IF(OR(A2954="",B2954=""),"",IF(COUNTIFS('Lançamentos Diários'!$A$5:$A$2004,A2954,'Lançamentos Diários'!$B$5:$B$2004,B2954)&gt;0,"OK","FALTA LANÇAMENTO"))</f>
        <v/>
      </c>
    </row>
    <row r="2955">
      <c r="A2955" s="13" t="n"/>
      <c r="B2955" s="6" t="n"/>
      <c r="C2955" s="14" t="n"/>
      <c r="D2955" s="14" t="n"/>
      <c r="E2955" s="6" t="n"/>
      <c r="F2955" s="11">
        <f>IF(OR(C2955="",D2955=""),"",ROUND(MOD(D2955-C2955,1)*24,2))</f>
        <v/>
      </c>
      <c r="G2955" s="6" t="n"/>
      <c r="H2955" s="16">
        <f>IF(OR(A2955="",B2955=""),"",IF(COUNTIFS('Lançamentos Diários'!$A$5:$A$2004,A2955,'Lançamentos Diários'!$B$5:$B$2004,B2955)&gt;0,"OK","FALTA LANÇAMENTO"))</f>
        <v/>
      </c>
    </row>
    <row r="2956">
      <c r="A2956" s="13" t="n"/>
      <c r="B2956" s="6" t="n"/>
      <c r="C2956" s="14" t="n"/>
      <c r="D2956" s="14" t="n"/>
      <c r="E2956" s="6" t="n"/>
      <c r="F2956" s="11">
        <f>IF(OR(C2956="",D2956=""),"",ROUND(MOD(D2956-C2956,1)*24,2))</f>
        <v/>
      </c>
      <c r="G2956" s="6" t="n"/>
      <c r="H2956" s="16">
        <f>IF(OR(A2956="",B2956=""),"",IF(COUNTIFS('Lançamentos Diários'!$A$5:$A$2004,A2956,'Lançamentos Diários'!$B$5:$B$2004,B2956)&gt;0,"OK","FALTA LANÇAMENTO"))</f>
        <v/>
      </c>
    </row>
    <row r="2957">
      <c r="A2957" s="13" t="n"/>
      <c r="B2957" s="6" t="n"/>
      <c r="C2957" s="14" t="n"/>
      <c r="D2957" s="14" t="n"/>
      <c r="E2957" s="6" t="n"/>
      <c r="F2957" s="11">
        <f>IF(OR(C2957="",D2957=""),"",ROUND(MOD(D2957-C2957,1)*24,2))</f>
        <v/>
      </c>
      <c r="G2957" s="6" t="n"/>
      <c r="H2957" s="16">
        <f>IF(OR(A2957="",B2957=""),"",IF(COUNTIFS('Lançamentos Diários'!$A$5:$A$2004,A2957,'Lançamentos Diários'!$B$5:$B$2004,B2957)&gt;0,"OK","FALTA LANÇAMENTO"))</f>
        <v/>
      </c>
    </row>
    <row r="2958">
      <c r="A2958" s="13" t="n"/>
      <c r="B2958" s="6" t="n"/>
      <c r="C2958" s="14" t="n"/>
      <c r="D2958" s="14" t="n"/>
      <c r="E2958" s="6" t="n"/>
      <c r="F2958" s="11">
        <f>IF(OR(C2958="",D2958=""),"",ROUND(MOD(D2958-C2958,1)*24,2))</f>
        <v/>
      </c>
      <c r="G2958" s="6" t="n"/>
      <c r="H2958" s="16">
        <f>IF(OR(A2958="",B2958=""),"",IF(COUNTIFS('Lançamentos Diários'!$A$5:$A$2004,A2958,'Lançamentos Diários'!$B$5:$B$2004,B2958)&gt;0,"OK","FALTA LANÇAMENTO"))</f>
        <v/>
      </c>
    </row>
    <row r="2959">
      <c r="A2959" s="13" t="n"/>
      <c r="B2959" s="6" t="n"/>
      <c r="C2959" s="14" t="n"/>
      <c r="D2959" s="14" t="n"/>
      <c r="E2959" s="6" t="n"/>
      <c r="F2959" s="11">
        <f>IF(OR(C2959="",D2959=""),"",ROUND(MOD(D2959-C2959,1)*24,2))</f>
        <v/>
      </c>
      <c r="G2959" s="6" t="n"/>
      <c r="H2959" s="16">
        <f>IF(OR(A2959="",B2959=""),"",IF(COUNTIFS('Lançamentos Diários'!$A$5:$A$2004,A2959,'Lançamentos Diários'!$B$5:$B$2004,B2959)&gt;0,"OK","FALTA LANÇAMENTO"))</f>
        <v/>
      </c>
    </row>
    <row r="2960">
      <c r="A2960" s="13" t="n"/>
      <c r="B2960" s="6" t="n"/>
      <c r="C2960" s="14" t="n"/>
      <c r="D2960" s="14" t="n"/>
      <c r="E2960" s="6" t="n"/>
      <c r="F2960" s="11">
        <f>IF(OR(C2960="",D2960=""),"",ROUND(MOD(D2960-C2960,1)*24,2))</f>
        <v/>
      </c>
      <c r="G2960" s="6" t="n"/>
      <c r="H2960" s="16">
        <f>IF(OR(A2960="",B2960=""),"",IF(COUNTIFS('Lançamentos Diários'!$A$5:$A$2004,A2960,'Lançamentos Diários'!$B$5:$B$2004,B2960)&gt;0,"OK","FALTA LANÇAMENTO"))</f>
        <v/>
      </c>
    </row>
    <row r="2961">
      <c r="A2961" s="13" t="n"/>
      <c r="B2961" s="6" t="n"/>
      <c r="C2961" s="14" t="n"/>
      <c r="D2961" s="14" t="n"/>
      <c r="E2961" s="6" t="n"/>
      <c r="F2961" s="11">
        <f>IF(OR(C2961="",D2961=""),"",ROUND(MOD(D2961-C2961,1)*24,2))</f>
        <v/>
      </c>
      <c r="G2961" s="6" t="n"/>
      <c r="H2961" s="16">
        <f>IF(OR(A2961="",B2961=""),"",IF(COUNTIFS('Lançamentos Diários'!$A$5:$A$2004,A2961,'Lançamentos Diários'!$B$5:$B$2004,B2961)&gt;0,"OK","FALTA LANÇAMENTO"))</f>
        <v/>
      </c>
    </row>
    <row r="2962">
      <c r="A2962" s="13" t="n"/>
      <c r="B2962" s="6" t="n"/>
      <c r="C2962" s="14" t="n"/>
      <c r="D2962" s="14" t="n"/>
      <c r="E2962" s="6" t="n"/>
      <c r="F2962" s="11">
        <f>IF(OR(C2962="",D2962=""),"",ROUND(MOD(D2962-C2962,1)*24,2))</f>
        <v/>
      </c>
      <c r="G2962" s="6" t="n"/>
      <c r="H2962" s="16">
        <f>IF(OR(A2962="",B2962=""),"",IF(COUNTIFS('Lançamentos Diários'!$A$5:$A$2004,A2962,'Lançamentos Diários'!$B$5:$B$2004,B2962)&gt;0,"OK","FALTA LANÇAMENTO"))</f>
        <v/>
      </c>
    </row>
    <row r="2963">
      <c r="A2963" s="13" t="n"/>
      <c r="B2963" s="6" t="n"/>
      <c r="C2963" s="14" t="n"/>
      <c r="D2963" s="14" t="n"/>
      <c r="E2963" s="6" t="n"/>
      <c r="F2963" s="11">
        <f>IF(OR(C2963="",D2963=""),"",ROUND(MOD(D2963-C2963,1)*24,2))</f>
        <v/>
      </c>
      <c r="G2963" s="6" t="n"/>
      <c r="H2963" s="16">
        <f>IF(OR(A2963="",B2963=""),"",IF(COUNTIFS('Lançamentos Diários'!$A$5:$A$2004,A2963,'Lançamentos Diários'!$B$5:$B$2004,B2963)&gt;0,"OK","FALTA LANÇAMENTO"))</f>
        <v/>
      </c>
    </row>
    <row r="2964">
      <c r="A2964" s="13" t="n"/>
      <c r="B2964" s="6" t="n"/>
      <c r="C2964" s="14" t="n"/>
      <c r="D2964" s="14" t="n"/>
      <c r="E2964" s="6" t="n"/>
      <c r="F2964" s="11">
        <f>IF(OR(C2964="",D2964=""),"",ROUND(MOD(D2964-C2964,1)*24,2))</f>
        <v/>
      </c>
      <c r="G2964" s="6" t="n"/>
      <c r="H2964" s="16">
        <f>IF(OR(A2964="",B2964=""),"",IF(COUNTIFS('Lançamentos Diários'!$A$5:$A$2004,A2964,'Lançamentos Diários'!$B$5:$B$2004,B2964)&gt;0,"OK","FALTA LANÇAMENTO"))</f>
        <v/>
      </c>
    </row>
    <row r="2965">
      <c r="A2965" s="13" t="n"/>
      <c r="B2965" s="6" t="n"/>
      <c r="C2965" s="14" t="n"/>
      <c r="D2965" s="14" t="n"/>
      <c r="E2965" s="6" t="n"/>
      <c r="F2965" s="11">
        <f>IF(OR(C2965="",D2965=""),"",ROUND(MOD(D2965-C2965,1)*24,2))</f>
        <v/>
      </c>
      <c r="G2965" s="6" t="n"/>
      <c r="H2965" s="16">
        <f>IF(OR(A2965="",B2965=""),"",IF(COUNTIFS('Lançamentos Diários'!$A$5:$A$2004,A2965,'Lançamentos Diários'!$B$5:$B$2004,B2965)&gt;0,"OK","FALTA LANÇAMENTO"))</f>
        <v/>
      </c>
    </row>
    <row r="2966">
      <c r="A2966" s="13" t="n"/>
      <c r="B2966" s="6" t="n"/>
      <c r="C2966" s="14" t="n"/>
      <c r="D2966" s="14" t="n"/>
      <c r="E2966" s="6" t="n"/>
      <c r="F2966" s="11">
        <f>IF(OR(C2966="",D2966=""),"",ROUND(MOD(D2966-C2966,1)*24,2))</f>
        <v/>
      </c>
      <c r="G2966" s="6" t="n"/>
      <c r="H2966" s="16">
        <f>IF(OR(A2966="",B2966=""),"",IF(COUNTIFS('Lançamentos Diários'!$A$5:$A$2004,A2966,'Lançamentos Diários'!$B$5:$B$2004,B2966)&gt;0,"OK","FALTA LANÇAMENTO"))</f>
        <v/>
      </c>
    </row>
    <row r="2967">
      <c r="A2967" s="13" t="n"/>
      <c r="B2967" s="6" t="n"/>
      <c r="C2967" s="14" t="n"/>
      <c r="D2967" s="14" t="n"/>
      <c r="E2967" s="6" t="n"/>
      <c r="F2967" s="11">
        <f>IF(OR(C2967="",D2967=""),"",ROUND(MOD(D2967-C2967,1)*24,2))</f>
        <v/>
      </c>
      <c r="G2967" s="6" t="n"/>
      <c r="H2967" s="16">
        <f>IF(OR(A2967="",B2967=""),"",IF(COUNTIFS('Lançamentos Diários'!$A$5:$A$2004,A2967,'Lançamentos Diários'!$B$5:$B$2004,B2967)&gt;0,"OK","FALTA LANÇAMENTO"))</f>
        <v/>
      </c>
    </row>
    <row r="2968">
      <c r="A2968" s="13" t="n"/>
      <c r="B2968" s="6" t="n"/>
      <c r="C2968" s="14" t="n"/>
      <c r="D2968" s="14" t="n"/>
      <c r="E2968" s="6" t="n"/>
      <c r="F2968" s="11">
        <f>IF(OR(C2968="",D2968=""),"",ROUND(MOD(D2968-C2968,1)*24,2))</f>
        <v/>
      </c>
      <c r="G2968" s="6" t="n"/>
      <c r="H2968" s="16">
        <f>IF(OR(A2968="",B2968=""),"",IF(COUNTIFS('Lançamentos Diários'!$A$5:$A$2004,A2968,'Lançamentos Diários'!$B$5:$B$2004,B2968)&gt;0,"OK","FALTA LANÇAMENTO"))</f>
        <v/>
      </c>
    </row>
    <row r="2969">
      <c r="A2969" s="13" t="n"/>
      <c r="B2969" s="6" t="n"/>
      <c r="C2969" s="14" t="n"/>
      <c r="D2969" s="14" t="n"/>
      <c r="E2969" s="6" t="n"/>
      <c r="F2969" s="11">
        <f>IF(OR(C2969="",D2969=""),"",ROUND(MOD(D2969-C2969,1)*24,2))</f>
        <v/>
      </c>
      <c r="G2969" s="6" t="n"/>
      <c r="H2969" s="16">
        <f>IF(OR(A2969="",B2969=""),"",IF(COUNTIFS('Lançamentos Diários'!$A$5:$A$2004,A2969,'Lançamentos Diários'!$B$5:$B$2004,B2969)&gt;0,"OK","FALTA LANÇAMENTO"))</f>
        <v/>
      </c>
    </row>
    <row r="2970">
      <c r="A2970" s="13" t="n"/>
      <c r="B2970" s="6" t="n"/>
      <c r="C2970" s="14" t="n"/>
      <c r="D2970" s="14" t="n"/>
      <c r="E2970" s="6" t="n"/>
      <c r="F2970" s="11">
        <f>IF(OR(C2970="",D2970=""),"",ROUND(MOD(D2970-C2970,1)*24,2))</f>
        <v/>
      </c>
      <c r="G2970" s="6" t="n"/>
      <c r="H2970" s="16">
        <f>IF(OR(A2970="",B2970=""),"",IF(COUNTIFS('Lançamentos Diários'!$A$5:$A$2004,A2970,'Lançamentos Diários'!$B$5:$B$2004,B2970)&gt;0,"OK","FALTA LANÇAMENTO"))</f>
        <v/>
      </c>
    </row>
    <row r="2971">
      <c r="A2971" s="13" t="n"/>
      <c r="B2971" s="6" t="n"/>
      <c r="C2971" s="14" t="n"/>
      <c r="D2971" s="14" t="n"/>
      <c r="E2971" s="6" t="n"/>
      <c r="F2971" s="11">
        <f>IF(OR(C2971="",D2971=""),"",ROUND(MOD(D2971-C2971,1)*24,2))</f>
        <v/>
      </c>
      <c r="G2971" s="6" t="n"/>
      <c r="H2971" s="16">
        <f>IF(OR(A2971="",B2971=""),"",IF(COUNTIFS('Lançamentos Diários'!$A$5:$A$2004,A2971,'Lançamentos Diários'!$B$5:$B$2004,B2971)&gt;0,"OK","FALTA LANÇAMENTO"))</f>
        <v/>
      </c>
    </row>
    <row r="2972">
      <c r="A2972" s="13" t="n"/>
      <c r="B2972" s="6" t="n"/>
      <c r="C2972" s="14" t="n"/>
      <c r="D2972" s="14" t="n"/>
      <c r="E2972" s="6" t="n"/>
      <c r="F2972" s="11">
        <f>IF(OR(C2972="",D2972=""),"",ROUND(MOD(D2972-C2972,1)*24,2))</f>
        <v/>
      </c>
      <c r="G2972" s="6" t="n"/>
      <c r="H2972" s="16">
        <f>IF(OR(A2972="",B2972=""),"",IF(COUNTIFS('Lançamentos Diários'!$A$5:$A$2004,A2972,'Lançamentos Diários'!$B$5:$B$2004,B2972)&gt;0,"OK","FALTA LANÇAMENTO"))</f>
        <v/>
      </c>
    </row>
    <row r="2973">
      <c r="A2973" s="13" t="n"/>
      <c r="B2973" s="6" t="n"/>
      <c r="C2973" s="14" t="n"/>
      <c r="D2973" s="14" t="n"/>
      <c r="E2973" s="6" t="n"/>
      <c r="F2973" s="11">
        <f>IF(OR(C2973="",D2973=""),"",ROUND(MOD(D2973-C2973,1)*24,2))</f>
        <v/>
      </c>
      <c r="G2973" s="6" t="n"/>
      <c r="H2973" s="16">
        <f>IF(OR(A2973="",B2973=""),"",IF(COUNTIFS('Lançamentos Diários'!$A$5:$A$2004,A2973,'Lançamentos Diários'!$B$5:$B$2004,B2973)&gt;0,"OK","FALTA LANÇAMENTO"))</f>
        <v/>
      </c>
    </row>
    <row r="2974">
      <c r="A2974" s="13" t="n"/>
      <c r="B2974" s="6" t="n"/>
      <c r="C2974" s="14" t="n"/>
      <c r="D2974" s="14" t="n"/>
      <c r="E2974" s="6" t="n"/>
      <c r="F2974" s="11">
        <f>IF(OR(C2974="",D2974=""),"",ROUND(MOD(D2974-C2974,1)*24,2))</f>
        <v/>
      </c>
      <c r="G2974" s="6" t="n"/>
      <c r="H2974" s="16">
        <f>IF(OR(A2974="",B2974=""),"",IF(COUNTIFS('Lançamentos Diários'!$A$5:$A$2004,A2974,'Lançamentos Diários'!$B$5:$B$2004,B2974)&gt;0,"OK","FALTA LANÇAMENTO"))</f>
        <v/>
      </c>
    </row>
    <row r="2975">
      <c r="A2975" s="13" t="n"/>
      <c r="B2975" s="6" t="n"/>
      <c r="C2975" s="14" t="n"/>
      <c r="D2975" s="14" t="n"/>
      <c r="E2975" s="6" t="n"/>
      <c r="F2975" s="11">
        <f>IF(OR(C2975="",D2975=""),"",ROUND(MOD(D2975-C2975,1)*24,2))</f>
        <v/>
      </c>
      <c r="G2975" s="6" t="n"/>
      <c r="H2975" s="16">
        <f>IF(OR(A2975="",B2975=""),"",IF(COUNTIFS('Lançamentos Diários'!$A$5:$A$2004,A2975,'Lançamentos Diários'!$B$5:$B$2004,B2975)&gt;0,"OK","FALTA LANÇAMENTO"))</f>
        <v/>
      </c>
    </row>
    <row r="2976">
      <c r="A2976" s="13" t="n"/>
      <c r="B2976" s="6" t="n"/>
      <c r="C2976" s="14" t="n"/>
      <c r="D2976" s="14" t="n"/>
      <c r="E2976" s="6" t="n"/>
      <c r="F2976" s="11">
        <f>IF(OR(C2976="",D2976=""),"",ROUND(MOD(D2976-C2976,1)*24,2))</f>
        <v/>
      </c>
      <c r="G2976" s="6" t="n"/>
      <c r="H2976" s="16">
        <f>IF(OR(A2976="",B2976=""),"",IF(COUNTIFS('Lançamentos Diários'!$A$5:$A$2004,A2976,'Lançamentos Diários'!$B$5:$B$2004,B2976)&gt;0,"OK","FALTA LANÇAMENTO"))</f>
        <v/>
      </c>
    </row>
    <row r="2977">
      <c r="A2977" s="13" t="n"/>
      <c r="B2977" s="6" t="n"/>
      <c r="C2977" s="14" t="n"/>
      <c r="D2977" s="14" t="n"/>
      <c r="E2977" s="6" t="n"/>
      <c r="F2977" s="11">
        <f>IF(OR(C2977="",D2977=""),"",ROUND(MOD(D2977-C2977,1)*24,2))</f>
        <v/>
      </c>
      <c r="G2977" s="6" t="n"/>
      <c r="H2977" s="16">
        <f>IF(OR(A2977="",B2977=""),"",IF(COUNTIFS('Lançamentos Diários'!$A$5:$A$2004,A2977,'Lançamentos Diários'!$B$5:$B$2004,B2977)&gt;0,"OK","FALTA LANÇAMENTO"))</f>
        <v/>
      </c>
    </row>
    <row r="2978">
      <c r="A2978" s="13" t="n"/>
      <c r="B2978" s="6" t="n"/>
      <c r="C2978" s="14" t="n"/>
      <c r="D2978" s="14" t="n"/>
      <c r="E2978" s="6" t="n"/>
      <c r="F2978" s="11">
        <f>IF(OR(C2978="",D2978=""),"",ROUND(MOD(D2978-C2978,1)*24,2))</f>
        <v/>
      </c>
      <c r="G2978" s="6" t="n"/>
      <c r="H2978" s="16">
        <f>IF(OR(A2978="",B2978=""),"",IF(COUNTIFS('Lançamentos Diários'!$A$5:$A$2004,A2978,'Lançamentos Diários'!$B$5:$B$2004,B2978)&gt;0,"OK","FALTA LANÇAMENTO"))</f>
        <v/>
      </c>
    </row>
    <row r="2979">
      <c r="A2979" s="13" t="n"/>
      <c r="B2979" s="6" t="n"/>
      <c r="C2979" s="14" t="n"/>
      <c r="D2979" s="14" t="n"/>
      <c r="E2979" s="6" t="n"/>
      <c r="F2979" s="11">
        <f>IF(OR(C2979="",D2979=""),"",ROUND(MOD(D2979-C2979,1)*24,2))</f>
        <v/>
      </c>
      <c r="G2979" s="6" t="n"/>
      <c r="H2979" s="16">
        <f>IF(OR(A2979="",B2979=""),"",IF(COUNTIFS('Lançamentos Diários'!$A$5:$A$2004,A2979,'Lançamentos Diários'!$B$5:$B$2004,B2979)&gt;0,"OK","FALTA LANÇAMENTO"))</f>
        <v/>
      </c>
    </row>
    <row r="2980">
      <c r="A2980" s="13" t="n"/>
      <c r="B2980" s="6" t="n"/>
      <c r="C2980" s="14" t="n"/>
      <c r="D2980" s="14" t="n"/>
      <c r="E2980" s="6" t="n"/>
      <c r="F2980" s="11">
        <f>IF(OR(C2980="",D2980=""),"",ROUND(MOD(D2980-C2980,1)*24,2))</f>
        <v/>
      </c>
      <c r="G2980" s="6" t="n"/>
      <c r="H2980" s="16">
        <f>IF(OR(A2980="",B2980=""),"",IF(COUNTIFS('Lançamentos Diários'!$A$5:$A$2004,A2980,'Lançamentos Diários'!$B$5:$B$2004,B2980)&gt;0,"OK","FALTA LANÇAMENTO"))</f>
        <v/>
      </c>
    </row>
    <row r="2981">
      <c r="A2981" s="13" t="n"/>
      <c r="B2981" s="6" t="n"/>
      <c r="C2981" s="14" t="n"/>
      <c r="D2981" s="14" t="n"/>
      <c r="E2981" s="6" t="n"/>
      <c r="F2981" s="11">
        <f>IF(OR(C2981="",D2981=""),"",ROUND(MOD(D2981-C2981,1)*24,2))</f>
        <v/>
      </c>
      <c r="G2981" s="6" t="n"/>
      <c r="H2981" s="16">
        <f>IF(OR(A2981="",B2981=""),"",IF(COUNTIFS('Lançamentos Diários'!$A$5:$A$2004,A2981,'Lançamentos Diários'!$B$5:$B$2004,B2981)&gt;0,"OK","FALTA LANÇAMENTO"))</f>
        <v/>
      </c>
    </row>
    <row r="2982">
      <c r="A2982" s="13" t="n"/>
      <c r="B2982" s="6" t="n"/>
      <c r="C2982" s="14" t="n"/>
      <c r="D2982" s="14" t="n"/>
      <c r="E2982" s="6" t="n"/>
      <c r="F2982" s="11">
        <f>IF(OR(C2982="",D2982=""),"",ROUND(MOD(D2982-C2982,1)*24,2))</f>
        <v/>
      </c>
      <c r="G2982" s="6" t="n"/>
      <c r="H2982" s="16">
        <f>IF(OR(A2982="",B2982=""),"",IF(COUNTIFS('Lançamentos Diários'!$A$5:$A$2004,A2982,'Lançamentos Diários'!$B$5:$B$2004,B2982)&gt;0,"OK","FALTA LANÇAMENTO"))</f>
        <v/>
      </c>
    </row>
    <row r="2983">
      <c r="A2983" s="13" t="n"/>
      <c r="B2983" s="6" t="n"/>
      <c r="C2983" s="14" t="n"/>
      <c r="D2983" s="14" t="n"/>
      <c r="E2983" s="6" t="n"/>
      <c r="F2983" s="11">
        <f>IF(OR(C2983="",D2983=""),"",ROUND(MOD(D2983-C2983,1)*24,2))</f>
        <v/>
      </c>
      <c r="G2983" s="6" t="n"/>
      <c r="H2983" s="16">
        <f>IF(OR(A2983="",B2983=""),"",IF(COUNTIFS('Lançamentos Diários'!$A$5:$A$2004,A2983,'Lançamentos Diários'!$B$5:$B$2004,B2983)&gt;0,"OK","FALTA LANÇAMENTO"))</f>
        <v/>
      </c>
    </row>
    <row r="2984">
      <c r="A2984" s="13" t="n"/>
      <c r="B2984" s="6" t="n"/>
      <c r="C2984" s="14" t="n"/>
      <c r="D2984" s="14" t="n"/>
      <c r="E2984" s="6" t="n"/>
      <c r="F2984" s="11">
        <f>IF(OR(C2984="",D2984=""),"",ROUND(MOD(D2984-C2984,1)*24,2))</f>
        <v/>
      </c>
      <c r="G2984" s="6" t="n"/>
      <c r="H2984" s="16">
        <f>IF(OR(A2984="",B2984=""),"",IF(COUNTIFS('Lançamentos Diários'!$A$5:$A$2004,A2984,'Lançamentos Diários'!$B$5:$B$2004,B2984)&gt;0,"OK","FALTA LANÇAMENTO"))</f>
        <v/>
      </c>
    </row>
    <row r="2985">
      <c r="A2985" s="13" t="n"/>
      <c r="B2985" s="6" t="n"/>
      <c r="C2985" s="14" t="n"/>
      <c r="D2985" s="14" t="n"/>
      <c r="E2985" s="6" t="n"/>
      <c r="F2985" s="11">
        <f>IF(OR(C2985="",D2985=""),"",ROUND(MOD(D2985-C2985,1)*24,2))</f>
        <v/>
      </c>
      <c r="G2985" s="6" t="n"/>
      <c r="H2985" s="16">
        <f>IF(OR(A2985="",B2985=""),"",IF(COUNTIFS('Lançamentos Diários'!$A$5:$A$2004,A2985,'Lançamentos Diários'!$B$5:$B$2004,B2985)&gt;0,"OK","FALTA LANÇAMENTO"))</f>
        <v/>
      </c>
    </row>
    <row r="2986">
      <c r="A2986" s="13" t="n"/>
      <c r="B2986" s="6" t="n"/>
      <c r="C2986" s="14" t="n"/>
      <c r="D2986" s="14" t="n"/>
      <c r="E2986" s="6" t="n"/>
      <c r="F2986" s="11">
        <f>IF(OR(C2986="",D2986=""),"",ROUND(MOD(D2986-C2986,1)*24,2))</f>
        <v/>
      </c>
      <c r="G2986" s="6" t="n"/>
      <c r="H2986" s="16">
        <f>IF(OR(A2986="",B2986=""),"",IF(COUNTIFS('Lançamentos Diários'!$A$5:$A$2004,A2986,'Lançamentos Diários'!$B$5:$B$2004,B2986)&gt;0,"OK","FALTA LANÇAMENTO"))</f>
        <v/>
      </c>
    </row>
    <row r="2987">
      <c r="A2987" s="13" t="n"/>
      <c r="B2987" s="6" t="n"/>
      <c r="C2987" s="14" t="n"/>
      <c r="D2987" s="14" t="n"/>
      <c r="E2987" s="6" t="n"/>
      <c r="F2987" s="11">
        <f>IF(OR(C2987="",D2987=""),"",ROUND(MOD(D2987-C2987,1)*24,2))</f>
        <v/>
      </c>
      <c r="G2987" s="6" t="n"/>
      <c r="H2987" s="16">
        <f>IF(OR(A2987="",B2987=""),"",IF(COUNTIFS('Lançamentos Diários'!$A$5:$A$2004,A2987,'Lançamentos Diários'!$B$5:$B$2004,B2987)&gt;0,"OK","FALTA LANÇAMENTO"))</f>
        <v/>
      </c>
    </row>
    <row r="2988">
      <c r="A2988" s="13" t="n"/>
      <c r="B2988" s="6" t="n"/>
      <c r="C2988" s="14" t="n"/>
      <c r="D2988" s="14" t="n"/>
      <c r="E2988" s="6" t="n"/>
      <c r="F2988" s="11">
        <f>IF(OR(C2988="",D2988=""),"",ROUND(MOD(D2988-C2988,1)*24,2))</f>
        <v/>
      </c>
      <c r="G2988" s="6" t="n"/>
      <c r="H2988" s="16">
        <f>IF(OR(A2988="",B2988=""),"",IF(COUNTIFS('Lançamentos Diários'!$A$5:$A$2004,A2988,'Lançamentos Diários'!$B$5:$B$2004,B2988)&gt;0,"OK","FALTA LANÇAMENTO"))</f>
        <v/>
      </c>
    </row>
    <row r="2989">
      <c r="A2989" s="13" t="n"/>
      <c r="B2989" s="6" t="n"/>
      <c r="C2989" s="14" t="n"/>
      <c r="D2989" s="14" t="n"/>
      <c r="E2989" s="6" t="n"/>
      <c r="F2989" s="11">
        <f>IF(OR(C2989="",D2989=""),"",ROUND(MOD(D2989-C2989,1)*24,2))</f>
        <v/>
      </c>
      <c r="G2989" s="6" t="n"/>
      <c r="H2989" s="16">
        <f>IF(OR(A2989="",B2989=""),"",IF(COUNTIFS('Lançamentos Diários'!$A$5:$A$2004,A2989,'Lançamentos Diários'!$B$5:$B$2004,B2989)&gt;0,"OK","FALTA LANÇAMENTO"))</f>
        <v/>
      </c>
    </row>
    <row r="2990">
      <c r="A2990" s="13" t="n"/>
      <c r="B2990" s="6" t="n"/>
      <c r="C2990" s="14" t="n"/>
      <c r="D2990" s="14" t="n"/>
      <c r="E2990" s="6" t="n"/>
      <c r="F2990" s="11">
        <f>IF(OR(C2990="",D2990=""),"",ROUND(MOD(D2990-C2990,1)*24,2))</f>
        <v/>
      </c>
      <c r="G2990" s="6" t="n"/>
      <c r="H2990" s="16">
        <f>IF(OR(A2990="",B2990=""),"",IF(COUNTIFS('Lançamentos Diários'!$A$5:$A$2004,A2990,'Lançamentos Diários'!$B$5:$B$2004,B2990)&gt;0,"OK","FALTA LANÇAMENTO"))</f>
        <v/>
      </c>
    </row>
    <row r="2991">
      <c r="A2991" s="13" t="n"/>
      <c r="B2991" s="6" t="n"/>
      <c r="C2991" s="14" t="n"/>
      <c r="D2991" s="14" t="n"/>
      <c r="E2991" s="6" t="n"/>
      <c r="F2991" s="11">
        <f>IF(OR(C2991="",D2991=""),"",ROUND(MOD(D2991-C2991,1)*24,2))</f>
        <v/>
      </c>
      <c r="G2991" s="6" t="n"/>
      <c r="H2991" s="16">
        <f>IF(OR(A2991="",B2991=""),"",IF(COUNTIFS('Lançamentos Diários'!$A$5:$A$2004,A2991,'Lançamentos Diários'!$B$5:$B$2004,B2991)&gt;0,"OK","FALTA LANÇAMENTO"))</f>
        <v/>
      </c>
    </row>
    <row r="2992">
      <c r="A2992" s="13" t="n"/>
      <c r="B2992" s="6" t="n"/>
      <c r="C2992" s="14" t="n"/>
      <c r="D2992" s="14" t="n"/>
      <c r="E2992" s="6" t="n"/>
      <c r="F2992" s="11">
        <f>IF(OR(C2992="",D2992=""),"",ROUND(MOD(D2992-C2992,1)*24,2))</f>
        <v/>
      </c>
      <c r="G2992" s="6" t="n"/>
      <c r="H2992" s="16">
        <f>IF(OR(A2992="",B2992=""),"",IF(COUNTIFS('Lançamentos Diários'!$A$5:$A$2004,A2992,'Lançamentos Diários'!$B$5:$B$2004,B2992)&gt;0,"OK","FALTA LANÇAMENTO"))</f>
        <v/>
      </c>
    </row>
    <row r="2993">
      <c r="A2993" s="13" t="n"/>
      <c r="B2993" s="6" t="n"/>
      <c r="C2993" s="14" t="n"/>
      <c r="D2993" s="14" t="n"/>
      <c r="E2993" s="6" t="n"/>
      <c r="F2993" s="11">
        <f>IF(OR(C2993="",D2993=""),"",ROUND(MOD(D2993-C2993,1)*24,2))</f>
        <v/>
      </c>
      <c r="G2993" s="6" t="n"/>
      <c r="H2993" s="16">
        <f>IF(OR(A2993="",B2993=""),"",IF(COUNTIFS('Lançamentos Diários'!$A$5:$A$2004,A2993,'Lançamentos Diários'!$B$5:$B$2004,B2993)&gt;0,"OK","FALTA LANÇAMENTO"))</f>
        <v/>
      </c>
    </row>
    <row r="2994">
      <c r="A2994" s="13" t="n"/>
      <c r="B2994" s="6" t="n"/>
      <c r="C2994" s="14" t="n"/>
      <c r="D2994" s="14" t="n"/>
      <c r="E2994" s="6" t="n"/>
      <c r="F2994" s="11">
        <f>IF(OR(C2994="",D2994=""),"",ROUND(MOD(D2994-C2994,1)*24,2))</f>
        <v/>
      </c>
      <c r="G2994" s="6" t="n"/>
      <c r="H2994" s="16">
        <f>IF(OR(A2994="",B2994=""),"",IF(COUNTIFS('Lançamentos Diários'!$A$5:$A$2004,A2994,'Lançamentos Diários'!$B$5:$B$2004,B2994)&gt;0,"OK","FALTA LANÇAMENTO"))</f>
        <v/>
      </c>
    </row>
    <row r="2995">
      <c r="A2995" s="13" t="n"/>
      <c r="B2995" s="6" t="n"/>
      <c r="C2995" s="14" t="n"/>
      <c r="D2995" s="14" t="n"/>
      <c r="E2995" s="6" t="n"/>
      <c r="F2995" s="11">
        <f>IF(OR(C2995="",D2995=""),"",ROUND(MOD(D2995-C2995,1)*24,2))</f>
        <v/>
      </c>
      <c r="G2995" s="6" t="n"/>
      <c r="H2995" s="16">
        <f>IF(OR(A2995="",B2995=""),"",IF(COUNTIFS('Lançamentos Diários'!$A$5:$A$2004,A2995,'Lançamentos Diários'!$B$5:$B$2004,B2995)&gt;0,"OK","FALTA LANÇAMENTO"))</f>
        <v/>
      </c>
    </row>
    <row r="2996">
      <c r="A2996" s="13" t="n"/>
      <c r="B2996" s="6" t="n"/>
      <c r="C2996" s="14" t="n"/>
      <c r="D2996" s="14" t="n"/>
      <c r="E2996" s="6" t="n"/>
      <c r="F2996" s="11">
        <f>IF(OR(C2996="",D2996=""),"",ROUND(MOD(D2996-C2996,1)*24,2))</f>
        <v/>
      </c>
      <c r="G2996" s="6" t="n"/>
      <c r="H2996" s="16">
        <f>IF(OR(A2996="",B2996=""),"",IF(COUNTIFS('Lançamentos Diários'!$A$5:$A$2004,A2996,'Lançamentos Diários'!$B$5:$B$2004,B2996)&gt;0,"OK","FALTA LANÇAMENTO"))</f>
        <v/>
      </c>
    </row>
    <row r="2997">
      <c r="A2997" s="13" t="n"/>
      <c r="B2997" s="6" t="n"/>
      <c r="C2997" s="14" t="n"/>
      <c r="D2997" s="14" t="n"/>
      <c r="E2997" s="6" t="n"/>
      <c r="F2997" s="11">
        <f>IF(OR(C2997="",D2997=""),"",ROUND(MOD(D2997-C2997,1)*24,2))</f>
        <v/>
      </c>
      <c r="G2997" s="6" t="n"/>
      <c r="H2997" s="16">
        <f>IF(OR(A2997="",B2997=""),"",IF(COUNTIFS('Lançamentos Diários'!$A$5:$A$2004,A2997,'Lançamentos Diários'!$B$5:$B$2004,B2997)&gt;0,"OK","FALTA LANÇAMENTO"))</f>
        <v/>
      </c>
    </row>
    <row r="2998">
      <c r="A2998" s="13" t="n"/>
      <c r="B2998" s="6" t="n"/>
      <c r="C2998" s="14" t="n"/>
      <c r="D2998" s="14" t="n"/>
      <c r="E2998" s="6" t="n"/>
      <c r="F2998" s="11">
        <f>IF(OR(C2998="",D2998=""),"",ROUND(MOD(D2998-C2998,1)*24,2))</f>
        <v/>
      </c>
      <c r="G2998" s="6" t="n"/>
      <c r="H2998" s="16">
        <f>IF(OR(A2998="",B2998=""),"",IF(COUNTIFS('Lançamentos Diários'!$A$5:$A$2004,A2998,'Lançamentos Diários'!$B$5:$B$2004,B2998)&gt;0,"OK","FALTA LANÇAMENTO"))</f>
        <v/>
      </c>
    </row>
    <row r="2999">
      <c r="A2999" s="13" t="n"/>
      <c r="B2999" s="6" t="n"/>
      <c r="C2999" s="14" t="n"/>
      <c r="D2999" s="14" t="n"/>
      <c r="E2999" s="6" t="n"/>
      <c r="F2999" s="11">
        <f>IF(OR(C2999="",D2999=""),"",ROUND(MOD(D2999-C2999,1)*24,2))</f>
        <v/>
      </c>
      <c r="G2999" s="6" t="n"/>
      <c r="H2999" s="16">
        <f>IF(OR(A2999="",B2999=""),"",IF(COUNTIFS('Lançamentos Diários'!$A$5:$A$2004,A2999,'Lançamentos Diários'!$B$5:$B$2004,B2999)&gt;0,"OK","FALTA LANÇAMENTO"))</f>
        <v/>
      </c>
    </row>
    <row r="3000">
      <c r="A3000" s="13" t="n"/>
      <c r="B3000" s="6" t="n"/>
      <c r="C3000" s="14" t="n"/>
      <c r="D3000" s="14" t="n"/>
      <c r="E3000" s="6" t="n"/>
      <c r="F3000" s="11">
        <f>IF(OR(C3000="",D3000=""),"",ROUND(MOD(D3000-C3000,1)*24,2))</f>
        <v/>
      </c>
      <c r="G3000" s="6" t="n"/>
      <c r="H3000" s="16">
        <f>IF(OR(A3000="",B3000=""),"",IF(COUNTIFS('Lançamentos Diários'!$A$5:$A$2004,A3000,'Lançamentos Diários'!$B$5:$B$2004,B3000)&gt;0,"OK","FALTA LANÇAMENTO"))</f>
        <v/>
      </c>
    </row>
    <row r="3001">
      <c r="A3001" s="13" t="n"/>
      <c r="B3001" s="6" t="n"/>
      <c r="C3001" s="14" t="n"/>
      <c r="D3001" s="14" t="n"/>
      <c r="E3001" s="6" t="n"/>
      <c r="F3001" s="11">
        <f>IF(OR(C3001="",D3001=""),"",ROUND(MOD(D3001-C3001,1)*24,2))</f>
        <v/>
      </c>
      <c r="G3001" s="6" t="n"/>
      <c r="H3001" s="16">
        <f>IF(OR(A3001="",B3001=""),"",IF(COUNTIFS('Lançamentos Diários'!$A$5:$A$2004,A3001,'Lançamentos Diários'!$B$5:$B$2004,B3001)&gt;0,"OK","FALTA LANÇAMENTO"))</f>
        <v/>
      </c>
    </row>
    <row r="3002">
      <c r="A3002" s="13" t="n"/>
      <c r="B3002" s="6" t="n"/>
      <c r="C3002" s="14" t="n"/>
      <c r="D3002" s="14" t="n"/>
      <c r="E3002" s="6" t="n"/>
      <c r="F3002" s="11">
        <f>IF(OR(C3002="",D3002=""),"",ROUND(MOD(D3002-C3002,1)*24,2))</f>
        <v/>
      </c>
      <c r="G3002" s="6" t="n"/>
      <c r="H3002" s="16">
        <f>IF(OR(A3002="",B3002=""),"",IF(COUNTIFS('Lançamentos Diários'!$A$5:$A$2004,A3002,'Lançamentos Diários'!$B$5:$B$2004,B3002)&gt;0,"OK","FALTA LANÇAMENTO"))</f>
        <v/>
      </c>
    </row>
    <row r="3003">
      <c r="A3003" s="13" t="n"/>
      <c r="B3003" s="6" t="n"/>
      <c r="C3003" s="14" t="n"/>
      <c r="D3003" s="14" t="n"/>
      <c r="E3003" s="6" t="n"/>
      <c r="F3003" s="11">
        <f>IF(OR(C3003="",D3003=""),"",ROUND(MOD(D3003-C3003,1)*24,2))</f>
        <v/>
      </c>
      <c r="G3003" s="6" t="n"/>
      <c r="H3003" s="16">
        <f>IF(OR(A3003="",B3003=""),"",IF(COUNTIFS('Lançamentos Diários'!$A$5:$A$2004,A3003,'Lançamentos Diários'!$B$5:$B$2004,B3003)&gt;0,"OK","FALTA LANÇAMENTO"))</f>
        <v/>
      </c>
    </row>
    <row r="3004">
      <c r="A3004" s="13" t="n"/>
      <c r="B3004" s="6" t="n"/>
      <c r="C3004" s="14" t="n"/>
      <c r="D3004" s="14" t="n"/>
      <c r="E3004" s="6" t="n"/>
      <c r="F3004" s="11">
        <f>IF(OR(C3004="",D3004=""),"",ROUND(MOD(D3004-C3004,1)*24,2))</f>
        <v/>
      </c>
      <c r="G3004" s="6" t="n"/>
      <c r="H3004" s="16">
        <f>IF(OR(A3004="",B3004=""),"",IF(COUNTIFS('Lançamentos Diários'!$A$5:$A$2004,A3004,'Lançamentos Diários'!$B$5:$B$2004,B3004)&gt;0,"OK","FALTA LANÇAMENTO"))</f>
        <v/>
      </c>
    </row>
    <row r="3005">
      <c r="A3005" s="13" t="n"/>
      <c r="B3005" s="6" t="n"/>
      <c r="C3005" s="14" t="n"/>
      <c r="D3005" s="14" t="n"/>
      <c r="E3005" s="6" t="n"/>
      <c r="F3005" s="11">
        <f>IF(OR(C3005="",D3005=""),"",ROUND(MOD(D3005-C3005,1)*24,2))</f>
        <v/>
      </c>
      <c r="G3005" s="6" t="n"/>
      <c r="H3005" s="16">
        <f>IF(OR(A3005="",B3005=""),"",IF(COUNTIFS('Lançamentos Diários'!$A$5:$A$2004,A3005,'Lançamentos Diários'!$B$5:$B$2004,B3005)&gt;0,"OK","FALTA LANÇAMENTO"))</f>
        <v/>
      </c>
    </row>
    <row r="3006">
      <c r="A3006" s="13" t="n"/>
      <c r="B3006" s="6" t="n"/>
      <c r="C3006" s="14" t="n"/>
      <c r="D3006" s="14" t="n"/>
      <c r="E3006" s="6" t="n"/>
      <c r="F3006" s="11">
        <f>IF(OR(C3006="",D3006=""),"",ROUND(MOD(D3006-C3006,1)*24,2))</f>
        <v/>
      </c>
      <c r="G3006" s="6" t="n"/>
      <c r="H3006" s="16">
        <f>IF(OR(A3006="",B3006=""),"",IF(COUNTIFS('Lançamentos Diários'!$A$5:$A$2004,A3006,'Lançamentos Diários'!$B$5:$B$2004,B3006)&gt;0,"OK","FALTA LANÇAMENTO"))</f>
        <v/>
      </c>
    </row>
    <row r="3007">
      <c r="A3007" s="13" t="n"/>
      <c r="B3007" s="6" t="n"/>
      <c r="C3007" s="14" t="n"/>
      <c r="D3007" s="14" t="n"/>
      <c r="E3007" s="6" t="n"/>
      <c r="F3007" s="11">
        <f>IF(OR(C3007="",D3007=""),"",ROUND(MOD(D3007-C3007,1)*24,2))</f>
        <v/>
      </c>
      <c r="G3007" s="6" t="n"/>
      <c r="H3007" s="16">
        <f>IF(OR(A3007="",B3007=""),"",IF(COUNTIFS('Lançamentos Diários'!$A$5:$A$2004,A3007,'Lançamentos Diários'!$B$5:$B$2004,B3007)&gt;0,"OK","FALTA LANÇAMENTO"))</f>
        <v/>
      </c>
    </row>
    <row r="3008">
      <c r="A3008" s="13" t="n"/>
      <c r="B3008" s="6" t="n"/>
      <c r="C3008" s="14" t="n"/>
      <c r="D3008" s="14" t="n"/>
      <c r="E3008" s="6" t="n"/>
      <c r="F3008" s="11">
        <f>IF(OR(C3008="",D3008=""),"",ROUND(MOD(D3008-C3008,1)*24,2))</f>
        <v/>
      </c>
      <c r="G3008" s="6" t="n"/>
      <c r="H3008" s="16">
        <f>IF(OR(A3008="",B3008=""),"",IF(COUNTIFS('Lançamentos Diários'!$A$5:$A$2004,A3008,'Lançamentos Diários'!$B$5:$B$2004,B3008)&gt;0,"OK","FALTA LANÇAMENTO"))</f>
        <v/>
      </c>
    </row>
    <row r="3009">
      <c r="A3009" s="13" t="n"/>
      <c r="B3009" s="6" t="n"/>
      <c r="C3009" s="14" t="n"/>
      <c r="D3009" s="14" t="n"/>
      <c r="E3009" s="6" t="n"/>
      <c r="F3009" s="11">
        <f>IF(OR(C3009="",D3009=""),"",ROUND(MOD(D3009-C3009,1)*24,2))</f>
        <v/>
      </c>
      <c r="G3009" s="6" t="n"/>
      <c r="H3009" s="16">
        <f>IF(OR(A3009="",B3009=""),"",IF(COUNTIFS('Lançamentos Diários'!$A$5:$A$2004,A3009,'Lançamentos Diários'!$B$5:$B$2004,B3009)&gt;0,"OK","FALTA LANÇAMENTO"))</f>
        <v/>
      </c>
    </row>
    <row r="3010">
      <c r="A3010" s="13" t="n"/>
      <c r="B3010" s="6" t="n"/>
      <c r="C3010" s="14" t="n"/>
      <c r="D3010" s="14" t="n"/>
      <c r="E3010" s="6" t="n"/>
      <c r="F3010" s="11">
        <f>IF(OR(C3010="",D3010=""),"",ROUND(MOD(D3010-C3010,1)*24,2))</f>
        <v/>
      </c>
      <c r="G3010" s="6" t="n"/>
      <c r="H3010" s="16">
        <f>IF(OR(A3010="",B3010=""),"",IF(COUNTIFS('Lançamentos Diários'!$A$5:$A$2004,A3010,'Lançamentos Diários'!$B$5:$B$2004,B3010)&gt;0,"OK","FALTA LANÇAMENTO"))</f>
        <v/>
      </c>
    </row>
    <row r="3011">
      <c r="A3011" s="13" t="n"/>
      <c r="B3011" s="6" t="n"/>
      <c r="C3011" s="14" t="n"/>
      <c r="D3011" s="14" t="n"/>
      <c r="E3011" s="6" t="n"/>
      <c r="F3011" s="11">
        <f>IF(OR(C3011="",D3011=""),"",ROUND(MOD(D3011-C3011,1)*24,2))</f>
        <v/>
      </c>
      <c r="G3011" s="6" t="n"/>
      <c r="H3011" s="16">
        <f>IF(OR(A3011="",B3011=""),"",IF(COUNTIFS('Lançamentos Diários'!$A$5:$A$2004,A3011,'Lançamentos Diários'!$B$5:$B$2004,B3011)&gt;0,"OK","FALTA LANÇAMENTO"))</f>
        <v/>
      </c>
    </row>
    <row r="3012">
      <c r="A3012" s="13" t="n"/>
      <c r="B3012" s="6" t="n"/>
      <c r="C3012" s="14" t="n"/>
      <c r="D3012" s="14" t="n"/>
      <c r="E3012" s="6" t="n"/>
      <c r="F3012" s="11">
        <f>IF(OR(C3012="",D3012=""),"",ROUND(MOD(D3012-C3012,1)*24,2))</f>
        <v/>
      </c>
      <c r="G3012" s="6" t="n"/>
      <c r="H3012" s="16">
        <f>IF(OR(A3012="",B3012=""),"",IF(COUNTIFS('Lançamentos Diários'!$A$5:$A$2004,A3012,'Lançamentos Diários'!$B$5:$B$2004,B3012)&gt;0,"OK","FALTA LANÇAMENTO"))</f>
        <v/>
      </c>
    </row>
    <row r="3013">
      <c r="A3013" s="13" t="n"/>
      <c r="B3013" s="6" t="n"/>
      <c r="C3013" s="14" t="n"/>
      <c r="D3013" s="14" t="n"/>
      <c r="E3013" s="6" t="n"/>
      <c r="F3013" s="11">
        <f>IF(OR(C3013="",D3013=""),"",ROUND(MOD(D3013-C3013,1)*24,2))</f>
        <v/>
      </c>
      <c r="G3013" s="6" t="n"/>
      <c r="H3013" s="16">
        <f>IF(OR(A3013="",B3013=""),"",IF(COUNTIFS('Lançamentos Diários'!$A$5:$A$2004,A3013,'Lançamentos Diários'!$B$5:$B$2004,B3013)&gt;0,"OK","FALTA LANÇAMENTO"))</f>
        <v/>
      </c>
    </row>
    <row r="3014">
      <c r="A3014" s="13" t="n"/>
      <c r="B3014" s="6" t="n"/>
      <c r="C3014" s="14" t="n"/>
      <c r="D3014" s="14" t="n"/>
      <c r="E3014" s="6" t="n"/>
      <c r="F3014" s="11">
        <f>IF(OR(C3014="",D3014=""),"",ROUND(MOD(D3014-C3014,1)*24,2))</f>
        <v/>
      </c>
      <c r="G3014" s="6" t="n"/>
      <c r="H3014" s="16">
        <f>IF(OR(A3014="",B3014=""),"",IF(COUNTIFS('Lançamentos Diários'!$A$5:$A$2004,A3014,'Lançamentos Diários'!$B$5:$B$2004,B3014)&gt;0,"OK","FALTA LANÇAMENTO"))</f>
        <v/>
      </c>
    </row>
    <row r="3015">
      <c r="A3015" s="13" t="n"/>
      <c r="B3015" s="6" t="n"/>
      <c r="C3015" s="14" t="n"/>
      <c r="D3015" s="14" t="n"/>
      <c r="E3015" s="6" t="n"/>
      <c r="F3015" s="11">
        <f>IF(OR(C3015="",D3015=""),"",ROUND(MOD(D3015-C3015,1)*24,2))</f>
        <v/>
      </c>
      <c r="G3015" s="6" t="n"/>
      <c r="H3015" s="16">
        <f>IF(OR(A3015="",B3015=""),"",IF(COUNTIFS('Lançamentos Diários'!$A$5:$A$2004,A3015,'Lançamentos Diários'!$B$5:$B$2004,B3015)&gt;0,"OK","FALTA LANÇAMENTO"))</f>
        <v/>
      </c>
    </row>
    <row r="3016">
      <c r="A3016" s="13" t="n"/>
      <c r="B3016" s="6" t="n"/>
      <c r="C3016" s="14" t="n"/>
      <c r="D3016" s="14" t="n"/>
      <c r="E3016" s="6" t="n"/>
      <c r="F3016" s="11">
        <f>IF(OR(C3016="",D3016=""),"",ROUND(MOD(D3016-C3016,1)*24,2))</f>
        <v/>
      </c>
      <c r="G3016" s="6" t="n"/>
      <c r="H3016" s="16">
        <f>IF(OR(A3016="",B3016=""),"",IF(COUNTIFS('Lançamentos Diários'!$A$5:$A$2004,A3016,'Lançamentos Diários'!$B$5:$B$2004,B3016)&gt;0,"OK","FALTA LANÇAMENTO"))</f>
        <v/>
      </c>
    </row>
    <row r="3017">
      <c r="A3017" s="13" t="n"/>
      <c r="B3017" s="6" t="n"/>
      <c r="C3017" s="14" t="n"/>
      <c r="D3017" s="14" t="n"/>
      <c r="E3017" s="6" t="n"/>
      <c r="F3017" s="11">
        <f>IF(OR(C3017="",D3017=""),"",ROUND(MOD(D3017-C3017,1)*24,2))</f>
        <v/>
      </c>
      <c r="G3017" s="6" t="n"/>
      <c r="H3017" s="16">
        <f>IF(OR(A3017="",B3017=""),"",IF(COUNTIFS('Lançamentos Diários'!$A$5:$A$2004,A3017,'Lançamentos Diários'!$B$5:$B$2004,B3017)&gt;0,"OK","FALTA LANÇAMENTO"))</f>
        <v/>
      </c>
    </row>
    <row r="3018">
      <c r="A3018" s="13" t="n"/>
      <c r="B3018" s="6" t="n"/>
      <c r="C3018" s="14" t="n"/>
      <c r="D3018" s="14" t="n"/>
      <c r="E3018" s="6" t="n"/>
      <c r="F3018" s="11">
        <f>IF(OR(C3018="",D3018=""),"",ROUND(MOD(D3018-C3018,1)*24,2))</f>
        <v/>
      </c>
      <c r="G3018" s="6" t="n"/>
      <c r="H3018" s="16">
        <f>IF(OR(A3018="",B3018=""),"",IF(COUNTIFS('Lançamentos Diários'!$A$5:$A$2004,A3018,'Lançamentos Diários'!$B$5:$B$2004,B3018)&gt;0,"OK","FALTA LANÇAMENTO"))</f>
        <v/>
      </c>
    </row>
    <row r="3019">
      <c r="A3019" s="13" t="n"/>
      <c r="B3019" s="6" t="n"/>
      <c r="C3019" s="14" t="n"/>
      <c r="D3019" s="14" t="n"/>
      <c r="E3019" s="6" t="n"/>
      <c r="F3019" s="11">
        <f>IF(OR(C3019="",D3019=""),"",ROUND(MOD(D3019-C3019,1)*24,2))</f>
        <v/>
      </c>
      <c r="G3019" s="6" t="n"/>
      <c r="H3019" s="16">
        <f>IF(OR(A3019="",B3019=""),"",IF(COUNTIFS('Lançamentos Diários'!$A$5:$A$2004,A3019,'Lançamentos Diários'!$B$5:$B$2004,B3019)&gt;0,"OK","FALTA LANÇAMENTO"))</f>
        <v/>
      </c>
    </row>
    <row r="3020">
      <c r="A3020" s="13" t="n"/>
      <c r="B3020" s="6" t="n"/>
      <c r="C3020" s="14" t="n"/>
      <c r="D3020" s="14" t="n"/>
      <c r="E3020" s="6" t="n"/>
      <c r="F3020" s="11">
        <f>IF(OR(C3020="",D3020=""),"",ROUND(MOD(D3020-C3020,1)*24,2))</f>
        <v/>
      </c>
      <c r="G3020" s="6" t="n"/>
      <c r="H3020" s="16">
        <f>IF(OR(A3020="",B3020=""),"",IF(COUNTIFS('Lançamentos Diários'!$A$5:$A$2004,A3020,'Lançamentos Diários'!$B$5:$B$2004,B3020)&gt;0,"OK","FALTA LANÇAMENTO"))</f>
        <v/>
      </c>
    </row>
    <row r="3021">
      <c r="A3021" s="13" t="n"/>
      <c r="B3021" s="6" t="n"/>
      <c r="C3021" s="14" t="n"/>
      <c r="D3021" s="14" t="n"/>
      <c r="E3021" s="6" t="n"/>
      <c r="F3021" s="11">
        <f>IF(OR(C3021="",D3021=""),"",ROUND(MOD(D3021-C3021,1)*24,2))</f>
        <v/>
      </c>
      <c r="G3021" s="6" t="n"/>
      <c r="H3021" s="16">
        <f>IF(OR(A3021="",B3021=""),"",IF(COUNTIFS('Lançamentos Diários'!$A$5:$A$2004,A3021,'Lançamentos Diários'!$B$5:$B$2004,B3021)&gt;0,"OK","FALTA LANÇAMENTO"))</f>
        <v/>
      </c>
    </row>
    <row r="3022">
      <c r="A3022" s="13" t="n"/>
      <c r="B3022" s="6" t="n"/>
      <c r="C3022" s="14" t="n"/>
      <c r="D3022" s="14" t="n"/>
      <c r="E3022" s="6" t="n"/>
      <c r="F3022" s="11">
        <f>IF(OR(C3022="",D3022=""),"",ROUND(MOD(D3022-C3022,1)*24,2))</f>
        <v/>
      </c>
      <c r="G3022" s="6" t="n"/>
      <c r="H3022" s="16">
        <f>IF(OR(A3022="",B3022=""),"",IF(COUNTIFS('Lançamentos Diários'!$A$5:$A$2004,A3022,'Lançamentos Diários'!$B$5:$B$2004,B3022)&gt;0,"OK","FALTA LANÇAMENTO"))</f>
        <v/>
      </c>
    </row>
    <row r="3023">
      <c r="A3023" s="13" t="n"/>
      <c r="B3023" s="6" t="n"/>
      <c r="C3023" s="14" t="n"/>
      <c r="D3023" s="14" t="n"/>
      <c r="E3023" s="6" t="n"/>
      <c r="F3023" s="11">
        <f>IF(OR(C3023="",D3023=""),"",ROUND(MOD(D3023-C3023,1)*24,2))</f>
        <v/>
      </c>
      <c r="G3023" s="6" t="n"/>
      <c r="H3023" s="16">
        <f>IF(OR(A3023="",B3023=""),"",IF(COUNTIFS('Lançamentos Diários'!$A$5:$A$2004,A3023,'Lançamentos Diários'!$B$5:$B$2004,B3023)&gt;0,"OK","FALTA LANÇAMENTO"))</f>
        <v/>
      </c>
    </row>
    <row r="3024">
      <c r="A3024" s="13" t="n"/>
      <c r="B3024" s="6" t="n"/>
      <c r="C3024" s="14" t="n"/>
      <c r="D3024" s="14" t="n"/>
      <c r="E3024" s="6" t="n"/>
      <c r="F3024" s="11">
        <f>IF(OR(C3024="",D3024=""),"",ROUND(MOD(D3024-C3024,1)*24,2))</f>
        <v/>
      </c>
      <c r="G3024" s="6" t="n"/>
      <c r="H3024" s="16">
        <f>IF(OR(A3024="",B3024=""),"",IF(COUNTIFS('Lançamentos Diários'!$A$5:$A$2004,A3024,'Lançamentos Diários'!$B$5:$B$2004,B3024)&gt;0,"OK","FALTA LANÇAMENTO"))</f>
        <v/>
      </c>
    </row>
    <row r="3025">
      <c r="A3025" s="13" t="n"/>
      <c r="B3025" s="6" t="n"/>
      <c r="C3025" s="14" t="n"/>
      <c r="D3025" s="14" t="n"/>
      <c r="E3025" s="6" t="n"/>
      <c r="F3025" s="11">
        <f>IF(OR(C3025="",D3025=""),"",ROUND(MOD(D3025-C3025,1)*24,2))</f>
        <v/>
      </c>
      <c r="G3025" s="6" t="n"/>
      <c r="H3025" s="16">
        <f>IF(OR(A3025="",B3025=""),"",IF(COUNTIFS('Lançamentos Diários'!$A$5:$A$2004,A3025,'Lançamentos Diários'!$B$5:$B$2004,B3025)&gt;0,"OK","FALTA LANÇAMENTO"))</f>
        <v/>
      </c>
    </row>
    <row r="3026">
      <c r="A3026" s="13" t="n"/>
      <c r="B3026" s="6" t="n"/>
      <c r="C3026" s="14" t="n"/>
      <c r="D3026" s="14" t="n"/>
      <c r="E3026" s="6" t="n"/>
      <c r="F3026" s="11">
        <f>IF(OR(C3026="",D3026=""),"",ROUND(MOD(D3026-C3026,1)*24,2))</f>
        <v/>
      </c>
      <c r="G3026" s="6" t="n"/>
      <c r="H3026" s="16">
        <f>IF(OR(A3026="",B3026=""),"",IF(COUNTIFS('Lançamentos Diários'!$A$5:$A$2004,A3026,'Lançamentos Diários'!$B$5:$B$2004,B3026)&gt;0,"OK","FALTA LANÇAMENTO"))</f>
        <v/>
      </c>
    </row>
    <row r="3027">
      <c r="A3027" s="13" t="n"/>
      <c r="B3027" s="6" t="n"/>
      <c r="C3027" s="14" t="n"/>
      <c r="D3027" s="14" t="n"/>
      <c r="E3027" s="6" t="n"/>
      <c r="F3027" s="11">
        <f>IF(OR(C3027="",D3027=""),"",ROUND(MOD(D3027-C3027,1)*24,2))</f>
        <v/>
      </c>
      <c r="G3027" s="6" t="n"/>
      <c r="H3027" s="16">
        <f>IF(OR(A3027="",B3027=""),"",IF(COUNTIFS('Lançamentos Diários'!$A$5:$A$2004,A3027,'Lançamentos Diários'!$B$5:$B$2004,B3027)&gt;0,"OK","FALTA LANÇAMENTO"))</f>
        <v/>
      </c>
    </row>
    <row r="3028">
      <c r="A3028" s="13" t="n"/>
      <c r="B3028" s="6" t="n"/>
      <c r="C3028" s="14" t="n"/>
      <c r="D3028" s="14" t="n"/>
      <c r="E3028" s="6" t="n"/>
      <c r="F3028" s="11">
        <f>IF(OR(C3028="",D3028=""),"",ROUND(MOD(D3028-C3028,1)*24,2))</f>
        <v/>
      </c>
      <c r="G3028" s="6" t="n"/>
      <c r="H3028" s="16">
        <f>IF(OR(A3028="",B3028=""),"",IF(COUNTIFS('Lançamentos Diários'!$A$5:$A$2004,A3028,'Lançamentos Diários'!$B$5:$B$2004,B3028)&gt;0,"OK","FALTA LANÇAMENTO"))</f>
        <v/>
      </c>
    </row>
    <row r="3029">
      <c r="A3029" s="13" t="n"/>
      <c r="B3029" s="6" t="n"/>
      <c r="C3029" s="14" t="n"/>
      <c r="D3029" s="14" t="n"/>
      <c r="E3029" s="6" t="n"/>
      <c r="F3029" s="11">
        <f>IF(OR(C3029="",D3029=""),"",ROUND(MOD(D3029-C3029,1)*24,2))</f>
        <v/>
      </c>
      <c r="G3029" s="6" t="n"/>
      <c r="H3029" s="16">
        <f>IF(OR(A3029="",B3029=""),"",IF(COUNTIFS('Lançamentos Diários'!$A$5:$A$2004,A3029,'Lançamentos Diários'!$B$5:$B$2004,B3029)&gt;0,"OK","FALTA LANÇAMENTO"))</f>
        <v/>
      </c>
    </row>
    <row r="3030">
      <c r="A3030" s="13" t="n"/>
      <c r="B3030" s="6" t="n"/>
      <c r="C3030" s="14" t="n"/>
      <c r="D3030" s="14" t="n"/>
      <c r="E3030" s="6" t="n"/>
      <c r="F3030" s="11">
        <f>IF(OR(C3030="",D3030=""),"",ROUND(MOD(D3030-C3030,1)*24,2))</f>
        <v/>
      </c>
      <c r="G3030" s="6" t="n"/>
      <c r="H3030" s="16">
        <f>IF(OR(A3030="",B3030=""),"",IF(COUNTIFS('Lançamentos Diários'!$A$5:$A$2004,A3030,'Lançamentos Diários'!$B$5:$B$2004,B3030)&gt;0,"OK","FALTA LANÇAMENTO"))</f>
        <v/>
      </c>
    </row>
    <row r="3031">
      <c r="A3031" s="13" t="n"/>
      <c r="B3031" s="6" t="n"/>
      <c r="C3031" s="14" t="n"/>
      <c r="D3031" s="14" t="n"/>
      <c r="E3031" s="6" t="n"/>
      <c r="F3031" s="11">
        <f>IF(OR(C3031="",D3031=""),"",ROUND(MOD(D3031-C3031,1)*24,2))</f>
        <v/>
      </c>
      <c r="G3031" s="6" t="n"/>
      <c r="H3031" s="16">
        <f>IF(OR(A3031="",B3031=""),"",IF(COUNTIFS('Lançamentos Diários'!$A$5:$A$2004,A3031,'Lançamentos Diários'!$B$5:$B$2004,B3031)&gt;0,"OK","FALTA LANÇAMENTO"))</f>
        <v/>
      </c>
    </row>
    <row r="3032">
      <c r="A3032" s="13" t="n"/>
      <c r="B3032" s="6" t="n"/>
      <c r="C3032" s="14" t="n"/>
      <c r="D3032" s="14" t="n"/>
      <c r="E3032" s="6" t="n"/>
      <c r="F3032" s="11">
        <f>IF(OR(C3032="",D3032=""),"",ROUND(MOD(D3032-C3032,1)*24,2))</f>
        <v/>
      </c>
      <c r="G3032" s="6" t="n"/>
      <c r="H3032" s="16">
        <f>IF(OR(A3032="",B3032=""),"",IF(COUNTIFS('Lançamentos Diários'!$A$5:$A$2004,A3032,'Lançamentos Diários'!$B$5:$B$2004,B3032)&gt;0,"OK","FALTA LANÇAMENTO"))</f>
        <v/>
      </c>
    </row>
    <row r="3033">
      <c r="A3033" s="13" t="n"/>
      <c r="B3033" s="6" t="n"/>
      <c r="C3033" s="14" t="n"/>
      <c r="D3033" s="14" t="n"/>
      <c r="E3033" s="6" t="n"/>
      <c r="F3033" s="11">
        <f>IF(OR(C3033="",D3033=""),"",ROUND(MOD(D3033-C3033,1)*24,2))</f>
        <v/>
      </c>
      <c r="G3033" s="6" t="n"/>
      <c r="H3033" s="16">
        <f>IF(OR(A3033="",B3033=""),"",IF(COUNTIFS('Lançamentos Diários'!$A$5:$A$2004,A3033,'Lançamentos Diários'!$B$5:$B$2004,B3033)&gt;0,"OK","FALTA LANÇAMENTO"))</f>
        <v/>
      </c>
    </row>
    <row r="3034">
      <c r="A3034" s="13" t="n"/>
      <c r="B3034" s="6" t="n"/>
      <c r="C3034" s="14" t="n"/>
      <c r="D3034" s="14" t="n"/>
      <c r="E3034" s="6" t="n"/>
      <c r="F3034" s="11">
        <f>IF(OR(C3034="",D3034=""),"",ROUND(MOD(D3034-C3034,1)*24,2))</f>
        <v/>
      </c>
      <c r="G3034" s="6" t="n"/>
      <c r="H3034" s="16">
        <f>IF(OR(A3034="",B3034=""),"",IF(COUNTIFS('Lançamentos Diários'!$A$5:$A$2004,A3034,'Lançamentos Diários'!$B$5:$B$2004,B3034)&gt;0,"OK","FALTA LANÇAMENTO"))</f>
        <v/>
      </c>
    </row>
    <row r="3035">
      <c r="A3035" s="13" t="n"/>
      <c r="B3035" s="6" t="n"/>
      <c r="C3035" s="14" t="n"/>
      <c r="D3035" s="14" t="n"/>
      <c r="E3035" s="6" t="n"/>
      <c r="F3035" s="11">
        <f>IF(OR(C3035="",D3035=""),"",ROUND(MOD(D3035-C3035,1)*24,2))</f>
        <v/>
      </c>
      <c r="G3035" s="6" t="n"/>
      <c r="H3035" s="16">
        <f>IF(OR(A3035="",B3035=""),"",IF(COUNTIFS('Lançamentos Diários'!$A$5:$A$2004,A3035,'Lançamentos Diários'!$B$5:$B$2004,B3035)&gt;0,"OK","FALTA LANÇAMENTO"))</f>
        <v/>
      </c>
    </row>
    <row r="3036">
      <c r="A3036" s="13" t="n"/>
      <c r="B3036" s="6" t="n"/>
      <c r="C3036" s="14" t="n"/>
      <c r="D3036" s="14" t="n"/>
      <c r="E3036" s="6" t="n"/>
      <c r="F3036" s="11">
        <f>IF(OR(C3036="",D3036=""),"",ROUND(MOD(D3036-C3036,1)*24,2))</f>
        <v/>
      </c>
      <c r="G3036" s="6" t="n"/>
      <c r="H3036" s="16">
        <f>IF(OR(A3036="",B3036=""),"",IF(COUNTIFS('Lançamentos Diários'!$A$5:$A$2004,A3036,'Lançamentos Diários'!$B$5:$B$2004,B3036)&gt;0,"OK","FALTA LANÇAMENTO"))</f>
        <v/>
      </c>
    </row>
    <row r="3037">
      <c r="A3037" s="13" t="n"/>
      <c r="B3037" s="6" t="n"/>
      <c r="C3037" s="14" t="n"/>
      <c r="D3037" s="14" t="n"/>
      <c r="E3037" s="6" t="n"/>
      <c r="F3037" s="11">
        <f>IF(OR(C3037="",D3037=""),"",ROUND(MOD(D3037-C3037,1)*24,2))</f>
        <v/>
      </c>
      <c r="G3037" s="6" t="n"/>
      <c r="H3037" s="16">
        <f>IF(OR(A3037="",B3037=""),"",IF(COUNTIFS('Lançamentos Diários'!$A$5:$A$2004,A3037,'Lançamentos Diários'!$B$5:$B$2004,B3037)&gt;0,"OK","FALTA LANÇAMENTO"))</f>
        <v/>
      </c>
    </row>
    <row r="3038">
      <c r="A3038" s="13" t="n"/>
      <c r="B3038" s="6" t="n"/>
      <c r="C3038" s="14" t="n"/>
      <c r="D3038" s="14" t="n"/>
      <c r="E3038" s="6" t="n"/>
      <c r="F3038" s="11">
        <f>IF(OR(C3038="",D3038=""),"",ROUND(MOD(D3038-C3038,1)*24,2))</f>
        <v/>
      </c>
      <c r="G3038" s="6" t="n"/>
      <c r="H3038" s="16">
        <f>IF(OR(A3038="",B3038=""),"",IF(COUNTIFS('Lançamentos Diários'!$A$5:$A$2004,A3038,'Lançamentos Diários'!$B$5:$B$2004,B3038)&gt;0,"OK","FALTA LANÇAMENTO"))</f>
        <v/>
      </c>
    </row>
    <row r="3039">
      <c r="A3039" s="13" t="n"/>
      <c r="B3039" s="6" t="n"/>
      <c r="C3039" s="14" t="n"/>
      <c r="D3039" s="14" t="n"/>
      <c r="E3039" s="6" t="n"/>
      <c r="F3039" s="11">
        <f>IF(OR(C3039="",D3039=""),"",ROUND(MOD(D3039-C3039,1)*24,2))</f>
        <v/>
      </c>
      <c r="G3039" s="6" t="n"/>
      <c r="H3039" s="16">
        <f>IF(OR(A3039="",B3039=""),"",IF(COUNTIFS('Lançamentos Diários'!$A$5:$A$2004,A3039,'Lançamentos Diários'!$B$5:$B$2004,B3039)&gt;0,"OK","FALTA LANÇAMENTO"))</f>
        <v/>
      </c>
    </row>
    <row r="3040">
      <c r="A3040" s="13" t="n"/>
      <c r="B3040" s="6" t="n"/>
      <c r="C3040" s="14" t="n"/>
      <c r="D3040" s="14" t="n"/>
      <c r="E3040" s="6" t="n"/>
      <c r="F3040" s="11">
        <f>IF(OR(C3040="",D3040=""),"",ROUND(MOD(D3040-C3040,1)*24,2))</f>
        <v/>
      </c>
      <c r="G3040" s="6" t="n"/>
      <c r="H3040" s="16">
        <f>IF(OR(A3040="",B3040=""),"",IF(COUNTIFS('Lançamentos Diários'!$A$5:$A$2004,A3040,'Lançamentos Diários'!$B$5:$B$2004,B3040)&gt;0,"OK","FALTA LANÇAMENTO"))</f>
        <v/>
      </c>
    </row>
    <row r="3041">
      <c r="A3041" s="13" t="n"/>
      <c r="B3041" s="6" t="n"/>
      <c r="C3041" s="14" t="n"/>
      <c r="D3041" s="14" t="n"/>
      <c r="E3041" s="6" t="n"/>
      <c r="F3041" s="11">
        <f>IF(OR(C3041="",D3041=""),"",ROUND(MOD(D3041-C3041,1)*24,2))</f>
        <v/>
      </c>
      <c r="G3041" s="6" t="n"/>
      <c r="H3041" s="16">
        <f>IF(OR(A3041="",B3041=""),"",IF(COUNTIFS('Lançamentos Diários'!$A$5:$A$2004,A3041,'Lançamentos Diários'!$B$5:$B$2004,B3041)&gt;0,"OK","FALTA LANÇAMENTO"))</f>
        <v/>
      </c>
    </row>
    <row r="3042">
      <c r="A3042" s="13" t="n"/>
      <c r="B3042" s="6" t="n"/>
      <c r="C3042" s="14" t="n"/>
      <c r="D3042" s="14" t="n"/>
      <c r="E3042" s="6" t="n"/>
      <c r="F3042" s="11">
        <f>IF(OR(C3042="",D3042=""),"",ROUND(MOD(D3042-C3042,1)*24,2))</f>
        <v/>
      </c>
      <c r="G3042" s="6" t="n"/>
      <c r="H3042" s="16">
        <f>IF(OR(A3042="",B3042=""),"",IF(COUNTIFS('Lançamentos Diários'!$A$5:$A$2004,A3042,'Lançamentos Diários'!$B$5:$B$2004,B3042)&gt;0,"OK","FALTA LANÇAMENTO"))</f>
        <v/>
      </c>
    </row>
    <row r="3043">
      <c r="A3043" s="13" t="n"/>
      <c r="B3043" s="6" t="n"/>
      <c r="C3043" s="14" t="n"/>
      <c r="D3043" s="14" t="n"/>
      <c r="E3043" s="6" t="n"/>
      <c r="F3043" s="11">
        <f>IF(OR(C3043="",D3043=""),"",ROUND(MOD(D3043-C3043,1)*24,2))</f>
        <v/>
      </c>
      <c r="G3043" s="6" t="n"/>
      <c r="H3043" s="16">
        <f>IF(OR(A3043="",B3043=""),"",IF(COUNTIFS('Lançamentos Diários'!$A$5:$A$2004,A3043,'Lançamentos Diários'!$B$5:$B$2004,B3043)&gt;0,"OK","FALTA LANÇAMENTO"))</f>
        <v/>
      </c>
    </row>
    <row r="3044">
      <c r="A3044" s="13" t="n"/>
      <c r="B3044" s="6" t="n"/>
      <c r="C3044" s="14" t="n"/>
      <c r="D3044" s="14" t="n"/>
      <c r="E3044" s="6" t="n"/>
      <c r="F3044" s="11">
        <f>IF(OR(C3044="",D3044=""),"",ROUND(MOD(D3044-C3044,1)*24,2))</f>
        <v/>
      </c>
      <c r="G3044" s="6" t="n"/>
      <c r="H3044" s="16">
        <f>IF(OR(A3044="",B3044=""),"",IF(COUNTIFS('Lançamentos Diários'!$A$5:$A$2004,A3044,'Lançamentos Diários'!$B$5:$B$2004,B3044)&gt;0,"OK","FALTA LANÇAMENTO"))</f>
        <v/>
      </c>
    </row>
    <row r="3045">
      <c r="A3045" s="13" t="n"/>
      <c r="B3045" s="6" t="n"/>
      <c r="C3045" s="14" t="n"/>
      <c r="D3045" s="14" t="n"/>
      <c r="E3045" s="6" t="n"/>
      <c r="F3045" s="11">
        <f>IF(OR(C3045="",D3045=""),"",ROUND(MOD(D3045-C3045,1)*24,2))</f>
        <v/>
      </c>
      <c r="G3045" s="6" t="n"/>
      <c r="H3045" s="16">
        <f>IF(OR(A3045="",B3045=""),"",IF(COUNTIFS('Lançamentos Diários'!$A$5:$A$2004,A3045,'Lançamentos Diários'!$B$5:$B$2004,B3045)&gt;0,"OK","FALTA LANÇAMENTO"))</f>
        <v/>
      </c>
    </row>
    <row r="3046">
      <c r="A3046" s="13" t="n"/>
      <c r="B3046" s="6" t="n"/>
      <c r="C3046" s="14" t="n"/>
      <c r="D3046" s="14" t="n"/>
      <c r="E3046" s="6" t="n"/>
      <c r="F3046" s="11">
        <f>IF(OR(C3046="",D3046=""),"",ROUND(MOD(D3046-C3046,1)*24,2))</f>
        <v/>
      </c>
      <c r="G3046" s="6" t="n"/>
      <c r="H3046" s="16">
        <f>IF(OR(A3046="",B3046=""),"",IF(COUNTIFS('Lançamentos Diários'!$A$5:$A$2004,A3046,'Lançamentos Diários'!$B$5:$B$2004,B3046)&gt;0,"OK","FALTA LANÇAMENTO"))</f>
        <v/>
      </c>
    </row>
    <row r="3047">
      <c r="A3047" s="13" t="n"/>
      <c r="B3047" s="6" t="n"/>
      <c r="C3047" s="14" t="n"/>
      <c r="D3047" s="14" t="n"/>
      <c r="E3047" s="6" t="n"/>
      <c r="F3047" s="11">
        <f>IF(OR(C3047="",D3047=""),"",ROUND(MOD(D3047-C3047,1)*24,2))</f>
        <v/>
      </c>
      <c r="G3047" s="6" t="n"/>
      <c r="H3047" s="16">
        <f>IF(OR(A3047="",B3047=""),"",IF(COUNTIFS('Lançamentos Diários'!$A$5:$A$2004,A3047,'Lançamentos Diários'!$B$5:$B$2004,B3047)&gt;0,"OK","FALTA LANÇAMENTO"))</f>
        <v/>
      </c>
    </row>
    <row r="3048">
      <c r="A3048" s="13" t="n"/>
      <c r="B3048" s="6" t="n"/>
      <c r="C3048" s="14" t="n"/>
      <c r="D3048" s="14" t="n"/>
      <c r="E3048" s="6" t="n"/>
      <c r="F3048" s="11">
        <f>IF(OR(C3048="",D3048=""),"",ROUND(MOD(D3048-C3048,1)*24,2))</f>
        <v/>
      </c>
      <c r="G3048" s="6" t="n"/>
      <c r="H3048" s="16">
        <f>IF(OR(A3048="",B3048=""),"",IF(COUNTIFS('Lançamentos Diários'!$A$5:$A$2004,A3048,'Lançamentos Diários'!$B$5:$B$2004,B3048)&gt;0,"OK","FALTA LANÇAMENTO"))</f>
        <v/>
      </c>
    </row>
    <row r="3049">
      <c r="A3049" s="13" t="n"/>
      <c r="B3049" s="6" t="n"/>
      <c r="C3049" s="14" t="n"/>
      <c r="D3049" s="14" t="n"/>
      <c r="E3049" s="6" t="n"/>
      <c r="F3049" s="11">
        <f>IF(OR(C3049="",D3049=""),"",ROUND(MOD(D3049-C3049,1)*24,2))</f>
        <v/>
      </c>
      <c r="G3049" s="6" t="n"/>
      <c r="H3049" s="16">
        <f>IF(OR(A3049="",B3049=""),"",IF(COUNTIFS('Lançamentos Diários'!$A$5:$A$2004,A3049,'Lançamentos Diários'!$B$5:$B$2004,B3049)&gt;0,"OK","FALTA LANÇAMENTO"))</f>
        <v/>
      </c>
    </row>
    <row r="3050">
      <c r="A3050" s="13" t="n"/>
      <c r="B3050" s="6" t="n"/>
      <c r="C3050" s="14" t="n"/>
      <c r="D3050" s="14" t="n"/>
      <c r="E3050" s="6" t="n"/>
      <c r="F3050" s="11">
        <f>IF(OR(C3050="",D3050=""),"",ROUND(MOD(D3050-C3050,1)*24,2))</f>
        <v/>
      </c>
      <c r="G3050" s="6" t="n"/>
      <c r="H3050" s="16">
        <f>IF(OR(A3050="",B3050=""),"",IF(COUNTIFS('Lançamentos Diários'!$A$5:$A$2004,A3050,'Lançamentos Diários'!$B$5:$B$2004,B3050)&gt;0,"OK","FALTA LANÇAMENTO"))</f>
        <v/>
      </c>
    </row>
    <row r="3051">
      <c r="A3051" s="13" t="n"/>
      <c r="B3051" s="6" t="n"/>
      <c r="C3051" s="14" t="n"/>
      <c r="D3051" s="14" t="n"/>
      <c r="E3051" s="6" t="n"/>
      <c r="F3051" s="11">
        <f>IF(OR(C3051="",D3051=""),"",ROUND(MOD(D3051-C3051,1)*24,2))</f>
        <v/>
      </c>
      <c r="G3051" s="6" t="n"/>
      <c r="H3051" s="16">
        <f>IF(OR(A3051="",B3051=""),"",IF(COUNTIFS('Lançamentos Diários'!$A$5:$A$2004,A3051,'Lançamentos Diários'!$B$5:$B$2004,B3051)&gt;0,"OK","FALTA LANÇAMENTO"))</f>
        <v/>
      </c>
    </row>
    <row r="3052">
      <c r="A3052" s="13" t="n"/>
      <c r="B3052" s="6" t="n"/>
      <c r="C3052" s="14" t="n"/>
      <c r="D3052" s="14" t="n"/>
      <c r="E3052" s="6" t="n"/>
      <c r="F3052" s="11">
        <f>IF(OR(C3052="",D3052=""),"",ROUND(MOD(D3052-C3052,1)*24,2))</f>
        <v/>
      </c>
      <c r="G3052" s="6" t="n"/>
      <c r="H3052" s="16">
        <f>IF(OR(A3052="",B3052=""),"",IF(COUNTIFS('Lançamentos Diários'!$A$5:$A$2004,A3052,'Lançamentos Diários'!$B$5:$B$2004,B3052)&gt;0,"OK","FALTA LANÇAMENTO"))</f>
        <v/>
      </c>
    </row>
    <row r="3053">
      <c r="A3053" s="13" t="n"/>
      <c r="B3053" s="6" t="n"/>
      <c r="C3053" s="14" t="n"/>
      <c r="D3053" s="14" t="n"/>
      <c r="E3053" s="6" t="n"/>
      <c r="F3053" s="11">
        <f>IF(OR(C3053="",D3053=""),"",ROUND(MOD(D3053-C3053,1)*24,2))</f>
        <v/>
      </c>
      <c r="G3053" s="6" t="n"/>
      <c r="H3053" s="16">
        <f>IF(OR(A3053="",B3053=""),"",IF(COUNTIFS('Lançamentos Diários'!$A$5:$A$2004,A3053,'Lançamentos Diários'!$B$5:$B$2004,B3053)&gt;0,"OK","FALTA LANÇAMENTO"))</f>
        <v/>
      </c>
    </row>
    <row r="3054">
      <c r="A3054" s="13" t="n"/>
      <c r="B3054" s="6" t="n"/>
      <c r="C3054" s="14" t="n"/>
      <c r="D3054" s="14" t="n"/>
      <c r="E3054" s="6" t="n"/>
      <c r="F3054" s="11">
        <f>IF(OR(C3054="",D3054=""),"",ROUND(MOD(D3054-C3054,1)*24,2))</f>
        <v/>
      </c>
      <c r="G3054" s="6" t="n"/>
      <c r="H3054" s="16">
        <f>IF(OR(A3054="",B3054=""),"",IF(COUNTIFS('Lançamentos Diários'!$A$5:$A$2004,A3054,'Lançamentos Diários'!$B$5:$B$2004,B3054)&gt;0,"OK","FALTA LANÇAMENTO"))</f>
        <v/>
      </c>
    </row>
    <row r="3055">
      <c r="A3055" s="13" t="n"/>
      <c r="B3055" s="6" t="n"/>
      <c r="C3055" s="14" t="n"/>
      <c r="D3055" s="14" t="n"/>
      <c r="E3055" s="6" t="n"/>
      <c r="F3055" s="11">
        <f>IF(OR(C3055="",D3055=""),"",ROUND(MOD(D3055-C3055,1)*24,2))</f>
        <v/>
      </c>
      <c r="G3055" s="6" t="n"/>
      <c r="H3055" s="16">
        <f>IF(OR(A3055="",B3055=""),"",IF(COUNTIFS('Lançamentos Diários'!$A$5:$A$2004,A3055,'Lançamentos Diários'!$B$5:$B$2004,B3055)&gt;0,"OK","FALTA LANÇAMENTO"))</f>
        <v/>
      </c>
    </row>
    <row r="3056">
      <c r="A3056" s="13" t="n"/>
      <c r="B3056" s="6" t="n"/>
      <c r="C3056" s="14" t="n"/>
      <c r="D3056" s="14" t="n"/>
      <c r="E3056" s="6" t="n"/>
      <c r="F3056" s="11">
        <f>IF(OR(C3056="",D3056=""),"",ROUND(MOD(D3056-C3056,1)*24,2))</f>
        <v/>
      </c>
      <c r="G3056" s="6" t="n"/>
      <c r="H3056" s="16">
        <f>IF(OR(A3056="",B3056=""),"",IF(COUNTIFS('Lançamentos Diários'!$A$5:$A$2004,A3056,'Lançamentos Diários'!$B$5:$B$2004,B3056)&gt;0,"OK","FALTA LANÇAMENTO"))</f>
        <v/>
      </c>
    </row>
    <row r="3057">
      <c r="A3057" s="13" t="n"/>
      <c r="B3057" s="6" t="n"/>
      <c r="C3057" s="14" t="n"/>
      <c r="D3057" s="14" t="n"/>
      <c r="E3057" s="6" t="n"/>
      <c r="F3057" s="11">
        <f>IF(OR(C3057="",D3057=""),"",ROUND(MOD(D3057-C3057,1)*24,2))</f>
        <v/>
      </c>
      <c r="G3057" s="6" t="n"/>
      <c r="H3057" s="16">
        <f>IF(OR(A3057="",B3057=""),"",IF(COUNTIFS('Lançamentos Diários'!$A$5:$A$2004,A3057,'Lançamentos Diários'!$B$5:$B$2004,B3057)&gt;0,"OK","FALTA LANÇAMENTO"))</f>
        <v/>
      </c>
    </row>
    <row r="3058">
      <c r="A3058" s="13" t="n"/>
      <c r="B3058" s="6" t="n"/>
      <c r="C3058" s="14" t="n"/>
      <c r="D3058" s="14" t="n"/>
      <c r="E3058" s="6" t="n"/>
      <c r="F3058" s="11">
        <f>IF(OR(C3058="",D3058=""),"",ROUND(MOD(D3058-C3058,1)*24,2))</f>
        <v/>
      </c>
      <c r="G3058" s="6" t="n"/>
      <c r="H3058" s="16">
        <f>IF(OR(A3058="",B3058=""),"",IF(COUNTIFS('Lançamentos Diários'!$A$5:$A$2004,A3058,'Lançamentos Diários'!$B$5:$B$2004,B3058)&gt;0,"OK","FALTA LANÇAMENTO"))</f>
        <v/>
      </c>
    </row>
    <row r="3059">
      <c r="A3059" s="13" t="n"/>
      <c r="B3059" s="6" t="n"/>
      <c r="C3059" s="14" t="n"/>
      <c r="D3059" s="14" t="n"/>
      <c r="E3059" s="6" t="n"/>
      <c r="F3059" s="11">
        <f>IF(OR(C3059="",D3059=""),"",ROUND(MOD(D3059-C3059,1)*24,2))</f>
        <v/>
      </c>
      <c r="G3059" s="6" t="n"/>
      <c r="H3059" s="16">
        <f>IF(OR(A3059="",B3059=""),"",IF(COUNTIFS('Lançamentos Diários'!$A$5:$A$2004,A3059,'Lançamentos Diários'!$B$5:$B$2004,B3059)&gt;0,"OK","FALTA LANÇAMENTO"))</f>
        <v/>
      </c>
    </row>
    <row r="3060">
      <c r="A3060" s="13" t="n"/>
      <c r="B3060" s="6" t="n"/>
      <c r="C3060" s="14" t="n"/>
      <c r="D3060" s="14" t="n"/>
      <c r="E3060" s="6" t="n"/>
      <c r="F3060" s="11">
        <f>IF(OR(C3060="",D3060=""),"",ROUND(MOD(D3060-C3060,1)*24,2))</f>
        <v/>
      </c>
      <c r="G3060" s="6" t="n"/>
      <c r="H3060" s="16">
        <f>IF(OR(A3060="",B3060=""),"",IF(COUNTIFS('Lançamentos Diários'!$A$5:$A$2004,A3060,'Lançamentos Diários'!$B$5:$B$2004,B3060)&gt;0,"OK","FALTA LANÇAMENTO"))</f>
        <v/>
      </c>
    </row>
    <row r="3061">
      <c r="A3061" s="13" t="n"/>
      <c r="B3061" s="6" t="n"/>
      <c r="C3061" s="14" t="n"/>
      <c r="D3061" s="14" t="n"/>
      <c r="E3061" s="6" t="n"/>
      <c r="F3061" s="11">
        <f>IF(OR(C3061="",D3061=""),"",ROUND(MOD(D3061-C3061,1)*24,2))</f>
        <v/>
      </c>
      <c r="G3061" s="6" t="n"/>
      <c r="H3061" s="16">
        <f>IF(OR(A3061="",B3061=""),"",IF(COUNTIFS('Lançamentos Diários'!$A$5:$A$2004,A3061,'Lançamentos Diários'!$B$5:$B$2004,B3061)&gt;0,"OK","FALTA LANÇAMENTO"))</f>
        <v/>
      </c>
    </row>
    <row r="3062">
      <c r="A3062" s="13" t="n"/>
      <c r="B3062" s="6" t="n"/>
      <c r="C3062" s="14" t="n"/>
      <c r="D3062" s="14" t="n"/>
      <c r="E3062" s="6" t="n"/>
      <c r="F3062" s="11">
        <f>IF(OR(C3062="",D3062=""),"",ROUND(MOD(D3062-C3062,1)*24,2))</f>
        <v/>
      </c>
      <c r="G3062" s="6" t="n"/>
      <c r="H3062" s="16">
        <f>IF(OR(A3062="",B3062=""),"",IF(COUNTIFS('Lançamentos Diários'!$A$5:$A$2004,A3062,'Lançamentos Diários'!$B$5:$B$2004,B3062)&gt;0,"OK","FALTA LANÇAMENTO"))</f>
        <v/>
      </c>
    </row>
    <row r="3063">
      <c r="A3063" s="13" t="n"/>
      <c r="B3063" s="6" t="n"/>
      <c r="C3063" s="14" t="n"/>
      <c r="D3063" s="14" t="n"/>
      <c r="E3063" s="6" t="n"/>
      <c r="F3063" s="11">
        <f>IF(OR(C3063="",D3063=""),"",ROUND(MOD(D3063-C3063,1)*24,2))</f>
        <v/>
      </c>
      <c r="G3063" s="6" t="n"/>
      <c r="H3063" s="16">
        <f>IF(OR(A3063="",B3063=""),"",IF(COUNTIFS('Lançamentos Diários'!$A$5:$A$2004,A3063,'Lançamentos Diários'!$B$5:$B$2004,B3063)&gt;0,"OK","FALTA LANÇAMENTO"))</f>
        <v/>
      </c>
    </row>
    <row r="3064">
      <c r="A3064" s="13" t="n"/>
      <c r="B3064" s="6" t="n"/>
      <c r="C3064" s="14" t="n"/>
      <c r="D3064" s="14" t="n"/>
      <c r="E3064" s="6" t="n"/>
      <c r="F3064" s="11">
        <f>IF(OR(C3064="",D3064=""),"",ROUND(MOD(D3064-C3064,1)*24,2))</f>
        <v/>
      </c>
      <c r="G3064" s="6" t="n"/>
      <c r="H3064" s="16">
        <f>IF(OR(A3064="",B3064=""),"",IF(COUNTIFS('Lançamentos Diários'!$A$5:$A$2004,A3064,'Lançamentos Diários'!$B$5:$B$2004,B3064)&gt;0,"OK","FALTA LANÇAMENTO"))</f>
        <v/>
      </c>
    </row>
    <row r="3065">
      <c r="A3065" s="13" t="n"/>
      <c r="B3065" s="6" t="n"/>
      <c r="C3065" s="14" t="n"/>
      <c r="D3065" s="14" t="n"/>
      <c r="E3065" s="6" t="n"/>
      <c r="F3065" s="11">
        <f>IF(OR(C3065="",D3065=""),"",ROUND(MOD(D3065-C3065,1)*24,2))</f>
        <v/>
      </c>
      <c r="G3065" s="6" t="n"/>
      <c r="H3065" s="16">
        <f>IF(OR(A3065="",B3065=""),"",IF(COUNTIFS('Lançamentos Diários'!$A$5:$A$2004,A3065,'Lançamentos Diários'!$B$5:$B$2004,B3065)&gt;0,"OK","FALTA LANÇAMENTO"))</f>
        <v/>
      </c>
    </row>
    <row r="3066">
      <c r="A3066" s="13" t="n"/>
      <c r="B3066" s="6" t="n"/>
      <c r="C3066" s="14" t="n"/>
      <c r="D3066" s="14" t="n"/>
      <c r="E3066" s="6" t="n"/>
      <c r="F3066" s="11">
        <f>IF(OR(C3066="",D3066=""),"",ROUND(MOD(D3066-C3066,1)*24,2))</f>
        <v/>
      </c>
      <c r="G3066" s="6" t="n"/>
      <c r="H3066" s="16">
        <f>IF(OR(A3066="",B3066=""),"",IF(COUNTIFS('Lançamentos Diários'!$A$5:$A$2004,A3066,'Lançamentos Diários'!$B$5:$B$2004,B3066)&gt;0,"OK","FALTA LANÇAMENTO"))</f>
        <v/>
      </c>
    </row>
    <row r="3067">
      <c r="A3067" s="13" t="n"/>
      <c r="B3067" s="6" t="n"/>
      <c r="C3067" s="14" t="n"/>
      <c r="D3067" s="14" t="n"/>
      <c r="E3067" s="6" t="n"/>
      <c r="F3067" s="11">
        <f>IF(OR(C3067="",D3067=""),"",ROUND(MOD(D3067-C3067,1)*24,2))</f>
        <v/>
      </c>
      <c r="G3067" s="6" t="n"/>
      <c r="H3067" s="16">
        <f>IF(OR(A3067="",B3067=""),"",IF(COUNTIFS('Lançamentos Diários'!$A$5:$A$2004,A3067,'Lançamentos Diários'!$B$5:$B$2004,B3067)&gt;0,"OK","FALTA LANÇAMENTO"))</f>
        <v/>
      </c>
    </row>
    <row r="3068">
      <c r="A3068" s="13" t="n"/>
      <c r="B3068" s="6" t="n"/>
      <c r="C3068" s="14" t="n"/>
      <c r="D3068" s="14" t="n"/>
      <c r="E3068" s="6" t="n"/>
      <c r="F3068" s="11">
        <f>IF(OR(C3068="",D3068=""),"",ROUND(MOD(D3068-C3068,1)*24,2))</f>
        <v/>
      </c>
      <c r="G3068" s="6" t="n"/>
      <c r="H3068" s="16">
        <f>IF(OR(A3068="",B3068=""),"",IF(COUNTIFS('Lançamentos Diários'!$A$5:$A$2004,A3068,'Lançamentos Diários'!$B$5:$B$2004,B3068)&gt;0,"OK","FALTA LANÇAMENTO"))</f>
        <v/>
      </c>
    </row>
    <row r="3069">
      <c r="A3069" s="13" t="n"/>
      <c r="B3069" s="6" t="n"/>
      <c r="C3069" s="14" t="n"/>
      <c r="D3069" s="14" t="n"/>
      <c r="E3069" s="6" t="n"/>
      <c r="F3069" s="11">
        <f>IF(OR(C3069="",D3069=""),"",ROUND(MOD(D3069-C3069,1)*24,2))</f>
        <v/>
      </c>
      <c r="G3069" s="6" t="n"/>
      <c r="H3069" s="16">
        <f>IF(OR(A3069="",B3069=""),"",IF(COUNTIFS('Lançamentos Diários'!$A$5:$A$2004,A3069,'Lançamentos Diários'!$B$5:$B$2004,B3069)&gt;0,"OK","FALTA LANÇAMENTO"))</f>
        <v/>
      </c>
    </row>
    <row r="3070">
      <c r="A3070" s="13" t="n"/>
      <c r="B3070" s="6" t="n"/>
      <c r="C3070" s="14" t="n"/>
      <c r="D3070" s="14" t="n"/>
      <c r="E3070" s="6" t="n"/>
      <c r="F3070" s="11">
        <f>IF(OR(C3070="",D3070=""),"",ROUND(MOD(D3070-C3070,1)*24,2))</f>
        <v/>
      </c>
      <c r="G3070" s="6" t="n"/>
      <c r="H3070" s="16">
        <f>IF(OR(A3070="",B3070=""),"",IF(COUNTIFS('Lançamentos Diários'!$A$5:$A$2004,A3070,'Lançamentos Diários'!$B$5:$B$2004,B3070)&gt;0,"OK","FALTA LANÇAMENTO"))</f>
        <v/>
      </c>
    </row>
    <row r="3071">
      <c r="A3071" s="13" t="n"/>
      <c r="B3071" s="6" t="n"/>
      <c r="C3071" s="14" t="n"/>
      <c r="D3071" s="14" t="n"/>
      <c r="E3071" s="6" t="n"/>
      <c r="F3071" s="11">
        <f>IF(OR(C3071="",D3071=""),"",ROUND(MOD(D3071-C3071,1)*24,2))</f>
        <v/>
      </c>
      <c r="G3071" s="6" t="n"/>
      <c r="H3071" s="16">
        <f>IF(OR(A3071="",B3071=""),"",IF(COUNTIFS('Lançamentos Diários'!$A$5:$A$2004,A3071,'Lançamentos Diários'!$B$5:$B$2004,B3071)&gt;0,"OK","FALTA LANÇAMENTO"))</f>
        <v/>
      </c>
    </row>
    <row r="3072">
      <c r="A3072" s="13" t="n"/>
      <c r="B3072" s="6" t="n"/>
      <c r="C3072" s="14" t="n"/>
      <c r="D3072" s="14" t="n"/>
      <c r="E3072" s="6" t="n"/>
      <c r="F3072" s="11">
        <f>IF(OR(C3072="",D3072=""),"",ROUND(MOD(D3072-C3072,1)*24,2))</f>
        <v/>
      </c>
      <c r="G3072" s="6" t="n"/>
      <c r="H3072" s="16">
        <f>IF(OR(A3072="",B3072=""),"",IF(COUNTIFS('Lançamentos Diários'!$A$5:$A$2004,A3072,'Lançamentos Diários'!$B$5:$B$2004,B3072)&gt;0,"OK","FALTA LANÇAMENTO"))</f>
        <v/>
      </c>
    </row>
    <row r="3073">
      <c r="A3073" s="13" t="n"/>
      <c r="B3073" s="6" t="n"/>
      <c r="C3073" s="14" t="n"/>
      <c r="D3073" s="14" t="n"/>
      <c r="E3073" s="6" t="n"/>
      <c r="F3073" s="11">
        <f>IF(OR(C3073="",D3073=""),"",ROUND(MOD(D3073-C3073,1)*24,2))</f>
        <v/>
      </c>
      <c r="G3073" s="6" t="n"/>
      <c r="H3073" s="16">
        <f>IF(OR(A3073="",B3073=""),"",IF(COUNTIFS('Lançamentos Diários'!$A$5:$A$2004,A3073,'Lançamentos Diários'!$B$5:$B$2004,B3073)&gt;0,"OK","FALTA LANÇAMENTO"))</f>
        <v/>
      </c>
    </row>
    <row r="3074">
      <c r="A3074" s="13" t="n"/>
      <c r="B3074" s="6" t="n"/>
      <c r="C3074" s="14" t="n"/>
      <c r="D3074" s="14" t="n"/>
      <c r="E3074" s="6" t="n"/>
      <c r="F3074" s="11">
        <f>IF(OR(C3074="",D3074=""),"",ROUND(MOD(D3074-C3074,1)*24,2))</f>
        <v/>
      </c>
      <c r="G3074" s="6" t="n"/>
      <c r="H3074" s="16">
        <f>IF(OR(A3074="",B3074=""),"",IF(COUNTIFS('Lançamentos Diários'!$A$5:$A$2004,A3074,'Lançamentos Diários'!$B$5:$B$2004,B3074)&gt;0,"OK","FALTA LANÇAMENTO"))</f>
        <v/>
      </c>
    </row>
    <row r="3075">
      <c r="A3075" s="13" t="n"/>
      <c r="B3075" s="6" t="n"/>
      <c r="C3075" s="14" t="n"/>
      <c r="D3075" s="14" t="n"/>
      <c r="E3075" s="6" t="n"/>
      <c r="F3075" s="11">
        <f>IF(OR(C3075="",D3075=""),"",ROUND(MOD(D3075-C3075,1)*24,2))</f>
        <v/>
      </c>
      <c r="G3075" s="6" t="n"/>
      <c r="H3075" s="16">
        <f>IF(OR(A3075="",B3075=""),"",IF(COUNTIFS('Lançamentos Diários'!$A$5:$A$2004,A3075,'Lançamentos Diários'!$B$5:$B$2004,B3075)&gt;0,"OK","FALTA LANÇAMENTO"))</f>
        <v/>
      </c>
    </row>
    <row r="3076">
      <c r="A3076" s="13" t="n"/>
      <c r="B3076" s="6" t="n"/>
      <c r="C3076" s="14" t="n"/>
      <c r="D3076" s="14" t="n"/>
      <c r="E3076" s="6" t="n"/>
      <c r="F3076" s="11">
        <f>IF(OR(C3076="",D3076=""),"",ROUND(MOD(D3076-C3076,1)*24,2))</f>
        <v/>
      </c>
      <c r="G3076" s="6" t="n"/>
      <c r="H3076" s="16">
        <f>IF(OR(A3076="",B3076=""),"",IF(COUNTIFS('Lançamentos Diários'!$A$5:$A$2004,A3076,'Lançamentos Diários'!$B$5:$B$2004,B3076)&gt;0,"OK","FALTA LANÇAMENTO"))</f>
        <v/>
      </c>
    </row>
    <row r="3077">
      <c r="A3077" s="13" t="n"/>
      <c r="B3077" s="6" t="n"/>
      <c r="C3077" s="14" t="n"/>
      <c r="D3077" s="14" t="n"/>
      <c r="E3077" s="6" t="n"/>
      <c r="F3077" s="11">
        <f>IF(OR(C3077="",D3077=""),"",ROUND(MOD(D3077-C3077,1)*24,2))</f>
        <v/>
      </c>
      <c r="G3077" s="6" t="n"/>
      <c r="H3077" s="16">
        <f>IF(OR(A3077="",B3077=""),"",IF(COUNTIFS('Lançamentos Diários'!$A$5:$A$2004,A3077,'Lançamentos Diários'!$B$5:$B$2004,B3077)&gt;0,"OK","FALTA LANÇAMENTO"))</f>
        <v/>
      </c>
    </row>
    <row r="3078">
      <c r="A3078" s="13" t="n"/>
      <c r="B3078" s="6" t="n"/>
      <c r="C3078" s="14" t="n"/>
      <c r="D3078" s="14" t="n"/>
      <c r="E3078" s="6" t="n"/>
      <c r="F3078" s="11">
        <f>IF(OR(C3078="",D3078=""),"",ROUND(MOD(D3078-C3078,1)*24,2))</f>
        <v/>
      </c>
      <c r="G3078" s="6" t="n"/>
      <c r="H3078" s="16">
        <f>IF(OR(A3078="",B3078=""),"",IF(COUNTIFS('Lançamentos Diários'!$A$5:$A$2004,A3078,'Lançamentos Diários'!$B$5:$B$2004,B3078)&gt;0,"OK","FALTA LANÇAMENTO"))</f>
        <v/>
      </c>
    </row>
    <row r="3079">
      <c r="A3079" s="13" t="n"/>
      <c r="B3079" s="6" t="n"/>
      <c r="C3079" s="14" t="n"/>
      <c r="D3079" s="14" t="n"/>
      <c r="E3079" s="6" t="n"/>
      <c r="F3079" s="11">
        <f>IF(OR(C3079="",D3079=""),"",ROUND(MOD(D3079-C3079,1)*24,2))</f>
        <v/>
      </c>
      <c r="G3079" s="6" t="n"/>
      <c r="H3079" s="16">
        <f>IF(OR(A3079="",B3079=""),"",IF(COUNTIFS('Lançamentos Diários'!$A$5:$A$2004,A3079,'Lançamentos Diários'!$B$5:$B$2004,B3079)&gt;0,"OK","FALTA LANÇAMENTO"))</f>
        <v/>
      </c>
    </row>
    <row r="3080">
      <c r="A3080" s="13" t="n"/>
      <c r="B3080" s="6" t="n"/>
      <c r="C3080" s="14" t="n"/>
      <c r="D3080" s="14" t="n"/>
      <c r="E3080" s="6" t="n"/>
      <c r="F3080" s="11">
        <f>IF(OR(C3080="",D3080=""),"",ROUND(MOD(D3080-C3080,1)*24,2))</f>
        <v/>
      </c>
      <c r="G3080" s="6" t="n"/>
      <c r="H3080" s="16">
        <f>IF(OR(A3080="",B3080=""),"",IF(COUNTIFS('Lançamentos Diários'!$A$5:$A$2004,A3080,'Lançamentos Diários'!$B$5:$B$2004,B3080)&gt;0,"OK","FALTA LANÇAMENTO"))</f>
        <v/>
      </c>
    </row>
    <row r="3081">
      <c r="A3081" s="13" t="n"/>
      <c r="B3081" s="6" t="n"/>
      <c r="C3081" s="14" t="n"/>
      <c r="D3081" s="14" t="n"/>
      <c r="E3081" s="6" t="n"/>
      <c r="F3081" s="11">
        <f>IF(OR(C3081="",D3081=""),"",ROUND(MOD(D3081-C3081,1)*24,2))</f>
        <v/>
      </c>
      <c r="G3081" s="6" t="n"/>
      <c r="H3081" s="16">
        <f>IF(OR(A3081="",B3081=""),"",IF(COUNTIFS('Lançamentos Diários'!$A$5:$A$2004,A3081,'Lançamentos Diários'!$B$5:$B$2004,B3081)&gt;0,"OK","FALTA LANÇAMENTO"))</f>
        <v/>
      </c>
    </row>
    <row r="3082">
      <c r="A3082" s="13" t="n"/>
      <c r="B3082" s="6" t="n"/>
      <c r="C3082" s="14" t="n"/>
      <c r="D3082" s="14" t="n"/>
      <c r="E3082" s="6" t="n"/>
      <c r="F3082" s="11">
        <f>IF(OR(C3082="",D3082=""),"",ROUND(MOD(D3082-C3082,1)*24,2))</f>
        <v/>
      </c>
      <c r="G3082" s="6" t="n"/>
      <c r="H3082" s="16">
        <f>IF(OR(A3082="",B3082=""),"",IF(COUNTIFS('Lançamentos Diários'!$A$5:$A$2004,A3082,'Lançamentos Diários'!$B$5:$B$2004,B3082)&gt;0,"OK","FALTA LANÇAMENTO"))</f>
        <v/>
      </c>
    </row>
    <row r="3083">
      <c r="A3083" s="13" t="n"/>
      <c r="B3083" s="6" t="n"/>
      <c r="C3083" s="14" t="n"/>
      <c r="D3083" s="14" t="n"/>
      <c r="E3083" s="6" t="n"/>
      <c r="F3083" s="11">
        <f>IF(OR(C3083="",D3083=""),"",ROUND(MOD(D3083-C3083,1)*24,2))</f>
        <v/>
      </c>
      <c r="G3083" s="6" t="n"/>
      <c r="H3083" s="16">
        <f>IF(OR(A3083="",B3083=""),"",IF(COUNTIFS('Lançamentos Diários'!$A$5:$A$2004,A3083,'Lançamentos Diários'!$B$5:$B$2004,B3083)&gt;0,"OK","FALTA LANÇAMENTO"))</f>
        <v/>
      </c>
    </row>
    <row r="3084">
      <c r="A3084" s="13" t="n"/>
      <c r="B3084" s="6" t="n"/>
      <c r="C3084" s="14" t="n"/>
      <c r="D3084" s="14" t="n"/>
      <c r="E3084" s="6" t="n"/>
      <c r="F3084" s="11">
        <f>IF(OR(C3084="",D3084=""),"",ROUND(MOD(D3084-C3084,1)*24,2))</f>
        <v/>
      </c>
      <c r="G3084" s="6" t="n"/>
      <c r="H3084" s="16">
        <f>IF(OR(A3084="",B3084=""),"",IF(COUNTIFS('Lançamentos Diários'!$A$5:$A$2004,A3084,'Lançamentos Diários'!$B$5:$B$2004,B3084)&gt;0,"OK","FALTA LANÇAMENTO"))</f>
        <v/>
      </c>
    </row>
    <row r="3085">
      <c r="A3085" s="13" t="n"/>
      <c r="B3085" s="6" t="n"/>
      <c r="C3085" s="14" t="n"/>
      <c r="D3085" s="14" t="n"/>
      <c r="E3085" s="6" t="n"/>
      <c r="F3085" s="11">
        <f>IF(OR(C3085="",D3085=""),"",ROUND(MOD(D3085-C3085,1)*24,2))</f>
        <v/>
      </c>
      <c r="G3085" s="6" t="n"/>
      <c r="H3085" s="16">
        <f>IF(OR(A3085="",B3085=""),"",IF(COUNTIFS('Lançamentos Diários'!$A$5:$A$2004,A3085,'Lançamentos Diários'!$B$5:$B$2004,B3085)&gt;0,"OK","FALTA LANÇAMENTO"))</f>
        <v/>
      </c>
    </row>
    <row r="3086">
      <c r="A3086" s="13" t="n"/>
      <c r="B3086" s="6" t="n"/>
      <c r="C3086" s="14" t="n"/>
      <c r="D3086" s="14" t="n"/>
      <c r="E3086" s="6" t="n"/>
      <c r="F3086" s="11">
        <f>IF(OR(C3086="",D3086=""),"",ROUND(MOD(D3086-C3086,1)*24,2))</f>
        <v/>
      </c>
      <c r="G3086" s="6" t="n"/>
      <c r="H3086" s="16">
        <f>IF(OR(A3086="",B3086=""),"",IF(COUNTIFS('Lançamentos Diários'!$A$5:$A$2004,A3086,'Lançamentos Diários'!$B$5:$B$2004,B3086)&gt;0,"OK","FALTA LANÇAMENTO"))</f>
        <v/>
      </c>
    </row>
    <row r="3087">
      <c r="A3087" s="13" t="n"/>
      <c r="B3087" s="6" t="n"/>
      <c r="C3087" s="14" t="n"/>
      <c r="D3087" s="14" t="n"/>
      <c r="E3087" s="6" t="n"/>
      <c r="F3087" s="11">
        <f>IF(OR(C3087="",D3087=""),"",ROUND(MOD(D3087-C3087,1)*24,2))</f>
        <v/>
      </c>
      <c r="G3087" s="6" t="n"/>
      <c r="H3087" s="16">
        <f>IF(OR(A3087="",B3087=""),"",IF(COUNTIFS('Lançamentos Diários'!$A$5:$A$2004,A3087,'Lançamentos Diários'!$B$5:$B$2004,B3087)&gt;0,"OK","FALTA LANÇAMENTO"))</f>
        <v/>
      </c>
    </row>
    <row r="3088">
      <c r="A3088" s="13" t="n"/>
      <c r="B3088" s="6" t="n"/>
      <c r="C3088" s="14" t="n"/>
      <c r="D3088" s="14" t="n"/>
      <c r="E3088" s="6" t="n"/>
      <c r="F3088" s="11">
        <f>IF(OR(C3088="",D3088=""),"",ROUND(MOD(D3088-C3088,1)*24,2))</f>
        <v/>
      </c>
      <c r="G3088" s="6" t="n"/>
      <c r="H3088" s="16">
        <f>IF(OR(A3088="",B3088=""),"",IF(COUNTIFS('Lançamentos Diários'!$A$5:$A$2004,A3088,'Lançamentos Diários'!$B$5:$B$2004,B3088)&gt;0,"OK","FALTA LANÇAMENTO"))</f>
        <v/>
      </c>
    </row>
    <row r="3089">
      <c r="A3089" s="13" t="n"/>
      <c r="B3089" s="6" t="n"/>
      <c r="C3089" s="14" t="n"/>
      <c r="D3089" s="14" t="n"/>
      <c r="E3089" s="6" t="n"/>
      <c r="F3089" s="11">
        <f>IF(OR(C3089="",D3089=""),"",ROUND(MOD(D3089-C3089,1)*24,2))</f>
        <v/>
      </c>
      <c r="G3089" s="6" t="n"/>
      <c r="H3089" s="16">
        <f>IF(OR(A3089="",B3089=""),"",IF(COUNTIFS('Lançamentos Diários'!$A$5:$A$2004,A3089,'Lançamentos Diários'!$B$5:$B$2004,B3089)&gt;0,"OK","FALTA LANÇAMENTO"))</f>
        <v/>
      </c>
    </row>
    <row r="3090">
      <c r="A3090" s="13" t="n"/>
      <c r="B3090" s="6" t="n"/>
      <c r="C3090" s="14" t="n"/>
      <c r="D3090" s="14" t="n"/>
      <c r="E3090" s="6" t="n"/>
      <c r="F3090" s="11">
        <f>IF(OR(C3090="",D3090=""),"",ROUND(MOD(D3090-C3090,1)*24,2))</f>
        <v/>
      </c>
      <c r="G3090" s="6" t="n"/>
      <c r="H3090" s="16">
        <f>IF(OR(A3090="",B3090=""),"",IF(COUNTIFS('Lançamentos Diários'!$A$5:$A$2004,A3090,'Lançamentos Diários'!$B$5:$B$2004,B3090)&gt;0,"OK","FALTA LANÇAMENTO"))</f>
        <v/>
      </c>
    </row>
    <row r="3091">
      <c r="A3091" s="13" t="n"/>
      <c r="B3091" s="6" t="n"/>
      <c r="C3091" s="14" t="n"/>
      <c r="D3091" s="14" t="n"/>
      <c r="E3091" s="6" t="n"/>
      <c r="F3091" s="11">
        <f>IF(OR(C3091="",D3091=""),"",ROUND(MOD(D3091-C3091,1)*24,2))</f>
        <v/>
      </c>
      <c r="G3091" s="6" t="n"/>
      <c r="H3091" s="16">
        <f>IF(OR(A3091="",B3091=""),"",IF(COUNTIFS('Lançamentos Diários'!$A$5:$A$2004,A3091,'Lançamentos Diários'!$B$5:$B$2004,B3091)&gt;0,"OK","FALTA LANÇAMENTO"))</f>
        <v/>
      </c>
    </row>
    <row r="3092">
      <c r="A3092" s="13" t="n"/>
      <c r="B3092" s="6" t="n"/>
      <c r="C3092" s="14" t="n"/>
      <c r="D3092" s="14" t="n"/>
      <c r="E3092" s="6" t="n"/>
      <c r="F3092" s="11">
        <f>IF(OR(C3092="",D3092=""),"",ROUND(MOD(D3092-C3092,1)*24,2))</f>
        <v/>
      </c>
      <c r="G3092" s="6" t="n"/>
      <c r="H3092" s="16">
        <f>IF(OR(A3092="",B3092=""),"",IF(COUNTIFS('Lançamentos Diários'!$A$5:$A$2004,A3092,'Lançamentos Diários'!$B$5:$B$2004,B3092)&gt;0,"OK","FALTA LANÇAMENTO"))</f>
        <v/>
      </c>
    </row>
    <row r="3093">
      <c r="A3093" s="13" t="n"/>
      <c r="B3093" s="6" t="n"/>
      <c r="C3093" s="14" t="n"/>
      <c r="D3093" s="14" t="n"/>
      <c r="E3093" s="6" t="n"/>
      <c r="F3093" s="11">
        <f>IF(OR(C3093="",D3093=""),"",ROUND(MOD(D3093-C3093,1)*24,2))</f>
        <v/>
      </c>
      <c r="G3093" s="6" t="n"/>
      <c r="H3093" s="16">
        <f>IF(OR(A3093="",B3093=""),"",IF(COUNTIFS('Lançamentos Diários'!$A$5:$A$2004,A3093,'Lançamentos Diários'!$B$5:$B$2004,B3093)&gt;0,"OK","FALTA LANÇAMENTO"))</f>
        <v/>
      </c>
    </row>
    <row r="3094">
      <c r="A3094" s="13" t="n"/>
      <c r="B3094" s="6" t="n"/>
      <c r="C3094" s="14" t="n"/>
      <c r="D3094" s="14" t="n"/>
      <c r="E3094" s="6" t="n"/>
      <c r="F3094" s="11">
        <f>IF(OR(C3094="",D3094=""),"",ROUND(MOD(D3094-C3094,1)*24,2))</f>
        <v/>
      </c>
      <c r="G3094" s="6" t="n"/>
      <c r="H3094" s="16">
        <f>IF(OR(A3094="",B3094=""),"",IF(COUNTIFS('Lançamentos Diários'!$A$5:$A$2004,A3094,'Lançamentos Diários'!$B$5:$B$2004,B3094)&gt;0,"OK","FALTA LANÇAMENTO"))</f>
        <v/>
      </c>
    </row>
    <row r="3095">
      <c r="A3095" s="13" t="n"/>
      <c r="B3095" s="6" t="n"/>
      <c r="C3095" s="14" t="n"/>
      <c r="D3095" s="14" t="n"/>
      <c r="E3095" s="6" t="n"/>
      <c r="F3095" s="11">
        <f>IF(OR(C3095="",D3095=""),"",ROUND(MOD(D3095-C3095,1)*24,2))</f>
        <v/>
      </c>
      <c r="G3095" s="6" t="n"/>
      <c r="H3095" s="16">
        <f>IF(OR(A3095="",B3095=""),"",IF(COUNTIFS('Lançamentos Diários'!$A$5:$A$2004,A3095,'Lançamentos Diários'!$B$5:$B$2004,B3095)&gt;0,"OK","FALTA LANÇAMENTO"))</f>
        <v/>
      </c>
    </row>
    <row r="3096">
      <c r="A3096" s="13" t="n"/>
      <c r="B3096" s="6" t="n"/>
      <c r="C3096" s="14" t="n"/>
      <c r="D3096" s="14" t="n"/>
      <c r="E3096" s="6" t="n"/>
      <c r="F3096" s="11">
        <f>IF(OR(C3096="",D3096=""),"",ROUND(MOD(D3096-C3096,1)*24,2))</f>
        <v/>
      </c>
      <c r="G3096" s="6" t="n"/>
      <c r="H3096" s="16">
        <f>IF(OR(A3096="",B3096=""),"",IF(COUNTIFS('Lançamentos Diários'!$A$5:$A$2004,A3096,'Lançamentos Diários'!$B$5:$B$2004,B3096)&gt;0,"OK","FALTA LANÇAMENTO"))</f>
        <v/>
      </c>
    </row>
    <row r="3097">
      <c r="A3097" s="13" t="n"/>
      <c r="B3097" s="6" t="n"/>
      <c r="C3097" s="14" t="n"/>
      <c r="D3097" s="14" t="n"/>
      <c r="E3097" s="6" t="n"/>
      <c r="F3097" s="11">
        <f>IF(OR(C3097="",D3097=""),"",ROUND(MOD(D3097-C3097,1)*24,2))</f>
        <v/>
      </c>
      <c r="G3097" s="6" t="n"/>
      <c r="H3097" s="16">
        <f>IF(OR(A3097="",B3097=""),"",IF(COUNTIFS('Lançamentos Diários'!$A$5:$A$2004,A3097,'Lançamentos Diários'!$B$5:$B$2004,B3097)&gt;0,"OK","FALTA LANÇAMENTO"))</f>
        <v/>
      </c>
    </row>
    <row r="3098">
      <c r="A3098" s="13" t="n"/>
      <c r="B3098" s="6" t="n"/>
      <c r="C3098" s="14" t="n"/>
      <c r="D3098" s="14" t="n"/>
      <c r="E3098" s="6" t="n"/>
      <c r="F3098" s="11">
        <f>IF(OR(C3098="",D3098=""),"",ROUND(MOD(D3098-C3098,1)*24,2))</f>
        <v/>
      </c>
      <c r="G3098" s="6" t="n"/>
      <c r="H3098" s="16">
        <f>IF(OR(A3098="",B3098=""),"",IF(COUNTIFS('Lançamentos Diários'!$A$5:$A$2004,A3098,'Lançamentos Diários'!$B$5:$B$2004,B3098)&gt;0,"OK","FALTA LANÇAMENTO"))</f>
        <v/>
      </c>
    </row>
    <row r="3099">
      <c r="A3099" s="13" t="n"/>
      <c r="B3099" s="6" t="n"/>
      <c r="C3099" s="14" t="n"/>
      <c r="D3099" s="14" t="n"/>
      <c r="E3099" s="6" t="n"/>
      <c r="F3099" s="11">
        <f>IF(OR(C3099="",D3099=""),"",ROUND(MOD(D3099-C3099,1)*24,2))</f>
        <v/>
      </c>
      <c r="G3099" s="6" t="n"/>
      <c r="H3099" s="16">
        <f>IF(OR(A3099="",B3099=""),"",IF(COUNTIFS('Lançamentos Diários'!$A$5:$A$2004,A3099,'Lançamentos Diários'!$B$5:$B$2004,B3099)&gt;0,"OK","FALTA LANÇAMENTO"))</f>
        <v/>
      </c>
    </row>
    <row r="3100">
      <c r="A3100" s="13" t="n"/>
      <c r="B3100" s="6" t="n"/>
      <c r="C3100" s="14" t="n"/>
      <c r="D3100" s="14" t="n"/>
      <c r="E3100" s="6" t="n"/>
      <c r="F3100" s="11">
        <f>IF(OR(C3100="",D3100=""),"",ROUND(MOD(D3100-C3100,1)*24,2))</f>
        <v/>
      </c>
      <c r="G3100" s="6" t="n"/>
      <c r="H3100" s="16">
        <f>IF(OR(A3100="",B3100=""),"",IF(COUNTIFS('Lançamentos Diários'!$A$5:$A$2004,A3100,'Lançamentos Diários'!$B$5:$B$2004,B3100)&gt;0,"OK","FALTA LANÇAMENTO"))</f>
        <v/>
      </c>
    </row>
    <row r="3101">
      <c r="A3101" s="13" t="n"/>
      <c r="B3101" s="6" t="n"/>
      <c r="C3101" s="14" t="n"/>
      <c r="D3101" s="14" t="n"/>
      <c r="E3101" s="6" t="n"/>
      <c r="F3101" s="11">
        <f>IF(OR(C3101="",D3101=""),"",ROUND(MOD(D3101-C3101,1)*24,2))</f>
        <v/>
      </c>
      <c r="G3101" s="6" t="n"/>
      <c r="H3101" s="16">
        <f>IF(OR(A3101="",B3101=""),"",IF(COUNTIFS('Lançamentos Diários'!$A$5:$A$2004,A3101,'Lançamentos Diários'!$B$5:$B$2004,B3101)&gt;0,"OK","FALTA LANÇAMENTO"))</f>
        <v/>
      </c>
    </row>
    <row r="3102">
      <c r="A3102" s="13" t="n"/>
      <c r="B3102" s="6" t="n"/>
      <c r="C3102" s="14" t="n"/>
      <c r="D3102" s="14" t="n"/>
      <c r="E3102" s="6" t="n"/>
      <c r="F3102" s="11">
        <f>IF(OR(C3102="",D3102=""),"",ROUND(MOD(D3102-C3102,1)*24,2))</f>
        <v/>
      </c>
      <c r="G3102" s="6" t="n"/>
      <c r="H3102" s="16">
        <f>IF(OR(A3102="",B3102=""),"",IF(COUNTIFS('Lançamentos Diários'!$A$5:$A$2004,A3102,'Lançamentos Diários'!$B$5:$B$2004,B3102)&gt;0,"OK","FALTA LANÇAMENTO"))</f>
        <v/>
      </c>
    </row>
    <row r="3103">
      <c r="A3103" s="13" t="n"/>
      <c r="B3103" s="6" t="n"/>
      <c r="C3103" s="14" t="n"/>
      <c r="D3103" s="14" t="n"/>
      <c r="E3103" s="6" t="n"/>
      <c r="F3103" s="11">
        <f>IF(OR(C3103="",D3103=""),"",ROUND(MOD(D3103-C3103,1)*24,2))</f>
        <v/>
      </c>
      <c r="G3103" s="6" t="n"/>
      <c r="H3103" s="16">
        <f>IF(OR(A3103="",B3103=""),"",IF(COUNTIFS('Lançamentos Diários'!$A$5:$A$2004,A3103,'Lançamentos Diários'!$B$5:$B$2004,B3103)&gt;0,"OK","FALTA LANÇAMENTO"))</f>
        <v/>
      </c>
    </row>
    <row r="3104">
      <c r="A3104" s="13" t="n"/>
      <c r="B3104" s="6" t="n"/>
      <c r="C3104" s="14" t="n"/>
      <c r="D3104" s="14" t="n"/>
      <c r="E3104" s="6" t="n"/>
      <c r="F3104" s="11">
        <f>IF(OR(C3104="",D3104=""),"",ROUND(MOD(D3104-C3104,1)*24,2))</f>
        <v/>
      </c>
      <c r="G3104" s="6" t="n"/>
      <c r="H3104" s="16">
        <f>IF(OR(A3104="",B3104=""),"",IF(COUNTIFS('Lançamentos Diários'!$A$5:$A$2004,A3104,'Lançamentos Diários'!$B$5:$B$2004,B3104)&gt;0,"OK","FALTA LANÇAMENTO"))</f>
        <v/>
      </c>
    </row>
    <row r="3105">
      <c r="A3105" s="13" t="n"/>
      <c r="B3105" s="6" t="n"/>
      <c r="C3105" s="14" t="n"/>
      <c r="D3105" s="14" t="n"/>
      <c r="E3105" s="6" t="n"/>
      <c r="F3105" s="11">
        <f>IF(OR(C3105="",D3105=""),"",ROUND(MOD(D3105-C3105,1)*24,2))</f>
        <v/>
      </c>
      <c r="G3105" s="6" t="n"/>
      <c r="H3105" s="16">
        <f>IF(OR(A3105="",B3105=""),"",IF(COUNTIFS('Lançamentos Diários'!$A$5:$A$2004,A3105,'Lançamentos Diários'!$B$5:$B$2004,B3105)&gt;0,"OK","FALTA LANÇAMENTO"))</f>
        <v/>
      </c>
    </row>
    <row r="3106">
      <c r="A3106" s="13" t="n"/>
      <c r="B3106" s="6" t="n"/>
      <c r="C3106" s="14" t="n"/>
      <c r="D3106" s="14" t="n"/>
      <c r="E3106" s="6" t="n"/>
      <c r="F3106" s="11">
        <f>IF(OR(C3106="",D3106=""),"",ROUND(MOD(D3106-C3106,1)*24,2))</f>
        <v/>
      </c>
      <c r="G3106" s="6" t="n"/>
      <c r="H3106" s="16">
        <f>IF(OR(A3106="",B3106=""),"",IF(COUNTIFS('Lançamentos Diários'!$A$5:$A$2004,A3106,'Lançamentos Diários'!$B$5:$B$2004,B3106)&gt;0,"OK","FALTA LANÇAMENTO"))</f>
        <v/>
      </c>
    </row>
    <row r="3107">
      <c r="A3107" s="13" t="n"/>
      <c r="B3107" s="6" t="n"/>
      <c r="C3107" s="14" t="n"/>
      <c r="D3107" s="14" t="n"/>
      <c r="E3107" s="6" t="n"/>
      <c r="F3107" s="11">
        <f>IF(OR(C3107="",D3107=""),"",ROUND(MOD(D3107-C3107,1)*24,2))</f>
        <v/>
      </c>
      <c r="G3107" s="6" t="n"/>
      <c r="H3107" s="16">
        <f>IF(OR(A3107="",B3107=""),"",IF(COUNTIFS('Lançamentos Diários'!$A$5:$A$2004,A3107,'Lançamentos Diários'!$B$5:$B$2004,B3107)&gt;0,"OK","FALTA LANÇAMENTO"))</f>
        <v/>
      </c>
    </row>
    <row r="3108">
      <c r="A3108" s="13" t="n"/>
      <c r="B3108" s="6" t="n"/>
      <c r="C3108" s="14" t="n"/>
      <c r="D3108" s="14" t="n"/>
      <c r="E3108" s="6" t="n"/>
      <c r="F3108" s="11">
        <f>IF(OR(C3108="",D3108=""),"",ROUND(MOD(D3108-C3108,1)*24,2))</f>
        <v/>
      </c>
      <c r="G3108" s="6" t="n"/>
      <c r="H3108" s="16">
        <f>IF(OR(A3108="",B3108=""),"",IF(COUNTIFS('Lançamentos Diários'!$A$5:$A$2004,A3108,'Lançamentos Diários'!$B$5:$B$2004,B3108)&gt;0,"OK","FALTA LANÇAMENTO"))</f>
        <v/>
      </c>
    </row>
    <row r="3109">
      <c r="A3109" s="13" t="n"/>
      <c r="B3109" s="6" t="n"/>
      <c r="C3109" s="14" t="n"/>
      <c r="D3109" s="14" t="n"/>
      <c r="E3109" s="6" t="n"/>
      <c r="F3109" s="11">
        <f>IF(OR(C3109="",D3109=""),"",ROUND(MOD(D3109-C3109,1)*24,2))</f>
        <v/>
      </c>
      <c r="G3109" s="6" t="n"/>
      <c r="H3109" s="16">
        <f>IF(OR(A3109="",B3109=""),"",IF(COUNTIFS('Lançamentos Diários'!$A$5:$A$2004,A3109,'Lançamentos Diários'!$B$5:$B$2004,B3109)&gt;0,"OK","FALTA LANÇAMENTO"))</f>
        <v/>
      </c>
    </row>
    <row r="3110">
      <c r="A3110" s="13" t="n"/>
      <c r="B3110" s="6" t="n"/>
      <c r="C3110" s="14" t="n"/>
      <c r="D3110" s="14" t="n"/>
      <c r="E3110" s="6" t="n"/>
      <c r="F3110" s="11">
        <f>IF(OR(C3110="",D3110=""),"",ROUND(MOD(D3110-C3110,1)*24,2))</f>
        <v/>
      </c>
      <c r="G3110" s="6" t="n"/>
      <c r="H3110" s="16">
        <f>IF(OR(A3110="",B3110=""),"",IF(COUNTIFS('Lançamentos Diários'!$A$5:$A$2004,A3110,'Lançamentos Diários'!$B$5:$B$2004,B3110)&gt;0,"OK","FALTA LANÇAMENTO"))</f>
        <v/>
      </c>
    </row>
    <row r="3111">
      <c r="A3111" s="13" t="n"/>
      <c r="B3111" s="6" t="n"/>
      <c r="C3111" s="14" t="n"/>
      <c r="D3111" s="14" t="n"/>
      <c r="E3111" s="6" t="n"/>
      <c r="F3111" s="11">
        <f>IF(OR(C3111="",D3111=""),"",ROUND(MOD(D3111-C3111,1)*24,2))</f>
        <v/>
      </c>
      <c r="G3111" s="6" t="n"/>
      <c r="H3111" s="16">
        <f>IF(OR(A3111="",B3111=""),"",IF(COUNTIFS('Lançamentos Diários'!$A$5:$A$2004,A3111,'Lançamentos Diários'!$B$5:$B$2004,B3111)&gt;0,"OK","FALTA LANÇAMENTO"))</f>
        <v/>
      </c>
    </row>
    <row r="3112">
      <c r="A3112" s="13" t="n"/>
      <c r="B3112" s="6" t="n"/>
      <c r="C3112" s="14" t="n"/>
      <c r="D3112" s="14" t="n"/>
      <c r="E3112" s="6" t="n"/>
      <c r="F3112" s="11">
        <f>IF(OR(C3112="",D3112=""),"",ROUND(MOD(D3112-C3112,1)*24,2))</f>
        <v/>
      </c>
      <c r="G3112" s="6" t="n"/>
      <c r="H3112" s="16">
        <f>IF(OR(A3112="",B3112=""),"",IF(COUNTIFS('Lançamentos Diários'!$A$5:$A$2004,A3112,'Lançamentos Diários'!$B$5:$B$2004,B3112)&gt;0,"OK","FALTA LANÇAMENTO"))</f>
        <v/>
      </c>
    </row>
    <row r="3113">
      <c r="A3113" s="13" t="n"/>
      <c r="B3113" s="6" t="n"/>
      <c r="C3113" s="14" t="n"/>
      <c r="D3113" s="14" t="n"/>
      <c r="E3113" s="6" t="n"/>
      <c r="F3113" s="11">
        <f>IF(OR(C3113="",D3113=""),"",ROUND(MOD(D3113-C3113,1)*24,2))</f>
        <v/>
      </c>
      <c r="G3113" s="6" t="n"/>
      <c r="H3113" s="16">
        <f>IF(OR(A3113="",B3113=""),"",IF(COUNTIFS('Lançamentos Diários'!$A$5:$A$2004,A3113,'Lançamentos Diários'!$B$5:$B$2004,B3113)&gt;0,"OK","FALTA LANÇAMENTO"))</f>
        <v/>
      </c>
    </row>
    <row r="3114">
      <c r="A3114" s="13" t="n"/>
      <c r="B3114" s="6" t="n"/>
      <c r="C3114" s="14" t="n"/>
      <c r="D3114" s="14" t="n"/>
      <c r="E3114" s="6" t="n"/>
      <c r="F3114" s="11">
        <f>IF(OR(C3114="",D3114=""),"",ROUND(MOD(D3114-C3114,1)*24,2))</f>
        <v/>
      </c>
      <c r="G3114" s="6" t="n"/>
      <c r="H3114" s="16">
        <f>IF(OR(A3114="",B3114=""),"",IF(COUNTIFS('Lançamentos Diários'!$A$5:$A$2004,A3114,'Lançamentos Diários'!$B$5:$B$2004,B3114)&gt;0,"OK","FALTA LANÇAMENTO"))</f>
        <v/>
      </c>
    </row>
    <row r="3115">
      <c r="A3115" s="13" t="n"/>
      <c r="B3115" s="6" t="n"/>
      <c r="C3115" s="14" t="n"/>
      <c r="D3115" s="14" t="n"/>
      <c r="E3115" s="6" t="n"/>
      <c r="F3115" s="11">
        <f>IF(OR(C3115="",D3115=""),"",ROUND(MOD(D3115-C3115,1)*24,2))</f>
        <v/>
      </c>
      <c r="G3115" s="6" t="n"/>
      <c r="H3115" s="16">
        <f>IF(OR(A3115="",B3115=""),"",IF(COUNTIFS('Lançamentos Diários'!$A$5:$A$2004,A3115,'Lançamentos Diários'!$B$5:$B$2004,B3115)&gt;0,"OK","FALTA LANÇAMENTO"))</f>
        <v/>
      </c>
    </row>
    <row r="3116">
      <c r="A3116" s="13" t="n"/>
      <c r="B3116" s="6" t="n"/>
      <c r="C3116" s="14" t="n"/>
      <c r="D3116" s="14" t="n"/>
      <c r="E3116" s="6" t="n"/>
      <c r="F3116" s="11">
        <f>IF(OR(C3116="",D3116=""),"",ROUND(MOD(D3116-C3116,1)*24,2))</f>
        <v/>
      </c>
      <c r="G3116" s="6" t="n"/>
      <c r="H3116" s="16">
        <f>IF(OR(A3116="",B3116=""),"",IF(COUNTIFS('Lançamentos Diários'!$A$5:$A$2004,A3116,'Lançamentos Diários'!$B$5:$B$2004,B3116)&gt;0,"OK","FALTA LANÇAMENTO"))</f>
        <v/>
      </c>
    </row>
    <row r="3117">
      <c r="A3117" s="13" t="n"/>
      <c r="B3117" s="6" t="n"/>
      <c r="C3117" s="14" t="n"/>
      <c r="D3117" s="14" t="n"/>
      <c r="E3117" s="6" t="n"/>
      <c r="F3117" s="11">
        <f>IF(OR(C3117="",D3117=""),"",ROUND(MOD(D3117-C3117,1)*24,2))</f>
        <v/>
      </c>
      <c r="G3117" s="6" t="n"/>
      <c r="H3117" s="16">
        <f>IF(OR(A3117="",B3117=""),"",IF(COUNTIFS('Lançamentos Diários'!$A$5:$A$2004,A3117,'Lançamentos Diários'!$B$5:$B$2004,B3117)&gt;0,"OK","FALTA LANÇAMENTO"))</f>
        <v/>
      </c>
    </row>
    <row r="3118">
      <c r="A3118" s="13" t="n"/>
      <c r="B3118" s="6" t="n"/>
      <c r="C3118" s="14" t="n"/>
      <c r="D3118" s="14" t="n"/>
      <c r="E3118" s="6" t="n"/>
      <c r="F3118" s="11">
        <f>IF(OR(C3118="",D3118=""),"",ROUND(MOD(D3118-C3118,1)*24,2))</f>
        <v/>
      </c>
      <c r="G3118" s="6" t="n"/>
      <c r="H3118" s="16">
        <f>IF(OR(A3118="",B3118=""),"",IF(COUNTIFS('Lançamentos Diários'!$A$5:$A$2004,A3118,'Lançamentos Diários'!$B$5:$B$2004,B3118)&gt;0,"OK","FALTA LANÇAMENTO"))</f>
        <v/>
      </c>
    </row>
    <row r="3119">
      <c r="A3119" s="13" t="n"/>
      <c r="B3119" s="6" t="n"/>
      <c r="C3119" s="14" t="n"/>
      <c r="D3119" s="14" t="n"/>
      <c r="E3119" s="6" t="n"/>
      <c r="F3119" s="11">
        <f>IF(OR(C3119="",D3119=""),"",ROUND(MOD(D3119-C3119,1)*24,2))</f>
        <v/>
      </c>
      <c r="G3119" s="6" t="n"/>
      <c r="H3119" s="16">
        <f>IF(OR(A3119="",B3119=""),"",IF(COUNTIFS('Lançamentos Diários'!$A$5:$A$2004,A3119,'Lançamentos Diários'!$B$5:$B$2004,B3119)&gt;0,"OK","FALTA LANÇAMENTO"))</f>
        <v/>
      </c>
    </row>
    <row r="3120">
      <c r="A3120" s="13" t="n"/>
      <c r="B3120" s="6" t="n"/>
      <c r="C3120" s="14" t="n"/>
      <c r="D3120" s="14" t="n"/>
      <c r="E3120" s="6" t="n"/>
      <c r="F3120" s="11">
        <f>IF(OR(C3120="",D3120=""),"",ROUND(MOD(D3120-C3120,1)*24,2))</f>
        <v/>
      </c>
      <c r="G3120" s="6" t="n"/>
      <c r="H3120" s="16">
        <f>IF(OR(A3120="",B3120=""),"",IF(COUNTIFS('Lançamentos Diários'!$A$5:$A$2004,A3120,'Lançamentos Diários'!$B$5:$B$2004,B3120)&gt;0,"OK","FALTA LANÇAMENTO"))</f>
        <v/>
      </c>
    </row>
    <row r="3121">
      <c r="A3121" s="13" t="n"/>
      <c r="B3121" s="6" t="n"/>
      <c r="C3121" s="14" t="n"/>
      <c r="D3121" s="14" t="n"/>
      <c r="E3121" s="6" t="n"/>
      <c r="F3121" s="11">
        <f>IF(OR(C3121="",D3121=""),"",ROUND(MOD(D3121-C3121,1)*24,2))</f>
        <v/>
      </c>
      <c r="G3121" s="6" t="n"/>
      <c r="H3121" s="16">
        <f>IF(OR(A3121="",B3121=""),"",IF(COUNTIFS('Lançamentos Diários'!$A$5:$A$2004,A3121,'Lançamentos Diários'!$B$5:$B$2004,B3121)&gt;0,"OK","FALTA LANÇAMENTO"))</f>
        <v/>
      </c>
    </row>
    <row r="3122">
      <c r="A3122" s="13" t="n"/>
      <c r="B3122" s="6" t="n"/>
      <c r="C3122" s="14" t="n"/>
      <c r="D3122" s="14" t="n"/>
      <c r="E3122" s="6" t="n"/>
      <c r="F3122" s="11">
        <f>IF(OR(C3122="",D3122=""),"",ROUND(MOD(D3122-C3122,1)*24,2))</f>
        <v/>
      </c>
      <c r="G3122" s="6" t="n"/>
      <c r="H3122" s="16">
        <f>IF(OR(A3122="",B3122=""),"",IF(COUNTIFS('Lançamentos Diários'!$A$5:$A$2004,A3122,'Lançamentos Diários'!$B$5:$B$2004,B3122)&gt;0,"OK","FALTA LANÇAMENTO"))</f>
        <v/>
      </c>
    </row>
    <row r="3123">
      <c r="A3123" s="13" t="n"/>
      <c r="B3123" s="6" t="n"/>
      <c r="C3123" s="14" t="n"/>
      <c r="D3123" s="14" t="n"/>
      <c r="E3123" s="6" t="n"/>
      <c r="F3123" s="11">
        <f>IF(OR(C3123="",D3123=""),"",ROUND(MOD(D3123-C3123,1)*24,2))</f>
        <v/>
      </c>
      <c r="G3123" s="6" t="n"/>
      <c r="H3123" s="16">
        <f>IF(OR(A3123="",B3123=""),"",IF(COUNTIFS('Lançamentos Diários'!$A$5:$A$2004,A3123,'Lançamentos Diários'!$B$5:$B$2004,B3123)&gt;0,"OK","FALTA LANÇAMENTO"))</f>
        <v/>
      </c>
    </row>
    <row r="3124">
      <c r="A3124" s="13" t="n"/>
      <c r="B3124" s="6" t="n"/>
      <c r="C3124" s="14" t="n"/>
      <c r="D3124" s="14" t="n"/>
      <c r="E3124" s="6" t="n"/>
      <c r="F3124" s="11">
        <f>IF(OR(C3124="",D3124=""),"",ROUND(MOD(D3124-C3124,1)*24,2))</f>
        <v/>
      </c>
      <c r="G3124" s="6" t="n"/>
      <c r="H3124" s="16">
        <f>IF(OR(A3124="",B3124=""),"",IF(COUNTIFS('Lançamentos Diários'!$A$5:$A$2004,A3124,'Lançamentos Diários'!$B$5:$B$2004,B3124)&gt;0,"OK","FALTA LANÇAMENTO"))</f>
        <v/>
      </c>
    </row>
    <row r="3125">
      <c r="A3125" s="13" t="n"/>
      <c r="B3125" s="6" t="n"/>
      <c r="C3125" s="14" t="n"/>
      <c r="D3125" s="14" t="n"/>
      <c r="E3125" s="6" t="n"/>
      <c r="F3125" s="11">
        <f>IF(OR(C3125="",D3125=""),"",ROUND(MOD(D3125-C3125,1)*24,2))</f>
        <v/>
      </c>
      <c r="G3125" s="6" t="n"/>
      <c r="H3125" s="16">
        <f>IF(OR(A3125="",B3125=""),"",IF(COUNTIFS('Lançamentos Diários'!$A$5:$A$2004,A3125,'Lançamentos Diários'!$B$5:$B$2004,B3125)&gt;0,"OK","FALTA LANÇAMENTO"))</f>
        <v/>
      </c>
    </row>
    <row r="3126">
      <c r="A3126" s="13" t="n"/>
      <c r="B3126" s="6" t="n"/>
      <c r="C3126" s="14" t="n"/>
      <c r="D3126" s="14" t="n"/>
      <c r="E3126" s="6" t="n"/>
      <c r="F3126" s="11">
        <f>IF(OR(C3126="",D3126=""),"",ROUND(MOD(D3126-C3126,1)*24,2))</f>
        <v/>
      </c>
      <c r="G3126" s="6" t="n"/>
      <c r="H3126" s="16">
        <f>IF(OR(A3126="",B3126=""),"",IF(COUNTIFS('Lançamentos Diários'!$A$5:$A$2004,A3126,'Lançamentos Diários'!$B$5:$B$2004,B3126)&gt;0,"OK","FALTA LANÇAMENTO"))</f>
        <v/>
      </c>
    </row>
    <row r="3127">
      <c r="A3127" s="13" t="n"/>
      <c r="B3127" s="6" t="n"/>
      <c r="C3127" s="14" t="n"/>
      <c r="D3127" s="14" t="n"/>
      <c r="E3127" s="6" t="n"/>
      <c r="F3127" s="11">
        <f>IF(OR(C3127="",D3127=""),"",ROUND(MOD(D3127-C3127,1)*24,2))</f>
        <v/>
      </c>
      <c r="G3127" s="6" t="n"/>
      <c r="H3127" s="16">
        <f>IF(OR(A3127="",B3127=""),"",IF(COUNTIFS('Lançamentos Diários'!$A$5:$A$2004,A3127,'Lançamentos Diários'!$B$5:$B$2004,B3127)&gt;0,"OK","FALTA LANÇAMENTO"))</f>
        <v/>
      </c>
    </row>
    <row r="3128">
      <c r="A3128" s="13" t="n"/>
      <c r="B3128" s="6" t="n"/>
      <c r="C3128" s="14" t="n"/>
      <c r="D3128" s="14" t="n"/>
      <c r="E3128" s="6" t="n"/>
      <c r="F3128" s="11">
        <f>IF(OR(C3128="",D3128=""),"",ROUND(MOD(D3128-C3128,1)*24,2))</f>
        <v/>
      </c>
      <c r="G3128" s="6" t="n"/>
      <c r="H3128" s="16">
        <f>IF(OR(A3128="",B3128=""),"",IF(COUNTIFS('Lançamentos Diários'!$A$5:$A$2004,A3128,'Lançamentos Diários'!$B$5:$B$2004,B3128)&gt;0,"OK","FALTA LANÇAMENTO"))</f>
        <v/>
      </c>
    </row>
    <row r="3129">
      <c r="A3129" s="13" t="n"/>
      <c r="B3129" s="6" t="n"/>
      <c r="C3129" s="14" t="n"/>
      <c r="D3129" s="14" t="n"/>
      <c r="E3129" s="6" t="n"/>
      <c r="F3129" s="11">
        <f>IF(OR(C3129="",D3129=""),"",ROUND(MOD(D3129-C3129,1)*24,2))</f>
        <v/>
      </c>
      <c r="G3129" s="6" t="n"/>
      <c r="H3129" s="16">
        <f>IF(OR(A3129="",B3129=""),"",IF(COUNTIFS('Lançamentos Diários'!$A$5:$A$2004,A3129,'Lançamentos Diários'!$B$5:$B$2004,B3129)&gt;0,"OK","FALTA LANÇAMENTO"))</f>
        <v/>
      </c>
    </row>
    <row r="3130">
      <c r="A3130" s="13" t="n"/>
      <c r="B3130" s="6" t="n"/>
      <c r="C3130" s="14" t="n"/>
      <c r="D3130" s="14" t="n"/>
      <c r="E3130" s="6" t="n"/>
      <c r="F3130" s="11">
        <f>IF(OR(C3130="",D3130=""),"",ROUND(MOD(D3130-C3130,1)*24,2))</f>
        <v/>
      </c>
      <c r="G3130" s="6" t="n"/>
      <c r="H3130" s="16">
        <f>IF(OR(A3130="",B3130=""),"",IF(COUNTIFS('Lançamentos Diários'!$A$5:$A$2004,A3130,'Lançamentos Diários'!$B$5:$B$2004,B3130)&gt;0,"OK","FALTA LANÇAMENTO"))</f>
        <v/>
      </c>
    </row>
    <row r="3131">
      <c r="A3131" s="13" t="n"/>
      <c r="B3131" s="6" t="n"/>
      <c r="C3131" s="14" t="n"/>
      <c r="D3131" s="14" t="n"/>
      <c r="E3131" s="6" t="n"/>
      <c r="F3131" s="11">
        <f>IF(OR(C3131="",D3131=""),"",ROUND(MOD(D3131-C3131,1)*24,2))</f>
        <v/>
      </c>
      <c r="G3131" s="6" t="n"/>
      <c r="H3131" s="16">
        <f>IF(OR(A3131="",B3131=""),"",IF(COUNTIFS('Lançamentos Diários'!$A$5:$A$2004,A3131,'Lançamentos Diários'!$B$5:$B$2004,B3131)&gt;0,"OK","FALTA LANÇAMENTO"))</f>
        <v/>
      </c>
    </row>
    <row r="3132">
      <c r="A3132" s="13" t="n"/>
      <c r="B3132" s="6" t="n"/>
      <c r="C3132" s="14" t="n"/>
      <c r="D3132" s="14" t="n"/>
      <c r="E3132" s="6" t="n"/>
      <c r="F3132" s="11">
        <f>IF(OR(C3132="",D3132=""),"",ROUND(MOD(D3132-C3132,1)*24,2))</f>
        <v/>
      </c>
      <c r="G3132" s="6" t="n"/>
      <c r="H3132" s="16">
        <f>IF(OR(A3132="",B3132=""),"",IF(COUNTIFS('Lançamentos Diários'!$A$5:$A$2004,A3132,'Lançamentos Diários'!$B$5:$B$2004,B3132)&gt;0,"OK","FALTA LANÇAMENTO"))</f>
        <v/>
      </c>
    </row>
    <row r="3133">
      <c r="A3133" s="13" t="n"/>
      <c r="B3133" s="6" t="n"/>
      <c r="C3133" s="14" t="n"/>
      <c r="D3133" s="14" t="n"/>
      <c r="E3133" s="6" t="n"/>
      <c r="F3133" s="11">
        <f>IF(OR(C3133="",D3133=""),"",ROUND(MOD(D3133-C3133,1)*24,2))</f>
        <v/>
      </c>
      <c r="G3133" s="6" t="n"/>
      <c r="H3133" s="16">
        <f>IF(OR(A3133="",B3133=""),"",IF(COUNTIFS('Lançamentos Diários'!$A$5:$A$2004,A3133,'Lançamentos Diários'!$B$5:$B$2004,B3133)&gt;0,"OK","FALTA LANÇAMENTO"))</f>
        <v/>
      </c>
    </row>
    <row r="3134">
      <c r="A3134" s="13" t="n"/>
      <c r="B3134" s="6" t="n"/>
      <c r="C3134" s="14" t="n"/>
      <c r="D3134" s="14" t="n"/>
      <c r="E3134" s="6" t="n"/>
      <c r="F3134" s="11">
        <f>IF(OR(C3134="",D3134=""),"",ROUND(MOD(D3134-C3134,1)*24,2))</f>
        <v/>
      </c>
      <c r="G3134" s="6" t="n"/>
      <c r="H3134" s="16">
        <f>IF(OR(A3134="",B3134=""),"",IF(COUNTIFS('Lançamentos Diários'!$A$5:$A$2004,A3134,'Lançamentos Diários'!$B$5:$B$2004,B3134)&gt;0,"OK","FALTA LANÇAMENTO"))</f>
        <v/>
      </c>
    </row>
    <row r="3135">
      <c r="A3135" s="13" t="n"/>
      <c r="B3135" s="6" t="n"/>
      <c r="C3135" s="14" t="n"/>
      <c r="D3135" s="14" t="n"/>
      <c r="E3135" s="6" t="n"/>
      <c r="F3135" s="11">
        <f>IF(OR(C3135="",D3135=""),"",ROUND(MOD(D3135-C3135,1)*24,2))</f>
        <v/>
      </c>
      <c r="G3135" s="6" t="n"/>
      <c r="H3135" s="16">
        <f>IF(OR(A3135="",B3135=""),"",IF(COUNTIFS('Lançamentos Diários'!$A$5:$A$2004,A3135,'Lançamentos Diários'!$B$5:$B$2004,B3135)&gt;0,"OK","FALTA LANÇAMENTO"))</f>
        <v/>
      </c>
    </row>
    <row r="3136">
      <c r="A3136" s="13" t="n"/>
      <c r="B3136" s="6" t="n"/>
      <c r="C3136" s="14" t="n"/>
      <c r="D3136" s="14" t="n"/>
      <c r="E3136" s="6" t="n"/>
      <c r="F3136" s="11">
        <f>IF(OR(C3136="",D3136=""),"",ROUND(MOD(D3136-C3136,1)*24,2))</f>
        <v/>
      </c>
      <c r="G3136" s="6" t="n"/>
      <c r="H3136" s="16">
        <f>IF(OR(A3136="",B3136=""),"",IF(COUNTIFS('Lançamentos Diários'!$A$5:$A$2004,A3136,'Lançamentos Diários'!$B$5:$B$2004,B3136)&gt;0,"OK","FALTA LANÇAMENTO"))</f>
        <v/>
      </c>
    </row>
    <row r="3137">
      <c r="A3137" s="13" t="n"/>
      <c r="B3137" s="6" t="n"/>
      <c r="C3137" s="14" t="n"/>
      <c r="D3137" s="14" t="n"/>
      <c r="E3137" s="6" t="n"/>
      <c r="F3137" s="11">
        <f>IF(OR(C3137="",D3137=""),"",ROUND(MOD(D3137-C3137,1)*24,2))</f>
        <v/>
      </c>
      <c r="G3137" s="6" t="n"/>
      <c r="H3137" s="16">
        <f>IF(OR(A3137="",B3137=""),"",IF(COUNTIFS('Lançamentos Diários'!$A$5:$A$2004,A3137,'Lançamentos Diários'!$B$5:$B$2004,B3137)&gt;0,"OK","FALTA LANÇAMENTO"))</f>
        <v/>
      </c>
    </row>
    <row r="3138">
      <c r="A3138" s="13" t="n"/>
      <c r="B3138" s="6" t="n"/>
      <c r="C3138" s="14" t="n"/>
      <c r="D3138" s="14" t="n"/>
      <c r="E3138" s="6" t="n"/>
      <c r="F3138" s="11">
        <f>IF(OR(C3138="",D3138=""),"",ROUND(MOD(D3138-C3138,1)*24,2))</f>
        <v/>
      </c>
      <c r="G3138" s="6" t="n"/>
      <c r="H3138" s="16">
        <f>IF(OR(A3138="",B3138=""),"",IF(COUNTIFS('Lançamentos Diários'!$A$5:$A$2004,A3138,'Lançamentos Diários'!$B$5:$B$2004,B3138)&gt;0,"OK","FALTA LANÇAMENTO"))</f>
        <v/>
      </c>
    </row>
    <row r="3139">
      <c r="A3139" s="13" t="n"/>
      <c r="B3139" s="6" t="n"/>
      <c r="C3139" s="14" t="n"/>
      <c r="D3139" s="14" t="n"/>
      <c r="E3139" s="6" t="n"/>
      <c r="F3139" s="11">
        <f>IF(OR(C3139="",D3139=""),"",ROUND(MOD(D3139-C3139,1)*24,2))</f>
        <v/>
      </c>
      <c r="G3139" s="6" t="n"/>
      <c r="H3139" s="16">
        <f>IF(OR(A3139="",B3139=""),"",IF(COUNTIFS('Lançamentos Diários'!$A$5:$A$2004,A3139,'Lançamentos Diários'!$B$5:$B$2004,B3139)&gt;0,"OK","FALTA LANÇAMENTO"))</f>
        <v/>
      </c>
    </row>
    <row r="3140">
      <c r="A3140" s="13" t="n"/>
      <c r="B3140" s="6" t="n"/>
      <c r="C3140" s="14" t="n"/>
      <c r="D3140" s="14" t="n"/>
      <c r="E3140" s="6" t="n"/>
      <c r="F3140" s="11">
        <f>IF(OR(C3140="",D3140=""),"",ROUND(MOD(D3140-C3140,1)*24,2))</f>
        <v/>
      </c>
      <c r="G3140" s="6" t="n"/>
      <c r="H3140" s="16">
        <f>IF(OR(A3140="",B3140=""),"",IF(COUNTIFS('Lançamentos Diários'!$A$5:$A$2004,A3140,'Lançamentos Diários'!$B$5:$B$2004,B3140)&gt;0,"OK","FALTA LANÇAMENTO"))</f>
        <v/>
      </c>
    </row>
    <row r="3141">
      <c r="A3141" s="13" t="n"/>
      <c r="B3141" s="6" t="n"/>
      <c r="C3141" s="14" t="n"/>
      <c r="D3141" s="14" t="n"/>
      <c r="E3141" s="6" t="n"/>
      <c r="F3141" s="11">
        <f>IF(OR(C3141="",D3141=""),"",ROUND(MOD(D3141-C3141,1)*24,2))</f>
        <v/>
      </c>
      <c r="G3141" s="6" t="n"/>
      <c r="H3141" s="16">
        <f>IF(OR(A3141="",B3141=""),"",IF(COUNTIFS('Lançamentos Diários'!$A$5:$A$2004,A3141,'Lançamentos Diários'!$B$5:$B$2004,B3141)&gt;0,"OK","FALTA LANÇAMENTO"))</f>
        <v/>
      </c>
    </row>
    <row r="3142">
      <c r="A3142" s="13" t="n"/>
      <c r="B3142" s="6" t="n"/>
      <c r="C3142" s="14" t="n"/>
      <c r="D3142" s="14" t="n"/>
      <c r="E3142" s="6" t="n"/>
      <c r="F3142" s="11">
        <f>IF(OR(C3142="",D3142=""),"",ROUND(MOD(D3142-C3142,1)*24,2))</f>
        <v/>
      </c>
      <c r="G3142" s="6" t="n"/>
      <c r="H3142" s="16">
        <f>IF(OR(A3142="",B3142=""),"",IF(COUNTIFS('Lançamentos Diários'!$A$5:$A$2004,A3142,'Lançamentos Diários'!$B$5:$B$2004,B3142)&gt;0,"OK","FALTA LANÇAMENTO"))</f>
        <v/>
      </c>
    </row>
    <row r="3143">
      <c r="A3143" s="13" t="n"/>
      <c r="B3143" s="6" t="n"/>
      <c r="C3143" s="14" t="n"/>
      <c r="D3143" s="14" t="n"/>
      <c r="E3143" s="6" t="n"/>
      <c r="F3143" s="11">
        <f>IF(OR(C3143="",D3143=""),"",ROUND(MOD(D3143-C3143,1)*24,2))</f>
        <v/>
      </c>
      <c r="G3143" s="6" t="n"/>
      <c r="H3143" s="16">
        <f>IF(OR(A3143="",B3143=""),"",IF(COUNTIFS('Lançamentos Diários'!$A$5:$A$2004,A3143,'Lançamentos Diários'!$B$5:$B$2004,B3143)&gt;0,"OK","FALTA LANÇAMENTO"))</f>
        <v/>
      </c>
    </row>
    <row r="3144">
      <c r="A3144" s="13" t="n"/>
      <c r="B3144" s="6" t="n"/>
      <c r="C3144" s="14" t="n"/>
      <c r="D3144" s="14" t="n"/>
      <c r="E3144" s="6" t="n"/>
      <c r="F3144" s="11">
        <f>IF(OR(C3144="",D3144=""),"",ROUND(MOD(D3144-C3144,1)*24,2))</f>
        <v/>
      </c>
      <c r="G3144" s="6" t="n"/>
      <c r="H3144" s="16">
        <f>IF(OR(A3144="",B3144=""),"",IF(COUNTIFS('Lançamentos Diários'!$A$5:$A$2004,A3144,'Lançamentos Diários'!$B$5:$B$2004,B3144)&gt;0,"OK","FALTA LANÇAMENTO"))</f>
        <v/>
      </c>
    </row>
    <row r="3145">
      <c r="A3145" s="13" t="n"/>
      <c r="B3145" s="6" t="n"/>
      <c r="C3145" s="14" t="n"/>
      <c r="D3145" s="14" t="n"/>
      <c r="E3145" s="6" t="n"/>
      <c r="F3145" s="11">
        <f>IF(OR(C3145="",D3145=""),"",ROUND(MOD(D3145-C3145,1)*24,2))</f>
        <v/>
      </c>
      <c r="G3145" s="6" t="n"/>
      <c r="H3145" s="16">
        <f>IF(OR(A3145="",B3145=""),"",IF(COUNTIFS('Lançamentos Diários'!$A$5:$A$2004,A3145,'Lançamentos Diários'!$B$5:$B$2004,B3145)&gt;0,"OK","FALTA LANÇAMENTO"))</f>
        <v/>
      </c>
    </row>
    <row r="3146">
      <c r="A3146" s="13" t="n"/>
      <c r="B3146" s="6" t="n"/>
      <c r="C3146" s="14" t="n"/>
      <c r="D3146" s="14" t="n"/>
      <c r="E3146" s="6" t="n"/>
      <c r="F3146" s="11">
        <f>IF(OR(C3146="",D3146=""),"",ROUND(MOD(D3146-C3146,1)*24,2))</f>
        <v/>
      </c>
      <c r="G3146" s="6" t="n"/>
      <c r="H3146" s="16">
        <f>IF(OR(A3146="",B3146=""),"",IF(COUNTIFS('Lançamentos Diários'!$A$5:$A$2004,A3146,'Lançamentos Diários'!$B$5:$B$2004,B3146)&gt;0,"OK","FALTA LANÇAMENTO"))</f>
        <v/>
      </c>
    </row>
    <row r="3147">
      <c r="A3147" s="13" t="n"/>
      <c r="B3147" s="6" t="n"/>
      <c r="C3147" s="14" t="n"/>
      <c r="D3147" s="14" t="n"/>
      <c r="E3147" s="6" t="n"/>
      <c r="F3147" s="11">
        <f>IF(OR(C3147="",D3147=""),"",ROUND(MOD(D3147-C3147,1)*24,2))</f>
        <v/>
      </c>
      <c r="G3147" s="6" t="n"/>
      <c r="H3147" s="16">
        <f>IF(OR(A3147="",B3147=""),"",IF(COUNTIFS('Lançamentos Diários'!$A$5:$A$2004,A3147,'Lançamentos Diários'!$B$5:$B$2004,B3147)&gt;0,"OK","FALTA LANÇAMENTO"))</f>
        <v/>
      </c>
    </row>
    <row r="3148">
      <c r="A3148" s="13" t="n"/>
      <c r="B3148" s="6" t="n"/>
      <c r="C3148" s="14" t="n"/>
      <c r="D3148" s="14" t="n"/>
      <c r="E3148" s="6" t="n"/>
      <c r="F3148" s="11">
        <f>IF(OR(C3148="",D3148=""),"",ROUND(MOD(D3148-C3148,1)*24,2))</f>
        <v/>
      </c>
      <c r="G3148" s="6" t="n"/>
      <c r="H3148" s="16">
        <f>IF(OR(A3148="",B3148=""),"",IF(COUNTIFS('Lançamentos Diários'!$A$5:$A$2004,A3148,'Lançamentos Diários'!$B$5:$B$2004,B3148)&gt;0,"OK","FALTA LANÇAMENTO"))</f>
        <v/>
      </c>
    </row>
    <row r="3149">
      <c r="A3149" s="13" t="n"/>
      <c r="B3149" s="6" t="n"/>
      <c r="C3149" s="14" t="n"/>
      <c r="D3149" s="14" t="n"/>
      <c r="E3149" s="6" t="n"/>
      <c r="F3149" s="11">
        <f>IF(OR(C3149="",D3149=""),"",ROUND(MOD(D3149-C3149,1)*24,2))</f>
        <v/>
      </c>
      <c r="G3149" s="6" t="n"/>
      <c r="H3149" s="16">
        <f>IF(OR(A3149="",B3149=""),"",IF(COUNTIFS('Lançamentos Diários'!$A$5:$A$2004,A3149,'Lançamentos Diários'!$B$5:$B$2004,B3149)&gt;0,"OK","FALTA LANÇAMENTO"))</f>
        <v/>
      </c>
    </row>
    <row r="3150">
      <c r="A3150" s="13" t="n"/>
      <c r="B3150" s="6" t="n"/>
      <c r="C3150" s="14" t="n"/>
      <c r="D3150" s="14" t="n"/>
      <c r="E3150" s="6" t="n"/>
      <c r="F3150" s="11">
        <f>IF(OR(C3150="",D3150=""),"",ROUND(MOD(D3150-C3150,1)*24,2))</f>
        <v/>
      </c>
      <c r="G3150" s="6" t="n"/>
      <c r="H3150" s="16">
        <f>IF(OR(A3150="",B3150=""),"",IF(COUNTIFS('Lançamentos Diários'!$A$5:$A$2004,A3150,'Lançamentos Diários'!$B$5:$B$2004,B3150)&gt;0,"OK","FALTA LANÇAMENTO"))</f>
        <v/>
      </c>
    </row>
    <row r="3151">
      <c r="A3151" s="13" t="n"/>
      <c r="B3151" s="6" t="n"/>
      <c r="C3151" s="14" t="n"/>
      <c r="D3151" s="14" t="n"/>
      <c r="E3151" s="6" t="n"/>
      <c r="F3151" s="11">
        <f>IF(OR(C3151="",D3151=""),"",ROUND(MOD(D3151-C3151,1)*24,2))</f>
        <v/>
      </c>
      <c r="G3151" s="6" t="n"/>
      <c r="H3151" s="16">
        <f>IF(OR(A3151="",B3151=""),"",IF(COUNTIFS('Lançamentos Diários'!$A$5:$A$2004,A3151,'Lançamentos Diários'!$B$5:$B$2004,B3151)&gt;0,"OK","FALTA LANÇAMENTO"))</f>
        <v/>
      </c>
    </row>
    <row r="3152">
      <c r="A3152" s="13" t="n"/>
      <c r="B3152" s="6" t="n"/>
      <c r="C3152" s="14" t="n"/>
      <c r="D3152" s="14" t="n"/>
      <c r="E3152" s="6" t="n"/>
      <c r="F3152" s="11">
        <f>IF(OR(C3152="",D3152=""),"",ROUND(MOD(D3152-C3152,1)*24,2))</f>
        <v/>
      </c>
      <c r="G3152" s="6" t="n"/>
      <c r="H3152" s="16">
        <f>IF(OR(A3152="",B3152=""),"",IF(COUNTIFS('Lançamentos Diários'!$A$5:$A$2004,A3152,'Lançamentos Diários'!$B$5:$B$2004,B3152)&gt;0,"OK","FALTA LANÇAMENTO"))</f>
        <v/>
      </c>
    </row>
    <row r="3153">
      <c r="A3153" s="13" t="n"/>
      <c r="B3153" s="6" t="n"/>
      <c r="C3153" s="14" t="n"/>
      <c r="D3153" s="14" t="n"/>
      <c r="E3153" s="6" t="n"/>
      <c r="F3153" s="11">
        <f>IF(OR(C3153="",D3153=""),"",ROUND(MOD(D3153-C3153,1)*24,2))</f>
        <v/>
      </c>
      <c r="G3153" s="6" t="n"/>
      <c r="H3153" s="16">
        <f>IF(OR(A3153="",B3153=""),"",IF(COUNTIFS('Lançamentos Diários'!$A$5:$A$2004,A3153,'Lançamentos Diários'!$B$5:$B$2004,B3153)&gt;0,"OK","FALTA LANÇAMENTO"))</f>
        <v/>
      </c>
    </row>
    <row r="3154">
      <c r="A3154" s="13" t="n"/>
      <c r="B3154" s="6" t="n"/>
      <c r="C3154" s="14" t="n"/>
      <c r="D3154" s="14" t="n"/>
      <c r="E3154" s="6" t="n"/>
      <c r="F3154" s="11">
        <f>IF(OR(C3154="",D3154=""),"",ROUND(MOD(D3154-C3154,1)*24,2))</f>
        <v/>
      </c>
      <c r="G3154" s="6" t="n"/>
      <c r="H3154" s="16">
        <f>IF(OR(A3154="",B3154=""),"",IF(COUNTIFS('Lançamentos Diários'!$A$5:$A$2004,A3154,'Lançamentos Diários'!$B$5:$B$2004,B3154)&gt;0,"OK","FALTA LANÇAMENTO"))</f>
        <v/>
      </c>
    </row>
    <row r="3155">
      <c r="A3155" s="13" t="n"/>
      <c r="B3155" s="6" t="n"/>
      <c r="C3155" s="14" t="n"/>
      <c r="D3155" s="14" t="n"/>
      <c r="E3155" s="6" t="n"/>
      <c r="F3155" s="11">
        <f>IF(OR(C3155="",D3155=""),"",ROUND(MOD(D3155-C3155,1)*24,2))</f>
        <v/>
      </c>
      <c r="G3155" s="6" t="n"/>
      <c r="H3155" s="16">
        <f>IF(OR(A3155="",B3155=""),"",IF(COUNTIFS('Lançamentos Diários'!$A$5:$A$2004,A3155,'Lançamentos Diários'!$B$5:$B$2004,B3155)&gt;0,"OK","FALTA LANÇAMENTO"))</f>
        <v/>
      </c>
    </row>
    <row r="3156">
      <c r="A3156" s="13" t="n"/>
      <c r="B3156" s="6" t="n"/>
      <c r="C3156" s="14" t="n"/>
      <c r="D3156" s="14" t="n"/>
      <c r="E3156" s="6" t="n"/>
      <c r="F3156" s="11">
        <f>IF(OR(C3156="",D3156=""),"",ROUND(MOD(D3156-C3156,1)*24,2))</f>
        <v/>
      </c>
      <c r="G3156" s="6" t="n"/>
      <c r="H3156" s="16">
        <f>IF(OR(A3156="",B3156=""),"",IF(COUNTIFS('Lançamentos Diários'!$A$5:$A$2004,A3156,'Lançamentos Diários'!$B$5:$B$2004,B3156)&gt;0,"OK","FALTA LANÇAMENTO"))</f>
        <v/>
      </c>
    </row>
    <row r="3157">
      <c r="A3157" s="13" t="n"/>
      <c r="B3157" s="6" t="n"/>
      <c r="C3157" s="14" t="n"/>
      <c r="D3157" s="14" t="n"/>
      <c r="E3157" s="6" t="n"/>
      <c r="F3157" s="11">
        <f>IF(OR(C3157="",D3157=""),"",ROUND(MOD(D3157-C3157,1)*24,2))</f>
        <v/>
      </c>
      <c r="G3157" s="6" t="n"/>
      <c r="H3157" s="16">
        <f>IF(OR(A3157="",B3157=""),"",IF(COUNTIFS('Lançamentos Diários'!$A$5:$A$2004,A3157,'Lançamentos Diários'!$B$5:$B$2004,B3157)&gt;0,"OK","FALTA LANÇAMENTO"))</f>
        <v/>
      </c>
    </row>
    <row r="3158">
      <c r="A3158" s="13" t="n"/>
      <c r="B3158" s="6" t="n"/>
      <c r="C3158" s="14" t="n"/>
      <c r="D3158" s="14" t="n"/>
      <c r="E3158" s="6" t="n"/>
      <c r="F3158" s="11">
        <f>IF(OR(C3158="",D3158=""),"",ROUND(MOD(D3158-C3158,1)*24,2))</f>
        <v/>
      </c>
      <c r="G3158" s="6" t="n"/>
      <c r="H3158" s="16">
        <f>IF(OR(A3158="",B3158=""),"",IF(COUNTIFS('Lançamentos Diários'!$A$5:$A$2004,A3158,'Lançamentos Diários'!$B$5:$B$2004,B3158)&gt;0,"OK","FALTA LANÇAMENTO"))</f>
        <v/>
      </c>
    </row>
    <row r="3159">
      <c r="A3159" s="13" t="n"/>
      <c r="B3159" s="6" t="n"/>
      <c r="C3159" s="14" t="n"/>
      <c r="D3159" s="14" t="n"/>
      <c r="E3159" s="6" t="n"/>
      <c r="F3159" s="11">
        <f>IF(OR(C3159="",D3159=""),"",ROUND(MOD(D3159-C3159,1)*24,2))</f>
        <v/>
      </c>
      <c r="G3159" s="6" t="n"/>
      <c r="H3159" s="16">
        <f>IF(OR(A3159="",B3159=""),"",IF(COUNTIFS('Lançamentos Diários'!$A$5:$A$2004,A3159,'Lançamentos Diários'!$B$5:$B$2004,B3159)&gt;0,"OK","FALTA LANÇAMENTO"))</f>
        <v/>
      </c>
    </row>
    <row r="3160">
      <c r="A3160" s="13" t="n"/>
      <c r="B3160" s="6" t="n"/>
      <c r="C3160" s="14" t="n"/>
      <c r="D3160" s="14" t="n"/>
      <c r="E3160" s="6" t="n"/>
      <c r="F3160" s="11">
        <f>IF(OR(C3160="",D3160=""),"",ROUND(MOD(D3160-C3160,1)*24,2))</f>
        <v/>
      </c>
      <c r="G3160" s="6" t="n"/>
      <c r="H3160" s="16">
        <f>IF(OR(A3160="",B3160=""),"",IF(COUNTIFS('Lançamentos Diários'!$A$5:$A$2004,A3160,'Lançamentos Diários'!$B$5:$B$2004,B3160)&gt;0,"OK","FALTA LANÇAMENTO"))</f>
        <v/>
      </c>
    </row>
    <row r="3161">
      <c r="A3161" s="13" t="n"/>
      <c r="B3161" s="6" t="n"/>
      <c r="C3161" s="14" t="n"/>
      <c r="D3161" s="14" t="n"/>
      <c r="E3161" s="6" t="n"/>
      <c r="F3161" s="11">
        <f>IF(OR(C3161="",D3161=""),"",ROUND(MOD(D3161-C3161,1)*24,2))</f>
        <v/>
      </c>
      <c r="G3161" s="6" t="n"/>
      <c r="H3161" s="16">
        <f>IF(OR(A3161="",B3161=""),"",IF(COUNTIFS('Lançamentos Diários'!$A$5:$A$2004,A3161,'Lançamentos Diários'!$B$5:$B$2004,B3161)&gt;0,"OK","FALTA LANÇAMENTO"))</f>
        <v/>
      </c>
    </row>
    <row r="3162">
      <c r="A3162" s="13" t="n"/>
      <c r="B3162" s="6" t="n"/>
      <c r="C3162" s="14" t="n"/>
      <c r="D3162" s="14" t="n"/>
      <c r="E3162" s="6" t="n"/>
      <c r="F3162" s="11">
        <f>IF(OR(C3162="",D3162=""),"",ROUND(MOD(D3162-C3162,1)*24,2))</f>
        <v/>
      </c>
      <c r="G3162" s="6" t="n"/>
      <c r="H3162" s="16">
        <f>IF(OR(A3162="",B3162=""),"",IF(COUNTIFS('Lançamentos Diários'!$A$5:$A$2004,A3162,'Lançamentos Diários'!$B$5:$B$2004,B3162)&gt;0,"OK","FALTA LANÇAMENTO"))</f>
        <v/>
      </c>
    </row>
    <row r="3163">
      <c r="A3163" s="13" t="n"/>
      <c r="B3163" s="6" t="n"/>
      <c r="C3163" s="14" t="n"/>
      <c r="D3163" s="14" t="n"/>
      <c r="E3163" s="6" t="n"/>
      <c r="F3163" s="11">
        <f>IF(OR(C3163="",D3163=""),"",ROUND(MOD(D3163-C3163,1)*24,2))</f>
        <v/>
      </c>
      <c r="G3163" s="6" t="n"/>
      <c r="H3163" s="16">
        <f>IF(OR(A3163="",B3163=""),"",IF(COUNTIFS('Lançamentos Diários'!$A$5:$A$2004,A3163,'Lançamentos Diários'!$B$5:$B$2004,B3163)&gt;0,"OK","FALTA LANÇAMENTO"))</f>
        <v/>
      </c>
    </row>
    <row r="3164">
      <c r="A3164" s="13" t="n"/>
      <c r="B3164" s="6" t="n"/>
      <c r="C3164" s="14" t="n"/>
      <c r="D3164" s="14" t="n"/>
      <c r="E3164" s="6" t="n"/>
      <c r="F3164" s="11">
        <f>IF(OR(C3164="",D3164=""),"",ROUND(MOD(D3164-C3164,1)*24,2))</f>
        <v/>
      </c>
      <c r="G3164" s="6" t="n"/>
      <c r="H3164" s="16">
        <f>IF(OR(A3164="",B3164=""),"",IF(COUNTIFS('Lançamentos Diários'!$A$5:$A$2004,A3164,'Lançamentos Diários'!$B$5:$B$2004,B3164)&gt;0,"OK","FALTA LANÇAMENTO"))</f>
        <v/>
      </c>
    </row>
    <row r="3165">
      <c r="A3165" s="13" t="n"/>
      <c r="B3165" s="6" t="n"/>
      <c r="C3165" s="14" t="n"/>
      <c r="D3165" s="14" t="n"/>
      <c r="E3165" s="6" t="n"/>
      <c r="F3165" s="11">
        <f>IF(OR(C3165="",D3165=""),"",ROUND(MOD(D3165-C3165,1)*24,2))</f>
        <v/>
      </c>
      <c r="G3165" s="6" t="n"/>
      <c r="H3165" s="16">
        <f>IF(OR(A3165="",B3165=""),"",IF(COUNTIFS('Lançamentos Diários'!$A$5:$A$2004,A3165,'Lançamentos Diários'!$B$5:$B$2004,B3165)&gt;0,"OK","FALTA LANÇAMENTO"))</f>
        <v/>
      </c>
    </row>
    <row r="3166">
      <c r="A3166" s="13" t="n"/>
      <c r="B3166" s="6" t="n"/>
      <c r="C3166" s="14" t="n"/>
      <c r="D3166" s="14" t="n"/>
      <c r="E3166" s="6" t="n"/>
      <c r="F3166" s="11">
        <f>IF(OR(C3166="",D3166=""),"",ROUND(MOD(D3166-C3166,1)*24,2))</f>
        <v/>
      </c>
      <c r="G3166" s="6" t="n"/>
      <c r="H3166" s="16">
        <f>IF(OR(A3166="",B3166=""),"",IF(COUNTIFS('Lançamentos Diários'!$A$5:$A$2004,A3166,'Lançamentos Diários'!$B$5:$B$2004,B3166)&gt;0,"OK","FALTA LANÇAMENTO"))</f>
        <v/>
      </c>
    </row>
    <row r="3167">
      <c r="A3167" s="13" t="n"/>
      <c r="B3167" s="6" t="n"/>
      <c r="C3167" s="14" t="n"/>
      <c r="D3167" s="14" t="n"/>
      <c r="E3167" s="6" t="n"/>
      <c r="F3167" s="11">
        <f>IF(OR(C3167="",D3167=""),"",ROUND(MOD(D3167-C3167,1)*24,2))</f>
        <v/>
      </c>
      <c r="G3167" s="6" t="n"/>
      <c r="H3167" s="16">
        <f>IF(OR(A3167="",B3167=""),"",IF(COUNTIFS('Lançamentos Diários'!$A$5:$A$2004,A3167,'Lançamentos Diários'!$B$5:$B$2004,B3167)&gt;0,"OK","FALTA LANÇAMENTO"))</f>
        <v/>
      </c>
    </row>
    <row r="3168">
      <c r="A3168" s="13" t="n"/>
      <c r="B3168" s="6" t="n"/>
      <c r="C3168" s="14" t="n"/>
      <c r="D3168" s="14" t="n"/>
      <c r="E3168" s="6" t="n"/>
      <c r="F3168" s="11">
        <f>IF(OR(C3168="",D3168=""),"",ROUND(MOD(D3168-C3168,1)*24,2))</f>
        <v/>
      </c>
      <c r="G3168" s="6" t="n"/>
      <c r="H3168" s="16">
        <f>IF(OR(A3168="",B3168=""),"",IF(COUNTIFS('Lançamentos Diários'!$A$5:$A$2004,A3168,'Lançamentos Diários'!$B$5:$B$2004,B3168)&gt;0,"OK","FALTA LANÇAMENTO"))</f>
        <v/>
      </c>
    </row>
    <row r="3169">
      <c r="A3169" s="13" t="n"/>
      <c r="B3169" s="6" t="n"/>
      <c r="C3169" s="14" t="n"/>
      <c r="D3169" s="14" t="n"/>
      <c r="E3169" s="6" t="n"/>
      <c r="F3169" s="11">
        <f>IF(OR(C3169="",D3169=""),"",ROUND(MOD(D3169-C3169,1)*24,2))</f>
        <v/>
      </c>
      <c r="G3169" s="6" t="n"/>
      <c r="H3169" s="16">
        <f>IF(OR(A3169="",B3169=""),"",IF(COUNTIFS('Lançamentos Diários'!$A$5:$A$2004,A3169,'Lançamentos Diários'!$B$5:$B$2004,B3169)&gt;0,"OK","FALTA LANÇAMENTO"))</f>
        <v/>
      </c>
    </row>
    <row r="3170">
      <c r="A3170" s="13" t="n"/>
      <c r="B3170" s="6" t="n"/>
      <c r="C3170" s="14" t="n"/>
      <c r="D3170" s="14" t="n"/>
      <c r="E3170" s="6" t="n"/>
      <c r="F3170" s="11">
        <f>IF(OR(C3170="",D3170=""),"",ROUND(MOD(D3170-C3170,1)*24,2))</f>
        <v/>
      </c>
      <c r="G3170" s="6" t="n"/>
      <c r="H3170" s="16">
        <f>IF(OR(A3170="",B3170=""),"",IF(COUNTIFS('Lançamentos Diários'!$A$5:$A$2004,A3170,'Lançamentos Diários'!$B$5:$B$2004,B3170)&gt;0,"OK","FALTA LANÇAMENTO"))</f>
        <v/>
      </c>
    </row>
    <row r="3171">
      <c r="A3171" s="13" t="n"/>
      <c r="B3171" s="6" t="n"/>
      <c r="C3171" s="14" t="n"/>
      <c r="D3171" s="14" t="n"/>
      <c r="E3171" s="6" t="n"/>
      <c r="F3171" s="11">
        <f>IF(OR(C3171="",D3171=""),"",ROUND(MOD(D3171-C3171,1)*24,2))</f>
        <v/>
      </c>
      <c r="G3171" s="6" t="n"/>
      <c r="H3171" s="16">
        <f>IF(OR(A3171="",B3171=""),"",IF(COUNTIFS('Lançamentos Diários'!$A$5:$A$2004,A3171,'Lançamentos Diários'!$B$5:$B$2004,B3171)&gt;0,"OK","FALTA LANÇAMENTO"))</f>
        <v/>
      </c>
    </row>
    <row r="3172">
      <c r="A3172" s="13" t="n"/>
      <c r="B3172" s="6" t="n"/>
      <c r="C3172" s="14" t="n"/>
      <c r="D3172" s="14" t="n"/>
      <c r="E3172" s="6" t="n"/>
      <c r="F3172" s="11">
        <f>IF(OR(C3172="",D3172=""),"",ROUND(MOD(D3172-C3172,1)*24,2))</f>
        <v/>
      </c>
      <c r="G3172" s="6" t="n"/>
      <c r="H3172" s="16">
        <f>IF(OR(A3172="",B3172=""),"",IF(COUNTIFS('Lançamentos Diários'!$A$5:$A$2004,A3172,'Lançamentos Diários'!$B$5:$B$2004,B3172)&gt;0,"OK","FALTA LANÇAMENTO"))</f>
        <v/>
      </c>
    </row>
    <row r="3173">
      <c r="A3173" s="13" t="n"/>
      <c r="B3173" s="6" t="n"/>
      <c r="C3173" s="14" t="n"/>
      <c r="D3173" s="14" t="n"/>
      <c r="E3173" s="6" t="n"/>
      <c r="F3173" s="11">
        <f>IF(OR(C3173="",D3173=""),"",ROUND(MOD(D3173-C3173,1)*24,2))</f>
        <v/>
      </c>
      <c r="G3173" s="6" t="n"/>
      <c r="H3173" s="16">
        <f>IF(OR(A3173="",B3173=""),"",IF(COUNTIFS('Lançamentos Diários'!$A$5:$A$2004,A3173,'Lançamentos Diários'!$B$5:$B$2004,B3173)&gt;0,"OK","FALTA LANÇAMENTO"))</f>
        <v/>
      </c>
    </row>
    <row r="3174">
      <c r="A3174" s="13" t="n"/>
      <c r="B3174" s="6" t="n"/>
      <c r="C3174" s="14" t="n"/>
      <c r="D3174" s="14" t="n"/>
      <c r="E3174" s="6" t="n"/>
      <c r="F3174" s="11">
        <f>IF(OR(C3174="",D3174=""),"",ROUND(MOD(D3174-C3174,1)*24,2))</f>
        <v/>
      </c>
      <c r="G3174" s="6" t="n"/>
      <c r="H3174" s="16">
        <f>IF(OR(A3174="",B3174=""),"",IF(COUNTIFS('Lançamentos Diários'!$A$5:$A$2004,A3174,'Lançamentos Diários'!$B$5:$B$2004,B3174)&gt;0,"OK","FALTA LANÇAMENTO"))</f>
        <v/>
      </c>
    </row>
    <row r="3175">
      <c r="A3175" s="13" t="n"/>
      <c r="B3175" s="6" t="n"/>
      <c r="C3175" s="14" t="n"/>
      <c r="D3175" s="14" t="n"/>
      <c r="E3175" s="6" t="n"/>
      <c r="F3175" s="11">
        <f>IF(OR(C3175="",D3175=""),"",ROUND(MOD(D3175-C3175,1)*24,2))</f>
        <v/>
      </c>
      <c r="G3175" s="6" t="n"/>
      <c r="H3175" s="16">
        <f>IF(OR(A3175="",B3175=""),"",IF(COUNTIFS('Lançamentos Diários'!$A$5:$A$2004,A3175,'Lançamentos Diários'!$B$5:$B$2004,B3175)&gt;0,"OK","FALTA LANÇAMENTO"))</f>
        <v/>
      </c>
    </row>
    <row r="3176">
      <c r="A3176" s="13" t="n"/>
      <c r="B3176" s="6" t="n"/>
      <c r="C3176" s="14" t="n"/>
      <c r="D3176" s="14" t="n"/>
      <c r="E3176" s="6" t="n"/>
      <c r="F3176" s="11">
        <f>IF(OR(C3176="",D3176=""),"",ROUND(MOD(D3176-C3176,1)*24,2))</f>
        <v/>
      </c>
      <c r="G3176" s="6" t="n"/>
      <c r="H3176" s="16">
        <f>IF(OR(A3176="",B3176=""),"",IF(COUNTIFS('Lançamentos Diários'!$A$5:$A$2004,A3176,'Lançamentos Diários'!$B$5:$B$2004,B3176)&gt;0,"OK","FALTA LANÇAMENTO"))</f>
        <v/>
      </c>
    </row>
    <row r="3177">
      <c r="A3177" s="13" t="n"/>
      <c r="B3177" s="6" t="n"/>
      <c r="C3177" s="14" t="n"/>
      <c r="D3177" s="14" t="n"/>
      <c r="E3177" s="6" t="n"/>
      <c r="F3177" s="11">
        <f>IF(OR(C3177="",D3177=""),"",ROUND(MOD(D3177-C3177,1)*24,2))</f>
        <v/>
      </c>
      <c r="G3177" s="6" t="n"/>
      <c r="H3177" s="16">
        <f>IF(OR(A3177="",B3177=""),"",IF(COUNTIFS('Lançamentos Diários'!$A$5:$A$2004,A3177,'Lançamentos Diários'!$B$5:$B$2004,B3177)&gt;0,"OK","FALTA LANÇAMENTO"))</f>
        <v/>
      </c>
    </row>
    <row r="3178">
      <c r="A3178" s="13" t="n"/>
      <c r="B3178" s="6" t="n"/>
      <c r="C3178" s="14" t="n"/>
      <c r="D3178" s="14" t="n"/>
      <c r="E3178" s="6" t="n"/>
      <c r="F3178" s="11">
        <f>IF(OR(C3178="",D3178=""),"",ROUND(MOD(D3178-C3178,1)*24,2))</f>
        <v/>
      </c>
      <c r="G3178" s="6" t="n"/>
      <c r="H3178" s="16">
        <f>IF(OR(A3178="",B3178=""),"",IF(COUNTIFS('Lançamentos Diários'!$A$5:$A$2004,A3178,'Lançamentos Diários'!$B$5:$B$2004,B3178)&gt;0,"OK","FALTA LANÇAMENTO"))</f>
        <v/>
      </c>
    </row>
    <row r="3179">
      <c r="A3179" s="13" t="n"/>
      <c r="B3179" s="6" t="n"/>
      <c r="C3179" s="14" t="n"/>
      <c r="D3179" s="14" t="n"/>
      <c r="E3179" s="6" t="n"/>
      <c r="F3179" s="11">
        <f>IF(OR(C3179="",D3179=""),"",ROUND(MOD(D3179-C3179,1)*24,2))</f>
        <v/>
      </c>
      <c r="G3179" s="6" t="n"/>
      <c r="H3179" s="16">
        <f>IF(OR(A3179="",B3179=""),"",IF(COUNTIFS('Lançamentos Diários'!$A$5:$A$2004,A3179,'Lançamentos Diários'!$B$5:$B$2004,B3179)&gt;0,"OK","FALTA LANÇAMENTO"))</f>
        <v/>
      </c>
    </row>
    <row r="3180">
      <c r="A3180" s="13" t="n"/>
      <c r="B3180" s="6" t="n"/>
      <c r="C3180" s="14" t="n"/>
      <c r="D3180" s="14" t="n"/>
      <c r="E3180" s="6" t="n"/>
      <c r="F3180" s="11">
        <f>IF(OR(C3180="",D3180=""),"",ROUND(MOD(D3180-C3180,1)*24,2))</f>
        <v/>
      </c>
      <c r="G3180" s="6" t="n"/>
      <c r="H3180" s="16">
        <f>IF(OR(A3180="",B3180=""),"",IF(COUNTIFS('Lançamentos Diários'!$A$5:$A$2004,A3180,'Lançamentos Diários'!$B$5:$B$2004,B3180)&gt;0,"OK","FALTA LANÇAMENTO"))</f>
        <v/>
      </c>
    </row>
    <row r="3181">
      <c r="A3181" s="13" t="n"/>
      <c r="B3181" s="6" t="n"/>
      <c r="C3181" s="14" t="n"/>
      <c r="D3181" s="14" t="n"/>
      <c r="E3181" s="6" t="n"/>
      <c r="F3181" s="11">
        <f>IF(OR(C3181="",D3181=""),"",ROUND(MOD(D3181-C3181,1)*24,2))</f>
        <v/>
      </c>
      <c r="G3181" s="6" t="n"/>
      <c r="H3181" s="16">
        <f>IF(OR(A3181="",B3181=""),"",IF(COUNTIFS('Lançamentos Diários'!$A$5:$A$2004,A3181,'Lançamentos Diários'!$B$5:$B$2004,B3181)&gt;0,"OK","FALTA LANÇAMENTO"))</f>
        <v/>
      </c>
    </row>
    <row r="3182">
      <c r="A3182" s="13" t="n"/>
      <c r="B3182" s="6" t="n"/>
      <c r="C3182" s="14" t="n"/>
      <c r="D3182" s="14" t="n"/>
      <c r="E3182" s="6" t="n"/>
      <c r="F3182" s="11">
        <f>IF(OR(C3182="",D3182=""),"",ROUND(MOD(D3182-C3182,1)*24,2))</f>
        <v/>
      </c>
      <c r="G3182" s="6" t="n"/>
      <c r="H3182" s="16">
        <f>IF(OR(A3182="",B3182=""),"",IF(COUNTIFS('Lançamentos Diários'!$A$5:$A$2004,A3182,'Lançamentos Diários'!$B$5:$B$2004,B3182)&gt;0,"OK","FALTA LANÇAMENTO"))</f>
        <v/>
      </c>
    </row>
    <row r="3183">
      <c r="A3183" s="13" t="n"/>
      <c r="B3183" s="6" t="n"/>
      <c r="C3183" s="14" t="n"/>
      <c r="D3183" s="14" t="n"/>
      <c r="E3183" s="6" t="n"/>
      <c r="F3183" s="11">
        <f>IF(OR(C3183="",D3183=""),"",ROUND(MOD(D3183-C3183,1)*24,2))</f>
        <v/>
      </c>
      <c r="G3183" s="6" t="n"/>
      <c r="H3183" s="16">
        <f>IF(OR(A3183="",B3183=""),"",IF(COUNTIFS('Lançamentos Diários'!$A$5:$A$2004,A3183,'Lançamentos Diários'!$B$5:$B$2004,B3183)&gt;0,"OK","FALTA LANÇAMENTO"))</f>
        <v/>
      </c>
    </row>
    <row r="3184">
      <c r="A3184" s="13" t="n"/>
      <c r="B3184" s="6" t="n"/>
      <c r="C3184" s="14" t="n"/>
      <c r="D3184" s="14" t="n"/>
      <c r="E3184" s="6" t="n"/>
      <c r="F3184" s="11">
        <f>IF(OR(C3184="",D3184=""),"",ROUND(MOD(D3184-C3184,1)*24,2))</f>
        <v/>
      </c>
      <c r="G3184" s="6" t="n"/>
      <c r="H3184" s="16">
        <f>IF(OR(A3184="",B3184=""),"",IF(COUNTIFS('Lançamentos Diários'!$A$5:$A$2004,A3184,'Lançamentos Diários'!$B$5:$B$2004,B3184)&gt;0,"OK","FALTA LANÇAMENTO"))</f>
        <v/>
      </c>
    </row>
    <row r="3185">
      <c r="A3185" s="13" t="n"/>
      <c r="B3185" s="6" t="n"/>
      <c r="C3185" s="14" t="n"/>
      <c r="D3185" s="14" t="n"/>
      <c r="E3185" s="6" t="n"/>
      <c r="F3185" s="11">
        <f>IF(OR(C3185="",D3185=""),"",ROUND(MOD(D3185-C3185,1)*24,2))</f>
        <v/>
      </c>
      <c r="G3185" s="6" t="n"/>
      <c r="H3185" s="16">
        <f>IF(OR(A3185="",B3185=""),"",IF(COUNTIFS('Lançamentos Diários'!$A$5:$A$2004,A3185,'Lançamentos Diários'!$B$5:$B$2004,B3185)&gt;0,"OK","FALTA LANÇAMENTO"))</f>
        <v/>
      </c>
    </row>
    <row r="3186">
      <c r="A3186" s="13" t="n"/>
      <c r="B3186" s="6" t="n"/>
      <c r="C3186" s="14" t="n"/>
      <c r="D3186" s="14" t="n"/>
      <c r="E3186" s="6" t="n"/>
      <c r="F3186" s="11">
        <f>IF(OR(C3186="",D3186=""),"",ROUND(MOD(D3186-C3186,1)*24,2))</f>
        <v/>
      </c>
      <c r="G3186" s="6" t="n"/>
      <c r="H3186" s="16">
        <f>IF(OR(A3186="",B3186=""),"",IF(COUNTIFS('Lançamentos Diários'!$A$5:$A$2004,A3186,'Lançamentos Diários'!$B$5:$B$2004,B3186)&gt;0,"OK","FALTA LANÇAMENTO"))</f>
        <v/>
      </c>
    </row>
    <row r="3187">
      <c r="A3187" s="13" t="n"/>
      <c r="B3187" s="6" t="n"/>
      <c r="C3187" s="14" t="n"/>
      <c r="D3187" s="14" t="n"/>
      <c r="E3187" s="6" t="n"/>
      <c r="F3187" s="11">
        <f>IF(OR(C3187="",D3187=""),"",ROUND(MOD(D3187-C3187,1)*24,2))</f>
        <v/>
      </c>
      <c r="G3187" s="6" t="n"/>
      <c r="H3187" s="16">
        <f>IF(OR(A3187="",B3187=""),"",IF(COUNTIFS('Lançamentos Diários'!$A$5:$A$2004,A3187,'Lançamentos Diários'!$B$5:$B$2004,B3187)&gt;0,"OK","FALTA LANÇAMENTO"))</f>
        <v/>
      </c>
    </row>
    <row r="3188">
      <c r="A3188" s="13" t="n"/>
      <c r="B3188" s="6" t="n"/>
      <c r="C3188" s="14" t="n"/>
      <c r="D3188" s="14" t="n"/>
      <c r="E3188" s="6" t="n"/>
      <c r="F3188" s="11">
        <f>IF(OR(C3188="",D3188=""),"",ROUND(MOD(D3188-C3188,1)*24,2))</f>
        <v/>
      </c>
      <c r="G3188" s="6" t="n"/>
      <c r="H3188" s="16">
        <f>IF(OR(A3188="",B3188=""),"",IF(COUNTIFS('Lançamentos Diários'!$A$5:$A$2004,A3188,'Lançamentos Diários'!$B$5:$B$2004,B3188)&gt;0,"OK","FALTA LANÇAMENTO"))</f>
        <v/>
      </c>
    </row>
    <row r="3189">
      <c r="A3189" s="13" t="n"/>
      <c r="B3189" s="6" t="n"/>
      <c r="C3189" s="14" t="n"/>
      <c r="D3189" s="14" t="n"/>
      <c r="E3189" s="6" t="n"/>
      <c r="F3189" s="11">
        <f>IF(OR(C3189="",D3189=""),"",ROUND(MOD(D3189-C3189,1)*24,2))</f>
        <v/>
      </c>
      <c r="G3189" s="6" t="n"/>
      <c r="H3189" s="16">
        <f>IF(OR(A3189="",B3189=""),"",IF(COUNTIFS('Lançamentos Diários'!$A$5:$A$2004,A3189,'Lançamentos Diários'!$B$5:$B$2004,B3189)&gt;0,"OK","FALTA LANÇAMENTO"))</f>
        <v/>
      </c>
    </row>
    <row r="3190">
      <c r="A3190" s="13" t="n"/>
      <c r="B3190" s="6" t="n"/>
      <c r="C3190" s="14" t="n"/>
      <c r="D3190" s="14" t="n"/>
      <c r="E3190" s="6" t="n"/>
      <c r="F3190" s="11">
        <f>IF(OR(C3190="",D3190=""),"",ROUND(MOD(D3190-C3190,1)*24,2))</f>
        <v/>
      </c>
      <c r="G3190" s="6" t="n"/>
      <c r="H3190" s="16">
        <f>IF(OR(A3190="",B3190=""),"",IF(COUNTIFS('Lançamentos Diários'!$A$5:$A$2004,A3190,'Lançamentos Diários'!$B$5:$B$2004,B3190)&gt;0,"OK","FALTA LANÇAMENTO"))</f>
        <v/>
      </c>
    </row>
    <row r="3191">
      <c r="A3191" s="13" t="n"/>
      <c r="B3191" s="6" t="n"/>
      <c r="C3191" s="14" t="n"/>
      <c r="D3191" s="14" t="n"/>
      <c r="E3191" s="6" t="n"/>
      <c r="F3191" s="11">
        <f>IF(OR(C3191="",D3191=""),"",ROUND(MOD(D3191-C3191,1)*24,2))</f>
        <v/>
      </c>
      <c r="G3191" s="6" t="n"/>
      <c r="H3191" s="16">
        <f>IF(OR(A3191="",B3191=""),"",IF(COUNTIFS('Lançamentos Diários'!$A$5:$A$2004,A3191,'Lançamentos Diários'!$B$5:$B$2004,B3191)&gt;0,"OK","FALTA LANÇAMENTO"))</f>
        <v/>
      </c>
    </row>
    <row r="3192">
      <c r="A3192" s="13" t="n"/>
      <c r="B3192" s="6" t="n"/>
      <c r="C3192" s="14" t="n"/>
      <c r="D3192" s="14" t="n"/>
      <c r="E3192" s="6" t="n"/>
      <c r="F3192" s="11">
        <f>IF(OR(C3192="",D3192=""),"",ROUND(MOD(D3192-C3192,1)*24,2))</f>
        <v/>
      </c>
      <c r="G3192" s="6" t="n"/>
      <c r="H3192" s="16">
        <f>IF(OR(A3192="",B3192=""),"",IF(COUNTIFS('Lançamentos Diários'!$A$5:$A$2004,A3192,'Lançamentos Diários'!$B$5:$B$2004,B3192)&gt;0,"OK","FALTA LANÇAMENTO"))</f>
        <v/>
      </c>
    </row>
    <row r="3193">
      <c r="A3193" s="13" t="n"/>
      <c r="B3193" s="6" t="n"/>
      <c r="C3193" s="14" t="n"/>
      <c r="D3193" s="14" t="n"/>
      <c r="E3193" s="6" t="n"/>
      <c r="F3193" s="11">
        <f>IF(OR(C3193="",D3193=""),"",ROUND(MOD(D3193-C3193,1)*24,2))</f>
        <v/>
      </c>
      <c r="G3193" s="6" t="n"/>
      <c r="H3193" s="16">
        <f>IF(OR(A3193="",B3193=""),"",IF(COUNTIFS('Lançamentos Diários'!$A$5:$A$2004,A3193,'Lançamentos Diários'!$B$5:$B$2004,B3193)&gt;0,"OK","FALTA LANÇAMENTO"))</f>
        <v/>
      </c>
    </row>
    <row r="3194">
      <c r="A3194" s="13" t="n"/>
      <c r="B3194" s="6" t="n"/>
      <c r="C3194" s="14" t="n"/>
      <c r="D3194" s="14" t="n"/>
      <c r="E3194" s="6" t="n"/>
      <c r="F3194" s="11">
        <f>IF(OR(C3194="",D3194=""),"",ROUND(MOD(D3194-C3194,1)*24,2))</f>
        <v/>
      </c>
      <c r="G3194" s="6" t="n"/>
      <c r="H3194" s="16">
        <f>IF(OR(A3194="",B3194=""),"",IF(COUNTIFS('Lançamentos Diários'!$A$5:$A$2004,A3194,'Lançamentos Diários'!$B$5:$B$2004,B3194)&gt;0,"OK","FALTA LANÇAMENTO"))</f>
        <v/>
      </c>
    </row>
    <row r="3195">
      <c r="A3195" s="13" t="n"/>
      <c r="B3195" s="6" t="n"/>
      <c r="C3195" s="14" t="n"/>
      <c r="D3195" s="14" t="n"/>
      <c r="E3195" s="6" t="n"/>
      <c r="F3195" s="11">
        <f>IF(OR(C3195="",D3195=""),"",ROUND(MOD(D3195-C3195,1)*24,2))</f>
        <v/>
      </c>
      <c r="G3195" s="6" t="n"/>
      <c r="H3195" s="16">
        <f>IF(OR(A3195="",B3195=""),"",IF(COUNTIFS('Lançamentos Diários'!$A$5:$A$2004,A3195,'Lançamentos Diários'!$B$5:$B$2004,B3195)&gt;0,"OK","FALTA LANÇAMENTO"))</f>
        <v/>
      </c>
    </row>
    <row r="3196">
      <c r="A3196" s="13" t="n"/>
      <c r="B3196" s="6" t="n"/>
      <c r="C3196" s="14" t="n"/>
      <c r="D3196" s="14" t="n"/>
      <c r="E3196" s="6" t="n"/>
      <c r="F3196" s="11">
        <f>IF(OR(C3196="",D3196=""),"",ROUND(MOD(D3196-C3196,1)*24,2))</f>
        <v/>
      </c>
      <c r="G3196" s="6" t="n"/>
      <c r="H3196" s="16">
        <f>IF(OR(A3196="",B3196=""),"",IF(COUNTIFS('Lançamentos Diários'!$A$5:$A$2004,A3196,'Lançamentos Diários'!$B$5:$B$2004,B3196)&gt;0,"OK","FALTA LANÇAMENTO"))</f>
        <v/>
      </c>
    </row>
    <row r="3197">
      <c r="A3197" s="13" t="n"/>
      <c r="B3197" s="6" t="n"/>
      <c r="C3197" s="14" t="n"/>
      <c r="D3197" s="14" t="n"/>
      <c r="E3197" s="6" t="n"/>
      <c r="F3197" s="11">
        <f>IF(OR(C3197="",D3197=""),"",ROUND(MOD(D3197-C3197,1)*24,2))</f>
        <v/>
      </c>
      <c r="G3197" s="6" t="n"/>
      <c r="H3197" s="16">
        <f>IF(OR(A3197="",B3197=""),"",IF(COUNTIFS('Lançamentos Diários'!$A$5:$A$2004,A3197,'Lançamentos Diários'!$B$5:$B$2004,B3197)&gt;0,"OK","FALTA LANÇAMENTO"))</f>
        <v/>
      </c>
    </row>
    <row r="3198">
      <c r="A3198" s="13" t="n"/>
      <c r="B3198" s="6" t="n"/>
      <c r="C3198" s="14" t="n"/>
      <c r="D3198" s="14" t="n"/>
      <c r="E3198" s="6" t="n"/>
      <c r="F3198" s="11">
        <f>IF(OR(C3198="",D3198=""),"",ROUND(MOD(D3198-C3198,1)*24,2))</f>
        <v/>
      </c>
      <c r="G3198" s="6" t="n"/>
      <c r="H3198" s="16">
        <f>IF(OR(A3198="",B3198=""),"",IF(COUNTIFS('Lançamentos Diários'!$A$5:$A$2004,A3198,'Lançamentos Diários'!$B$5:$B$2004,B3198)&gt;0,"OK","FALTA LANÇAMENTO"))</f>
        <v/>
      </c>
    </row>
    <row r="3199">
      <c r="A3199" s="13" t="n"/>
      <c r="B3199" s="6" t="n"/>
      <c r="C3199" s="14" t="n"/>
      <c r="D3199" s="14" t="n"/>
      <c r="E3199" s="6" t="n"/>
      <c r="F3199" s="11">
        <f>IF(OR(C3199="",D3199=""),"",ROUND(MOD(D3199-C3199,1)*24,2))</f>
        <v/>
      </c>
      <c r="G3199" s="6" t="n"/>
      <c r="H3199" s="16">
        <f>IF(OR(A3199="",B3199=""),"",IF(COUNTIFS('Lançamentos Diários'!$A$5:$A$2004,A3199,'Lançamentos Diários'!$B$5:$B$2004,B3199)&gt;0,"OK","FALTA LANÇAMENTO"))</f>
        <v/>
      </c>
    </row>
    <row r="3200">
      <c r="A3200" s="13" t="n"/>
      <c r="B3200" s="6" t="n"/>
      <c r="C3200" s="14" t="n"/>
      <c r="D3200" s="14" t="n"/>
      <c r="E3200" s="6" t="n"/>
      <c r="F3200" s="11">
        <f>IF(OR(C3200="",D3200=""),"",ROUND(MOD(D3200-C3200,1)*24,2))</f>
        <v/>
      </c>
      <c r="G3200" s="6" t="n"/>
      <c r="H3200" s="16">
        <f>IF(OR(A3200="",B3200=""),"",IF(COUNTIFS('Lançamentos Diários'!$A$5:$A$2004,A3200,'Lançamentos Diários'!$B$5:$B$2004,B3200)&gt;0,"OK","FALTA LANÇAMENTO"))</f>
        <v/>
      </c>
    </row>
    <row r="3201">
      <c r="A3201" s="13" t="n"/>
      <c r="B3201" s="6" t="n"/>
      <c r="C3201" s="14" t="n"/>
      <c r="D3201" s="14" t="n"/>
      <c r="E3201" s="6" t="n"/>
      <c r="F3201" s="11">
        <f>IF(OR(C3201="",D3201=""),"",ROUND(MOD(D3201-C3201,1)*24,2))</f>
        <v/>
      </c>
      <c r="G3201" s="6" t="n"/>
      <c r="H3201" s="16">
        <f>IF(OR(A3201="",B3201=""),"",IF(COUNTIFS('Lançamentos Diários'!$A$5:$A$2004,A3201,'Lançamentos Diários'!$B$5:$B$2004,B3201)&gt;0,"OK","FALTA LANÇAMENTO"))</f>
        <v/>
      </c>
    </row>
    <row r="3202">
      <c r="A3202" s="13" t="n"/>
      <c r="B3202" s="6" t="n"/>
      <c r="C3202" s="14" t="n"/>
      <c r="D3202" s="14" t="n"/>
      <c r="E3202" s="6" t="n"/>
      <c r="F3202" s="11">
        <f>IF(OR(C3202="",D3202=""),"",ROUND(MOD(D3202-C3202,1)*24,2))</f>
        <v/>
      </c>
      <c r="G3202" s="6" t="n"/>
      <c r="H3202" s="16">
        <f>IF(OR(A3202="",B3202=""),"",IF(COUNTIFS('Lançamentos Diários'!$A$5:$A$2004,A3202,'Lançamentos Diários'!$B$5:$B$2004,B3202)&gt;0,"OK","FALTA LANÇAMENTO"))</f>
        <v/>
      </c>
    </row>
    <row r="3203">
      <c r="A3203" s="13" t="n"/>
      <c r="B3203" s="6" t="n"/>
      <c r="C3203" s="14" t="n"/>
      <c r="D3203" s="14" t="n"/>
      <c r="E3203" s="6" t="n"/>
      <c r="F3203" s="11">
        <f>IF(OR(C3203="",D3203=""),"",ROUND(MOD(D3203-C3203,1)*24,2))</f>
        <v/>
      </c>
      <c r="G3203" s="6" t="n"/>
      <c r="H3203" s="16">
        <f>IF(OR(A3203="",B3203=""),"",IF(COUNTIFS('Lançamentos Diários'!$A$5:$A$2004,A3203,'Lançamentos Diários'!$B$5:$B$2004,B3203)&gt;0,"OK","FALTA LANÇAMENTO"))</f>
        <v/>
      </c>
    </row>
    <row r="3204">
      <c r="A3204" s="13" t="n"/>
      <c r="B3204" s="6" t="n"/>
      <c r="C3204" s="14" t="n"/>
      <c r="D3204" s="14" t="n"/>
      <c r="E3204" s="6" t="n"/>
      <c r="F3204" s="11">
        <f>IF(OR(C3204="",D3204=""),"",ROUND(MOD(D3204-C3204,1)*24,2))</f>
        <v/>
      </c>
      <c r="G3204" s="6" t="n"/>
      <c r="H3204" s="16">
        <f>IF(OR(A3204="",B3204=""),"",IF(COUNTIFS('Lançamentos Diários'!$A$5:$A$2004,A3204,'Lançamentos Diários'!$B$5:$B$2004,B3204)&gt;0,"OK","FALTA LANÇAMENTO"))</f>
        <v/>
      </c>
    </row>
    <row r="3205">
      <c r="A3205" s="13" t="n"/>
      <c r="B3205" s="6" t="n"/>
      <c r="C3205" s="14" t="n"/>
      <c r="D3205" s="14" t="n"/>
      <c r="E3205" s="6" t="n"/>
      <c r="F3205" s="11">
        <f>IF(OR(C3205="",D3205=""),"",ROUND(MOD(D3205-C3205,1)*24,2))</f>
        <v/>
      </c>
      <c r="G3205" s="6" t="n"/>
      <c r="H3205" s="16">
        <f>IF(OR(A3205="",B3205=""),"",IF(COUNTIFS('Lançamentos Diários'!$A$5:$A$2004,A3205,'Lançamentos Diários'!$B$5:$B$2004,B3205)&gt;0,"OK","FALTA LANÇAMENTO"))</f>
        <v/>
      </c>
    </row>
    <row r="3206">
      <c r="A3206" s="13" t="n"/>
      <c r="B3206" s="6" t="n"/>
      <c r="C3206" s="14" t="n"/>
      <c r="D3206" s="14" t="n"/>
      <c r="E3206" s="6" t="n"/>
      <c r="F3206" s="11">
        <f>IF(OR(C3206="",D3206=""),"",ROUND(MOD(D3206-C3206,1)*24,2))</f>
        <v/>
      </c>
      <c r="G3206" s="6" t="n"/>
      <c r="H3206" s="16">
        <f>IF(OR(A3206="",B3206=""),"",IF(COUNTIFS('Lançamentos Diários'!$A$5:$A$2004,A3206,'Lançamentos Diários'!$B$5:$B$2004,B3206)&gt;0,"OK","FALTA LANÇAMENTO"))</f>
        <v/>
      </c>
    </row>
    <row r="3207">
      <c r="A3207" s="13" t="n"/>
      <c r="B3207" s="6" t="n"/>
      <c r="C3207" s="14" t="n"/>
      <c r="D3207" s="14" t="n"/>
      <c r="E3207" s="6" t="n"/>
      <c r="F3207" s="11">
        <f>IF(OR(C3207="",D3207=""),"",ROUND(MOD(D3207-C3207,1)*24,2))</f>
        <v/>
      </c>
      <c r="G3207" s="6" t="n"/>
      <c r="H3207" s="16">
        <f>IF(OR(A3207="",B3207=""),"",IF(COUNTIFS('Lançamentos Diários'!$A$5:$A$2004,A3207,'Lançamentos Diários'!$B$5:$B$2004,B3207)&gt;0,"OK","FALTA LANÇAMENTO"))</f>
        <v/>
      </c>
    </row>
    <row r="3208">
      <c r="A3208" s="13" t="n"/>
      <c r="B3208" s="6" t="n"/>
      <c r="C3208" s="14" t="n"/>
      <c r="D3208" s="14" t="n"/>
      <c r="E3208" s="6" t="n"/>
      <c r="F3208" s="11">
        <f>IF(OR(C3208="",D3208=""),"",ROUND(MOD(D3208-C3208,1)*24,2))</f>
        <v/>
      </c>
      <c r="G3208" s="6" t="n"/>
      <c r="H3208" s="16">
        <f>IF(OR(A3208="",B3208=""),"",IF(COUNTIFS('Lançamentos Diários'!$A$5:$A$2004,A3208,'Lançamentos Diários'!$B$5:$B$2004,B3208)&gt;0,"OK","FALTA LANÇAMENTO"))</f>
        <v/>
      </c>
    </row>
    <row r="3209">
      <c r="A3209" s="13" t="n"/>
      <c r="B3209" s="6" t="n"/>
      <c r="C3209" s="14" t="n"/>
      <c r="D3209" s="14" t="n"/>
      <c r="E3209" s="6" t="n"/>
      <c r="F3209" s="11">
        <f>IF(OR(C3209="",D3209=""),"",ROUND(MOD(D3209-C3209,1)*24,2))</f>
        <v/>
      </c>
      <c r="G3209" s="6" t="n"/>
      <c r="H3209" s="16">
        <f>IF(OR(A3209="",B3209=""),"",IF(COUNTIFS('Lançamentos Diários'!$A$5:$A$2004,A3209,'Lançamentos Diários'!$B$5:$B$2004,B3209)&gt;0,"OK","FALTA LANÇAMENTO"))</f>
        <v/>
      </c>
    </row>
    <row r="3210">
      <c r="A3210" s="13" t="n"/>
      <c r="B3210" s="6" t="n"/>
      <c r="C3210" s="14" t="n"/>
      <c r="D3210" s="14" t="n"/>
      <c r="E3210" s="6" t="n"/>
      <c r="F3210" s="11">
        <f>IF(OR(C3210="",D3210=""),"",ROUND(MOD(D3210-C3210,1)*24,2))</f>
        <v/>
      </c>
      <c r="G3210" s="6" t="n"/>
      <c r="H3210" s="16">
        <f>IF(OR(A3210="",B3210=""),"",IF(COUNTIFS('Lançamentos Diários'!$A$5:$A$2004,A3210,'Lançamentos Diários'!$B$5:$B$2004,B3210)&gt;0,"OK","FALTA LANÇAMENTO"))</f>
        <v/>
      </c>
    </row>
    <row r="3211">
      <c r="A3211" s="13" t="n"/>
      <c r="B3211" s="6" t="n"/>
      <c r="C3211" s="14" t="n"/>
      <c r="D3211" s="14" t="n"/>
      <c r="E3211" s="6" t="n"/>
      <c r="F3211" s="11">
        <f>IF(OR(C3211="",D3211=""),"",ROUND(MOD(D3211-C3211,1)*24,2))</f>
        <v/>
      </c>
      <c r="G3211" s="6" t="n"/>
      <c r="H3211" s="16">
        <f>IF(OR(A3211="",B3211=""),"",IF(COUNTIFS('Lançamentos Diários'!$A$5:$A$2004,A3211,'Lançamentos Diários'!$B$5:$B$2004,B3211)&gt;0,"OK","FALTA LANÇAMENTO"))</f>
        <v/>
      </c>
    </row>
    <row r="3212">
      <c r="A3212" s="13" t="n"/>
      <c r="B3212" s="6" t="n"/>
      <c r="C3212" s="14" t="n"/>
      <c r="D3212" s="14" t="n"/>
      <c r="E3212" s="6" t="n"/>
      <c r="F3212" s="11">
        <f>IF(OR(C3212="",D3212=""),"",ROUND(MOD(D3212-C3212,1)*24,2))</f>
        <v/>
      </c>
      <c r="G3212" s="6" t="n"/>
      <c r="H3212" s="16">
        <f>IF(OR(A3212="",B3212=""),"",IF(COUNTIFS('Lançamentos Diários'!$A$5:$A$2004,A3212,'Lançamentos Diários'!$B$5:$B$2004,B3212)&gt;0,"OK","FALTA LANÇAMENTO"))</f>
        <v/>
      </c>
    </row>
    <row r="3213">
      <c r="A3213" s="13" t="n"/>
      <c r="B3213" s="6" t="n"/>
      <c r="C3213" s="14" t="n"/>
      <c r="D3213" s="14" t="n"/>
      <c r="E3213" s="6" t="n"/>
      <c r="F3213" s="11">
        <f>IF(OR(C3213="",D3213=""),"",ROUND(MOD(D3213-C3213,1)*24,2))</f>
        <v/>
      </c>
      <c r="G3213" s="6" t="n"/>
      <c r="H3213" s="16">
        <f>IF(OR(A3213="",B3213=""),"",IF(COUNTIFS('Lançamentos Diários'!$A$5:$A$2004,A3213,'Lançamentos Diários'!$B$5:$B$2004,B3213)&gt;0,"OK","FALTA LANÇAMENTO"))</f>
        <v/>
      </c>
    </row>
    <row r="3214">
      <c r="A3214" s="13" t="n"/>
      <c r="B3214" s="6" t="n"/>
      <c r="C3214" s="14" t="n"/>
      <c r="D3214" s="14" t="n"/>
      <c r="E3214" s="6" t="n"/>
      <c r="F3214" s="11">
        <f>IF(OR(C3214="",D3214=""),"",ROUND(MOD(D3214-C3214,1)*24,2))</f>
        <v/>
      </c>
      <c r="G3214" s="6" t="n"/>
      <c r="H3214" s="16">
        <f>IF(OR(A3214="",B3214=""),"",IF(COUNTIFS('Lançamentos Diários'!$A$5:$A$2004,A3214,'Lançamentos Diários'!$B$5:$B$2004,B3214)&gt;0,"OK","FALTA LANÇAMENTO"))</f>
        <v/>
      </c>
    </row>
    <row r="3215">
      <c r="A3215" s="13" t="n"/>
      <c r="B3215" s="6" t="n"/>
      <c r="C3215" s="14" t="n"/>
      <c r="D3215" s="14" t="n"/>
      <c r="E3215" s="6" t="n"/>
      <c r="F3215" s="11">
        <f>IF(OR(C3215="",D3215=""),"",ROUND(MOD(D3215-C3215,1)*24,2))</f>
        <v/>
      </c>
      <c r="G3215" s="6" t="n"/>
      <c r="H3215" s="16">
        <f>IF(OR(A3215="",B3215=""),"",IF(COUNTIFS('Lançamentos Diários'!$A$5:$A$2004,A3215,'Lançamentos Diários'!$B$5:$B$2004,B3215)&gt;0,"OK","FALTA LANÇAMENTO"))</f>
        <v/>
      </c>
    </row>
    <row r="3216">
      <c r="A3216" s="13" t="n"/>
      <c r="B3216" s="6" t="n"/>
      <c r="C3216" s="14" t="n"/>
      <c r="D3216" s="14" t="n"/>
      <c r="E3216" s="6" t="n"/>
      <c r="F3216" s="11">
        <f>IF(OR(C3216="",D3216=""),"",ROUND(MOD(D3216-C3216,1)*24,2))</f>
        <v/>
      </c>
      <c r="G3216" s="6" t="n"/>
      <c r="H3216" s="16">
        <f>IF(OR(A3216="",B3216=""),"",IF(COUNTIFS('Lançamentos Diários'!$A$5:$A$2004,A3216,'Lançamentos Diários'!$B$5:$B$2004,B3216)&gt;0,"OK","FALTA LANÇAMENTO"))</f>
        <v/>
      </c>
    </row>
    <row r="3217">
      <c r="A3217" s="13" t="n"/>
      <c r="B3217" s="6" t="n"/>
      <c r="C3217" s="14" t="n"/>
      <c r="D3217" s="14" t="n"/>
      <c r="E3217" s="6" t="n"/>
      <c r="F3217" s="11">
        <f>IF(OR(C3217="",D3217=""),"",ROUND(MOD(D3217-C3217,1)*24,2))</f>
        <v/>
      </c>
      <c r="G3217" s="6" t="n"/>
      <c r="H3217" s="16">
        <f>IF(OR(A3217="",B3217=""),"",IF(COUNTIFS('Lançamentos Diários'!$A$5:$A$2004,A3217,'Lançamentos Diários'!$B$5:$B$2004,B3217)&gt;0,"OK","FALTA LANÇAMENTO"))</f>
        <v/>
      </c>
    </row>
    <row r="3218">
      <c r="A3218" s="13" t="n"/>
      <c r="B3218" s="6" t="n"/>
      <c r="C3218" s="14" t="n"/>
      <c r="D3218" s="14" t="n"/>
      <c r="E3218" s="6" t="n"/>
      <c r="F3218" s="11">
        <f>IF(OR(C3218="",D3218=""),"",ROUND(MOD(D3218-C3218,1)*24,2))</f>
        <v/>
      </c>
      <c r="G3218" s="6" t="n"/>
      <c r="H3218" s="16">
        <f>IF(OR(A3218="",B3218=""),"",IF(COUNTIFS('Lançamentos Diários'!$A$5:$A$2004,A3218,'Lançamentos Diários'!$B$5:$B$2004,B3218)&gt;0,"OK","FALTA LANÇAMENTO"))</f>
        <v/>
      </c>
    </row>
    <row r="3219">
      <c r="A3219" s="13" t="n"/>
      <c r="B3219" s="6" t="n"/>
      <c r="C3219" s="14" t="n"/>
      <c r="D3219" s="14" t="n"/>
      <c r="E3219" s="6" t="n"/>
      <c r="F3219" s="11">
        <f>IF(OR(C3219="",D3219=""),"",ROUND(MOD(D3219-C3219,1)*24,2))</f>
        <v/>
      </c>
      <c r="G3219" s="6" t="n"/>
      <c r="H3219" s="16">
        <f>IF(OR(A3219="",B3219=""),"",IF(COUNTIFS('Lançamentos Diários'!$A$5:$A$2004,A3219,'Lançamentos Diários'!$B$5:$B$2004,B3219)&gt;0,"OK","FALTA LANÇAMENTO"))</f>
        <v/>
      </c>
    </row>
    <row r="3220">
      <c r="A3220" s="13" t="n"/>
      <c r="B3220" s="6" t="n"/>
      <c r="C3220" s="14" t="n"/>
      <c r="D3220" s="14" t="n"/>
      <c r="E3220" s="6" t="n"/>
      <c r="F3220" s="11">
        <f>IF(OR(C3220="",D3220=""),"",ROUND(MOD(D3220-C3220,1)*24,2))</f>
        <v/>
      </c>
      <c r="G3220" s="6" t="n"/>
      <c r="H3220" s="16">
        <f>IF(OR(A3220="",B3220=""),"",IF(COUNTIFS('Lançamentos Diários'!$A$5:$A$2004,A3220,'Lançamentos Diários'!$B$5:$B$2004,B3220)&gt;0,"OK","FALTA LANÇAMENTO"))</f>
        <v/>
      </c>
    </row>
    <row r="3221">
      <c r="A3221" s="13" t="n"/>
      <c r="B3221" s="6" t="n"/>
      <c r="C3221" s="14" t="n"/>
      <c r="D3221" s="14" t="n"/>
      <c r="E3221" s="6" t="n"/>
      <c r="F3221" s="11">
        <f>IF(OR(C3221="",D3221=""),"",ROUND(MOD(D3221-C3221,1)*24,2))</f>
        <v/>
      </c>
      <c r="G3221" s="6" t="n"/>
      <c r="H3221" s="16">
        <f>IF(OR(A3221="",B3221=""),"",IF(COUNTIFS('Lançamentos Diários'!$A$5:$A$2004,A3221,'Lançamentos Diários'!$B$5:$B$2004,B3221)&gt;0,"OK","FALTA LANÇAMENTO"))</f>
        <v/>
      </c>
    </row>
    <row r="3222">
      <c r="A3222" s="13" t="n"/>
      <c r="B3222" s="6" t="n"/>
      <c r="C3222" s="14" t="n"/>
      <c r="D3222" s="14" t="n"/>
      <c r="E3222" s="6" t="n"/>
      <c r="F3222" s="11">
        <f>IF(OR(C3222="",D3222=""),"",ROUND(MOD(D3222-C3222,1)*24,2))</f>
        <v/>
      </c>
      <c r="G3222" s="6" t="n"/>
      <c r="H3222" s="16">
        <f>IF(OR(A3222="",B3222=""),"",IF(COUNTIFS('Lançamentos Diários'!$A$5:$A$2004,A3222,'Lançamentos Diários'!$B$5:$B$2004,B3222)&gt;0,"OK","FALTA LANÇAMENTO"))</f>
        <v/>
      </c>
    </row>
    <row r="3223">
      <c r="A3223" s="13" t="n"/>
      <c r="B3223" s="6" t="n"/>
      <c r="C3223" s="14" t="n"/>
      <c r="D3223" s="14" t="n"/>
      <c r="E3223" s="6" t="n"/>
      <c r="F3223" s="11">
        <f>IF(OR(C3223="",D3223=""),"",ROUND(MOD(D3223-C3223,1)*24,2))</f>
        <v/>
      </c>
      <c r="G3223" s="6" t="n"/>
      <c r="H3223" s="16">
        <f>IF(OR(A3223="",B3223=""),"",IF(COUNTIFS('Lançamentos Diários'!$A$5:$A$2004,A3223,'Lançamentos Diários'!$B$5:$B$2004,B3223)&gt;0,"OK","FALTA LANÇAMENTO"))</f>
        <v/>
      </c>
    </row>
    <row r="3224">
      <c r="A3224" s="13" t="n"/>
      <c r="B3224" s="6" t="n"/>
      <c r="C3224" s="14" t="n"/>
      <c r="D3224" s="14" t="n"/>
      <c r="E3224" s="6" t="n"/>
      <c r="F3224" s="11">
        <f>IF(OR(C3224="",D3224=""),"",ROUND(MOD(D3224-C3224,1)*24,2))</f>
        <v/>
      </c>
      <c r="G3224" s="6" t="n"/>
      <c r="H3224" s="16">
        <f>IF(OR(A3224="",B3224=""),"",IF(COUNTIFS('Lançamentos Diários'!$A$5:$A$2004,A3224,'Lançamentos Diários'!$B$5:$B$2004,B3224)&gt;0,"OK","FALTA LANÇAMENTO"))</f>
        <v/>
      </c>
    </row>
    <row r="3225">
      <c r="A3225" s="13" t="n"/>
      <c r="B3225" s="6" t="n"/>
      <c r="C3225" s="14" t="n"/>
      <c r="D3225" s="14" t="n"/>
      <c r="E3225" s="6" t="n"/>
      <c r="F3225" s="11">
        <f>IF(OR(C3225="",D3225=""),"",ROUND(MOD(D3225-C3225,1)*24,2))</f>
        <v/>
      </c>
      <c r="G3225" s="6" t="n"/>
      <c r="H3225" s="16">
        <f>IF(OR(A3225="",B3225=""),"",IF(COUNTIFS('Lançamentos Diários'!$A$5:$A$2004,A3225,'Lançamentos Diários'!$B$5:$B$2004,B3225)&gt;0,"OK","FALTA LANÇAMENTO"))</f>
        <v/>
      </c>
    </row>
    <row r="3226">
      <c r="A3226" s="13" t="n"/>
      <c r="B3226" s="6" t="n"/>
      <c r="C3226" s="14" t="n"/>
      <c r="D3226" s="14" t="n"/>
      <c r="E3226" s="6" t="n"/>
      <c r="F3226" s="11">
        <f>IF(OR(C3226="",D3226=""),"",ROUND(MOD(D3226-C3226,1)*24,2))</f>
        <v/>
      </c>
      <c r="G3226" s="6" t="n"/>
      <c r="H3226" s="16">
        <f>IF(OR(A3226="",B3226=""),"",IF(COUNTIFS('Lançamentos Diários'!$A$5:$A$2004,A3226,'Lançamentos Diários'!$B$5:$B$2004,B3226)&gt;0,"OK","FALTA LANÇAMENTO"))</f>
        <v/>
      </c>
    </row>
    <row r="3227">
      <c r="A3227" s="13" t="n"/>
      <c r="B3227" s="6" t="n"/>
      <c r="C3227" s="14" t="n"/>
      <c r="D3227" s="14" t="n"/>
      <c r="E3227" s="6" t="n"/>
      <c r="F3227" s="11">
        <f>IF(OR(C3227="",D3227=""),"",ROUND(MOD(D3227-C3227,1)*24,2))</f>
        <v/>
      </c>
      <c r="G3227" s="6" t="n"/>
      <c r="H3227" s="16">
        <f>IF(OR(A3227="",B3227=""),"",IF(COUNTIFS('Lançamentos Diários'!$A$5:$A$2004,A3227,'Lançamentos Diários'!$B$5:$B$2004,B3227)&gt;0,"OK","FALTA LANÇAMENTO"))</f>
        <v/>
      </c>
    </row>
    <row r="3228">
      <c r="A3228" s="13" t="n"/>
      <c r="B3228" s="6" t="n"/>
      <c r="C3228" s="14" t="n"/>
      <c r="D3228" s="14" t="n"/>
      <c r="E3228" s="6" t="n"/>
      <c r="F3228" s="11">
        <f>IF(OR(C3228="",D3228=""),"",ROUND(MOD(D3228-C3228,1)*24,2))</f>
        <v/>
      </c>
      <c r="G3228" s="6" t="n"/>
      <c r="H3228" s="16">
        <f>IF(OR(A3228="",B3228=""),"",IF(COUNTIFS('Lançamentos Diários'!$A$5:$A$2004,A3228,'Lançamentos Diários'!$B$5:$B$2004,B3228)&gt;0,"OK","FALTA LANÇAMENTO"))</f>
        <v/>
      </c>
    </row>
    <row r="3229">
      <c r="A3229" s="13" t="n"/>
      <c r="B3229" s="6" t="n"/>
      <c r="C3229" s="14" t="n"/>
      <c r="D3229" s="14" t="n"/>
      <c r="E3229" s="6" t="n"/>
      <c r="F3229" s="11">
        <f>IF(OR(C3229="",D3229=""),"",ROUND(MOD(D3229-C3229,1)*24,2))</f>
        <v/>
      </c>
      <c r="G3229" s="6" t="n"/>
      <c r="H3229" s="16">
        <f>IF(OR(A3229="",B3229=""),"",IF(COUNTIFS('Lançamentos Diários'!$A$5:$A$2004,A3229,'Lançamentos Diários'!$B$5:$B$2004,B3229)&gt;0,"OK","FALTA LANÇAMENTO"))</f>
        <v/>
      </c>
    </row>
    <row r="3230">
      <c r="A3230" s="13" t="n"/>
      <c r="B3230" s="6" t="n"/>
      <c r="C3230" s="14" t="n"/>
      <c r="D3230" s="14" t="n"/>
      <c r="E3230" s="6" t="n"/>
      <c r="F3230" s="11">
        <f>IF(OR(C3230="",D3230=""),"",ROUND(MOD(D3230-C3230,1)*24,2))</f>
        <v/>
      </c>
      <c r="G3230" s="6" t="n"/>
      <c r="H3230" s="16">
        <f>IF(OR(A3230="",B3230=""),"",IF(COUNTIFS('Lançamentos Diários'!$A$5:$A$2004,A3230,'Lançamentos Diários'!$B$5:$B$2004,B3230)&gt;0,"OK","FALTA LANÇAMENTO"))</f>
        <v/>
      </c>
    </row>
    <row r="3231">
      <c r="A3231" s="13" t="n"/>
      <c r="B3231" s="6" t="n"/>
      <c r="C3231" s="14" t="n"/>
      <c r="D3231" s="14" t="n"/>
      <c r="E3231" s="6" t="n"/>
      <c r="F3231" s="11">
        <f>IF(OR(C3231="",D3231=""),"",ROUND(MOD(D3231-C3231,1)*24,2))</f>
        <v/>
      </c>
      <c r="G3231" s="6" t="n"/>
      <c r="H3231" s="16">
        <f>IF(OR(A3231="",B3231=""),"",IF(COUNTIFS('Lançamentos Diários'!$A$5:$A$2004,A3231,'Lançamentos Diários'!$B$5:$B$2004,B3231)&gt;0,"OK","FALTA LANÇAMENTO"))</f>
        <v/>
      </c>
    </row>
    <row r="3232">
      <c r="A3232" s="13" t="n"/>
      <c r="B3232" s="6" t="n"/>
      <c r="C3232" s="14" t="n"/>
      <c r="D3232" s="14" t="n"/>
      <c r="E3232" s="6" t="n"/>
      <c r="F3232" s="11">
        <f>IF(OR(C3232="",D3232=""),"",ROUND(MOD(D3232-C3232,1)*24,2))</f>
        <v/>
      </c>
      <c r="G3232" s="6" t="n"/>
      <c r="H3232" s="16">
        <f>IF(OR(A3232="",B3232=""),"",IF(COUNTIFS('Lançamentos Diários'!$A$5:$A$2004,A3232,'Lançamentos Diários'!$B$5:$B$2004,B3232)&gt;0,"OK","FALTA LANÇAMENTO"))</f>
        <v/>
      </c>
    </row>
    <row r="3233">
      <c r="A3233" s="13" t="n"/>
      <c r="B3233" s="6" t="n"/>
      <c r="C3233" s="14" t="n"/>
      <c r="D3233" s="14" t="n"/>
      <c r="E3233" s="6" t="n"/>
      <c r="F3233" s="11">
        <f>IF(OR(C3233="",D3233=""),"",ROUND(MOD(D3233-C3233,1)*24,2))</f>
        <v/>
      </c>
      <c r="G3233" s="6" t="n"/>
      <c r="H3233" s="16">
        <f>IF(OR(A3233="",B3233=""),"",IF(COUNTIFS('Lançamentos Diários'!$A$5:$A$2004,A3233,'Lançamentos Diários'!$B$5:$B$2004,B3233)&gt;0,"OK","FALTA LANÇAMENTO"))</f>
        <v/>
      </c>
    </row>
    <row r="3234">
      <c r="A3234" s="13" t="n"/>
      <c r="B3234" s="6" t="n"/>
      <c r="C3234" s="14" t="n"/>
      <c r="D3234" s="14" t="n"/>
      <c r="E3234" s="6" t="n"/>
      <c r="F3234" s="11">
        <f>IF(OR(C3234="",D3234=""),"",ROUND(MOD(D3234-C3234,1)*24,2))</f>
        <v/>
      </c>
      <c r="G3234" s="6" t="n"/>
      <c r="H3234" s="16">
        <f>IF(OR(A3234="",B3234=""),"",IF(COUNTIFS('Lançamentos Diários'!$A$5:$A$2004,A3234,'Lançamentos Diários'!$B$5:$B$2004,B3234)&gt;0,"OK","FALTA LANÇAMENTO"))</f>
        <v/>
      </c>
    </row>
    <row r="3235">
      <c r="A3235" s="13" t="n"/>
      <c r="B3235" s="6" t="n"/>
      <c r="C3235" s="14" t="n"/>
      <c r="D3235" s="14" t="n"/>
      <c r="E3235" s="6" t="n"/>
      <c r="F3235" s="11">
        <f>IF(OR(C3235="",D3235=""),"",ROUND(MOD(D3235-C3235,1)*24,2))</f>
        <v/>
      </c>
      <c r="G3235" s="6" t="n"/>
      <c r="H3235" s="16">
        <f>IF(OR(A3235="",B3235=""),"",IF(COUNTIFS('Lançamentos Diários'!$A$5:$A$2004,A3235,'Lançamentos Diários'!$B$5:$B$2004,B3235)&gt;0,"OK","FALTA LANÇAMENTO"))</f>
        <v/>
      </c>
    </row>
    <row r="3236">
      <c r="A3236" s="13" t="n"/>
      <c r="B3236" s="6" t="n"/>
      <c r="C3236" s="14" t="n"/>
      <c r="D3236" s="14" t="n"/>
      <c r="E3236" s="6" t="n"/>
      <c r="F3236" s="11">
        <f>IF(OR(C3236="",D3236=""),"",ROUND(MOD(D3236-C3236,1)*24,2))</f>
        <v/>
      </c>
      <c r="G3236" s="6" t="n"/>
      <c r="H3236" s="16">
        <f>IF(OR(A3236="",B3236=""),"",IF(COUNTIFS('Lançamentos Diários'!$A$5:$A$2004,A3236,'Lançamentos Diários'!$B$5:$B$2004,B3236)&gt;0,"OK","FALTA LANÇAMENTO"))</f>
        <v/>
      </c>
    </row>
    <row r="3237">
      <c r="A3237" s="13" t="n"/>
      <c r="B3237" s="6" t="n"/>
      <c r="C3237" s="14" t="n"/>
      <c r="D3237" s="14" t="n"/>
      <c r="E3237" s="6" t="n"/>
      <c r="F3237" s="11">
        <f>IF(OR(C3237="",D3237=""),"",ROUND(MOD(D3237-C3237,1)*24,2))</f>
        <v/>
      </c>
      <c r="G3237" s="6" t="n"/>
      <c r="H3237" s="16">
        <f>IF(OR(A3237="",B3237=""),"",IF(COUNTIFS('Lançamentos Diários'!$A$5:$A$2004,A3237,'Lançamentos Diários'!$B$5:$B$2004,B3237)&gt;0,"OK","FALTA LANÇAMENTO"))</f>
        <v/>
      </c>
    </row>
    <row r="3238">
      <c r="A3238" s="13" t="n"/>
      <c r="B3238" s="6" t="n"/>
      <c r="C3238" s="14" t="n"/>
      <c r="D3238" s="14" t="n"/>
      <c r="E3238" s="6" t="n"/>
      <c r="F3238" s="11">
        <f>IF(OR(C3238="",D3238=""),"",ROUND(MOD(D3238-C3238,1)*24,2))</f>
        <v/>
      </c>
      <c r="G3238" s="6" t="n"/>
      <c r="H3238" s="16">
        <f>IF(OR(A3238="",B3238=""),"",IF(COUNTIFS('Lançamentos Diários'!$A$5:$A$2004,A3238,'Lançamentos Diários'!$B$5:$B$2004,B3238)&gt;0,"OK","FALTA LANÇAMENTO"))</f>
        <v/>
      </c>
    </row>
    <row r="3239">
      <c r="A3239" s="13" t="n"/>
      <c r="B3239" s="6" t="n"/>
      <c r="C3239" s="14" t="n"/>
      <c r="D3239" s="14" t="n"/>
      <c r="E3239" s="6" t="n"/>
      <c r="F3239" s="11">
        <f>IF(OR(C3239="",D3239=""),"",ROUND(MOD(D3239-C3239,1)*24,2))</f>
        <v/>
      </c>
      <c r="G3239" s="6" t="n"/>
      <c r="H3239" s="16">
        <f>IF(OR(A3239="",B3239=""),"",IF(COUNTIFS('Lançamentos Diários'!$A$5:$A$2004,A3239,'Lançamentos Diários'!$B$5:$B$2004,B3239)&gt;0,"OK","FALTA LANÇAMENTO"))</f>
        <v/>
      </c>
    </row>
    <row r="3240">
      <c r="A3240" s="13" t="n"/>
      <c r="B3240" s="6" t="n"/>
      <c r="C3240" s="14" t="n"/>
      <c r="D3240" s="14" t="n"/>
      <c r="E3240" s="6" t="n"/>
      <c r="F3240" s="11">
        <f>IF(OR(C3240="",D3240=""),"",ROUND(MOD(D3240-C3240,1)*24,2))</f>
        <v/>
      </c>
      <c r="G3240" s="6" t="n"/>
      <c r="H3240" s="16">
        <f>IF(OR(A3240="",B3240=""),"",IF(COUNTIFS('Lançamentos Diários'!$A$5:$A$2004,A3240,'Lançamentos Diários'!$B$5:$B$2004,B3240)&gt;0,"OK","FALTA LANÇAMENTO"))</f>
        <v/>
      </c>
    </row>
    <row r="3241">
      <c r="A3241" s="13" t="n"/>
      <c r="B3241" s="6" t="n"/>
      <c r="C3241" s="14" t="n"/>
      <c r="D3241" s="14" t="n"/>
      <c r="E3241" s="6" t="n"/>
      <c r="F3241" s="11">
        <f>IF(OR(C3241="",D3241=""),"",ROUND(MOD(D3241-C3241,1)*24,2))</f>
        <v/>
      </c>
      <c r="G3241" s="6" t="n"/>
      <c r="H3241" s="16">
        <f>IF(OR(A3241="",B3241=""),"",IF(COUNTIFS('Lançamentos Diários'!$A$5:$A$2004,A3241,'Lançamentos Diários'!$B$5:$B$2004,B3241)&gt;0,"OK","FALTA LANÇAMENTO"))</f>
        <v/>
      </c>
    </row>
    <row r="3242">
      <c r="A3242" s="13" t="n"/>
      <c r="B3242" s="6" t="n"/>
      <c r="C3242" s="14" t="n"/>
      <c r="D3242" s="14" t="n"/>
      <c r="E3242" s="6" t="n"/>
      <c r="F3242" s="11">
        <f>IF(OR(C3242="",D3242=""),"",ROUND(MOD(D3242-C3242,1)*24,2))</f>
        <v/>
      </c>
      <c r="G3242" s="6" t="n"/>
      <c r="H3242" s="16">
        <f>IF(OR(A3242="",B3242=""),"",IF(COUNTIFS('Lançamentos Diários'!$A$5:$A$2004,A3242,'Lançamentos Diários'!$B$5:$B$2004,B3242)&gt;0,"OK","FALTA LANÇAMENTO"))</f>
        <v/>
      </c>
    </row>
    <row r="3243">
      <c r="A3243" s="13" t="n"/>
      <c r="B3243" s="6" t="n"/>
      <c r="C3243" s="14" t="n"/>
      <c r="D3243" s="14" t="n"/>
      <c r="E3243" s="6" t="n"/>
      <c r="F3243" s="11">
        <f>IF(OR(C3243="",D3243=""),"",ROUND(MOD(D3243-C3243,1)*24,2))</f>
        <v/>
      </c>
      <c r="G3243" s="6" t="n"/>
      <c r="H3243" s="16">
        <f>IF(OR(A3243="",B3243=""),"",IF(COUNTIFS('Lançamentos Diários'!$A$5:$A$2004,A3243,'Lançamentos Diários'!$B$5:$B$2004,B3243)&gt;0,"OK","FALTA LANÇAMENTO"))</f>
        <v/>
      </c>
    </row>
    <row r="3244">
      <c r="A3244" s="13" t="n"/>
      <c r="B3244" s="6" t="n"/>
      <c r="C3244" s="14" t="n"/>
      <c r="D3244" s="14" t="n"/>
      <c r="E3244" s="6" t="n"/>
      <c r="F3244" s="11">
        <f>IF(OR(C3244="",D3244=""),"",ROUND(MOD(D3244-C3244,1)*24,2))</f>
        <v/>
      </c>
      <c r="G3244" s="6" t="n"/>
      <c r="H3244" s="16">
        <f>IF(OR(A3244="",B3244=""),"",IF(COUNTIFS('Lançamentos Diários'!$A$5:$A$2004,A3244,'Lançamentos Diários'!$B$5:$B$2004,B3244)&gt;0,"OK","FALTA LANÇAMENTO"))</f>
        <v/>
      </c>
    </row>
    <row r="3245">
      <c r="A3245" s="13" t="n"/>
      <c r="B3245" s="6" t="n"/>
      <c r="C3245" s="14" t="n"/>
      <c r="D3245" s="14" t="n"/>
      <c r="E3245" s="6" t="n"/>
      <c r="F3245" s="11">
        <f>IF(OR(C3245="",D3245=""),"",ROUND(MOD(D3245-C3245,1)*24,2))</f>
        <v/>
      </c>
      <c r="G3245" s="6" t="n"/>
      <c r="H3245" s="16">
        <f>IF(OR(A3245="",B3245=""),"",IF(COUNTIFS('Lançamentos Diários'!$A$5:$A$2004,A3245,'Lançamentos Diários'!$B$5:$B$2004,B3245)&gt;0,"OK","FALTA LANÇAMENTO"))</f>
        <v/>
      </c>
    </row>
    <row r="3246">
      <c r="A3246" s="13" t="n"/>
      <c r="B3246" s="6" t="n"/>
      <c r="C3246" s="14" t="n"/>
      <c r="D3246" s="14" t="n"/>
      <c r="E3246" s="6" t="n"/>
      <c r="F3246" s="11">
        <f>IF(OR(C3246="",D3246=""),"",ROUND(MOD(D3246-C3246,1)*24,2))</f>
        <v/>
      </c>
      <c r="G3246" s="6" t="n"/>
      <c r="H3246" s="16">
        <f>IF(OR(A3246="",B3246=""),"",IF(COUNTIFS('Lançamentos Diários'!$A$5:$A$2004,A3246,'Lançamentos Diários'!$B$5:$B$2004,B3246)&gt;0,"OK","FALTA LANÇAMENTO"))</f>
        <v/>
      </c>
    </row>
    <row r="3247">
      <c r="A3247" s="13" t="n"/>
      <c r="B3247" s="6" t="n"/>
      <c r="C3247" s="14" t="n"/>
      <c r="D3247" s="14" t="n"/>
      <c r="E3247" s="6" t="n"/>
      <c r="F3247" s="11">
        <f>IF(OR(C3247="",D3247=""),"",ROUND(MOD(D3247-C3247,1)*24,2))</f>
        <v/>
      </c>
      <c r="G3247" s="6" t="n"/>
      <c r="H3247" s="16">
        <f>IF(OR(A3247="",B3247=""),"",IF(COUNTIFS('Lançamentos Diários'!$A$5:$A$2004,A3247,'Lançamentos Diários'!$B$5:$B$2004,B3247)&gt;0,"OK","FALTA LANÇAMENTO"))</f>
        <v/>
      </c>
    </row>
    <row r="3248">
      <c r="A3248" s="13" t="n"/>
      <c r="B3248" s="6" t="n"/>
      <c r="C3248" s="14" t="n"/>
      <c r="D3248" s="14" t="n"/>
      <c r="E3248" s="6" t="n"/>
      <c r="F3248" s="11">
        <f>IF(OR(C3248="",D3248=""),"",ROUND(MOD(D3248-C3248,1)*24,2))</f>
        <v/>
      </c>
      <c r="G3248" s="6" t="n"/>
      <c r="H3248" s="16">
        <f>IF(OR(A3248="",B3248=""),"",IF(COUNTIFS('Lançamentos Diários'!$A$5:$A$2004,A3248,'Lançamentos Diários'!$B$5:$B$2004,B3248)&gt;0,"OK","FALTA LANÇAMENTO"))</f>
        <v/>
      </c>
    </row>
    <row r="3249">
      <c r="A3249" s="13" t="n"/>
      <c r="B3249" s="6" t="n"/>
      <c r="C3249" s="14" t="n"/>
      <c r="D3249" s="14" t="n"/>
      <c r="E3249" s="6" t="n"/>
      <c r="F3249" s="11">
        <f>IF(OR(C3249="",D3249=""),"",ROUND(MOD(D3249-C3249,1)*24,2))</f>
        <v/>
      </c>
      <c r="G3249" s="6" t="n"/>
      <c r="H3249" s="16">
        <f>IF(OR(A3249="",B3249=""),"",IF(COUNTIFS('Lançamentos Diários'!$A$5:$A$2004,A3249,'Lançamentos Diários'!$B$5:$B$2004,B3249)&gt;0,"OK","FALTA LANÇAMENTO"))</f>
        <v/>
      </c>
    </row>
    <row r="3250">
      <c r="A3250" s="13" t="n"/>
      <c r="B3250" s="6" t="n"/>
      <c r="C3250" s="14" t="n"/>
      <c r="D3250" s="14" t="n"/>
      <c r="E3250" s="6" t="n"/>
      <c r="F3250" s="11">
        <f>IF(OR(C3250="",D3250=""),"",ROUND(MOD(D3250-C3250,1)*24,2))</f>
        <v/>
      </c>
      <c r="G3250" s="6" t="n"/>
      <c r="H3250" s="16">
        <f>IF(OR(A3250="",B3250=""),"",IF(COUNTIFS('Lançamentos Diários'!$A$5:$A$2004,A3250,'Lançamentos Diários'!$B$5:$B$2004,B3250)&gt;0,"OK","FALTA LANÇAMENTO"))</f>
        <v/>
      </c>
    </row>
    <row r="3251">
      <c r="A3251" s="13" t="n"/>
      <c r="B3251" s="6" t="n"/>
      <c r="C3251" s="14" t="n"/>
      <c r="D3251" s="14" t="n"/>
      <c r="E3251" s="6" t="n"/>
      <c r="F3251" s="11">
        <f>IF(OR(C3251="",D3251=""),"",ROUND(MOD(D3251-C3251,1)*24,2))</f>
        <v/>
      </c>
      <c r="G3251" s="6" t="n"/>
      <c r="H3251" s="16">
        <f>IF(OR(A3251="",B3251=""),"",IF(COUNTIFS('Lançamentos Diários'!$A$5:$A$2004,A3251,'Lançamentos Diários'!$B$5:$B$2004,B3251)&gt;0,"OK","FALTA LANÇAMENTO"))</f>
        <v/>
      </c>
    </row>
    <row r="3252">
      <c r="A3252" s="13" t="n"/>
      <c r="B3252" s="6" t="n"/>
      <c r="C3252" s="14" t="n"/>
      <c r="D3252" s="14" t="n"/>
      <c r="E3252" s="6" t="n"/>
      <c r="F3252" s="11">
        <f>IF(OR(C3252="",D3252=""),"",ROUND(MOD(D3252-C3252,1)*24,2))</f>
        <v/>
      </c>
      <c r="G3252" s="6" t="n"/>
      <c r="H3252" s="16">
        <f>IF(OR(A3252="",B3252=""),"",IF(COUNTIFS('Lançamentos Diários'!$A$5:$A$2004,A3252,'Lançamentos Diários'!$B$5:$B$2004,B3252)&gt;0,"OK","FALTA LANÇAMENTO"))</f>
        <v/>
      </c>
    </row>
    <row r="3253">
      <c r="A3253" s="13" t="n"/>
      <c r="B3253" s="6" t="n"/>
      <c r="C3253" s="14" t="n"/>
      <c r="D3253" s="14" t="n"/>
      <c r="E3253" s="6" t="n"/>
      <c r="F3253" s="11">
        <f>IF(OR(C3253="",D3253=""),"",ROUND(MOD(D3253-C3253,1)*24,2))</f>
        <v/>
      </c>
      <c r="G3253" s="6" t="n"/>
      <c r="H3253" s="16">
        <f>IF(OR(A3253="",B3253=""),"",IF(COUNTIFS('Lançamentos Diários'!$A$5:$A$2004,A3253,'Lançamentos Diários'!$B$5:$B$2004,B3253)&gt;0,"OK","FALTA LANÇAMENTO"))</f>
        <v/>
      </c>
    </row>
    <row r="3254">
      <c r="A3254" s="13" t="n"/>
      <c r="B3254" s="6" t="n"/>
      <c r="C3254" s="14" t="n"/>
      <c r="D3254" s="14" t="n"/>
      <c r="E3254" s="6" t="n"/>
      <c r="F3254" s="11">
        <f>IF(OR(C3254="",D3254=""),"",ROUND(MOD(D3254-C3254,1)*24,2))</f>
        <v/>
      </c>
      <c r="G3254" s="6" t="n"/>
      <c r="H3254" s="16">
        <f>IF(OR(A3254="",B3254=""),"",IF(COUNTIFS('Lançamentos Diários'!$A$5:$A$2004,A3254,'Lançamentos Diários'!$B$5:$B$2004,B3254)&gt;0,"OK","FALTA LANÇAMENTO"))</f>
        <v/>
      </c>
    </row>
    <row r="3255">
      <c r="A3255" s="13" t="n"/>
      <c r="B3255" s="6" t="n"/>
      <c r="C3255" s="14" t="n"/>
      <c r="D3255" s="14" t="n"/>
      <c r="E3255" s="6" t="n"/>
      <c r="F3255" s="11">
        <f>IF(OR(C3255="",D3255=""),"",ROUND(MOD(D3255-C3255,1)*24,2))</f>
        <v/>
      </c>
      <c r="G3255" s="6" t="n"/>
      <c r="H3255" s="16">
        <f>IF(OR(A3255="",B3255=""),"",IF(COUNTIFS('Lançamentos Diários'!$A$5:$A$2004,A3255,'Lançamentos Diários'!$B$5:$B$2004,B3255)&gt;0,"OK","FALTA LANÇAMENTO"))</f>
        <v/>
      </c>
    </row>
    <row r="3256">
      <c r="A3256" s="13" t="n"/>
      <c r="B3256" s="6" t="n"/>
      <c r="C3256" s="14" t="n"/>
      <c r="D3256" s="14" t="n"/>
      <c r="E3256" s="6" t="n"/>
      <c r="F3256" s="11">
        <f>IF(OR(C3256="",D3256=""),"",ROUND(MOD(D3256-C3256,1)*24,2))</f>
        <v/>
      </c>
      <c r="G3256" s="6" t="n"/>
      <c r="H3256" s="16">
        <f>IF(OR(A3256="",B3256=""),"",IF(COUNTIFS('Lançamentos Diários'!$A$5:$A$2004,A3256,'Lançamentos Diários'!$B$5:$B$2004,B3256)&gt;0,"OK","FALTA LANÇAMENTO"))</f>
        <v/>
      </c>
    </row>
    <row r="3257">
      <c r="A3257" s="13" t="n"/>
      <c r="B3257" s="6" t="n"/>
      <c r="C3257" s="14" t="n"/>
      <c r="D3257" s="14" t="n"/>
      <c r="E3257" s="6" t="n"/>
      <c r="F3257" s="11">
        <f>IF(OR(C3257="",D3257=""),"",ROUND(MOD(D3257-C3257,1)*24,2))</f>
        <v/>
      </c>
      <c r="G3257" s="6" t="n"/>
      <c r="H3257" s="16">
        <f>IF(OR(A3257="",B3257=""),"",IF(COUNTIFS('Lançamentos Diários'!$A$5:$A$2004,A3257,'Lançamentos Diários'!$B$5:$B$2004,B3257)&gt;0,"OK","FALTA LANÇAMENTO"))</f>
        <v/>
      </c>
    </row>
    <row r="3258">
      <c r="A3258" s="13" t="n"/>
      <c r="B3258" s="6" t="n"/>
      <c r="C3258" s="14" t="n"/>
      <c r="D3258" s="14" t="n"/>
      <c r="E3258" s="6" t="n"/>
      <c r="F3258" s="11">
        <f>IF(OR(C3258="",D3258=""),"",ROUND(MOD(D3258-C3258,1)*24,2))</f>
        <v/>
      </c>
      <c r="G3258" s="6" t="n"/>
      <c r="H3258" s="16">
        <f>IF(OR(A3258="",B3258=""),"",IF(COUNTIFS('Lançamentos Diários'!$A$5:$A$2004,A3258,'Lançamentos Diários'!$B$5:$B$2004,B3258)&gt;0,"OK","FALTA LANÇAMENTO"))</f>
        <v/>
      </c>
    </row>
    <row r="3259">
      <c r="A3259" s="13" t="n"/>
      <c r="B3259" s="6" t="n"/>
      <c r="C3259" s="14" t="n"/>
      <c r="D3259" s="14" t="n"/>
      <c r="E3259" s="6" t="n"/>
      <c r="F3259" s="11">
        <f>IF(OR(C3259="",D3259=""),"",ROUND(MOD(D3259-C3259,1)*24,2))</f>
        <v/>
      </c>
      <c r="G3259" s="6" t="n"/>
      <c r="H3259" s="16">
        <f>IF(OR(A3259="",B3259=""),"",IF(COUNTIFS('Lançamentos Diários'!$A$5:$A$2004,A3259,'Lançamentos Diários'!$B$5:$B$2004,B3259)&gt;0,"OK","FALTA LANÇAMENTO"))</f>
        <v/>
      </c>
    </row>
    <row r="3260">
      <c r="A3260" s="13" t="n"/>
      <c r="B3260" s="6" t="n"/>
      <c r="C3260" s="14" t="n"/>
      <c r="D3260" s="14" t="n"/>
      <c r="E3260" s="6" t="n"/>
      <c r="F3260" s="11">
        <f>IF(OR(C3260="",D3260=""),"",ROUND(MOD(D3260-C3260,1)*24,2))</f>
        <v/>
      </c>
      <c r="G3260" s="6" t="n"/>
      <c r="H3260" s="16">
        <f>IF(OR(A3260="",B3260=""),"",IF(COUNTIFS('Lançamentos Diários'!$A$5:$A$2004,A3260,'Lançamentos Diários'!$B$5:$B$2004,B3260)&gt;0,"OK","FALTA LANÇAMENTO"))</f>
        <v/>
      </c>
    </row>
    <row r="3261">
      <c r="A3261" s="13" t="n"/>
      <c r="B3261" s="6" t="n"/>
      <c r="C3261" s="14" t="n"/>
      <c r="D3261" s="14" t="n"/>
      <c r="E3261" s="6" t="n"/>
      <c r="F3261" s="11">
        <f>IF(OR(C3261="",D3261=""),"",ROUND(MOD(D3261-C3261,1)*24,2))</f>
        <v/>
      </c>
      <c r="G3261" s="6" t="n"/>
      <c r="H3261" s="16">
        <f>IF(OR(A3261="",B3261=""),"",IF(COUNTIFS('Lançamentos Diários'!$A$5:$A$2004,A3261,'Lançamentos Diários'!$B$5:$B$2004,B3261)&gt;0,"OK","FALTA LANÇAMENTO"))</f>
        <v/>
      </c>
    </row>
    <row r="3262">
      <c r="A3262" s="13" t="n"/>
      <c r="B3262" s="6" t="n"/>
      <c r="C3262" s="14" t="n"/>
      <c r="D3262" s="14" t="n"/>
      <c r="E3262" s="6" t="n"/>
      <c r="F3262" s="11">
        <f>IF(OR(C3262="",D3262=""),"",ROUND(MOD(D3262-C3262,1)*24,2))</f>
        <v/>
      </c>
      <c r="G3262" s="6" t="n"/>
      <c r="H3262" s="16">
        <f>IF(OR(A3262="",B3262=""),"",IF(COUNTIFS('Lançamentos Diários'!$A$5:$A$2004,A3262,'Lançamentos Diários'!$B$5:$B$2004,B3262)&gt;0,"OK","FALTA LANÇAMENTO"))</f>
        <v/>
      </c>
    </row>
    <row r="3263">
      <c r="A3263" s="13" t="n"/>
      <c r="B3263" s="6" t="n"/>
      <c r="C3263" s="14" t="n"/>
      <c r="D3263" s="14" t="n"/>
      <c r="E3263" s="6" t="n"/>
      <c r="F3263" s="11">
        <f>IF(OR(C3263="",D3263=""),"",ROUND(MOD(D3263-C3263,1)*24,2))</f>
        <v/>
      </c>
      <c r="G3263" s="6" t="n"/>
      <c r="H3263" s="16">
        <f>IF(OR(A3263="",B3263=""),"",IF(COUNTIFS('Lançamentos Diários'!$A$5:$A$2004,A3263,'Lançamentos Diários'!$B$5:$B$2004,B3263)&gt;0,"OK","FALTA LANÇAMENTO"))</f>
        <v/>
      </c>
    </row>
    <row r="3264">
      <c r="A3264" s="13" t="n"/>
      <c r="B3264" s="6" t="n"/>
      <c r="C3264" s="14" t="n"/>
      <c r="D3264" s="14" t="n"/>
      <c r="E3264" s="6" t="n"/>
      <c r="F3264" s="11">
        <f>IF(OR(C3264="",D3264=""),"",ROUND(MOD(D3264-C3264,1)*24,2))</f>
        <v/>
      </c>
      <c r="G3264" s="6" t="n"/>
      <c r="H3264" s="16">
        <f>IF(OR(A3264="",B3264=""),"",IF(COUNTIFS('Lançamentos Diários'!$A$5:$A$2004,A3264,'Lançamentos Diários'!$B$5:$B$2004,B3264)&gt;0,"OK","FALTA LANÇAMENTO"))</f>
        <v/>
      </c>
    </row>
    <row r="3265">
      <c r="A3265" s="13" t="n"/>
      <c r="B3265" s="6" t="n"/>
      <c r="C3265" s="14" t="n"/>
      <c r="D3265" s="14" t="n"/>
      <c r="E3265" s="6" t="n"/>
      <c r="F3265" s="11">
        <f>IF(OR(C3265="",D3265=""),"",ROUND(MOD(D3265-C3265,1)*24,2))</f>
        <v/>
      </c>
      <c r="G3265" s="6" t="n"/>
      <c r="H3265" s="16">
        <f>IF(OR(A3265="",B3265=""),"",IF(COUNTIFS('Lançamentos Diários'!$A$5:$A$2004,A3265,'Lançamentos Diários'!$B$5:$B$2004,B3265)&gt;0,"OK","FALTA LANÇAMENTO"))</f>
        <v/>
      </c>
    </row>
    <row r="3266">
      <c r="A3266" s="13" t="n"/>
      <c r="B3266" s="6" t="n"/>
      <c r="C3266" s="14" t="n"/>
      <c r="D3266" s="14" t="n"/>
      <c r="E3266" s="6" t="n"/>
      <c r="F3266" s="11">
        <f>IF(OR(C3266="",D3266=""),"",ROUND(MOD(D3266-C3266,1)*24,2))</f>
        <v/>
      </c>
      <c r="G3266" s="6" t="n"/>
      <c r="H3266" s="16">
        <f>IF(OR(A3266="",B3266=""),"",IF(COUNTIFS('Lançamentos Diários'!$A$5:$A$2004,A3266,'Lançamentos Diários'!$B$5:$B$2004,B3266)&gt;0,"OK","FALTA LANÇAMENTO"))</f>
        <v/>
      </c>
    </row>
    <row r="3267">
      <c r="A3267" s="13" t="n"/>
      <c r="B3267" s="6" t="n"/>
      <c r="C3267" s="14" t="n"/>
      <c r="D3267" s="14" t="n"/>
      <c r="E3267" s="6" t="n"/>
      <c r="F3267" s="11">
        <f>IF(OR(C3267="",D3267=""),"",ROUND(MOD(D3267-C3267,1)*24,2))</f>
        <v/>
      </c>
      <c r="G3267" s="6" t="n"/>
      <c r="H3267" s="16">
        <f>IF(OR(A3267="",B3267=""),"",IF(COUNTIFS('Lançamentos Diários'!$A$5:$A$2004,A3267,'Lançamentos Diários'!$B$5:$B$2004,B3267)&gt;0,"OK","FALTA LANÇAMENTO"))</f>
        <v/>
      </c>
    </row>
    <row r="3268">
      <c r="A3268" s="13" t="n"/>
      <c r="B3268" s="6" t="n"/>
      <c r="C3268" s="14" t="n"/>
      <c r="D3268" s="14" t="n"/>
      <c r="E3268" s="6" t="n"/>
      <c r="F3268" s="11">
        <f>IF(OR(C3268="",D3268=""),"",ROUND(MOD(D3268-C3268,1)*24,2))</f>
        <v/>
      </c>
      <c r="G3268" s="6" t="n"/>
      <c r="H3268" s="16">
        <f>IF(OR(A3268="",B3268=""),"",IF(COUNTIFS('Lançamentos Diários'!$A$5:$A$2004,A3268,'Lançamentos Diários'!$B$5:$B$2004,B3268)&gt;0,"OK","FALTA LANÇAMENTO"))</f>
        <v/>
      </c>
    </row>
    <row r="3269">
      <c r="A3269" s="13" t="n"/>
      <c r="B3269" s="6" t="n"/>
      <c r="C3269" s="14" t="n"/>
      <c r="D3269" s="14" t="n"/>
      <c r="E3269" s="6" t="n"/>
      <c r="F3269" s="11">
        <f>IF(OR(C3269="",D3269=""),"",ROUND(MOD(D3269-C3269,1)*24,2))</f>
        <v/>
      </c>
      <c r="G3269" s="6" t="n"/>
      <c r="H3269" s="16">
        <f>IF(OR(A3269="",B3269=""),"",IF(COUNTIFS('Lançamentos Diários'!$A$5:$A$2004,A3269,'Lançamentos Diários'!$B$5:$B$2004,B3269)&gt;0,"OK","FALTA LANÇAMENTO"))</f>
        <v/>
      </c>
    </row>
    <row r="3270">
      <c r="A3270" s="13" t="n"/>
      <c r="B3270" s="6" t="n"/>
      <c r="C3270" s="14" t="n"/>
      <c r="D3270" s="14" t="n"/>
      <c r="E3270" s="6" t="n"/>
      <c r="F3270" s="11">
        <f>IF(OR(C3270="",D3270=""),"",ROUND(MOD(D3270-C3270,1)*24,2))</f>
        <v/>
      </c>
      <c r="G3270" s="6" t="n"/>
      <c r="H3270" s="16">
        <f>IF(OR(A3270="",B3270=""),"",IF(COUNTIFS('Lançamentos Diários'!$A$5:$A$2004,A3270,'Lançamentos Diários'!$B$5:$B$2004,B3270)&gt;0,"OK","FALTA LANÇAMENTO"))</f>
        <v/>
      </c>
    </row>
    <row r="3271">
      <c r="A3271" s="13" t="n"/>
      <c r="B3271" s="6" t="n"/>
      <c r="C3271" s="14" t="n"/>
      <c r="D3271" s="14" t="n"/>
      <c r="E3271" s="6" t="n"/>
      <c r="F3271" s="11">
        <f>IF(OR(C3271="",D3271=""),"",ROUND(MOD(D3271-C3271,1)*24,2))</f>
        <v/>
      </c>
      <c r="G3271" s="6" t="n"/>
      <c r="H3271" s="16">
        <f>IF(OR(A3271="",B3271=""),"",IF(COUNTIFS('Lançamentos Diários'!$A$5:$A$2004,A3271,'Lançamentos Diários'!$B$5:$B$2004,B3271)&gt;0,"OK","FALTA LANÇAMENTO"))</f>
        <v/>
      </c>
    </row>
    <row r="3272">
      <c r="A3272" s="13" t="n"/>
      <c r="B3272" s="6" t="n"/>
      <c r="C3272" s="14" t="n"/>
      <c r="D3272" s="14" t="n"/>
      <c r="E3272" s="6" t="n"/>
      <c r="F3272" s="11">
        <f>IF(OR(C3272="",D3272=""),"",ROUND(MOD(D3272-C3272,1)*24,2))</f>
        <v/>
      </c>
      <c r="G3272" s="6" t="n"/>
      <c r="H3272" s="16">
        <f>IF(OR(A3272="",B3272=""),"",IF(COUNTIFS('Lançamentos Diários'!$A$5:$A$2004,A3272,'Lançamentos Diários'!$B$5:$B$2004,B3272)&gt;0,"OK","FALTA LANÇAMENTO"))</f>
        <v/>
      </c>
    </row>
    <row r="3273">
      <c r="A3273" s="13" t="n"/>
      <c r="B3273" s="6" t="n"/>
      <c r="C3273" s="14" t="n"/>
      <c r="D3273" s="14" t="n"/>
      <c r="E3273" s="6" t="n"/>
      <c r="F3273" s="11">
        <f>IF(OR(C3273="",D3273=""),"",ROUND(MOD(D3273-C3273,1)*24,2))</f>
        <v/>
      </c>
      <c r="G3273" s="6" t="n"/>
      <c r="H3273" s="16">
        <f>IF(OR(A3273="",B3273=""),"",IF(COUNTIFS('Lançamentos Diários'!$A$5:$A$2004,A3273,'Lançamentos Diários'!$B$5:$B$2004,B3273)&gt;0,"OK","FALTA LANÇAMENTO"))</f>
        <v/>
      </c>
    </row>
    <row r="3274">
      <c r="A3274" s="13" t="n"/>
      <c r="B3274" s="6" t="n"/>
      <c r="C3274" s="14" t="n"/>
      <c r="D3274" s="14" t="n"/>
      <c r="E3274" s="6" t="n"/>
      <c r="F3274" s="11">
        <f>IF(OR(C3274="",D3274=""),"",ROUND(MOD(D3274-C3274,1)*24,2))</f>
        <v/>
      </c>
      <c r="G3274" s="6" t="n"/>
      <c r="H3274" s="16">
        <f>IF(OR(A3274="",B3274=""),"",IF(COUNTIFS('Lançamentos Diários'!$A$5:$A$2004,A3274,'Lançamentos Diários'!$B$5:$B$2004,B3274)&gt;0,"OK","FALTA LANÇAMENTO"))</f>
        <v/>
      </c>
    </row>
    <row r="3275">
      <c r="A3275" s="13" t="n"/>
      <c r="B3275" s="6" t="n"/>
      <c r="C3275" s="14" t="n"/>
      <c r="D3275" s="14" t="n"/>
      <c r="E3275" s="6" t="n"/>
      <c r="F3275" s="11">
        <f>IF(OR(C3275="",D3275=""),"",ROUND(MOD(D3275-C3275,1)*24,2))</f>
        <v/>
      </c>
      <c r="G3275" s="6" t="n"/>
      <c r="H3275" s="16">
        <f>IF(OR(A3275="",B3275=""),"",IF(COUNTIFS('Lançamentos Diários'!$A$5:$A$2004,A3275,'Lançamentos Diários'!$B$5:$B$2004,B3275)&gt;0,"OK","FALTA LANÇAMENTO"))</f>
        <v/>
      </c>
    </row>
    <row r="3276">
      <c r="A3276" s="13" t="n"/>
      <c r="B3276" s="6" t="n"/>
      <c r="C3276" s="14" t="n"/>
      <c r="D3276" s="14" t="n"/>
      <c r="E3276" s="6" t="n"/>
      <c r="F3276" s="11">
        <f>IF(OR(C3276="",D3276=""),"",ROUND(MOD(D3276-C3276,1)*24,2))</f>
        <v/>
      </c>
      <c r="G3276" s="6" t="n"/>
      <c r="H3276" s="16">
        <f>IF(OR(A3276="",B3276=""),"",IF(COUNTIFS('Lançamentos Diários'!$A$5:$A$2004,A3276,'Lançamentos Diários'!$B$5:$B$2004,B3276)&gt;0,"OK","FALTA LANÇAMENTO"))</f>
        <v/>
      </c>
    </row>
    <row r="3277">
      <c r="A3277" s="13" t="n"/>
      <c r="B3277" s="6" t="n"/>
      <c r="C3277" s="14" t="n"/>
      <c r="D3277" s="14" t="n"/>
      <c r="E3277" s="6" t="n"/>
      <c r="F3277" s="11">
        <f>IF(OR(C3277="",D3277=""),"",ROUND(MOD(D3277-C3277,1)*24,2))</f>
        <v/>
      </c>
      <c r="G3277" s="6" t="n"/>
      <c r="H3277" s="16">
        <f>IF(OR(A3277="",B3277=""),"",IF(COUNTIFS('Lançamentos Diários'!$A$5:$A$2004,A3277,'Lançamentos Diários'!$B$5:$B$2004,B3277)&gt;0,"OK","FALTA LANÇAMENTO"))</f>
        <v/>
      </c>
    </row>
    <row r="3278">
      <c r="A3278" s="13" t="n"/>
      <c r="B3278" s="6" t="n"/>
      <c r="C3278" s="14" t="n"/>
      <c r="D3278" s="14" t="n"/>
      <c r="E3278" s="6" t="n"/>
      <c r="F3278" s="11">
        <f>IF(OR(C3278="",D3278=""),"",ROUND(MOD(D3278-C3278,1)*24,2))</f>
        <v/>
      </c>
      <c r="G3278" s="6" t="n"/>
      <c r="H3278" s="16">
        <f>IF(OR(A3278="",B3278=""),"",IF(COUNTIFS('Lançamentos Diários'!$A$5:$A$2004,A3278,'Lançamentos Diários'!$B$5:$B$2004,B3278)&gt;0,"OK","FALTA LANÇAMENTO"))</f>
        <v/>
      </c>
    </row>
    <row r="3279">
      <c r="A3279" s="13" t="n"/>
      <c r="B3279" s="6" t="n"/>
      <c r="C3279" s="14" t="n"/>
      <c r="D3279" s="14" t="n"/>
      <c r="E3279" s="6" t="n"/>
      <c r="F3279" s="11">
        <f>IF(OR(C3279="",D3279=""),"",ROUND(MOD(D3279-C3279,1)*24,2))</f>
        <v/>
      </c>
      <c r="G3279" s="6" t="n"/>
      <c r="H3279" s="16">
        <f>IF(OR(A3279="",B3279=""),"",IF(COUNTIFS('Lançamentos Diários'!$A$5:$A$2004,A3279,'Lançamentos Diários'!$B$5:$B$2004,B3279)&gt;0,"OK","FALTA LANÇAMENTO"))</f>
        <v/>
      </c>
    </row>
    <row r="3280">
      <c r="A3280" s="13" t="n"/>
      <c r="B3280" s="6" t="n"/>
      <c r="C3280" s="14" t="n"/>
      <c r="D3280" s="14" t="n"/>
      <c r="E3280" s="6" t="n"/>
      <c r="F3280" s="11">
        <f>IF(OR(C3280="",D3280=""),"",ROUND(MOD(D3280-C3280,1)*24,2))</f>
        <v/>
      </c>
      <c r="G3280" s="6" t="n"/>
      <c r="H3280" s="16">
        <f>IF(OR(A3280="",B3280=""),"",IF(COUNTIFS('Lançamentos Diários'!$A$5:$A$2004,A3280,'Lançamentos Diários'!$B$5:$B$2004,B3280)&gt;0,"OK","FALTA LANÇAMENTO"))</f>
        <v/>
      </c>
    </row>
    <row r="3281">
      <c r="A3281" s="13" t="n"/>
      <c r="B3281" s="6" t="n"/>
      <c r="C3281" s="14" t="n"/>
      <c r="D3281" s="14" t="n"/>
      <c r="E3281" s="6" t="n"/>
      <c r="F3281" s="11">
        <f>IF(OR(C3281="",D3281=""),"",ROUND(MOD(D3281-C3281,1)*24,2))</f>
        <v/>
      </c>
      <c r="G3281" s="6" t="n"/>
      <c r="H3281" s="16">
        <f>IF(OR(A3281="",B3281=""),"",IF(COUNTIFS('Lançamentos Diários'!$A$5:$A$2004,A3281,'Lançamentos Diários'!$B$5:$B$2004,B3281)&gt;0,"OK","FALTA LANÇAMENTO"))</f>
        <v/>
      </c>
    </row>
    <row r="3282">
      <c r="A3282" s="13" t="n"/>
      <c r="B3282" s="6" t="n"/>
      <c r="C3282" s="14" t="n"/>
      <c r="D3282" s="14" t="n"/>
      <c r="E3282" s="6" t="n"/>
      <c r="F3282" s="11">
        <f>IF(OR(C3282="",D3282=""),"",ROUND(MOD(D3282-C3282,1)*24,2))</f>
        <v/>
      </c>
      <c r="G3282" s="6" t="n"/>
      <c r="H3282" s="16">
        <f>IF(OR(A3282="",B3282=""),"",IF(COUNTIFS('Lançamentos Diários'!$A$5:$A$2004,A3282,'Lançamentos Diários'!$B$5:$B$2004,B3282)&gt;0,"OK","FALTA LANÇAMENTO"))</f>
        <v/>
      </c>
    </row>
    <row r="3283">
      <c r="A3283" s="13" t="n"/>
      <c r="B3283" s="6" t="n"/>
      <c r="C3283" s="14" t="n"/>
      <c r="D3283" s="14" t="n"/>
      <c r="E3283" s="6" t="n"/>
      <c r="F3283" s="11">
        <f>IF(OR(C3283="",D3283=""),"",ROUND(MOD(D3283-C3283,1)*24,2))</f>
        <v/>
      </c>
      <c r="G3283" s="6" t="n"/>
      <c r="H3283" s="16">
        <f>IF(OR(A3283="",B3283=""),"",IF(COUNTIFS('Lançamentos Diários'!$A$5:$A$2004,A3283,'Lançamentos Diários'!$B$5:$B$2004,B3283)&gt;0,"OK","FALTA LANÇAMENTO"))</f>
        <v/>
      </c>
    </row>
    <row r="3284">
      <c r="A3284" s="13" t="n"/>
      <c r="B3284" s="6" t="n"/>
      <c r="C3284" s="14" t="n"/>
      <c r="D3284" s="14" t="n"/>
      <c r="E3284" s="6" t="n"/>
      <c r="F3284" s="11">
        <f>IF(OR(C3284="",D3284=""),"",ROUND(MOD(D3284-C3284,1)*24,2))</f>
        <v/>
      </c>
      <c r="G3284" s="6" t="n"/>
      <c r="H3284" s="16">
        <f>IF(OR(A3284="",B3284=""),"",IF(COUNTIFS('Lançamentos Diários'!$A$5:$A$2004,A3284,'Lançamentos Diários'!$B$5:$B$2004,B3284)&gt;0,"OK","FALTA LANÇAMENTO"))</f>
        <v/>
      </c>
    </row>
    <row r="3285">
      <c r="A3285" s="13" t="n"/>
      <c r="B3285" s="6" t="n"/>
      <c r="C3285" s="14" t="n"/>
      <c r="D3285" s="14" t="n"/>
      <c r="E3285" s="6" t="n"/>
      <c r="F3285" s="11">
        <f>IF(OR(C3285="",D3285=""),"",ROUND(MOD(D3285-C3285,1)*24,2))</f>
        <v/>
      </c>
      <c r="G3285" s="6" t="n"/>
      <c r="H3285" s="16">
        <f>IF(OR(A3285="",B3285=""),"",IF(COUNTIFS('Lançamentos Diários'!$A$5:$A$2004,A3285,'Lançamentos Diários'!$B$5:$B$2004,B3285)&gt;0,"OK","FALTA LANÇAMENTO"))</f>
        <v/>
      </c>
    </row>
    <row r="3286">
      <c r="A3286" s="13" t="n"/>
      <c r="B3286" s="6" t="n"/>
      <c r="C3286" s="14" t="n"/>
      <c r="D3286" s="14" t="n"/>
      <c r="E3286" s="6" t="n"/>
      <c r="F3286" s="11">
        <f>IF(OR(C3286="",D3286=""),"",ROUND(MOD(D3286-C3286,1)*24,2))</f>
        <v/>
      </c>
      <c r="G3286" s="6" t="n"/>
      <c r="H3286" s="16">
        <f>IF(OR(A3286="",B3286=""),"",IF(COUNTIFS('Lançamentos Diários'!$A$5:$A$2004,A3286,'Lançamentos Diários'!$B$5:$B$2004,B3286)&gt;0,"OK","FALTA LANÇAMENTO"))</f>
        <v/>
      </c>
    </row>
    <row r="3287">
      <c r="A3287" s="13" t="n"/>
      <c r="B3287" s="6" t="n"/>
      <c r="C3287" s="14" t="n"/>
      <c r="D3287" s="14" t="n"/>
      <c r="E3287" s="6" t="n"/>
      <c r="F3287" s="11">
        <f>IF(OR(C3287="",D3287=""),"",ROUND(MOD(D3287-C3287,1)*24,2))</f>
        <v/>
      </c>
      <c r="G3287" s="6" t="n"/>
      <c r="H3287" s="16">
        <f>IF(OR(A3287="",B3287=""),"",IF(COUNTIFS('Lançamentos Diários'!$A$5:$A$2004,A3287,'Lançamentos Diários'!$B$5:$B$2004,B3287)&gt;0,"OK","FALTA LANÇAMENTO"))</f>
        <v/>
      </c>
    </row>
    <row r="3288">
      <c r="A3288" s="13" t="n"/>
      <c r="B3288" s="6" t="n"/>
      <c r="C3288" s="14" t="n"/>
      <c r="D3288" s="14" t="n"/>
      <c r="E3288" s="6" t="n"/>
      <c r="F3288" s="11">
        <f>IF(OR(C3288="",D3288=""),"",ROUND(MOD(D3288-C3288,1)*24,2))</f>
        <v/>
      </c>
      <c r="G3288" s="6" t="n"/>
      <c r="H3288" s="16">
        <f>IF(OR(A3288="",B3288=""),"",IF(COUNTIFS('Lançamentos Diários'!$A$5:$A$2004,A3288,'Lançamentos Diários'!$B$5:$B$2004,B3288)&gt;0,"OK","FALTA LANÇAMENTO"))</f>
        <v/>
      </c>
    </row>
    <row r="3289">
      <c r="A3289" s="13" t="n"/>
      <c r="B3289" s="6" t="n"/>
      <c r="C3289" s="14" t="n"/>
      <c r="D3289" s="14" t="n"/>
      <c r="E3289" s="6" t="n"/>
      <c r="F3289" s="11">
        <f>IF(OR(C3289="",D3289=""),"",ROUND(MOD(D3289-C3289,1)*24,2))</f>
        <v/>
      </c>
      <c r="G3289" s="6" t="n"/>
      <c r="H3289" s="16">
        <f>IF(OR(A3289="",B3289=""),"",IF(COUNTIFS('Lançamentos Diários'!$A$5:$A$2004,A3289,'Lançamentos Diários'!$B$5:$B$2004,B3289)&gt;0,"OK","FALTA LANÇAMENTO"))</f>
        <v/>
      </c>
    </row>
    <row r="3290">
      <c r="A3290" s="13" t="n"/>
      <c r="B3290" s="6" t="n"/>
      <c r="C3290" s="14" t="n"/>
      <c r="D3290" s="14" t="n"/>
      <c r="E3290" s="6" t="n"/>
      <c r="F3290" s="11">
        <f>IF(OR(C3290="",D3290=""),"",ROUND(MOD(D3290-C3290,1)*24,2))</f>
        <v/>
      </c>
      <c r="G3290" s="6" t="n"/>
      <c r="H3290" s="16">
        <f>IF(OR(A3290="",B3290=""),"",IF(COUNTIFS('Lançamentos Diários'!$A$5:$A$2004,A3290,'Lançamentos Diários'!$B$5:$B$2004,B3290)&gt;0,"OK","FALTA LANÇAMENTO"))</f>
        <v/>
      </c>
    </row>
    <row r="3291">
      <c r="A3291" s="13" t="n"/>
      <c r="B3291" s="6" t="n"/>
      <c r="C3291" s="14" t="n"/>
      <c r="D3291" s="14" t="n"/>
      <c r="E3291" s="6" t="n"/>
      <c r="F3291" s="11">
        <f>IF(OR(C3291="",D3291=""),"",ROUND(MOD(D3291-C3291,1)*24,2))</f>
        <v/>
      </c>
      <c r="G3291" s="6" t="n"/>
      <c r="H3291" s="16">
        <f>IF(OR(A3291="",B3291=""),"",IF(COUNTIFS('Lançamentos Diários'!$A$5:$A$2004,A3291,'Lançamentos Diários'!$B$5:$B$2004,B3291)&gt;0,"OK","FALTA LANÇAMENTO"))</f>
        <v/>
      </c>
    </row>
    <row r="3292">
      <c r="A3292" s="13" t="n"/>
      <c r="B3292" s="6" t="n"/>
      <c r="C3292" s="14" t="n"/>
      <c r="D3292" s="14" t="n"/>
      <c r="E3292" s="6" t="n"/>
      <c r="F3292" s="11">
        <f>IF(OR(C3292="",D3292=""),"",ROUND(MOD(D3292-C3292,1)*24,2))</f>
        <v/>
      </c>
      <c r="G3292" s="6" t="n"/>
      <c r="H3292" s="16">
        <f>IF(OR(A3292="",B3292=""),"",IF(COUNTIFS('Lançamentos Diários'!$A$5:$A$2004,A3292,'Lançamentos Diários'!$B$5:$B$2004,B3292)&gt;0,"OK","FALTA LANÇAMENTO"))</f>
        <v/>
      </c>
    </row>
    <row r="3293">
      <c r="A3293" s="13" t="n"/>
      <c r="B3293" s="6" t="n"/>
      <c r="C3293" s="14" t="n"/>
      <c r="D3293" s="14" t="n"/>
      <c r="E3293" s="6" t="n"/>
      <c r="F3293" s="11">
        <f>IF(OR(C3293="",D3293=""),"",ROUND(MOD(D3293-C3293,1)*24,2))</f>
        <v/>
      </c>
      <c r="G3293" s="6" t="n"/>
      <c r="H3293" s="16">
        <f>IF(OR(A3293="",B3293=""),"",IF(COUNTIFS('Lançamentos Diários'!$A$5:$A$2004,A3293,'Lançamentos Diários'!$B$5:$B$2004,B3293)&gt;0,"OK","FALTA LANÇAMENTO"))</f>
        <v/>
      </c>
    </row>
    <row r="3294">
      <c r="A3294" s="13" t="n"/>
      <c r="B3294" s="6" t="n"/>
      <c r="C3294" s="14" t="n"/>
      <c r="D3294" s="14" t="n"/>
      <c r="E3294" s="6" t="n"/>
      <c r="F3294" s="11">
        <f>IF(OR(C3294="",D3294=""),"",ROUND(MOD(D3294-C3294,1)*24,2))</f>
        <v/>
      </c>
      <c r="G3294" s="6" t="n"/>
      <c r="H3294" s="16">
        <f>IF(OR(A3294="",B3294=""),"",IF(COUNTIFS('Lançamentos Diários'!$A$5:$A$2004,A3294,'Lançamentos Diários'!$B$5:$B$2004,B3294)&gt;0,"OK","FALTA LANÇAMENTO"))</f>
        <v/>
      </c>
    </row>
    <row r="3295">
      <c r="A3295" s="13" t="n"/>
      <c r="B3295" s="6" t="n"/>
      <c r="C3295" s="14" t="n"/>
      <c r="D3295" s="14" t="n"/>
      <c r="E3295" s="6" t="n"/>
      <c r="F3295" s="11">
        <f>IF(OR(C3295="",D3295=""),"",ROUND(MOD(D3295-C3295,1)*24,2))</f>
        <v/>
      </c>
      <c r="G3295" s="6" t="n"/>
      <c r="H3295" s="16">
        <f>IF(OR(A3295="",B3295=""),"",IF(COUNTIFS('Lançamentos Diários'!$A$5:$A$2004,A3295,'Lançamentos Diários'!$B$5:$B$2004,B3295)&gt;0,"OK","FALTA LANÇAMENTO"))</f>
        <v/>
      </c>
    </row>
    <row r="3296">
      <c r="A3296" s="13" t="n"/>
      <c r="B3296" s="6" t="n"/>
      <c r="C3296" s="14" t="n"/>
      <c r="D3296" s="14" t="n"/>
      <c r="E3296" s="6" t="n"/>
      <c r="F3296" s="11">
        <f>IF(OR(C3296="",D3296=""),"",ROUND(MOD(D3296-C3296,1)*24,2))</f>
        <v/>
      </c>
      <c r="G3296" s="6" t="n"/>
      <c r="H3296" s="16">
        <f>IF(OR(A3296="",B3296=""),"",IF(COUNTIFS('Lançamentos Diários'!$A$5:$A$2004,A3296,'Lançamentos Diários'!$B$5:$B$2004,B3296)&gt;0,"OK","FALTA LANÇAMENTO"))</f>
        <v/>
      </c>
    </row>
    <row r="3297">
      <c r="A3297" s="13" t="n"/>
      <c r="B3297" s="6" t="n"/>
      <c r="C3297" s="14" t="n"/>
      <c r="D3297" s="14" t="n"/>
      <c r="E3297" s="6" t="n"/>
      <c r="F3297" s="11">
        <f>IF(OR(C3297="",D3297=""),"",ROUND(MOD(D3297-C3297,1)*24,2))</f>
        <v/>
      </c>
      <c r="G3297" s="6" t="n"/>
      <c r="H3297" s="16">
        <f>IF(OR(A3297="",B3297=""),"",IF(COUNTIFS('Lançamentos Diários'!$A$5:$A$2004,A3297,'Lançamentos Diários'!$B$5:$B$2004,B3297)&gt;0,"OK","FALTA LANÇAMENTO"))</f>
        <v/>
      </c>
    </row>
    <row r="3298">
      <c r="A3298" s="13" t="n"/>
      <c r="B3298" s="6" t="n"/>
      <c r="C3298" s="14" t="n"/>
      <c r="D3298" s="14" t="n"/>
      <c r="E3298" s="6" t="n"/>
      <c r="F3298" s="11">
        <f>IF(OR(C3298="",D3298=""),"",ROUND(MOD(D3298-C3298,1)*24,2))</f>
        <v/>
      </c>
      <c r="G3298" s="6" t="n"/>
      <c r="H3298" s="16">
        <f>IF(OR(A3298="",B3298=""),"",IF(COUNTIFS('Lançamentos Diários'!$A$5:$A$2004,A3298,'Lançamentos Diários'!$B$5:$B$2004,B3298)&gt;0,"OK","FALTA LANÇAMENTO"))</f>
        <v/>
      </c>
    </row>
    <row r="3299">
      <c r="A3299" s="13" t="n"/>
      <c r="B3299" s="6" t="n"/>
      <c r="C3299" s="14" t="n"/>
      <c r="D3299" s="14" t="n"/>
      <c r="E3299" s="6" t="n"/>
      <c r="F3299" s="11">
        <f>IF(OR(C3299="",D3299=""),"",ROUND(MOD(D3299-C3299,1)*24,2))</f>
        <v/>
      </c>
      <c r="G3299" s="6" t="n"/>
      <c r="H3299" s="16">
        <f>IF(OR(A3299="",B3299=""),"",IF(COUNTIFS('Lançamentos Diários'!$A$5:$A$2004,A3299,'Lançamentos Diários'!$B$5:$B$2004,B3299)&gt;0,"OK","FALTA LANÇAMENTO"))</f>
        <v/>
      </c>
    </row>
    <row r="3300">
      <c r="A3300" s="13" t="n"/>
      <c r="B3300" s="6" t="n"/>
      <c r="C3300" s="14" t="n"/>
      <c r="D3300" s="14" t="n"/>
      <c r="E3300" s="6" t="n"/>
      <c r="F3300" s="11">
        <f>IF(OR(C3300="",D3300=""),"",ROUND(MOD(D3300-C3300,1)*24,2))</f>
        <v/>
      </c>
      <c r="G3300" s="6" t="n"/>
      <c r="H3300" s="16">
        <f>IF(OR(A3300="",B3300=""),"",IF(COUNTIFS('Lançamentos Diários'!$A$5:$A$2004,A3300,'Lançamentos Diários'!$B$5:$B$2004,B3300)&gt;0,"OK","FALTA LANÇAMENTO"))</f>
        <v/>
      </c>
    </row>
    <row r="3301">
      <c r="A3301" s="13" t="n"/>
      <c r="B3301" s="6" t="n"/>
      <c r="C3301" s="14" t="n"/>
      <c r="D3301" s="14" t="n"/>
      <c r="E3301" s="6" t="n"/>
      <c r="F3301" s="11">
        <f>IF(OR(C3301="",D3301=""),"",ROUND(MOD(D3301-C3301,1)*24,2))</f>
        <v/>
      </c>
      <c r="G3301" s="6" t="n"/>
      <c r="H3301" s="16">
        <f>IF(OR(A3301="",B3301=""),"",IF(COUNTIFS('Lançamentos Diários'!$A$5:$A$2004,A3301,'Lançamentos Diários'!$B$5:$B$2004,B3301)&gt;0,"OK","FALTA LANÇAMENTO"))</f>
        <v/>
      </c>
    </row>
    <row r="3302">
      <c r="A3302" s="13" t="n"/>
      <c r="B3302" s="6" t="n"/>
      <c r="C3302" s="14" t="n"/>
      <c r="D3302" s="14" t="n"/>
      <c r="E3302" s="6" t="n"/>
      <c r="F3302" s="11">
        <f>IF(OR(C3302="",D3302=""),"",ROUND(MOD(D3302-C3302,1)*24,2))</f>
        <v/>
      </c>
      <c r="G3302" s="6" t="n"/>
      <c r="H3302" s="16">
        <f>IF(OR(A3302="",B3302=""),"",IF(COUNTIFS('Lançamentos Diários'!$A$5:$A$2004,A3302,'Lançamentos Diários'!$B$5:$B$2004,B3302)&gt;0,"OK","FALTA LANÇAMENTO"))</f>
        <v/>
      </c>
    </row>
    <row r="3303">
      <c r="A3303" s="13" t="n"/>
      <c r="B3303" s="6" t="n"/>
      <c r="C3303" s="14" t="n"/>
      <c r="D3303" s="14" t="n"/>
      <c r="E3303" s="6" t="n"/>
      <c r="F3303" s="11">
        <f>IF(OR(C3303="",D3303=""),"",ROUND(MOD(D3303-C3303,1)*24,2))</f>
        <v/>
      </c>
      <c r="G3303" s="6" t="n"/>
      <c r="H3303" s="16">
        <f>IF(OR(A3303="",B3303=""),"",IF(COUNTIFS('Lançamentos Diários'!$A$5:$A$2004,A3303,'Lançamentos Diários'!$B$5:$B$2004,B3303)&gt;0,"OK","FALTA LANÇAMENTO"))</f>
        <v/>
      </c>
    </row>
    <row r="3304">
      <c r="A3304" s="13" t="n"/>
      <c r="B3304" s="6" t="n"/>
      <c r="C3304" s="14" t="n"/>
      <c r="D3304" s="14" t="n"/>
      <c r="E3304" s="6" t="n"/>
      <c r="F3304" s="11">
        <f>IF(OR(C3304="",D3304=""),"",ROUND(MOD(D3304-C3304,1)*24,2))</f>
        <v/>
      </c>
      <c r="G3304" s="6" t="n"/>
      <c r="H3304" s="16">
        <f>IF(OR(A3304="",B3304=""),"",IF(COUNTIFS('Lançamentos Diários'!$A$5:$A$2004,A3304,'Lançamentos Diários'!$B$5:$B$2004,B3304)&gt;0,"OK","FALTA LANÇAMENTO"))</f>
        <v/>
      </c>
    </row>
    <row r="3305">
      <c r="A3305" s="13" t="n"/>
      <c r="B3305" s="6" t="n"/>
      <c r="C3305" s="14" t="n"/>
      <c r="D3305" s="14" t="n"/>
      <c r="E3305" s="6" t="n"/>
      <c r="F3305" s="11">
        <f>IF(OR(C3305="",D3305=""),"",ROUND(MOD(D3305-C3305,1)*24,2))</f>
        <v/>
      </c>
      <c r="G3305" s="6" t="n"/>
      <c r="H3305" s="16">
        <f>IF(OR(A3305="",B3305=""),"",IF(COUNTIFS('Lançamentos Diários'!$A$5:$A$2004,A3305,'Lançamentos Diários'!$B$5:$B$2004,B3305)&gt;0,"OK","FALTA LANÇAMENTO"))</f>
        <v/>
      </c>
    </row>
    <row r="3306">
      <c r="A3306" s="13" t="n"/>
      <c r="B3306" s="6" t="n"/>
      <c r="C3306" s="14" t="n"/>
      <c r="D3306" s="14" t="n"/>
      <c r="E3306" s="6" t="n"/>
      <c r="F3306" s="11">
        <f>IF(OR(C3306="",D3306=""),"",ROUND(MOD(D3306-C3306,1)*24,2))</f>
        <v/>
      </c>
      <c r="G3306" s="6" t="n"/>
      <c r="H3306" s="16">
        <f>IF(OR(A3306="",B3306=""),"",IF(COUNTIFS('Lançamentos Diários'!$A$5:$A$2004,A3306,'Lançamentos Diários'!$B$5:$B$2004,B3306)&gt;0,"OK","FALTA LANÇAMENTO"))</f>
        <v/>
      </c>
    </row>
    <row r="3307">
      <c r="A3307" s="13" t="n"/>
      <c r="B3307" s="6" t="n"/>
      <c r="C3307" s="14" t="n"/>
      <c r="D3307" s="14" t="n"/>
      <c r="E3307" s="6" t="n"/>
      <c r="F3307" s="11">
        <f>IF(OR(C3307="",D3307=""),"",ROUND(MOD(D3307-C3307,1)*24,2))</f>
        <v/>
      </c>
      <c r="G3307" s="6" t="n"/>
      <c r="H3307" s="16">
        <f>IF(OR(A3307="",B3307=""),"",IF(COUNTIFS('Lançamentos Diários'!$A$5:$A$2004,A3307,'Lançamentos Diários'!$B$5:$B$2004,B3307)&gt;0,"OK","FALTA LANÇAMENTO"))</f>
        <v/>
      </c>
    </row>
    <row r="3308">
      <c r="A3308" s="13" t="n"/>
      <c r="B3308" s="6" t="n"/>
      <c r="C3308" s="14" t="n"/>
      <c r="D3308" s="14" t="n"/>
      <c r="E3308" s="6" t="n"/>
      <c r="F3308" s="11">
        <f>IF(OR(C3308="",D3308=""),"",ROUND(MOD(D3308-C3308,1)*24,2))</f>
        <v/>
      </c>
      <c r="G3308" s="6" t="n"/>
      <c r="H3308" s="16">
        <f>IF(OR(A3308="",B3308=""),"",IF(COUNTIFS('Lançamentos Diários'!$A$5:$A$2004,A3308,'Lançamentos Diários'!$B$5:$B$2004,B3308)&gt;0,"OK","FALTA LANÇAMENTO"))</f>
        <v/>
      </c>
    </row>
    <row r="3309">
      <c r="A3309" s="13" t="n"/>
      <c r="B3309" s="6" t="n"/>
      <c r="C3309" s="14" t="n"/>
      <c r="D3309" s="14" t="n"/>
      <c r="E3309" s="6" t="n"/>
      <c r="F3309" s="11">
        <f>IF(OR(C3309="",D3309=""),"",ROUND(MOD(D3309-C3309,1)*24,2))</f>
        <v/>
      </c>
      <c r="G3309" s="6" t="n"/>
      <c r="H3309" s="16">
        <f>IF(OR(A3309="",B3309=""),"",IF(COUNTIFS('Lançamentos Diários'!$A$5:$A$2004,A3309,'Lançamentos Diários'!$B$5:$B$2004,B3309)&gt;0,"OK","FALTA LANÇAMENTO"))</f>
        <v/>
      </c>
    </row>
    <row r="3310">
      <c r="A3310" s="13" t="n"/>
      <c r="B3310" s="6" t="n"/>
      <c r="C3310" s="14" t="n"/>
      <c r="D3310" s="14" t="n"/>
      <c r="E3310" s="6" t="n"/>
      <c r="F3310" s="11">
        <f>IF(OR(C3310="",D3310=""),"",ROUND(MOD(D3310-C3310,1)*24,2))</f>
        <v/>
      </c>
      <c r="G3310" s="6" t="n"/>
      <c r="H3310" s="16">
        <f>IF(OR(A3310="",B3310=""),"",IF(COUNTIFS('Lançamentos Diários'!$A$5:$A$2004,A3310,'Lançamentos Diários'!$B$5:$B$2004,B3310)&gt;0,"OK","FALTA LANÇAMENTO"))</f>
        <v/>
      </c>
    </row>
    <row r="3311">
      <c r="A3311" s="13" t="n"/>
      <c r="B3311" s="6" t="n"/>
      <c r="C3311" s="14" t="n"/>
      <c r="D3311" s="14" t="n"/>
      <c r="E3311" s="6" t="n"/>
      <c r="F3311" s="11">
        <f>IF(OR(C3311="",D3311=""),"",ROUND(MOD(D3311-C3311,1)*24,2))</f>
        <v/>
      </c>
      <c r="G3311" s="6" t="n"/>
      <c r="H3311" s="16">
        <f>IF(OR(A3311="",B3311=""),"",IF(COUNTIFS('Lançamentos Diários'!$A$5:$A$2004,A3311,'Lançamentos Diários'!$B$5:$B$2004,B3311)&gt;0,"OK","FALTA LANÇAMENTO"))</f>
        <v/>
      </c>
    </row>
    <row r="3312">
      <c r="A3312" s="13" t="n"/>
      <c r="B3312" s="6" t="n"/>
      <c r="C3312" s="14" t="n"/>
      <c r="D3312" s="14" t="n"/>
      <c r="E3312" s="6" t="n"/>
      <c r="F3312" s="11">
        <f>IF(OR(C3312="",D3312=""),"",ROUND(MOD(D3312-C3312,1)*24,2))</f>
        <v/>
      </c>
      <c r="G3312" s="6" t="n"/>
      <c r="H3312" s="16">
        <f>IF(OR(A3312="",B3312=""),"",IF(COUNTIFS('Lançamentos Diários'!$A$5:$A$2004,A3312,'Lançamentos Diários'!$B$5:$B$2004,B3312)&gt;0,"OK","FALTA LANÇAMENTO"))</f>
        <v/>
      </c>
    </row>
    <row r="3313">
      <c r="A3313" s="13" t="n"/>
      <c r="B3313" s="6" t="n"/>
      <c r="C3313" s="14" t="n"/>
      <c r="D3313" s="14" t="n"/>
      <c r="E3313" s="6" t="n"/>
      <c r="F3313" s="11">
        <f>IF(OR(C3313="",D3313=""),"",ROUND(MOD(D3313-C3313,1)*24,2))</f>
        <v/>
      </c>
      <c r="G3313" s="6" t="n"/>
      <c r="H3313" s="16">
        <f>IF(OR(A3313="",B3313=""),"",IF(COUNTIFS('Lançamentos Diários'!$A$5:$A$2004,A3313,'Lançamentos Diários'!$B$5:$B$2004,B3313)&gt;0,"OK","FALTA LANÇAMENTO"))</f>
        <v/>
      </c>
    </row>
    <row r="3314">
      <c r="A3314" s="13" t="n"/>
      <c r="B3314" s="6" t="n"/>
      <c r="C3314" s="14" t="n"/>
      <c r="D3314" s="14" t="n"/>
      <c r="E3314" s="6" t="n"/>
      <c r="F3314" s="11">
        <f>IF(OR(C3314="",D3314=""),"",ROUND(MOD(D3314-C3314,1)*24,2))</f>
        <v/>
      </c>
      <c r="G3314" s="6" t="n"/>
      <c r="H3314" s="16">
        <f>IF(OR(A3314="",B3314=""),"",IF(COUNTIFS('Lançamentos Diários'!$A$5:$A$2004,A3314,'Lançamentos Diários'!$B$5:$B$2004,B3314)&gt;0,"OK","FALTA LANÇAMENTO"))</f>
        <v/>
      </c>
    </row>
    <row r="3315">
      <c r="A3315" s="13" t="n"/>
      <c r="B3315" s="6" t="n"/>
      <c r="C3315" s="14" t="n"/>
      <c r="D3315" s="14" t="n"/>
      <c r="E3315" s="6" t="n"/>
      <c r="F3315" s="11">
        <f>IF(OR(C3315="",D3315=""),"",ROUND(MOD(D3315-C3315,1)*24,2))</f>
        <v/>
      </c>
      <c r="G3315" s="6" t="n"/>
      <c r="H3315" s="16">
        <f>IF(OR(A3315="",B3315=""),"",IF(COUNTIFS('Lançamentos Diários'!$A$5:$A$2004,A3315,'Lançamentos Diários'!$B$5:$B$2004,B3315)&gt;0,"OK","FALTA LANÇAMENTO"))</f>
        <v/>
      </c>
    </row>
    <row r="3316">
      <c r="A3316" s="13" t="n"/>
      <c r="B3316" s="6" t="n"/>
      <c r="C3316" s="14" t="n"/>
      <c r="D3316" s="14" t="n"/>
      <c r="E3316" s="6" t="n"/>
      <c r="F3316" s="11">
        <f>IF(OR(C3316="",D3316=""),"",ROUND(MOD(D3316-C3316,1)*24,2))</f>
        <v/>
      </c>
      <c r="G3316" s="6" t="n"/>
      <c r="H3316" s="16">
        <f>IF(OR(A3316="",B3316=""),"",IF(COUNTIFS('Lançamentos Diários'!$A$5:$A$2004,A3316,'Lançamentos Diários'!$B$5:$B$2004,B3316)&gt;0,"OK","FALTA LANÇAMENTO"))</f>
        <v/>
      </c>
    </row>
    <row r="3317">
      <c r="A3317" s="13" t="n"/>
      <c r="B3317" s="6" t="n"/>
      <c r="C3317" s="14" t="n"/>
      <c r="D3317" s="14" t="n"/>
      <c r="E3317" s="6" t="n"/>
      <c r="F3317" s="11">
        <f>IF(OR(C3317="",D3317=""),"",ROUND(MOD(D3317-C3317,1)*24,2))</f>
        <v/>
      </c>
      <c r="G3317" s="6" t="n"/>
      <c r="H3317" s="16">
        <f>IF(OR(A3317="",B3317=""),"",IF(COUNTIFS('Lançamentos Diários'!$A$5:$A$2004,A3317,'Lançamentos Diários'!$B$5:$B$2004,B3317)&gt;0,"OK","FALTA LANÇAMENTO"))</f>
        <v/>
      </c>
    </row>
    <row r="3318">
      <c r="A3318" s="13" t="n"/>
      <c r="B3318" s="6" t="n"/>
      <c r="C3318" s="14" t="n"/>
      <c r="D3318" s="14" t="n"/>
      <c r="E3318" s="6" t="n"/>
      <c r="F3318" s="11">
        <f>IF(OR(C3318="",D3318=""),"",ROUND(MOD(D3318-C3318,1)*24,2))</f>
        <v/>
      </c>
      <c r="G3318" s="6" t="n"/>
      <c r="H3318" s="16">
        <f>IF(OR(A3318="",B3318=""),"",IF(COUNTIFS('Lançamentos Diários'!$A$5:$A$2004,A3318,'Lançamentos Diários'!$B$5:$B$2004,B3318)&gt;0,"OK","FALTA LANÇAMENTO"))</f>
        <v/>
      </c>
    </row>
    <row r="3319">
      <c r="A3319" s="13" t="n"/>
      <c r="B3319" s="6" t="n"/>
      <c r="C3319" s="14" t="n"/>
      <c r="D3319" s="14" t="n"/>
      <c r="E3319" s="6" t="n"/>
      <c r="F3319" s="11">
        <f>IF(OR(C3319="",D3319=""),"",ROUND(MOD(D3319-C3319,1)*24,2))</f>
        <v/>
      </c>
      <c r="G3319" s="6" t="n"/>
      <c r="H3319" s="16">
        <f>IF(OR(A3319="",B3319=""),"",IF(COUNTIFS('Lançamentos Diários'!$A$5:$A$2004,A3319,'Lançamentos Diários'!$B$5:$B$2004,B3319)&gt;0,"OK","FALTA LANÇAMENTO"))</f>
        <v/>
      </c>
    </row>
    <row r="3320">
      <c r="A3320" s="13" t="n"/>
      <c r="B3320" s="6" t="n"/>
      <c r="C3320" s="14" t="n"/>
      <c r="D3320" s="14" t="n"/>
      <c r="E3320" s="6" t="n"/>
      <c r="F3320" s="11">
        <f>IF(OR(C3320="",D3320=""),"",ROUND(MOD(D3320-C3320,1)*24,2))</f>
        <v/>
      </c>
      <c r="G3320" s="6" t="n"/>
      <c r="H3320" s="16">
        <f>IF(OR(A3320="",B3320=""),"",IF(COUNTIFS('Lançamentos Diários'!$A$5:$A$2004,A3320,'Lançamentos Diários'!$B$5:$B$2004,B3320)&gt;0,"OK","FALTA LANÇAMENTO"))</f>
        <v/>
      </c>
    </row>
    <row r="3321">
      <c r="A3321" s="13" t="n"/>
      <c r="B3321" s="6" t="n"/>
      <c r="C3321" s="14" t="n"/>
      <c r="D3321" s="14" t="n"/>
      <c r="E3321" s="6" t="n"/>
      <c r="F3321" s="11">
        <f>IF(OR(C3321="",D3321=""),"",ROUND(MOD(D3321-C3321,1)*24,2))</f>
        <v/>
      </c>
      <c r="G3321" s="6" t="n"/>
      <c r="H3321" s="16">
        <f>IF(OR(A3321="",B3321=""),"",IF(COUNTIFS('Lançamentos Diários'!$A$5:$A$2004,A3321,'Lançamentos Diários'!$B$5:$B$2004,B3321)&gt;0,"OK","FALTA LANÇAMENTO"))</f>
        <v/>
      </c>
    </row>
    <row r="3322">
      <c r="A3322" s="13" t="n"/>
      <c r="B3322" s="6" t="n"/>
      <c r="C3322" s="14" t="n"/>
      <c r="D3322" s="14" t="n"/>
      <c r="E3322" s="6" t="n"/>
      <c r="F3322" s="11">
        <f>IF(OR(C3322="",D3322=""),"",ROUND(MOD(D3322-C3322,1)*24,2))</f>
        <v/>
      </c>
      <c r="G3322" s="6" t="n"/>
      <c r="H3322" s="16">
        <f>IF(OR(A3322="",B3322=""),"",IF(COUNTIFS('Lançamentos Diários'!$A$5:$A$2004,A3322,'Lançamentos Diários'!$B$5:$B$2004,B3322)&gt;0,"OK","FALTA LANÇAMENTO"))</f>
        <v/>
      </c>
    </row>
    <row r="3323">
      <c r="A3323" s="13" t="n"/>
      <c r="B3323" s="6" t="n"/>
      <c r="C3323" s="14" t="n"/>
      <c r="D3323" s="14" t="n"/>
      <c r="E3323" s="6" t="n"/>
      <c r="F3323" s="11">
        <f>IF(OR(C3323="",D3323=""),"",ROUND(MOD(D3323-C3323,1)*24,2))</f>
        <v/>
      </c>
      <c r="G3323" s="6" t="n"/>
      <c r="H3323" s="16">
        <f>IF(OR(A3323="",B3323=""),"",IF(COUNTIFS('Lançamentos Diários'!$A$5:$A$2004,A3323,'Lançamentos Diários'!$B$5:$B$2004,B3323)&gt;0,"OK","FALTA LANÇAMENTO"))</f>
        <v/>
      </c>
    </row>
    <row r="3324">
      <c r="A3324" s="13" t="n"/>
      <c r="B3324" s="6" t="n"/>
      <c r="C3324" s="14" t="n"/>
      <c r="D3324" s="14" t="n"/>
      <c r="E3324" s="6" t="n"/>
      <c r="F3324" s="11">
        <f>IF(OR(C3324="",D3324=""),"",ROUND(MOD(D3324-C3324,1)*24,2))</f>
        <v/>
      </c>
      <c r="G3324" s="6" t="n"/>
      <c r="H3324" s="16">
        <f>IF(OR(A3324="",B3324=""),"",IF(COUNTIFS('Lançamentos Diários'!$A$5:$A$2004,A3324,'Lançamentos Diários'!$B$5:$B$2004,B3324)&gt;0,"OK","FALTA LANÇAMENTO"))</f>
        <v/>
      </c>
    </row>
    <row r="3325">
      <c r="A3325" s="13" t="n"/>
      <c r="B3325" s="6" t="n"/>
      <c r="C3325" s="14" t="n"/>
      <c r="D3325" s="14" t="n"/>
      <c r="E3325" s="6" t="n"/>
      <c r="F3325" s="11">
        <f>IF(OR(C3325="",D3325=""),"",ROUND(MOD(D3325-C3325,1)*24,2))</f>
        <v/>
      </c>
      <c r="G3325" s="6" t="n"/>
      <c r="H3325" s="16">
        <f>IF(OR(A3325="",B3325=""),"",IF(COUNTIFS('Lançamentos Diários'!$A$5:$A$2004,A3325,'Lançamentos Diários'!$B$5:$B$2004,B3325)&gt;0,"OK","FALTA LANÇAMENTO"))</f>
        <v/>
      </c>
    </row>
    <row r="3326">
      <c r="A3326" s="13" t="n"/>
      <c r="B3326" s="6" t="n"/>
      <c r="C3326" s="14" t="n"/>
      <c r="D3326" s="14" t="n"/>
      <c r="E3326" s="6" t="n"/>
      <c r="F3326" s="11">
        <f>IF(OR(C3326="",D3326=""),"",ROUND(MOD(D3326-C3326,1)*24,2))</f>
        <v/>
      </c>
      <c r="G3326" s="6" t="n"/>
      <c r="H3326" s="16">
        <f>IF(OR(A3326="",B3326=""),"",IF(COUNTIFS('Lançamentos Diários'!$A$5:$A$2004,A3326,'Lançamentos Diários'!$B$5:$B$2004,B3326)&gt;0,"OK","FALTA LANÇAMENTO"))</f>
        <v/>
      </c>
    </row>
    <row r="3327">
      <c r="A3327" s="13" t="n"/>
      <c r="B3327" s="6" t="n"/>
      <c r="C3327" s="14" t="n"/>
      <c r="D3327" s="14" t="n"/>
      <c r="E3327" s="6" t="n"/>
      <c r="F3327" s="11">
        <f>IF(OR(C3327="",D3327=""),"",ROUND(MOD(D3327-C3327,1)*24,2))</f>
        <v/>
      </c>
      <c r="G3327" s="6" t="n"/>
      <c r="H3327" s="16">
        <f>IF(OR(A3327="",B3327=""),"",IF(COUNTIFS('Lançamentos Diários'!$A$5:$A$2004,A3327,'Lançamentos Diários'!$B$5:$B$2004,B3327)&gt;0,"OK","FALTA LANÇAMENTO"))</f>
        <v/>
      </c>
    </row>
    <row r="3328">
      <c r="A3328" s="13" t="n"/>
      <c r="B3328" s="6" t="n"/>
      <c r="C3328" s="14" t="n"/>
      <c r="D3328" s="14" t="n"/>
      <c r="E3328" s="6" t="n"/>
      <c r="F3328" s="11">
        <f>IF(OR(C3328="",D3328=""),"",ROUND(MOD(D3328-C3328,1)*24,2))</f>
        <v/>
      </c>
      <c r="G3328" s="6" t="n"/>
      <c r="H3328" s="16">
        <f>IF(OR(A3328="",B3328=""),"",IF(COUNTIFS('Lançamentos Diários'!$A$5:$A$2004,A3328,'Lançamentos Diários'!$B$5:$B$2004,B3328)&gt;0,"OK","FALTA LANÇAMENTO"))</f>
        <v/>
      </c>
    </row>
    <row r="3329">
      <c r="A3329" s="13" t="n"/>
      <c r="B3329" s="6" t="n"/>
      <c r="C3329" s="14" t="n"/>
      <c r="D3329" s="14" t="n"/>
      <c r="E3329" s="6" t="n"/>
      <c r="F3329" s="11">
        <f>IF(OR(C3329="",D3329=""),"",ROUND(MOD(D3329-C3329,1)*24,2))</f>
        <v/>
      </c>
      <c r="G3329" s="6" t="n"/>
      <c r="H3329" s="16">
        <f>IF(OR(A3329="",B3329=""),"",IF(COUNTIFS('Lançamentos Diários'!$A$5:$A$2004,A3329,'Lançamentos Diários'!$B$5:$B$2004,B3329)&gt;0,"OK","FALTA LANÇAMENTO"))</f>
        <v/>
      </c>
    </row>
    <row r="3330">
      <c r="A3330" s="13" t="n"/>
      <c r="B3330" s="6" t="n"/>
      <c r="C3330" s="14" t="n"/>
      <c r="D3330" s="14" t="n"/>
      <c r="E3330" s="6" t="n"/>
      <c r="F3330" s="11">
        <f>IF(OR(C3330="",D3330=""),"",ROUND(MOD(D3330-C3330,1)*24,2))</f>
        <v/>
      </c>
      <c r="G3330" s="6" t="n"/>
      <c r="H3330" s="16">
        <f>IF(OR(A3330="",B3330=""),"",IF(COUNTIFS('Lançamentos Diários'!$A$5:$A$2004,A3330,'Lançamentos Diários'!$B$5:$B$2004,B3330)&gt;0,"OK","FALTA LANÇAMENTO"))</f>
        <v/>
      </c>
    </row>
    <row r="3331">
      <c r="A3331" s="13" t="n"/>
      <c r="B3331" s="6" t="n"/>
      <c r="C3331" s="14" t="n"/>
      <c r="D3331" s="14" t="n"/>
      <c r="E3331" s="6" t="n"/>
      <c r="F3331" s="11">
        <f>IF(OR(C3331="",D3331=""),"",ROUND(MOD(D3331-C3331,1)*24,2))</f>
        <v/>
      </c>
      <c r="G3331" s="6" t="n"/>
      <c r="H3331" s="16">
        <f>IF(OR(A3331="",B3331=""),"",IF(COUNTIFS('Lançamentos Diários'!$A$5:$A$2004,A3331,'Lançamentos Diários'!$B$5:$B$2004,B3331)&gt;0,"OK","FALTA LANÇAMENTO"))</f>
        <v/>
      </c>
    </row>
    <row r="3332">
      <c r="A3332" s="13" t="n"/>
      <c r="B3332" s="6" t="n"/>
      <c r="C3332" s="14" t="n"/>
      <c r="D3332" s="14" t="n"/>
      <c r="E3332" s="6" t="n"/>
      <c r="F3332" s="11">
        <f>IF(OR(C3332="",D3332=""),"",ROUND(MOD(D3332-C3332,1)*24,2))</f>
        <v/>
      </c>
      <c r="G3332" s="6" t="n"/>
      <c r="H3332" s="16">
        <f>IF(OR(A3332="",B3332=""),"",IF(COUNTIFS('Lançamentos Diários'!$A$5:$A$2004,A3332,'Lançamentos Diários'!$B$5:$B$2004,B3332)&gt;0,"OK","FALTA LANÇAMENTO"))</f>
        <v/>
      </c>
    </row>
    <row r="3333">
      <c r="A3333" s="13" t="n"/>
      <c r="B3333" s="6" t="n"/>
      <c r="C3333" s="14" t="n"/>
      <c r="D3333" s="14" t="n"/>
      <c r="E3333" s="6" t="n"/>
      <c r="F3333" s="11">
        <f>IF(OR(C3333="",D3333=""),"",ROUND(MOD(D3333-C3333,1)*24,2))</f>
        <v/>
      </c>
      <c r="G3333" s="6" t="n"/>
      <c r="H3333" s="16">
        <f>IF(OR(A3333="",B3333=""),"",IF(COUNTIFS('Lançamentos Diários'!$A$5:$A$2004,A3333,'Lançamentos Diários'!$B$5:$B$2004,B3333)&gt;0,"OK","FALTA LANÇAMENTO"))</f>
        <v/>
      </c>
    </row>
    <row r="3334">
      <c r="A3334" s="13" t="n"/>
      <c r="B3334" s="6" t="n"/>
      <c r="C3334" s="14" t="n"/>
      <c r="D3334" s="14" t="n"/>
      <c r="E3334" s="6" t="n"/>
      <c r="F3334" s="11">
        <f>IF(OR(C3334="",D3334=""),"",ROUND(MOD(D3334-C3334,1)*24,2))</f>
        <v/>
      </c>
      <c r="G3334" s="6" t="n"/>
      <c r="H3334" s="16">
        <f>IF(OR(A3334="",B3334=""),"",IF(COUNTIFS('Lançamentos Diários'!$A$5:$A$2004,A3334,'Lançamentos Diários'!$B$5:$B$2004,B3334)&gt;0,"OK","FALTA LANÇAMENTO"))</f>
        <v/>
      </c>
    </row>
    <row r="3335">
      <c r="A3335" s="13" t="n"/>
      <c r="B3335" s="6" t="n"/>
      <c r="C3335" s="14" t="n"/>
      <c r="D3335" s="14" t="n"/>
      <c r="E3335" s="6" t="n"/>
      <c r="F3335" s="11">
        <f>IF(OR(C3335="",D3335=""),"",ROUND(MOD(D3335-C3335,1)*24,2))</f>
        <v/>
      </c>
      <c r="G3335" s="6" t="n"/>
      <c r="H3335" s="16">
        <f>IF(OR(A3335="",B3335=""),"",IF(COUNTIFS('Lançamentos Diários'!$A$5:$A$2004,A3335,'Lançamentos Diários'!$B$5:$B$2004,B3335)&gt;0,"OK","FALTA LANÇAMENTO"))</f>
        <v/>
      </c>
    </row>
    <row r="3336">
      <c r="A3336" s="13" t="n"/>
      <c r="B3336" s="6" t="n"/>
      <c r="C3336" s="14" t="n"/>
      <c r="D3336" s="14" t="n"/>
      <c r="E3336" s="6" t="n"/>
      <c r="F3336" s="11">
        <f>IF(OR(C3336="",D3336=""),"",ROUND(MOD(D3336-C3336,1)*24,2))</f>
        <v/>
      </c>
      <c r="G3336" s="6" t="n"/>
      <c r="H3336" s="16">
        <f>IF(OR(A3336="",B3336=""),"",IF(COUNTIFS('Lançamentos Diários'!$A$5:$A$2004,A3336,'Lançamentos Diários'!$B$5:$B$2004,B3336)&gt;0,"OK","FALTA LANÇAMENTO"))</f>
        <v/>
      </c>
    </row>
    <row r="3337">
      <c r="A3337" s="13" t="n"/>
      <c r="B3337" s="6" t="n"/>
      <c r="C3337" s="14" t="n"/>
      <c r="D3337" s="14" t="n"/>
      <c r="E3337" s="6" t="n"/>
      <c r="F3337" s="11">
        <f>IF(OR(C3337="",D3337=""),"",ROUND(MOD(D3337-C3337,1)*24,2))</f>
        <v/>
      </c>
      <c r="G3337" s="6" t="n"/>
      <c r="H3337" s="16">
        <f>IF(OR(A3337="",B3337=""),"",IF(COUNTIFS('Lançamentos Diários'!$A$5:$A$2004,A3337,'Lançamentos Diários'!$B$5:$B$2004,B3337)&gt;0,"OK","FALTA LANÇAMENTO"))</f>
        <v/>
      </c>
    </row>
    <row r="3338">
      <c r="A3338" s="13" t="n"/>
      <c r="B3338" s="6" t="n"/>
      <c r="C3338" s="14" t="n"/>
      <c r="D3338" s="14" t="n"/>
      <c r="E3338" s="6" t="n"/>
      <c r="F3338" s="11">
        <f>IF(OR(C3338="",D3338=""),"",ROUND(MOD(D3338-C3338,1)*24,2))</f>
        <v/>
      </c>
      <c r="G3338" s="6" t="n"/>
      <c r="H3338" s="16">
        <f>IF(OR(A3338="",B3338=""),"",IF(COUNTIFS('Lançamentos Diários'!$A$5:$A$2004,A3338,'Lançamentos Diários'!$B$5:$B$2004,B3338)&gt;0,"OK","FALTA LANÇAMENTO"))</f>
        <v/>
      </c>
    </row>
    <row r="3339">
      <c r="A3339" s="13" t="n"/>
      <c r="B3339" s="6" t="n"/>
      <c r="C3339" s="14" t="n"/>
      <c r="D3339" s="14" t="n"/>
      <c r="E3339" s="6" t="n"/>
      <c r="F3339" s="11">
        <f>IF(OR(C3339="",D3339=""),"",ROUND(MOD(D3339-C3339,1)*24,2))</f>
        <v/>
      </c>
      <c r="G3339" s="6" t="n"/>
      <c r="H3339" s="16">
        <f>IF(OR(A3339="",B3339=""),"",IF(COUNTIFS('Lançamentos Diários'!$A$5:$A$2004,A3339,'Lançamentos Diários'!$B$5:$B$2004,B3339)&gt;0,"OK","FALTA LANÇAMENTO"))</f>
        <v/>
      </c>
    </row>
    <row r="3340">
      <c r="A3340" s="13" t="n"/>
      <c r="B3340" s="6" t="n"/>
      <c r="C3340" s="14" t="n"/>
      <c r="D3340" s="14" t="n"/>
      <c r="E3340" s="6" t="n"/>
      <c r="F3340" s="11">
        <f>IF(OR(C3340="",D3340=""),"",ROUND(MOD(D3340-C3340,1)*24,2))</f>
        <v/>
      </c>
      <c r="G3340" s="6" t="n"/>
      <c r="H3340" s="16">
        <f>IF(OR(A3340="",B3340=""),"",IF(COUNTIFS('Lançamentos Diários'!$A$5:$A$2004,A3340,'Lançamentos Diários'!$B$5:$B$2004,B3340)&gt;0,"OK","FALTA LANÇAMENTO"))</f>
        <v/>
      </c>
    </row>
    <row r="3341">
      <c r="A3341" s="13" t="n"/>
      <c r="B3341" s="6" t="n"/>
      <c r="C3341" s="14" t="n"/>
      <c r="D3341" s="14" t="n"/>
      <c r="E3341" s="6" t="n"/>
      <c r="F3341" s="11">
        <f>IF(OR(C3341="",D3341=""),"",ROUND(MOD(D3341-C3341,1)*24,2))</f>
        <v/>
      </c>
      <c r="G3341" s="6" t="n"/>
      <c r="H3341" s="16">
        <f>IF(OR(A3341="",B3341=""),"",IF(COUNTIFS('Lançamentos Diários'!$A$5:$A$2004,A3341,'Lançamentos Diários'!$B$5:$B$2004,B3341)&gt;0,"OK","FALTA LANÇAMENTO"))</f>
        <v/>
      </c>
    </row>
    <row r="3342">
      <c r="A3342" s="13" t="n"/>
      <c r="B3342" s="6" t="n"/>
      <c r="C3342" s="14" t="n"/>
      <c r="D3342" s="14" t="n"/>
      <c r="E3342" s="6" t="n"/>
      <c r="F3342" s="11">
        <f>IF(OR(C3342="",D3342=""),"",ROUND(MOD(D3342-C3342,1)*24,2))</f>
        <v/>
      </c>
      <c r="G3342" s="6" t="n"/>
      <c r="H3342" s="16">
        <f>IF(OR(A3342="",B3342=""),"",IF(COUNTIFS('Lançamentos Diários'!$A$5:$A$2004,A3342,'Lançamentos Diários'!$B$5:$B$2004,B3342)&gt;0,"OK","FALTA LANÇAMENTO"))</f>
        <v/>
      </c>
    </row>
    <row r="3343">
      <c r="A3343" s="13" t="n"/>
      <c r="B3343" s="6" t="n"/>
      <c r="C3343" s="14" t="n"/>
      <c r="D3343" s="14" t="n"/>
      <c r="E3343" s="6" t="n"/>
      <c r="F3343" s="11">
        <f>IF(OR(C3343="",D3343=""),"",ROUND(MOD(D3343-C3343,1)*24,2))</f>
        <v/>
      </c>
      <c r="G3343" s="6" t="n"/>
      <c r="H3343" s="16">
        <f>IF(OR(A3343="",B3343=""),"",IF(COUNTIFS('Lançamentos Diários'!$A$5:$A$2004,A3343,'Lançamentos Diários'!$B$5:$B$2004,B3343)&gt;0,"OK","FALTA LANÇAMENTO"))</f>
        <v/>
      </c>
    </row>
    <row r="3344">
      <c r="A3344" s="13" t="n"/>
      <c r="B3344" s="6" t="n"/>
      <c r="C3344" s="14" t="n"/>
      <c r="D3344" s="14" t="n"/>
      <c r="E3344" s="6" t="n"/>
      <c r="F3344" s="11">
        <f>IF(OR(C3344="",D3344=""),"",ROUND(MOD(D3344-C3344,1)*24,2))</f>
        <v/>
      </c>
      <c r="G3344" s="6" t="n"/>
      <c r="H3344" s="16">
        <f>IF(OR(A3344="",B3344=""),"",IF(COUNTIFS('Lançamentos Diários'!$A$5:$A$2004,A3344,'Lançamentos Diários'!$B$5:$B$2004,B3344)&gt;0,"OK","FALTA LANÇAMENTO"))</f>
        <v/>
      </c>
    </row>
    <row r="3345">
      <c r="A3345" s="13" t="n"/>
      <c r="B3345" s="6" t="n"/>
      <c r="C3345" s="14" t="n"/>
      <c r="D3345" s="14" t="n"/>
      <c r="E3345" s="6" t="n"/>
      <c r="F3345" s="11">
        <f>IF(OR(C3345="",D3345=""),"",ROUND(MOD(D3345-C3345,1)*24,2))</f>
        <v/>
      </c>
      <c r="G3345" s="6" t="n"/>
      <c r="H3345" s="16">
        <f>IF(OR(A3345="",B3345=""),"",IF(COUNTIFS('Lançamentos Diários'!$A$5:$A$2004,A3345,'Lançamentos Diários'!$B$5:$B$2004,B3345)&gt;0,"OK","FALTA LANÇAMENTO"))</f>
        <v/>
      </c>
    </row>
    <row r="3346">
      <c r="A3346" s="13" t="n"/>
      <c r="B3346" s="6" t="n"/>
      <c r="C3346" s="14" t="n"/>
      <c r="D3346" s="14" t="n"/>
      <c r="E3346" s="6" t="n"/>
      <c r="F3346" s="11">
        <f>IF(OR(C3346="",D3346=""),"",ROUND(MOD(D3346-C3346,1)*24,2))</f>
        <v/>
      </c>
      <c r="G3346" s="6" t="n"/>
      <c r="H3346" s="16">
        <f>IF(OR(A3346="",B3346=""),"",IF(COUNTIFS('Lançamentos Diários'!$A$5:$A$2004,A3346,'Lançamentos Diários'!$B$5:$B$2004,B3346)&gt;0,"OK","FALTA LANÇAMENTO"))</f>
        <v/>
      </c>
    </row>
    <row r="3347">
      <c r="A3347" s="13" t="n"/>
      <c r="B3347" s="6" t="n"/>
      <c r="C3347" s="14" t="n"/>
      <c r="D3347" s="14" t="n"/>
      <c r="E3347" s="6" t="n"/>
      <c r="F3347" s="11">
        <f>IF(OR(C3347="",D3347=""),"",ROUND(MOD(D3347-C3347,1)*24,2))</f>
        <v/>
      </c>
      <c r="G3347" s="6" t="n"/>
      <c r="H3347" s="16">
        <f>IF(OR(A3347="",B3347=""),"",IF(COUNTIFS('Lançamentos Diários'!$A$5:$A$2004,A3347,'Lançamentos Diários'!$B$5:$B$2004,B3347)&gt;0,"OK","FALTA LANÇAMENTO"))</f>
        <v/>
      </c>
    </row>
    <row r="3348">
      <c r="A3348" s="13" t="n"/>
      <c r="B3348" s="6" t="n"/>
      <c r="C3348" s="14" t="n"/>
      <c r="D3348" s="14" t="n"/>
      <c r="E3348" s="6" t="n"/>
      <c r="F3348" s="11">
        <f>IF(OR(C3348="",D3348=""),"",ROUND(MOD(D3348-C3348,1)*24,2))</f>
        <v/>
      </c>
      <c r="G3348" s="6" t="n"/>
      <c r="H3348" s="16">
        <f>IF(OR(A3348="",B3348=""),"",IF(COUNTIFS('Lançamentos Diários'!$A$5:$A$2004,A3348,'Lançamentos Diários'!$B$5:$B$2004,B3348)&gt;0,"OK","FALTA LANÇAMENTO"))</f>
        <v/>
      </c>
    </row>
    <row r="3349">
      <c r="A3349" s="13" t="n"/>
      <c r="B3349" s="6" t="n"/>
      <c r="C3349" s="14" t="n"/>
      <c r="D3349" s="14" t="n"/>
      <c r="E3349" s="6" t="n"/>
      <c r="F3349" s="11">
        <f>IF(OR(C3349="",D3349=""),"",ROUND(MOD(D3349-C3349,1)*24,2))</f>
        <v/>
      </c>
      <c r="G3349" s="6" t="n"/>
      <c r="H3349" s="16">
        <f>IF(OR(A3349="",B3349=""),"",IF(COUNTIFS('Lançamentos Diários'!$A$5:$A$2004,A3349,'Lançamentos Diários'!$B$5:$B$2004,B3349)&gt;0,"OK","FALTA LANÇAMENTO"))</f>
        <v/>
      </c>
    </row>
    <row r="3350">
      <c r="A3350" s="13" t="n"/>
      <c r="B3350" s="6" t="n"/>
      <c r="C3350" s="14" t="n"/>
      <c r="D3350" s="14" t="n"/>
      <c r="E3350" s="6" t="n"/>
      <c r="F3350" s="11">
        <f>IF(OR(C3350="",D3350=""),"",ROUND(MOD(D3350-C3350,1)*24,2))</f>
        <v/>
      </c>
      <c r="G3350" s="6" t="n"/>
      <c r="H3350" s="16">
        <f>IF(OR(A3350="",B3350=""),"",IF(COUNTIFS('Lançamentos Diários'!$A$5:$A$2004,A3350,'Lançamentos Diários'!$B$5:$B$2004,B3350)&gt;0,"OK","FALTA LANÇAMENTO"))</f>
        <v/>
      </c>
    </row>
    <row r="3351">
      <c r="A3351" s="13" t="n"/>
      <c r="B3351" s="6" t="n"/>
      <c r="C3351" s="14" t="n"/>
      <c r="D3351" s="14" t="n"/>
      <c r="E3351" s="6" t="n"/>
      <c r="F3351" s="11">
        <f>IF(OR(C3351="",D3351=""),"",ROUND(MOD(D3351-C3351,1)*24,2))</f>
        <v/>
      </c>
      <c r="G3351" s="6" t="n"/>
      <c r="H3351" s="16">
        <f>IF(OR(A3351="",B3351=""),"",IF(COUNTIFS('Lançamentos Diários'!$A$5:$A$2004,A3351,'Lançamentos Diários'!$B$5:$B$2004,B3351)&gt;0,"OK","FALTA LANÇAMENTO"))</f>
        <v/>
      </c>
    </row>
    <row r="3352">
      <c r="A3352" s="13" t="n"/>
      <c r="B3352" s="6" t="n"/>
      <c r="C3352" s="14" t="n"/>
      <c r="D3352" s="14" t="n"/>
      <c r="E3352" s="6" t="n"/>
      <c r="F3352" s="11">
        <f>IF(OR(C3352="",D3352=""),"",ROUND(MOD(D3352-C3352,1)*24,2))</f>
        <v/>
      </c>
      <c r="G3352" s="6" t="n"/>
      <c r="H3352" s="16">
        <f>IF(OR(A3352="",B3352=""),"",IF(COUNTIFS('Lançamentos Diários'!$A$5:$A$2004,A3352,'Lançamentos Diários'!$B$5:$B$2004,B3352)&gt;0,"OK","FALTA LANÇAMENTO"))</f>
        <v/>
      </c>
    </row>
    <row r="3353">
      <c r="A3353" s="13" t="n"/>
      <c r="B3353" s="6" t="n"/>
      <c r="C3353" s="14" t="n"/>
      <c r="D3353" s="14" t="n"/>
      <c r="E3353" s="6" t="n"/>
      <c r="F3353" s="11">
        <f>IF(OR(C3353="",D3353=""),"",ROUND(MOD(D3353-C3353,1)*24,2))</f>
        <v/>
      </c>
      <c r="G3353" s="6" t="n"/>
      <c r="H3353" s="16">
        <f>IF(OR(A3353="",B3353=""),"",IF(COUNTIFS('Lançamentos Diários'!$A$5:$A$2004,A3353,'Lançamentos Diários'!$B$5:$B$2004,B3353)&gt;0,"OK","FALTA LANÇAMENTO"))</f>
        <v/>
      </c>
    </row>
    <row r="3354">
      <c r="A3354" s="13" t="n"/>
      <c r="B3354" s="6" t="n"/>
      <c r="C3354" s="14" t="n"/>
      <c r="D3354" s="14" t="n"/>
      <c r="E3354" s="6" t="n"/>
      <c r="F3354" s="11">
        <f>IF(OR(C3354="",D3354=""),"",ROUND(MOD(D3354-C3354,1)*24,2))</f>
        <v/>
      </c>
      <c r="G3354" s="6" t="n"/>
      <c r="H3354" s="16">
        <f>IF(OR(A3354="",B3354=""),"",IF(COUNTIFS('Lançamentos Diários'!$A$5:$A$2004,A3354,'Lançamentos Diários'!$B$5:$B$2004,B3354)&gt;0,"OK","FALTA LANÇAMENTO"))</f>
        <v/>
      </c>
    </row>
    <row r="3355">
      <c r="A3355" s="13" t="n"/>
      <c r="B3355" s="6" t="n"/>
      <c r="C3355" s="14" t="n"/>
      <c r="D3355" s="14" t="n"/>
      <c r="E3355" s="6" t="n"/>
      <c r="F3355" s="11">
        <f>IF(OR(C3355="",D3355=""),"",ROUND(MOD(D3355-C3355,1)*24,2))</f>
        <v/>
      </c>
      <c r="G3355" s="6" t="n"/>
      <c r="H3355" s="16">
        <f>IF(OR(A3355="",B3355=""),"",IF(COUNTIFS('Lançamentos Diários'!$A$5:$A$2004,A3355,'Lançamentos Diários'!$B$5:$B$2004,B3355)&gt;0,"OK","FALTA LANÇAMENTO"))</f>
        <v/>
      </c>
    </row>
    <row r="3356">
      <c r="A3356" s="13" t="n"/>
      <c r="B3356" s="6" t="n"/>
      <c r="C3356" s="14" t="n"/>
      <c r="D3356" s="14" t="n"/>
      <c r="E3356" s="6" t="n"/>
      <c r="F3356" s="11">
        <f>IF(OR(C3356="",D3356=""),"",ROUND(MOD(D3356-C3356,1)*24,2))</f>
        <v/>
      </c>
      <c r="G3356" s="6" t="n"/>
      <c r="H3356" s="16">
        <f>IF(OR(A3356="",B3356=""),"",IF(COUNTIFS('Lançamentos Diários'!$A$5:$A$2004,A3356,'Lançamentos Diários'!$B$5:$B$2004,B3356)&gt;0,"OK","FALTA LANÇAMENTO"))</f>
        <v/>
      </c>
    </row>
    <row r="3357">
      <c r="A3357" s="13" t="n"/>
      <c r="B3357" s="6" t="n"/>
      <c r="C3357" s="14" t="n"/>
      <c r="D3357" s="14" t="n"/>
      <c r="E3357" s="6" t="n"/>
      <c r="F3357" s="11">
        <f>IF(OR(C3357="",D3357=""),"",ROUND(MOD(D3357-C3357,1)*24,2))</f>
        <v/>
      </c>
      <c r="G3357" s="6" t="n"/>
      <c r="H3357" s="16">
        <f>IF(OR(A3357="",B3357=""),"",IF(COUNTIFS('Lançamentos Diários'!$A$5:$A$2004,A3357,'Lançamentos Diários'!$B$5:$B$2004,B3357)&gt;0,"OK","FALTA LANÇAMENTO"))</f>
        <v/>
      </c>
    </row>
    <row r="3358">
      <c r="A3358" s="13" t="n"/>
      <c r="B3358" s="6" t="n"/>
      <c r="C3358" s="14" t="n"/>
      <c r="D3358" s="14" t="n"/>
      <c r="E3358" s="6" t="n"/>
      <c r="F3358" s="11">
        <f>IF(OR(C3358="",D3358=""),"",ROUND(MOD(D3358-C3358,1)*24,2))</f>
        <v/>
      </c>
      <c r="G3358" s="6" t="n"/>
      <c r="H3358" s="16">
        <f>IF(OR(A3358="",B3358=""),"",IF(COUNTIFS('Lançamentos Diários'!$A$5:$A$2004,A3358,'Lançamentos Diários'!$B$5:$B$2004,B3358)&gt;0,"OK","FALTA LANÇAMENTO"))</f>
        <v/>
      </c>
    </row>
    <row r="3359">
      <c r="A3359" s="13" t="n"/>
      <c r="B3359" s="6" t="n"/>
      <c r="C3359" s="14" t="n"/>
      <c r="D3359" s="14" t="n"/>
      <c r="E3359" s="6" t="n"/>
      <c r="F3359" s="11">
        <f>IF(OR(C3359="",D3359=""),"",ROUND(MOD(D3359-C3359,1)*24,2))</f>
        <v/>
      </c>
      <c r="G3359" s="6" t="n"/>
      <c r="H3359" s="16">
        <f>IF(OR(A3359="",B3359=""),"",IF(COUNTIFS('Lançamentos Diários'!$A$5:$A$2004,A3359,'Lançamentos Diários'!$B$5:$B$2004,B3359)&gt;0,"OK","FALTA LANÇAMENTO"))</f>
        <v/>
      </c>
    </row>
    <row r="3360">
      <c r="A3360" s="13" t="n"/>
      <c r="B3360" s="6" t="n"/>
      <c r="C3360" s="14" t="n"/>
      <c r="D3360" s="14" t="n"/>
      <c r="E3360" s="6" t="n"/>
      <c r="F3360" s="11">
        <f>IF(OR(C3360="",D3360=""),"",ROUND(MOD(D3360-C3360,1)*24,2))</f>
        <v/>
      </c>
      <c r="G3360" s="6" t="n"/>
      <c r="H3360" s="16">
        <f>IF(OR(A3360="",B3360=""),"",IF(COUNTIFS('Lançamentos Diários'!$A$5:$A$2004,A3360,'Lançamentos Diários'!$B$5:$B$2004,B3360)&gt;0,"OK","FALTA LANÇAMENTO"))</f>
        <v/>
      </c>
    </row>
    <row r="3361">
      <c r="A3361" s="13" t="n"/>
      <c r="B3361" s="6" t="n"/>
      <c r="C3361" s="14" t="n"/>
      <c r="D3361" s="14" t="n"/>
      <c r="E3361" s="6" t="n"/>
      <c r="F3361" s="11">
        <f>IF(OR(C3361="",D3361=""),"",ROUND(MOD(D3361-C3361,1)*24,2))</f>
        <v/>
      </c>
      <c r="G3361" s="6" t="n"/>
      <c r="H3361" s="16">
        <f>IF(OR(A3361="",B3361=""),"",IF(COUNTIFS('Lançamentos Diários'!$A$5:$A$2004,A3361,'Lançamentos Diários'!$B$5:$B$2004,B3361)&gt;0,"OK","FALTA LANÇAMENTO"))</f>
        <v/>
      </c>
    </row>
    <row r="3362">
      <c r="A3362" s="13" t="n"/>
      <c r="B3362" s="6" t="n"/>
      <c r="C3362" s="14" t="n"/>
      <c r="D3362" s="14" t="n"/>
      <c r="E3362" s="6" t="n"/>
      <c r="F3362" s="11">
        <f>IF(OR(C3362="",D3362=""),"",ROUND(MOD(D3362-C3362,1)*24,2))</f>
        <v/>
      </c>
      <c r="G3362" s="6" t="n"/>
      <c r="H3362" s="16">
        <f>IF(OR(A3362="",B3362=""),"",IF(COUNTIFS('Lançamentos Diários'!$A$5:$A$2004,A3362,'Lançamentos Diários'!$B$5:$B$2004,B3362)&gt;0,"OK","FALTA LANÇAMENTO"))</f>
        <v/>
      </c>
    </row>
    <row r="3363">
      <c r="A3363" s="13" t="n"/>
      <c r="B3363" s="6" t="n"/>
      <c r="C3363" s="14" t="n"/>
      <c r="D3363" s="14" t="n"/>
      <c r="E3363" s="6" t="n"/>
      <c r="F3363" s="11">
        <f>IF(OR(C3363="",D3363=""),"",ROUND(MOD(D3363-C3363,1)*24,2))</f>
        <v/>
      </c>
      <c r="G3363" s="6" t="n"/>
      <c r="H3363" s="16">
        <f>IF(OR(A3363="",B3363=""),"",IF(COUNTIFS('Lançamentos Diários'!$A$5:$A$2004,A3363,'Lançamentos Diários'!$B$5:$B$2004,B3363)&gt;0,"OK","FALTA LANÇAMENTO"))</f>
        <v/>
      </c>
    </row>
    <row r="3364">
      <c r="A3364" s="13" t="n"/>
      <c r="B3364" s="6" t="n"/>
      <c r="C3364" s="14" t="n"/>
      <c r="D3364" s="14" t="n"/>
      <c r="E3364" s="6" t="n"/>
      <c r="F3364" s="11">
        <f>IF(OR(C3364="",D3364=""),"",ROUND(MOD(D3364-C3364,1)*24,2))</f>
        <v/>
      </c>
      <c r="G3364" s="6" t="n"/>
      <c r="H3364" s="16">
        <f>IF(OR(A3364="",B3364=""),"",IF(COUNTIFS('Lançamentos Diários'!$A$5:$A$2004,A3364,'Lançamentos Diários'!$B$5:$B$2004,B3364)&gt;0,"OK","FALTA LANÇAMENTO"))</f>
        <v/>
      </c>
    </row>
    <row r="3365">
      <c r="A3365" s="13" t="n"/>
      <c r="B3365" s="6" t="n"/>
      <c r="C3365" s="14" t="n"/>
      <c r="D3365" s="14" t="n"/>
      <c r="E3365" s="6" t="n"/>
      <c r="F3365" s="11">
        <f>IF(OR(C3365="",D3365=""),"",ROUND(MOD(D3365-C3365,1)*24,2))</f>
        <v/>
      </c>
      <c r="G3365" s="6" t="n"/>
      <c r="H3365" s="16">
        <f>IF(OR(A3365="",B3365=""),"",IF(COUNTIFS('Lançamentos Diários'!$A$5:$A$2004,A3365,'Lançamentos Diários'!$B$5:$B$2004,B3365)&gt;0,"OK","FALTA LANÇAMENTO"))</f>
        <v/>
      </c>
    </row>
    <row r="3366">
      <c r="A3366" s="13" t="n"/>
      <c r="B3366" s="6" t="n"/>
      <c r="C3366" s="14" t="n"/>
      <c r="D3366" s="14" t="n"/>
      <c r="E3366" s="6" t="n"/>
      <c r="F3366" s="11">
        <f>IF(OR(C3366="",D3366=""),"",ROUND(MOD(D3366-C3366,1)*24,2))</f>
        <v/>
      </c>
      <c r="G3366" s="6" t="n"/>
      <c r="H3366" s="16">
        <f>IF(OR(A3366="",B3366=""),"",IF(COUNTIFS('Lançamentos Diários'!$A$5:$A$2004,A3366,'Lançamentos Diários'!$B$5:$B$2004,B3366)&gt;0,"OK","FALTA LANÇAMENTO"))</f>
        <v/>
      </c>
    </row>
    <row r="3367">
      <c r="A3367" s="13" t="n"/>
      <c r="B3367" s="6" t="n"/>
      <c r="C3367" s="14" t="n"/>
      <c r="D3367" s="14" t="n"/>
      <c r="E3367" s="6" t="n"/>
      <c r="F3367" s="11">
        <f>IF(OR(C3367="",D3367=""),"",ROUND(MOD(D3367-C3367,1)*24,2))</f>
        <v/>
      </c>
      <c r="G3367" s="6" t="n"/>
      <c r="H3367" s="16">
        <f>IF(OR(A3367="",B3367=""),"",IF(COUNTIFS('Lançamentos Diários'!$A$5:$A$2004,A3367,'Lançamentos Diários'!$B$5:$B$2004,B3367)&gt;0,"OK","FALTA LANÇAMENTO"))</f>
        <v/>
      </c>
    </row>
    <row r="3368">
      <c r="A3368" s="13" t="n"/>
      <c r="B3368" s="6" t="n"/>
      <c r="C3368" s="14" t="n"/>
      <c r="D3368" s="14" t="n"/>
      <c r="E3368" s="6" t="n"/>
      <c r="F3368" s="11">
        <f>IF(OR(C3368="",D3368=""),"",ROUND(MOD(D3368-C3368,1)*24,2))</f>
        <v/>
      </c>
      <c r="G3368" s="6" t="n"/>
      <c r="H3368" s="16">
        <f>IF(OR(A3368="",B3368=""),"",IF(COUNTIFS('Lançamentos Diários'!$A$5:$A$2004,A3368,'Lançamentos Diários'!$B$5:$B$2004,B3368)&gt;0,"OK","FALTA LANÇAMENTO"))</f>
        <v/>
      </c>
    </row>
    <row r="3369">
      <c r="A3369" s="13" t="n"/>
      <c r="B3369" s="6" t="n"/>
      <c r="C3369" s="14" t="n"/>
      <c r="D3369" s="14" t="n"/>
      <c r="E3369" s="6" t="n"/>
      <c r="F3369" s="11">
        <f>IF(OR(C3369="",D3369=""),"",ROUND(MOD(D3369-C3369,1)*24,2))</f>
        <v/>
      </c>
      <c r="G3369" s="6" t="n"/>
      <c r="H3369" s="16">
        <f>IF(OR(A3369="",B3369=""),"",IF(COUNTIFS('Lançamentos Diários'!$A$5:$A$2004,A3369,'Lançamentos Diários'!$B$5:$B$2004,B3369)&gt;0,"OK","FALTA LANÇAMENTO"))</f>
        <v/>
      </c>
    </row>
    <row r="3370">
      <c r="A3370" s="13" t="n"/>
      <c r="B3370" s="6" t="n"/>
      <c r="C3370" s="14" t="n"/>
      <c r="D3370" s="14" t="n"/>
      <c r="E3370" s="6" t="n"/>
      <c r="F3370" s="11">
        <f>IF(OR(C3370="",D3370=""),"",ROUND(MOD(D3370-C3370,1)*24,2))</f>
        <v/>
      </c>
      <c r="G3370" s="6" t="n"/>
      <c r="H3370" s="16">
        <f>IF(OR(A3370="",B3370=""),"",IF(COUNTIFS('Lançamentos Diários'!$A$5:$A$2004,A3370,'Lançamentos Diários'!$B$5:$B$2004,B3370)&gt;0,"OK","FALTA LANÇAMENTO"))</f>
        <v/>
      </c>
    </row>
    <row r="3371">
      <c r="A3371" s="13" t="n"/>
      <c r="B3371" s="6" t="n"/>
      <c r="C3371" s="14" t="n"/>
      <c r="D3371" s="14" t="n"/>
      <c r="E3371" s="6" t="n"/>
      <c r="F3371" s="11">
        <f>IF(OR(C3371="",D3371=""),"",ROUND(MOD(D3371-C3371,1)*24,2))</f>
        <v/>
      </c>
      <c r="G3371" s="6" t="n"/>
      <c r="H3371" s="16">
        <f>IF(OR(A3371="",B3371=""),"",IF(COUNTIFS('Lançamentos Diários'!$A$5:$A$2004,A3371,'Lançamentos Diários'!$B$5:$B$2004,B3371)&gt;0,"OK","FALTA LANÇAMENTO"))</f>
        <v/>
      </c>
    </row>
    <row r="3372">
      <c r="A3372" s="13" t="n"/>
      <c r="B3372" s="6" t="n"/>
      <c r="C3372" s="14" t="n"/>
      <c r="D3372" s="14" t="n"/>
      <c r="E3372" s="6" t="n"/>
      <c r="F3372" s="11">
        <f>IF(OR(C3372="",D3372=""),"",ROUND(MOD(D3372-C3372,1)*24,2))</f>
        <v/>
      </c>
      <c r="G3372" s="6" t="n"/>
      <c r="H3372" s="16">
        <f>IF(OR(A3372="",B3372=""),"",IF(COUNTIFS('Lançamentos Diários'!$A$5:$A$2004,A3372,'Lançamentos Diários'!$B$5:$B$2004,B3372)&gt;0,"OK","FALTA LANÇAMENTO"))</f>
        <v/>
      </c>
    </row>
    <row r="3373">
      <c r="A3373" s="13" t="n"/>
      <c r="B3373" s="6" t="n"/>
      <c r="C3373" s="14" t="n"/>
      <c r="D3373" s="14" t="n"/>
      <c r="E3373" s="6" t="n"/>
      <c r="F3373" s="11">
        <f>IF(OR(C3373="",D3373=""),"",ROUND(MOD(D3373-C3373,1)*24,2))</f>
        <v/>
      </c>
      <c r="G3373" s="6" t="n"/>
      <c r="H3373" s="16">
        <f>IF(OR(A3373="",B3373=""),"",IF(COUNTIFS('Lançamentos Diários'!$A$5:$A$2004,A3373,'Lançamentos Diários'!$B$5:$B$2004,B3373)&gt;0,"OK","FALTA LANÇAMENTO"))</f>
        <v/>
      </c>
    </row>
    <row r="3374">
      <c r="A3374" s="13" t="n"/>
      <c r="B3374" s="6" t="n"/>
      <c r="C3374" s="14" t="n"/>
      <c r="D3374" s="14" t="n"/>
      <c r="E3374" s="6" t="n"/>
      <c r="F3374" s="11">
        <f>IF(OR(C3374="",D3374=""),"",ROUND(MOD(D3374-C3374,1)*24,2))</f>
        <v/>
      </c>
      <c r="G3374" s="6" t="n"/>
      <c r="H3374" s="16">
        <f>IF(OR(A3374="",B3374=""),"",IF(COUNTIFS('Lançamentos Diários'!$A$5:$A$2004,A3374,'Lançamentos Diários'!$B$5:$B$2004,B3374)&gt;0,"OK","FALTA LANÇAMENTO"))</f>
        <v/>
      </c>
    </row>
    <row r="3375">
      <c r="A3375" s="13" t="n"/>
      <c r="B3375" s="6" t="n"/>
      <c r="C3375" s="14" t="n"/>
      <c r="D3375" s="14" t="n"/>
      <c r="E3375" s="6" t="n"/>
      <c r="F3375" s="11">
        <f>IF(OR(C3375="",D3375=""),"",ROUND(MOD(D3375-C3375,1)*24,2))</f>
        <v/>
      </c>
      <c r="G3375" s="6" t="n"/>
      <c r="H3375" s="16">
        <f>IF(OR(A3375="",B3375=""),"",IF(COUNTIFS('Lançamentos Diários'!$A$5:$A$2004,A3375,'Lançamentos Diários'!$B$5:$B$2004,B3375)&gt;0,"OK","FALTA LANÇAMENTO"))</f>
        <v/>
      </c>
    </row>
    <row r="3376">
      <c r="A3376" s="13" t="n"/>
      <c r="B3376" s="6" t="n"/>
      <c r="C3376" s="14" t="n"/>
      <c r="D3376" s="14" t="n"/>
      <c r="E3376" s="6" t="n"/>
      <c r="F3376" s="11">
        <f>IF(OR(C3376="",D3376=""),"",ROUND(MOD(D3376-C3376,1)*24,2))</f>
        <v/>
      </c>
      <c r="G3376" s="6" t="n"/>
      <c r="H3376" s="16">
        <f>IF(OR(A3376="",B3376=""),"",IF(COUNTIFS('Lançamentos Diários'!$A$5:$A$2004,A3376,'Lançamentos Diários'!$B$5:$B$2004,B3376)&gt;0,"OK","FALTA LANÇAMENTO"))</f>
        <v/>
      </c>
    </row>
    <row r="3377">
      <c r="A3377" s="13" t="n"/>
      <c r="B3377" s="6" t="n"/>
      <c r="C3377" s="14" t="n"/>
      <c r="D3377" s="14" t="n"/>
      <c r="E3377" s="6" t="n"/>
      <c r="F3377" s="11">
        <f>IF(OR(C3377="",D3377=""),"",ROUND(MOD(D3377-C3377,1)*24,2))</f>
        <v/>
      </c>
      <c r="G3377" s="6" t="n"/>
      <c r="H3377" s="16">
        <f>IF(OR(A3377="",B3377=""),"",IF(COUNTIFS('Lançamentos Diários'!$A$5:$A$2004,A3377,'Lançamentos Diários'!$B$5:$B$2004,B3377)&gt;0,"OK","FALTA LANÇAMENTO"))</f>
        <v/>
      </c>
    </row>
    <row r="3378">
      <c r="A3378" s="13" t="n"/>
      <c r="B3378" s="6" t="n"/>
      <c r="C3378" s="14" t="n"/>
      <c r="D3378" s="14" t="n"/>
      <c r="E3378" s="6" t="n"/>
      <c r="F3378" s="11">
        <f>IF(OR(C3378="",D3378=""),"",ROUND(MOD(D3378-C3378,1)*24,2))</f>
        <v/>
      </c>
      <c r="G3378" s="6" t="n"/>
      <c r="H3378" s="16">
        <f>IF(OR(A3378="",B3378=""),"",IF(COUNTIFS('Lançamentos Diários'!$A$5:$A$2004,A3378,'Lançamentos Diários'!$B$5:$B$2004,B3378)&gt;0,"OK","FALTA LANÇAMENTO"))</f>
        <v/>
      </c>
    </row>
    <row r="3379">
      <c r="A3379" s="13" t="n"/>
      <c r="B3379" s="6" t="n"/>
      <c r="C3379" s="14" t="n"/>
      <c r="D3379" s="14" t="n"/>
      <c r="E3379" s="6" t="n"/>
      <c r="F3379" s="11">
        <f>IF(OR(C3379="",D3379=""),"",ROUND(MOD(D3379-C3379,1)*24,2))</f>
        <v/>
      </c>
      <c r="G3379" s="6" t="n"/>
      <c r="H3379" s="16">
        <f>IF(OR(A3379="",B3379=""),"",IF(COUNTIFS('Lançamentos Diários'!$A$5:$A$2004,A3379,'Lançamentos Diários'!$B$5:$B$2004,B3379)&gt;0,"OK","FALTA LANÇAMENTO"))</f>
        <v/>
      </c>
    </row>
    <row r="3380">
      <c r="A3380" s="13" t="n"/>
      <c r="B3380" s="6" t="n"/>
      <c r="C3380" s="14" t="n"/>
      <c r="D3380" s="14" t="n"/>
      <c r="E3380" s="6" t="n"/>
      <c r="F3380" s="11">
        <f>IF(OR(C3380="",D3380=""),"",ROUND(MOD(D3380-C3380,1)*24,2))</f>
        <v/>
      </c>
      <c r="G3380" s="6" t="n"/>
      <c r="H3380" s="16">
        <f>IF(OR(A3380="",B3380=""),"",IF(COUNTIFS('Lançamentos Diários'!$A$5:$A$2004,A3380,'Lançamentos Diários'!$B$5:$B$2004,B3380)&gt;0,"OK","FALTA LANÇAMENTO"))</f>
        <v/>
      </c>
    </row>
    <row r="3381">
      <c r="A3381" s="13" t="n"/>
      <c r="B3381" s="6" t="n"/>
      <c r="C3381" s="14" t="n"/>
      <c r="D3381" s="14" t="n"/>
      <c r="E3381" s="6" t="n"/>
      <c r="F3381" s="11">
        <f>IF(OR(C3381="",D3381=""),"",ROUND(MOD(D3381-C3381,1)*24,2))</f>
        <v/>
      </c>
      <c r="G3381" s="6" t="n"/>
      <c r="H3381" s="16">
        <f>IF(OR(A3381="",B3381=""),"",IF(COUNTIFS('Lançamentos Diários'!$A$5:$A$2004,A3381,'Lançamentos Diários'!$B$5:$B$2004,B3381)&gt;0,"OK","FALTA LANÇAMENTO"))</f>
        <v/>
      </c>
    </row>
    <row r="3382">
      <c r="A3382" s="13" t="n"/>
      <c r="B3382" s="6" t="n"/>
      <c r="C3382" s="14" t="n"/>
      <c r="D3382" s="14" t="n"/>
      <c r="E3382" s="6" t="n"/>
      <c r="F3382" s="11">
        <f>IF(OR(C3382="",D3382=""),"",ROUND(MOD(D3382-C3382,1)*24,2))</f>
        <v/>
      </c>
      <c r="G3382" s="6" t="n"/>
      <c r="H3382" s="16">
        <f>IF(OR(A3382="",B3382=""),"",IF(COUNTIFS('Lançamentos Diários'!$A$5:$A$2004,A3382,'Lançamentos Diários'!$B$5:$B$2004,B3382)&gt;0,"OK","FALTA LANÇAMENTO"))</f>
        <v/>
      </c>
    </row>
    <row r="3383">
      <c r="A3383" s="13" t="n"/>
      <c r="B3383" s="6" t="n"/>
      <c r="C3383" s="14" t="n"/>
      <c r="D3383" s="14" t="n"/>
      <c r="E3383" s="6" t="n"/>
      <c r="F3383" s="11">
        <f>IF(OR(C3383="",D3383=""),"",ROUND(MOD(D3383-C3383,1)*24,2))</f>
        <v/>
      </c>
      <c r="G3383" s="6" t="n"/>
      <c r="H3383" s="16">
        <f>IF(OR(A3383="",B3383=""),"",IF(COUNTIFS('Lançamentos Diários'!$A$5:$A$2004,A3383,'Lançamentos Diários'!$B$5:$B$2004,B3383)&gt;0,"OK","FALTA LANÇAMENTO"))</f>
        <v/>
      </c>
    </row>
    <row r="3384">
      <c r="A3384" s="13" t="n"/>
      <c r="B3384" s="6" t="n"/>
      <c r="C3384" s="14" t="n"/>
      <c r="D3384" s="14" t="n"/>
      <c r="E3384" s="6" t="n"/>
      <c r="F3384" s="11">
        <f>IF(OR(C3384="",D3384=""),"",ROUND(MOD(D3384-C3384,1)*24,2))</f>
        <v/>
      </c>
      <c r="G3384" s="6" t="n"/>
      <c r="H3384" s="16">
        <f>IF(OR(A3384="",B3384=""),"",IF(COUNTIFS('Lançamentos Diários'!$A$5:$A$2004,A3384,'Lançamentos Diários'!$B$5:$B$2004,B3384)&gt;0,"OK","FALTA LANÇAMENTO"))</f>
        <v/>
      </c>
    </row>
    <row r="3385">
      <c r="A3385" s="13" t="n"/>
      <c r="B3385" s="6" t="n"/>
      <c r="C3385" s="14" t="n"/>
      <c r="D3385" s="14" t="n"/>
      <c r="E3385" s="6" t="n"/>
      <c r="F3385" s="11">
        <f>IF(OR(C3385="",D3385=""),"",ROUND(MOD(D3385-C3385,1)*24,2))</f>
        <v/>
      </c>
      <c r="G3385" s="6" t="n"/>
      <c r="H3385" s="16">
        <f>IF(OR(A3385="",B3385=""),"",IF(COUNTIFS('Lançamentos Diários'!$A$5:$A$2004,A3385,'Lançamentos Diários'!$B$5:$B$2004,B3385)&gt;0,"OK","FALTA LANÇAMENTO"))</f>
        <v/>
      </c>
    </row>
    <row r="3386">
      <c r="A3386" s="13" t="n"/>
      <c r="B3386" s="6" t="n"/>
      <c r="C3386" s="14" t="n"/>
      <c r="D3386" s="14" t="n"/>
      <c r="E3386" s="6" t="n"/>
      <c r="F3386" s="11">
        <f>IF(OR(C3386="",D3386=""),"",ROUND(MOD(D3386-C3386,1)*24,2))</f>
        <v/>
      </c>
      <c r="G3386" s="6" t="n"/>
      <c r="H3386" s="16">
        <f>IF(OR(A3386="",B3386=""),"",IF(COUNTIFS('Lançamentos Diários'!$A$5:$A$2004,A3386,'Lançamentos Diários'!$B$5:$B$2004,B3386)&gt;0,"OK","FALTA LANÇAMENTO"))</f>
        <v/>
      </c>
    </row>
    <row r="3387">
      <c r="A3387" s="13" t="n"/>
      <c r="B3387" s="6" t="n"/>
      <c r="C3387" s="14" t="n"/>
      <c r="D3387" s="14" t="n"/>
      <c r="E3387" s="6" t="n"/>
      <c r="F3387" s="11">
        <f>IF(OR(C3387="",D3387=""),"",ROUND(MOD(D3387-C3387,1)*24,2))</f>
        <v/>
      </c>
      <c r="G3387" s="6" t="n"/>
      <c r="H3387" s="16">
        <f>IF(OR(A3387="",B3387=""),"",IF(COUNTIFS('Lançamentos Diários'!$A$5:$A$2004,A3387,'Lançamentos Diários'!$B$5:$B$2004,B3387)&gt;0,"OK","FALTA LANÇAMENTO"))</f>
        <v/>
      </c>
    </row>
    <row r="3388">
      <c r="A3388" s="13" t="n"/>
      <c r="B3388" s="6" t="n"/>
      <c r="C3388" s="14" t="n"/>
      <c r="D3388" s="14" t="n"/>
      <c r="E3388" s="6" t="n"/>
      <c r="F3388" s="11">
        <f>IF(OR(C3388="",D3388=""),"",ROUND(MOD(D3388-C3388,1)*24,2))</f>
        <v/>
      </c>
      <c r="G3388" s="6" t="n"/>
      <c r="H3388" s="16">
        <f>IF(OR(A3388="",B3388=""),"",IF(COUNTIFS('Lançamentos Diários'!$A$5:$A$2004,A3388,'Lançamentos Diários'!$B$5:$B$2004,B3388)&gt;0,"OK","FALTA LANÇAMENTO"))</f>
        <v/>
      </c>
    </row>
    <row r="3389">
      <c r="A3389" s="13" t="n"/>
      <c r="B3389" s="6" t="n"/>
      <c r="C3389" s="14" t="n"/>
      <c r="D3389" s="14" t="n"/>
      <c r="E3389" s="6" t="n"/>
      <c r="F3389" s="11">
        <f>IF(OR(C3389="",D3389=""),"",ROUND(MOD(D3389-C3389,1)*24,2))</f>
        <v/>
      </c>
      <c r="G3389" s="6" t="n"/>
      <c r="H3389" s="16">
        <f>IF(OR(A3389="",B3389=""),"",IF(COUNTIFS('Lançamentos Diários'!$A$5:$A$2004,A3389,'Lançamentos Diários'!$B$5:$B$2004,B3389)&gt;0,"OK","FALTA LANÇAMENTO"))</f>
        <v/>
      </c>
    </row>
    <row r="3390">
      <c r="A3390" s="13" t="n"/>
      <c r="B3390" s="6" t="n"/>
      <c r="C3390" s="14" t="n"/>
      <c r="D3390" s="14" t="n"/>
      <c r="E3390" s="6" t="n"/>
      <c r="F3390" s="11">
        <f>IF(OR(C3390="",D3390=""),"",ROUND(MOD(D3390-C3390,1)*24,2))</f>
        <v/>
      </c>
      <c r="G3390" s="6" t="n"/>
      <c r="H3390" s="16">
        <f>IF(OR(A3390="",B3390=""),"",IF(COUNTIFS('Lançamentos Diários'!$A$5:$A$2004,A3390,'Lançamentos Diários'!$B$5:$B$2004,B3390)&gt;0,"OK","FALTA LANÇAMENTO"))</f>
        <v/>
      </c>
    </row>
    <row r="3391">
      <c r="A3391" s="13" t="n"/>
      <c r="B3391" s="6" t="n"/>
      <c r="C3391" s="14" t="n"/>
      <c r="D3391" s="14" t="n"/>
      <c r="E3391" s="6" t="n"/>
      <c r="F3391" s="11">
        <f>IF(OR(C3391="",D3391=""),"",ROUND(MOD(D3391-C3391,1)*24,2))</f>
        <v/>
      </c>
      <c r="G3391" s="6" t="n"/>
      <c r="H3391" s="16">
        <f>IF(OR(A3391="",B3391=""),"",IF(COUNTIFS('Lançamentos Diários'!$A$5:$A$2004,A3391,'Lançamentos Diários'!$B$5:$B$2004,B3391)&gt;0,"OK","FALTA LANÇAMENTO"))</f>
        <v/>
      </c>
    </row>
    <row r="3392">
      <c r="A3392" s="13" t="n"/>
      <c r="B3392" s="6" t="n"/>
      <c r="C3392" s="14" t="n"/>
      <c r="D3392" s="14" t="n"/>
      <c r="E3392" s="6" t="n"/>
      <c r="F3392" s="11">
        <f>IF(OR(C3392="",D3392=""),"",ROUND(MOD(D3392-C3392,1)*24,2))</f>
        <v/>
      </c>
      <c r="G3392" s="6" t="n"/>
      <c r="H3392" s="16">
        <f>IF(OR(A3392="",B3392=""),"",IF(COUNTIFS('Lançamentos Diários'!$A$5:$A$2004,A3392,'Lançamentos Diários'!$B$5:$B$2004,B3392)&gt;0,"OK","FALTA LANÇAMENTO"))</f>
        <v/>
      </c>
    </row>
    <row r="3393">
      <c r="A3393" s="13" t="n"/>
      <c r="B3393" s="6" t="n"/>
      <c r="C3393" s="14" t="n"/>
      <c r="D3393" s="14" t="n"/>
      <c r="E3393" s="6" t="n"/>
      <c r="F3393" s="11">
        <f>IF(OR(C3393="",D3393=""),"",ROUND(MOD(D3393-C3393,1)*24,2))</f>
        <v/>
      </c>
      <c r="G3393" s="6" t="n"/>
      <c r="H3393" s="16">
        <f>IF(OR(A3393="",B3393=""),"",IF(COUNTIFS('Lançamentos Diários'!$A$5:$A$2004,A3393,'Lançamentos Diários'!$B$5:$B$2004,B3393)&gt;0,"OK","FALTA LANÇAMENTO"))</f>
        <v/>
      </c>
    </row>
    <row r="3394">
      <c r="A3394" s="13" t="n"/>
      <c r="B3394" s="6" t="n"/>
      <c r="C3394" s="14" t="n"/>
      <c r="D3394" s="14" t="n"/>
      <c r="E3394" s="6" t="n"/>
      <c r="F3394" s="11">
        <f>IF(OR(C3394="",D3394=""),"",ROUND(MOD(D3394-C3394,1)*24,2))</f>
        <v/>
      </c>
      <c r="G3394" s="6" t="n"/>
      <c r="H3394" s="16">
        <f>IF(OR(A3394="",B3394=""),"",IF(COUNTIFS('Lançamentos Diários'!$A$5:$A$2004,A3394,'Lançamentos Diários'!$B$5:$B$2004,B3394)&gt;0,"OK","FALTA LANÇAMENTO"))</f>
        <v/>
      </c>
    </row>
    <row r="3395">
      <c r="A3395" s="13" t="n"/>
      <c r="B3395" s="6" t="n"/>
      <c r="C3395" s="14" t="n"/>
      <c r="D3395" s="14" t="n"/>
      <c r="E3395" s="6" t="n"/>
      <c r="F3395" s="11">
        <f>IF(OR(C3395="",D3395=""),"",ROUND(MOD(D3395-C3395,1)*24,2))</f>
        <v/>
      </c>
      <c r="G3395" s="6" t="n"/>
      <c r="H3395" s="16">
        <f>IF(OR(A3395="",B3395=""),"",IF(COUNTIFS('Lançamentos Diários'!$A$5:$A$2004,A3395,'Lançamentos Diários'!$B$5:$B$2004,B3395)&gt;0,"OK","FALTA LANÇAMENTO"))</f>
        <v/>
      </c>
    </row>
    <row r="3396">
      <c r="A3396" s="13" t="n"/>
      <c r="B3396" s="6" t="n"/>
      <c r="C3396" s="14" t="n"/>
      <c r="D3396" s="14" t="n"/>
      <c r="E3396" s="6" t="n"/>
      <c r="F3396" s="11">
        <f>IF(OR(C3396="",D3396=""),"",ROUND(MOD(D3396-C3396,1)*24,2))</f>
        <v/>
      </c>
      <c r="G3396" s="6" t="n"/>
      <c r="H3396" s="16">
        <f>IF(OR(A3396="",B3396=""),"",IF(COUNTIFS('Lançamentos Diários'!$A$5:$A$2004,A3396,'Lançamentos Diários'!$B$5:$B$2004,B3396)&gt;0,"OK","FALTA LANÇAMENTO"))</f>
        <v/>
      </c>
    </row>
    <row r="3397">
      <c r="A3397" s="13" t="n"/>
      <c r="B3397" s="6" t="n"/>
      <c r="C3397" s="14" t="n"/>
      <c r="D3397" s="14" t="n"/>
      <c r="E3397" s="6" t="n"/>
      <c r="F3397" s="11">
        <f>IF(OR(C3397="",D3397=""),"",ROUND(MOD(D3397-C3397,1)*24,2))</f>
        <v/>
      </c>
      <c r="G3397" s="6" t="n"/>
      <c r="H3397" s="16">
        <f>IF(OR(A3397="",B3397=""),"",IF(COUNTIFS('Lançamentos Diários'!$A$5:$A$2004,A3397,'Lançamentos Diários'!$B$5:$B$2004,B3397)&gt;0,"OK","FALTA LANÇAMENTO"))</f>
        <v/>
      </c>
    </row>
    <row r="3398">
      <c r="A3398" s="13" t="n"/>
      <c r="B3398" s="6" t="n"/>
      <c r="C3398" s="14" t="n"/>
      <c r="D3398" s="14" t="n"/>
      <c r="E3398" s="6" t="n"/>
      <c r="F3398" s="11">
        <f>IF(OR(C3398="",D3398=""),"",ROUND(MOD(D3398-C3398,1)*24,2))</f>
        <v/>
      </c>
      <c r="G3398" s="6" t="n"/>
      <c r="H3398" s="16">
        <f>IF(OR(A3398="",B3398=""),"",IF(COUNTIFS('Lançamentos Diários'!$A$5:$A$2004,A3398,'Lançamentos Diários'!$B$5:$B$2004,B3398)&gt;0,"OK","FALTA LANÇAMENTO"))</f>
        <v/>
      </c>
    </row>
    <row r="3399">
      <c r="A3399" s="13" t="n"/>
      <c r="B3399" s="6" t="n"/>
      <c r="C3399" s="14" t="n"/>
      <c r="D3399" s="14" t="n"/>
      <c r="E3399" s="6" t="n"/>
      <c r="F3399" s="11">
        <f>IF(OR(C3399="",D3399=""),"",ROUND(MOD(D3399-C3399,1)*24,2))</f>
        <v/>
      </c>
      <c r="G3399" s="6" t="n"/>
      <c r="H3399" s="16">
        <f>IF(OR(A3399="",B3399=""),"",IF(COUNTIFS('Lançamentos Diários'!$A$5:$A$2004,A3399,'Lançamentos Diários'!$B$5:$B$2004,B3399)&gt;0,"OK","FALTA LANÇAMENTO"))</f>
        <v/>
      </c>
    </row>
    <row r="3400">
      <c r="A3400" s="13" t="n"/>
      <c r="B3400" s="6" t="n"/>
      <c r="C3400" s="14" t="n"/>
      <c r="D3400" s="14" t="n"/>
      <c r="E3400" s="6" t="n"/>
      <c r="F3400" s="11">
        <f>IF(OR(C3400="",D3400=""),"",ROUND(MOD(D3400-C3400,1)*24,2))</f>
        <v/>
      </c>
      <c r="G3400" s="6" t="n"/>
      <c r="H3400" s="16">
        <f>IF(OR(A3400="",B3400=""),"",IF(COUNTIFS('Lançamentos Diários'!$A$5:$A$2004,A3400,'Lançamentos Diários'!$B$5:$B$2004,B3400)&gt;0,"OK","FALTA LANÇAMENTO"))</f>
        <v/>
      </c>
    </row>
    <row r="3401">
      <c r="A3401" s="13" t="n"/>
      <c r="B3401" s="6" t="n"/>
      <c r="C3401" s="14" t="n"/>
      <c r="D3401" s="14" t="n"/>
      <c r="E3401" s="6" t="n"/>
      <c r="F3401" s="11">
        <f>IF(OR(C3401="",D3401=""),"",ROUND(MOD(D3401-C3401,1)*24,2))</f>
        <v/>
      </c>
      <c r="G3401" s="6" t="n"/>
      <c r="H3401" s="16">
        <f>IF(OR(A3401="",B3401=""),"",IF(COUNTIFS('Lançamentos Diários'!$A$5:$A$2004,A3401,'Lançamentos Diários'!$B$5:$B$2004,B3401)&gt;0,"OK","FALTA LANÇAMENTO"))</f>
        <v/>
      </c>
    </row>
    <row r="3402">
      <c r="A3402" s="13" t="n"/>
      <c r="B3402" s="6" t="n"/>
      <c r="C3402" s="14" t="n"/>
      <c r="D3402" s="14" t="n"/>
      <c r="E3402" s="6" t="n"/>
      <c r="F3402" s="11">
        <f>IF(OR(C3402="",D3402=""),"",ROUND(MOD(D3402-C3402,1)*24,2))</f>
        <v/>
      </c>
      <c r="G3402" s="6" t="n"/>
      <c r="H3402" s="16">
        <f>IF(OR(A3402="",B3402=""),"",IF(COUNTIFS('Lançamentos Diários'!$A$5:$A$2004,A3402,'Lançamentos Diários'!$B$5:$B$2004,B3402)&gt;0,"OK","FALTA LANÇAMENTO"))</f>
        <v/>
      </c>
    </row>
    <row r="3403">
      <c r="A3403" s="13" t="n"/>
      <c r="B3403" s="6" t="n"/>
      <c r="C3403" s="14" t="n"/>
      <c r="D3403" s="14" t="n"/>
      <c r="E3403" s="6" t="n"/>
      <c r="F3403" s="11">
        <f>IF(OR(C3403="",D3403=""),"",ROUND(MOD(D3403-C3403,1)*24,2))</f>
        <v/>
      </c>
      <c r="G3403" s="6" t="n"/>
      <c r="H3403" s="16">
        <f>IF(OR(A3403="",B3403=""),"",IF(COUNTIFS('Lançamentos Diários'!$A$5:$A$2004,A3403,'Lançamentos Diários'!$B$5:$B$2004,B3403)&gt;0,"OK","FALTA LANÇAMENTO"))</f>
        <v/>
      </c>
    </row>
    <row r="3404">
      <c r="A3404" s="13" t="n"/>
      <c r="B3404" s="6" t="n"/>
      <c r="C3404" s="14" t="n"/>
      <c r="D3404" s="14" t="n"/>
      <c r="E3404" s="6" t="n"/>
      <c r="F3404" s="11">
        <f>IF(OR(C3404="",D3404=""),"",ROUND(MOD(D3404-C3404,1)*24,2))</f>
        <v/>
      </c>
      <c r="G3404" s="6" t="n"/>
      <c r="H3404" s="16">
        <f>IF(OR(A3404="",B3404=""),"",IF(COUNTIFS('Lançamentos Diários'!$A$5:$A$2004,A3404,'Lançamentos Diários'!$B$5:$B$2004,B3404)&gt;0,"OK","FALTA LANÇAMENTO"))</f>
        <v/>
      </c>
    </row>
    <row r="3405">
      <c r="A3405" s="13" t="n"/>
      <c r="B3405" s="6" t="n"/>
      <c r="C3405" s="14" t="n"/>
      <c r="D3405" s="14" t="n"/>
      <c r="E3405" s="6" t="n"/>
      <c r="F3405" s="11">
        <f>IF(OR(C3405="",D3405=""),"",ROUND(MOD(D3405-C3405,1)*24,2))</f>
        <v/>
      </c>
      <c r="G3405" s="6" t="n"/>
      <c r="H3405" s="16">
        <f>IF(OR(A3405="",B3405=""),"",IF(COUNTIFS('Lançamentos Diários'!$A$5:$A$2004,A3405,'Lançamentos Diários'!$B$5:$B$2004,B3405)&gt;0,"OK","FALTA LANÇAMENTO"))</f>
        <v/>
      </c>
    </row>
    <row r="3406">
      <c r="A3406" s="13" t="n"/>
      <c r="B3406" s="6" t="n"/>
      <c r="C3406" s="14" t="n"/>
      <c r="D3406" s="14" t="n"/>
      <c r="E3406" s="6" t="n"/>
      <c r="F3406" s="11">
        <f>IF(OR(C3406="",D3406=""),"",ROUND(MOD(D3406-C3406,1)*24,2))</f>
        <v/>
      </c>
      <c r="G3406" s="6" t="n"/>
      <c r="H3406" s="16">
        <f>IF(OR(A3406="",B3406=""),"",IF(COUNTIFS('Lançamentos Diários'!$A$5:$A$2004,A3406,'Lançamentos Diários'!$B$5:$B$2004,B3406)&gt;0,"OK","FALTA LANÇAMENTO"))</f>
        <v/>
      </c>
    </row>
    <row r="3407">
      <c r="A3407" s="13" t="n"/>
      <c r="B3407" s="6" t="n"/>
      <c r="C3407" s="14" t="n"/>
      <c r="D3407" s="14" t="n"/>
      <c r="E3407" s="6" t="n"/>
      <c r="F3407" s="11">
        <f>IF(OR(C3407="",D3407=""),"",ROUND(MOD(D3407-C3407,1)*24,2))</f>
        <v/>
      </c>
      <c r="G3407" s="6" t="n"/>
      <c r="H3407" s="16">
        <f>IF(OR(A3407="",B3407=""),"",IF(COUNTIFS('Lançamentos Diários'!$A$5:$A$2004,A3407,'Lançamentos Diários'!$B$5:$B$2004,B3407)&gt;0,"OK","FALTA LANÇAMENTO"))</f>
        <v/>
      </c>
    </row>
    <row r="3408">
      <c r="A3408" s="13" t="n"/>
      <c r="B3408" s="6" t="n"/>
      <c r="C3408" s="14" t="n"/>
      <c r="D3408" s="14" t="n"/>
      <c r="E3408" s="6" t="n"/>
      <c r="F3408" s="11">
        <f>IF(OR(C3408="",D3408=""),"",ROUND(MOD(D3408-C3408,1)*24,2))</f>
        <v/>
      </c>
      <c r="G3408" s="6" t="n"/>
      <c r="H3408" s="16">
        <f>IF(OR(A3408="",B3408=""),"",IF(COUNTIFS('Lançamentos Diários'!$A$5:$A$2004,A3408,'Lançamentos Diários'!$B$5:$B$2004,B3408)&gt;0,"OK","FALTA LANÇAMENTO"))</f>
        <v/>
      </c>
    </row>
    <row r="3409">
      <c r="A3409" s="13" t="n"/>
      <c r="B3409" s="6" t="n"/>
      <c r="C3409" s="14" t="n"/>
      <c r="D3409" s="14" t="n"/>
      <c r="E3409" s="6" t="n"/>
      <c r="F3409" s="11">
        <f>IF(OR(C3409="",D3409=""),"",ROUND(MOD(D3409-C3409,1)*24,2))</f>
        <v/>
      </c>
      <c r="G3409" s="6" t="n"/>
      <c r="H3409" s="16">
        <f>IF(OR(A3409="",B3409=""),"",IF(COUNTIFS('Lançamentos Diários'!$A$5:$A$2004,A3409,'Lançamentos Diários'!$B$5:$B$2004,B3409)&gt;0,"OK","FALTA LANÇAMENTO"))</f>
        <v/>
      </c>
    </row>
    <row r="3410">
      <c r="A3410" s="13" t="n"/>
      <c r="B3410" s="6" t="n"/>
      <c r="C3410" s="14" t="n"/>
      <c r="D3410" s="14" t="n"/>
      <c r="E3410" s="6" t="n"/>
      <c r="F3410" s="11">
        <f>IF(OR(C3410="",D3410=""),"",ROUND(MOD(D3410-C3410,1)*24,2))</f>
        <v/>
      </c>
      <c r="G3410" s="6" t="n"/>
      <c r="H3410" s="16">
        <f>IF(OR(A3410="",B3410=""),"",IF(COUNTIFS('Lançamentos Diários'!$A$5:$A$2004,A3410,'Lançamentos Diários'!$B$5:$B$2004,B3410)&gt;0,"OK","FALTA LANÇAMENTO"))</f>
        <v/>
      </c>
    </row>
    <row r="3411">
      <c r="A3411" s="13" t="n"/>
      <c r="B3411" s="6" t="n"/>
      <c r="C3411" s="14" t="n"/>
      <c r="D3411" s="14" t="n"/>
      <c r="E3411" s="6" t="n"/>
      <c r="F3411" s="11">
        <f>IF(OR(C3411="",D3411=""),"",ROUND(MOD(D3411-C3411,1)*24,2))</f>
        <v/>
      </c>
      <c r="G3411" s="6" t="n"/>
      <c r="H3411" s="16">
        <f>IF(OR(A3411="",B3411=""),"",IF(COUNTIFS('Lançamentos Diários'!$A$5:$A$2004,A3411,'Lançamentos Diários'!$B$5:$B$2004,B3411)&gt;0,"OK","FALTA LANÇAMENTO"))</f>
        <v/>
      </c>
    </row>
    <row r="3412">
      <c r="A3412" s="13" t="n"/>
      <c r="B3412" s="6" t="n"/>
      <c r="C3412" s="14" t="n"/>
      <c r="D3412" s="14" t="n"/>
      <c r="E3412" s="6" t="n"/>
      <c r="F3412" s="11">
        <f>IF(OR(C3412="",D3412=""),"",ROUND(MOD(D3412-C3412,1)*24,2))</f>
        <v/>
      </c>
      <c r="G3412" s="6" t="n"/>
      <c r="H3412" s="16">
        <f>IF(OR(A3412="",B3412=""),"",IF(COUNTIFS('Lançamentos Diários'!$A$5:$A$2004,A3412,'Lançamentos Diários'!$B$5:$B$2004,B3412)&gt;0,"OK","FALTA LANÇAMENTO"))</f>
        <v/>
      </c>
    </row>
    <row r="3413">
      <c r="A3413" s="13" t="n"/>
      <c r="B3413" s="6" t="n"/>
      <c r="C3413" s="14" t="n"/>
      <c r="D3413" s="14" t="n"/>
      <c r="E3413" s="6" t="n"/>
      <c r="F3413" s="11">
        <f>IF(OR(C3413="",D3413=""),"",ROUND(MOD(D3413-C3413,1)*24,2))</f>
        <v/>
      </c>
      <c r="G3413" s="6" t="n"/>
      <c r="H3413" s="16">
        <f>IF(OR(A3413="",B3413=""),"",IF(COUNTIFS('Lançamentos Diários'!$A$5:$A$2004,A3413,'Lançamentos Diários'!$B$5:$B$2004,B3413)&gt;0,"OK","FALTA LANÇAMENTO"))</f>
        <v/>
      </c>
    </row>
    <row r="3414">
      <c r="A3414" s="13" t="n"/>
      <c r="B3414" s="6" t="n"/>
      <c r="C3414" s="14" t="n"/>
      <c r="D3414" s="14" t="n"/>
      <c r="E3414" s="6" t="n"/>
      <c r="F3414" s="11">
        <f>IF(OR(C3414="",D3414=""),"",ROUND(MOD(D3414-C3414,1)*24,2))</f>
        <v/>
      </c>
      <c r="G3414" s="6" t="n"/>
      <c r="H3414" s="16">
        <f>IF(OR(A3414="",B3414=""),"",IF(COUNTIFS('Lançamentos Diários'!$A$5:$A$2004,A3414,'Lançamentos Diários'!$B$5:$B$2004,B3414)&gt;0,"OK","FALTA LANÇAMENTO"))</f>
        <v/>
      </c>
    </row>
    <row r="3415">
      <c r="A3415" s="13" t="n"/>
      <c r="B3415" s="6" t="n"/>
      <c r="C3415" s="14" t="n"/>
      <c r="D3415" s="14" t="n"/>
      <c r="E3415" s="6" t="n"/>
      <c r="F3415" s="11">
        <f>IF(OR(C3415="",D3415=""),"",ROUND(MOD(D3415-C3415,1)*24,2))</f>
        <v/>
      </c>
      <c r="G3415" s="6" t="n"/>
      <c r="H3415" s="16">
        <f>IF(OR(A3415="",B3415=""),"",IF(COUNTIFS('Lançamentos Diários'!$A$5:$A$2004,A3415,'Lançamentos Diários'!$B$5:$B$2004,B3415)&gt;0,"OK","FALTA LANÇAMENTO"))</f>
        <v/>
      </c>
    </row>
    <row r="3416">
      <c r="A3416" s="13" t="n"/>
      <c r="B3416" s="6" t="n"/>
      <c r="C3416" s="14" t="n"/>
      <c r="D3416" s="14" t="n"/>
      <c r="E3416" s="6" t="n"/>
      <c r="F3416" s="11">
        <f>IF(OR(C3416="",D3416=""),"",ROUND(MOD(D3416-C3416,1)*24,2))</f>
        <v/>
      </c>
      <c r="G3416" s="6" t="n"/>
      <c r="H3416" s="16">
        <f>IF(OR(A3416="",B3416=""),"",IF(COUNTIFS('Lançamentos Diários'!$A$5:$A$2004,A3416,'Lançamentos Diários'!$B$5:$B$2004,B3416)&gt;0,"OK","FALTA LANÇAMENTO"))</f>
        <v/>
      </c>
    </row>
    <row r="3417">
      <c r="A3417" s="13" t="n"/>
      <c r="B3417" s="6" t="n"/>
      <c r="C3417" s="14" t="n"/>
      <c r="D3417" s="14" t="n"/>
      <c r="E3417" s="6" t="n"/>
      <c r="F3417" s="11">
        <f>IF(OR(C3417="",D3417=""),"",ROUND(MOD(D3417-C3417,1)*24,2))</f>
        <v/>
      </c>
      <c r="G3417" s="6" t="n"/>
      <c r="H3417" s="16">
        <f>IF(OR(A3417="",B3417=""),"",IF(COUNTIFS('Lançamentos Diários'!$A$5:$A$2004,A3417,'Lançamentos Diários'!$B$5:$B$2004,B3417)&gt;0,"OK","FALTA LANÇAMENTO"))</f>
        <v/>
      </c>
    </row>
    <row r="3418">
      <c r="A3418" s="13" t="n"/>
      <c r="B3418" s="6" t="n"/>
      <c r="C3418" s="14" t="n"/>
      <c r="D3418" s="14" t="n"/>
      <c r="E3418" s="6" t="n"/>
      <c r="F3418" s="11">
        <f>IF(OR(C3418="",D3418=""),"",ROUND(MOD(D3418-C3418,1)*24,2))</f>
        <v/>
      </c>
      <c r="G3418" s="6" t="n"/>
      <c r="H3418" s="16">
        <f>IF(OR(A3418="",B3418=""),"",IF(COUNTIFS('Lançamentos Diários'!$A$5:$A$2004,A3418,'Lançamentos Diários'!$B$5:$B$2004,B3418)&gt;0,"OK","FALTA LANÇAMENTO"))</f>
        <v/>
      </c>
    </row>
    <row r="3419">
      <c r="A3419" s="13" t="n"/>
      <c r="B3419" s="6" t="n"/>
      <c r="C3419" s="14" t="n"/>
      <c r="D3419" s="14" t="n"/>
      <c r="E3419" s="6" t="n"/>
      <c r="F3419" s="11">
        <f>IF(OR(C3419="",D3419=""),"",ROUND(MOD(D3419-C3419,1)*24,2))</f>
        <v/>
      </c>
      <c r="G3419" s="6" t="n"/>
      <c r="H3419" s="16">
        <f>IF(OR(A3419="",B3419=""),"",IF(COUNTIFS('Lançamentos Diários'!$A$5:$A$2004,A3419,'Lançamentos Diários'!$B$5:$B$2004,B3419)&gt;0,"OK","FALTA LANÇAMENTO"))</f>
        <v/>
      </c>
    </row>
    <row r="3420">
      <c r="A3420" s="13" t="n"/>
      <c r="B3420" s="6" t="n"/>
      <c r="C3420" s="14" t="n"/>
      <c r="D3420" s="14" t="n"/>
      <c r="E3420" s="6" t="n"/>
      <c r="F3420" s="11">
        <f>IF(OR(C3420="",D3420=""),"",ROUND(MOD(D3420-C3420,1)*24,2))</f>
        <v/>
      </c>
      <c r="G3420" s="6" t="n"/>
      <c r="H3420" s="16">
        <f>IF(OR(A3420="",B3420=""),"",IF(COUNTIFS('Lançamentos Diários'!$A$5:$A$2004,A3420,'Lançamentos Diários'!$B$5:$B$2004,B3420)&gt;0,"OK","FALTA LANÇAMENTO"))</f>
        <v/>
      </c>
    </row>
    <row r="3421">
      <c r="A3421" s="13" t="n"/>
      <c r="B3421" s="6" t="n"/>
      <c r="C3421" s="14" t="n"/>
      <c r="D3421" s="14" t="n"/>
      <c r="E3421" s="6" t="n"/>
      <c r="F3421" s="11">
        <f>IF(OR(C3421="",D3421=""),"",ROUND(MOD(D3421-C3421,1)*24,2))</f>
        <v/>
      </c>
      <c r="G3421" s="6" t="n"/>
      <c r="H3421" s="16">
        <f>IF(OR(A3421="",B3421=""),"",IF(COUNTIFS('Lançamentos Diários'!$A$5:$A$2004,A3421,'Lançamentos Diários'!$B$5:$B$2004,B3421)&gt;0,"OK","FALTA LANÇAMENTO"))</f>
        <v/>
      </c>
    </row>
    <row r="3422">
      <c r="A3422" s="13" t="n"/>
      <c r="B3422" s="6" t="n"/>
      <c r="C3422" s="14" t="n"/>
      <c r="D3422" s="14" t="n"/>
      <c r="E3422" s="6" t="n"/>
      <c r="F3422" s="11">
        <f>IF(OR(C3422="",D3422=""),"",ROUND(MOD(D3422-C3422,1)*24,2))</f>
        <v/>
      </c>
      <c r="G3422" s="6" t="n"/>
      <c r="H3422" s="16">
        <f>IF(OR(A3422="",B3422=""),"",IF(COUNTIFS('Lançamentos Diários'!$A$5:$A$2004,A3422,'Lançamentos Diários'!$B$5:$B$2004,B3422)&gt;0,"OK","FALTA LANÇAMENTO"))</f>
        <v/>
      </c>
    </row>
    <row r="3423">
      <c r="A3423" s="13" t="n"/>
      <c r="B3423" s="6" t="n"/>
      <c r="C3423" s="14" t="n"/>
      <c r="D3423" s="14" t="n"/>
      <c r="E3423" s="6" t="n"/>
      <c r="F3423" s="11">
        <f>IF(OR(C3423="",D3423=""),"",ROUND(MOD(D3423-C3423,1)*24,2))</f>
        <v/>
      </c>
      <c r="G3423" s="6" t="n"/>
      <c r="H3423" s="16">
        <f>IF(OR(A3423="",B3423=""),"",IF(COUNTIFS('Lançamentos Diários'!$A$5:$A$2004,A3423,'Lançamentos Diários'!$B$5:$B$2004,B3423)&gt;0,"OK","FALTA LANÇAMENTO"))</f>
        <v/>
      </c>
    </row>
    <row r="3424">
      <c r="A3424" s="13" t="n"/>
      <c r="B3424" s="6" t="n"/>
      <c r="C3424" s="14" t="n"/>
      <c r="D3424" s="14" t="n"/>
      <c r="E3424" s="6" t="n"/>
      <c r="F3424" s="11">
        <f>IF(OR(C3424="",D3424=""),"",ROUND(MOD(D3424-C3424,1)*24,2))</f>
        <v/>
      </c>
      <c r="G3424" s="6" t="n"/>
      <c r="H3424" s="16">
        <f>IF(OR(A3424="",B3424=""),"",IF(COUNTIFS('Lançamentos Diários'!$A$5:$A$2004,A3424,'Lançamentos Diários'!$B$5:$B$2004,B3424)&gt;0,"OK","FALTA LANÇAMENTO"))</f>
        <v/>
      </c>
    </row>
    <row r="3425">
      <c r="A3425" s="13" t="n"/>
      <c r="B3425" s="6" t="n"/>
      <c r="C3425" s="14" t="n"/>
      <c r="D3425" s="14" t="n"/>
      <c r="E3425" s="6" t="n"/>
      <c r="F3425" s="11">
        <f>IF(OR(C3425="",D3425=""),"",ROUND(MOD(D3425-C3425,1)*24,2))</f>
        <v/>
      </c>
      <c r="G3425" s="6" t="n"/>
      <c r="H3425" s="16">
        <f>IF(OR(A3425="",B3425=""),"",IF(COUNTIFS('Lançamentos Diários'!$A$5:$A$2004,A3425,'Lançamentos Diários'!$B$5:$B$2004,B3425)&gt;0,"OK","FALTA LANÇAMENTO"))</f>
        <v/>
      </c>
    </row>
    <row r="3426">
      <c r="A3426" s="13" t="n"/>
      <c r="B3426" s="6" t="n"/>
      <c r="C3426" s="14" t="n"/>
      <c r="D3426" s="14" t="n"/>
      <c r="E3426" s="6" t="n"/>
      <c r="F3426" s="11">
        <f>IF(OR(C3426="",D3426=""),"",ROUND(MOD(D3426-C3426,1)*24,2))</f>
        <v/>
      </c>
      <c r="G3426" s="6" t="n"/>
      <c r="H3426" s="16">
        <f>IF(OR(A3426="",B3426=""),"",IF(COUNTIFS('Lançamentos Diários'!$A$5:$A$2004,A3426,'Lançamentos Diários'!$B$5:$B$2004,B3426)&gt;0,"OK","FALTA LANÇAMENTO"))</f>
        <v/>
      </c>
    </row>
    <row r="3427">
      <c r="A3427" s="13" t="n"/>
      <c r="B3427" s="6" t="n"/>
      <c r="C3427" s="14" t="n"/>
      <c r="D3427" s="14" t="n"/>
      <c r="E3427" s="6" t="n"/>
      <c r="F3427" s="11">
        <f>IF(OR(C3427="",D3427=""),"",ROUND(MOD(D3427-C3427,1)*24,2))</f>
        <v/>
      </c>
      <c r="G3427" s="6" t="n"/>
      <c r="H3427" s="16">
        <f>IF(OR(A3427="",B3427=""),"",IF(COUNTIFS('Lançamentos Diários'!$A$5:$A$2004,A3427,'Lançamentos Diários'!$B$5:$B$2004,B3427)&gt;0,"OK","FALTA LANÇAMENTO"))</f>
        <v/>
      </c>
    </row>
    <row r="3428">
      <c r="A3428" s="13" t="n"/>
      <c r="B3428" s="6" t="n"/>
      <c r="C3428" s="14" t="n"/>
      <c r="D3428" s="14" t="n"/>
      <c r="E3428" s="6" t="n"/>
      <c r="F3428" s="11">
        <f>IF(OR(C3428="",D3428=""),"",ROUND(MOD(D3428-C3428,1)*24,2))</f>
        <v/>
      </c>
      <c r="G3428" s="6" t="n"/>
      <c r="H3428" s="16">
        <f>IF(OR(A3428="",B3428=""),"",IF(COUNTIFS('Lançamentos Diários'!$A$5:$A$2004,A3428,'Lançamentos Diários'!$B$5:$B$2004,B3428)&gt;0,"OK","FALTA LANÇAMENTO"))</f>
        <v/>
      </c>
    </row>
    <row r="3429">
      <c r="A3429" s="13" t="n"/>
      <c r="B3429" s="6" t="n"/>
      <c r="C3429" s="14" t="n"/>
      <c r="D3429" s="14" t="n"/>
      <c r="E3429" s="6" t="n"/>
      <c r="F3429" s="11">
        <f>IF(OR(C3429="",D3429=""),"",ROUND(MOD(D3429-C3429,1)*24,2))</f>
        <v/>
      </c>
      <c r="G3429" s="6" t="n"/>
      <c r="H3429" s="16">
        <f>IF(OR(A3429="",B3429=""),"",IF(COUNTIFS('Lançamentos Diários'!$A$5:$A$2004,A3429,'Lançamentos Diários'!$B$5:$B$2004,B3429)&gt;0,"OK","FALTA LANÇAMENTO"))</f>
        <v/>
      </c>
    </row>
    <row r="3430">
      <c r="A3430" s="13" t="n"/>
      <c r="B3430" s="6" t="n"/>
      <c r="C3430" s="14" t="n"/>
      <c r="D3430" s="14" t="n"/>
      <c r="E3430" s="6" t="n"/>
      <c r="F3430" s="11">
        <f>IF(OR(C3430="",D3430=""),"",ROUND(MOD(D3430-C3430,1)*24,2))</f>
        <v/>
      </c>
      <c r="G3430" s="6" t="n"/>
      <c r="H3430" s="16">
        <f>IF(OR(A3430="",B3430=""),"",IF(COUNTIFS('Lançamentos Diários'!$A$5:$A$2004,A3430,'Lançamentos Diários'!$B$5:$B$2004,B3430)&gt;0,"OK","FALTA LANÇAMENTO"))</f>
        <v/>
      </c>
    </row>
    <row r="3431">
      <c r="A3431" s="13" t="n"/>
      <c r="B3431" s="6" t="n"/>
      <c r="C3431" s="14" t="n"/>
      <c r="D3431" s="14" t="n"/>
      <c r="E3431" s="6" t="n"/>
      <c r="F3431" s="11">
        <f>IF(OR(C3431="",D3431=""),"",ROUND(MOD(D3431-C3431,1)*24,2))</f>
        <v/>
      </c>
      <c r="G3431" s="6" t="n"/>
      <c r="H3431" s="16">
        <f>IF(OR(A3431="",B3431=""),"",IF(COUNTIFS('Lançamentos Diários'!$A$5:$A$2004,A3431,'Lançamentos Diários'!$B$5:$B$2004,B3431)&gt;0,"OK","FALTA LANÇAMENTO"))</f>
        <v/>
      </c>
    </row>
    <row r="3432">
      <c r="A3432" s="13" t="n"/>
      <c r="B3432" s="6" t="n"/>
      <c r="C3432" s="14" t="n"/>
      <c r="D3432" s="14" t="n"/>
      <c r="E3432" s="6" t="n"/>
      <c r="F3432" s="11">
        <f>IF(OR(C3432="",D3432=""),"",ROUND(MOD(D3432-C3432,1)*24,2))</f>
        <v/>
      </c>
      <c r="G3432" s="6" t="n"/>
      <c r="H3432" s="16">
        <f>IF(OR(A3432="",B3432=""),"",IF(COUNTIFS('Lançamentos Diários'!$A$5:$A$2004,A3432,'Lançamentos Diários'!$B$5:$B$2004,B3432)&gt;0,"OK","FALTA LANÇAMENTO"))</f>
        <v/>
      </c>
    </row>
    <row r="3433">
      <c r="A3433" s="13" t="n"/>
      <c r="B3433" s="6" t="n"/>
      <c r="C3433" s="14" t="n"/>
      <c r="D3433" s="14" t="n"/>
      <c r="E3433" s="6" t="n"/>
      <c r="F3433" s="11">
        <f>IF(OR(C3433="",D3433=""),"",ROUND(MOD(D3433-C3433,1)*24,2))</f>
        <v/>
      </c>
      <c r="G3433" s="6" t="n"/>
      <c r="H3433" s="16">
        <f>IF(OR(A3433="",B3433=""),"",IF(COUNTIFS('Lançamentos Diários'!$A$5:$A$2004,A3433,'Lançamentos Diários'!$B$5:$B$2004,B3433)&gt;0,"OK","FALTA LANÇAMENTO"))</f>
        <v/>
      </c>
    </row>
    <row r="3434">
      <c r="A3434" s="13" t="n"/>
      <c r="B3434" s="6" t="n"/>
      <c r="C3434" s="14" t="n"/>
      <c r="D3434" s="14" t="n"/>
      <c r="E3434" s="6" t="n"/>
      <c r="F3434" s="11">
        <f>IF(OR(C3434="",D3434=""),"",ROUND(MOD(D3434-C3434,1)*24,2))</f>
        <v/>
      </c>
      <c r="G3434" s="6" t="n"/>
      <c r="H3434" s="16">
        <f>IF(OR(A3434="",B3434=""),"",IF(COUNTIFS('Lançamentos Diários'!$A$5:$A$2004,A3434,'Lançamentos Diários'!$B$5:$B$2004,B3434)&gt;0,"OK","FALTA LANÇAMENTO"))</f>
        <v/>
      </c>
    </row>
    <row r="3435">
      <c r="A3435" s="13" t="n"/>
      <c r="B3435" s="6" t="n"/>
      <c r="C3435" s="14" t="n"/>
      <c r="D3435" s="14" t="n"/>
      <c r="E3435" s="6" t="n"/>
      <c r="F3435" s="11">
        <f>IF(OR(C3435="",D3435=""),"",ROUND(MOD(D3435-C3435,1)*24,2))</f>
        <v/>
      </c>
      <c r="G3435" s="6" t="n"/>
      <c r="H3435" s="16">
        <f>IF(OR(A3435="",B3435=""),"",IF(COUNTIFS('Lançamentos Diários'!$A$5:$A$2004,A3435,'Lançamentos Diários'!$B$5:$B$2004,B3435)&gt;0,"OK","FALTA LANÇAMENTO"))</f>
        <v/>
      </c>
    </row>
    <row r="3436">
      <c r="A3436" s="13" t="n"/>
      <c r="B3436" s="6" t="n"/>
      <c r="C3436" s="14" t="n"/>
      <c r="D3436" s="14" t="n"/>
      <c r="E3436" s="6" t="n"/>
      <c r="F3436" s="11">
        <f>IF(OR(C3436="",D3436=""),"",ROUND(MOD(D3436-C3436,1)*24,2))</f>
        <v/>
      </c>
      <c r="G3436" s="6" t="n"/>
      <c r="H3436" s="16">
        <f>IF(OR(A3436="",B3436=""),"",IF(COUNTIFS('Lançamentos Diários'!$A$5:$A$2004,A3436,'Lançamentos Diários'!$B$5:$B$2004,B3436)&gt;0,"OK","FALTA LANÇAMENTO"))</f>
        <v/>
      </c>
    </row>
    <row r="3437">
      <c r="A3437" s="13" t="n"/>
      <c r="B3437" s="6" t="n"/>
      <c r="C3437" s="14" t="n"/>
      <c r="D3437" s="14" t="n"/>
      <c r="E3437" s="6" t="n"/>
      <c r="F3437" s="11">
        <f>IF(OR(C3437="",D3437=""),"",ROUND(MOD(D3437-C3437,1)*24,2))</f>
        <v/>
      </c>
      <c r="G3437" s="6" t="n"/>
      <c r="H3437" s="16">
        <f>IF(OR(A3437="",B3437=""),"",IF(COUNTIFS('Lançamentos Diários'!$A$5:$A$2004,A3437,'Lançamentos Diários'!$B$5:$B$2004,B3437)&gt;0,"OK","FALTA LANÇAMENTO"))</f>
        <v/>
      </c>
    </row>
    <row r="3438">
      <c r="A3438" s="13" t="n"/>
      <c r="B3438" s="6" t="n"/>
      <c r="C3438" s="14" t="n"/>
      <c r="D3438" s="14" t="n"/>
      <c r="E3438" s="6" t="n"/>
      <c r="F3438" s="11">
        <f>IF(OR(C3438="",D3438=""),"",ROUND(MOD(D3438-C3438,1)*24,2))</f>
        <v/>
      </c>
      <c r="G3438" s="6" t="n"/>
      <c r="H3438" s="16">
        <f>IF(OR(A3438="",B3438=""),"",IF(COUNTIFS('Lançamentos Diários'!$A$5:$A$2004,A3438,'Lançamentos Diários'!$B$5:$B$2004,B3438)&gt;0,"OK","FALTA LANÇAMENTO"))</f>
        <v/>
      </c>
    </row>
    <row r="3439">
      <c r="A3439" s="13" t="n"/>
      <c r="B3439" s="6" t="n"/>
      <c r="C3439" s="14" t="n"/>
      <c r="D3439" s="14" t="n"/>
      <c r="E3439" s="6" t="n"/>
      <c r="F3439" s="11">
        <f>IF(OR(C3439="",D3439=""),"",ROUND(MOD(D3439-C3439,1)*24,2))</f>
        <v/>
      </c>
      <c r="G3439" s="6" t="n"/>
      <c r="H3439" s="16">
        <f>IF(OR(A3439="",B3439=""),"",IF(COUNTIFS('Lançamentos Diários'!$A$5:$A$2004,A3439,'Lançamentos Diários'!$B$5:$B$2004,B3439)&gt;0,"OK","FALTA LANÇAMENTO"))</f>
        <v/>
      </c>
    </row>
    <row r="3440">
      <c r="A3440" s="13" t="n"/>
      <c r="B3440" s="6" t="n"/>
      <c r="C3440" s="14" t="n"/>
      <c r="D3440" s="14" t="n"/>
      <c r="E3440" s="6" t="n"/>
      <c r="F3440" s="11">
        <f>IF(OR(C3440="",D3440=""),"",ROUND(MOD(D3440-C3440,1)*24,2))</f>
        <v/>
      </c>
      <c r="G3440" s="6" t="n"/>
      <c r="H3440" s="16">
        <f>IF(OR(A3440="",B3440=""),"",IF(COUNTIFS('Lançamentos Diários'!$A$5:$A$2004,A3440,'Lançamentos Diários'!$B$5:$B$2004,B3440)&gt;0,"OK","FALTA LANÇAMENTO"))</f>
        <v/>
      </c>
    </row>
    <row r="3441">
      <c r="A3441" s="13" t="n"/>
      <c r="B3441" s="6" t="n"/>
      <c r="C3441" s="14" t="n"/>
      <c r="D3441" s="14" t="n"/>
      <c r="E3441" s="6" t="n"/>
      <c r="F3441" s="11">
        <f>IF(OR(C3441="",D3441=""),"",ROUND(MOD(D3441-C3441,1)*24,2))</f>
        <v/>
      </c>
      <c r="G3441" s="6" t="n"/>
      <c r="H3441" s="16">
        <f>IF(OR(A3441="",B3441=""),"",IF(COUNTIFS('Lançamentos Diários'!$A$5:$A$2004,A3441,'Lançamentos Diários'!$B$5:$B$2004,B3441)&gt;0,"OK","FALTA LANÇAMENTO"))</f>
        <v/>
      </c>
    </row>
    <row r="3442">
      <c r="A3442" s="13" t="n"/>
      <c r="B3442" s="6" t="n"/>
      <c r="C3442" s="14" t="n"/>
      <c r="D3442" s="14" t="n"/>
      <c r="E3442" s="6" t="n"/>
      <c r="F3442" s="11">
        <f>IF(OR(C3442="",D3442=""),"",ROUND(MOD(D3442-C3442,1)*24,2))</f>
        <v/>
      </c>
      <c r="G3442" s="6" t="n"/>
      <c r="H3442" s="16">
        <f>IF(OR(A3442="",B3442=""),"",IF(COUNTIFS('Lançamentos Diários'!$A$5:$A$2004,A3442,'Lançamentos Diários'!$B$5:$B$2004,B3442)&gt;0,"OK","FALTA LANÇAMENTO"))</f>
        <v/>
      </c>
    </row>
    <row r="3443">
      <c r="A3443" s="13" t="n"/>
      <c r="B3443" s="6" t="n"/>
      <c r="C3443" s="14" t="n"/>
      <c r="D3443" s="14" t="n"/>
      <c r="E3443" s="6" t="n"/>
      <c r="F3443" s="11">
        <f>IF(OR(C3443="",D3443=""),"",ROUND(MOD(D3443-C3443,1)*24,2))</f>
        <v/>
      </c>
      <c r="G3443" s="6" t="n"/>
      <c r="H3443" s="16">
        <f>IF(OR(A3443="",B3443=""),"",IF(COUNTIFS('Lançamentos Diários'!$A$5:$A$2004,A3443,'Lançamentos Diários'!$B$5:$B$2004,B3443)&gt;0,"OK","FALTA LANÇAMENTO"))</f>
        <v/>
      </c>
    </row>
    <row r="3444">
      <c r="A3444" s="13" t="n"/>
      <c r="B3444" s="6" t="n"/>
      <c r="C3444" s="14" t="n"/>
      <c r="D3444" s="14" t="n"/>
      <c r="E3444" s="6" t="n"/>
      <c r="F3444" s="11">
        <f>IF(OR(C3444="",D3444=""),"",ROUND(MOD(D3444-C3444,1)*24,2))</f>
        <v/>
      </c>
      <c r="G3444" s="6" t="n"/>
      <c r="H3444" s="16">
        <f>IF(OR(A3444="",B3444=""),"",IF(COUNTIFS('Lançamentos Diários'!$A$5:$A$2004,A3444,'Lançamentos Diários'!$B$5:$B$2004,B3444)&gt;0,"OK","FALTA LANÇAMENTO"))</f>
        <v/>
      </c>
    </row>
    <row r="3445">
      <c r="A3445" s="13" t="n"/>
      <c r="B3445" s="6" t="n"/>
      <c r="C3445" s="14" t="n"/>
      <c r="D3445" s="14" t="n"/>
      <c r="E3445" s="6" t="n"/>
      <c r="F3445" s="11">
        <f>IF(OR(C3445="",D3445=""),"",ROUND(MOD(D3445-C3445,1)*24,2))</f>
        <v/>
      </c>
      <c r="G3445" s="6" t="n"/>
      <c r="H3445" s="16">
        <f>IF(OR(A3445="",B3445=""),"",IF(COUNTIFS('Lançamentos Diários'!$A$5:$A$2004,A3445,'Lançamentos Diários'!$B$5:$B$2004,B3445)&gt;0,"OK","FALTA LANÇAMENTO"))</f>
        <v/>
      </c>
    </row>
    <row r="3446">
      <c r="A3446" s="13" t="n"/>
      <c r="B3446" s="6" t="n"/>
      <c r="C3446" s="14" t="n"/>
      <c r="D3446" s="14" t="n"/>
      <c r="E3446" s="6" t="n"/>
      <c r="F3446" s="11">
        <f>IF(OR(C3446="",D3446=""),"",ROUND(MOD(D3446-C3446,1)*24,2))</f>
        <v/>
      </c>
      <c r="G3446" s="6" t="n"/>
      <c r="H3446" s="16">
        <f>IF(OR(A3446="",B3446=""),"",IF(COUNTIFS('Lançamentos Diários'!$A$5:$A$2004,A3446,'Lançamentos Diários'!$B$5:$B$2004,B3446)&gt;0,"OK","FALTA LANÇAMENTO"))</f>
        <v/>
      </c>
    </row>
    <row r="3447">
      <c r="A3447" s="13" t="n"/>
      <c r="B3447" s="6" t="n"/>
      <c r="C3447" s="14" t="n"/>
      <c r="D3447" s="14" t="n"/>
      <c r="E3447" s="6" t="n"/>
      <c r="F3447" s="11">
        <f>IF(OR(C3447="",D3447=""),"",ROUND(MOD(D3447-C3447,1)*24,2))</f>
        <v/>
      </c>
      <c r="G3447" s="6" t="n"/>
      <c r="H3447" s="16">
        <f>IF(OR(A3447="",B3447=""),"",IF(COUNTIFS('Lançamentos Diários'!$A$5:$A$2004,A3447,'Lançamentos Diários'!$B$5:$B$2004,B3447)&gt;0,"OK","FALTA LANÇAMENTO"))</f>
        <v/>
      </c>
    </row>
    <row r="3448">
      <c r="A3448" s="13" t="n"/>
      <c r="B3448" s="6" t="n"/>
      <c r="C3448" s="14" t="n"/>
      <c r="D3448" s="14" t="n"/>
      <c r="E3448" s="6" t="n"/>
      <c r="F3448" s="11">
        <f>IF(OR(C3448="",D3448=""),"",ROUND(MOD(D3448-C3448,1)*24,2))</f>
        <v/>
      </c>
      <c r="G3448" s="6" t="n"/>
      <c r="H3448" s="16">
        <f>IF(OR(A3448="",B3448=""),"",IF(COUNTIFS('Lançamentos Diários'!$A$5:$A$2004,A3448,'Lançamentos Diários'!$B$5:$B$2004,B3448)&gt;0,"OK","FALTA LANÇAMENTO"))</f>
        <v/>
      </c>
    </row>
    <row r="3449">
      <c r="A3449" s="13" t="n"/>
      <c r="B3449" s="6" t="n"/>
      <c r="C3449" s="14" t="n"/>
      <c r="D3449" s="14" t="n"/>
      <c r="E3449" s="6" t="n"/>
      <c r="F3449" s="11">
        <f>IF(OR(C3449="",D3449=""),"",ROUND(MOD(D3449-C3449,1)*24,2))</f>
        <v/>
      </c>
      <c r="G3449" s="6" t="n"/>
      <c r="H3449" s="16">
        <f>IF(OR(A3449="",B3449=""),"",IF(COUNTIFS('Lançamentos Diários'!$A$5:$A$2004,A3449,'Lançamentos Diários'!$B$5:$B$2004,B3449)&gt;0,"OK","FALTA LANÇAMENTO"))</f>
        <v/>
      </c>
    </row>
    <row r="3450">
      <c r="A3450" s="13" t="n"/>
      <c r="B3450" s="6" t="n"/>
      <c r="C3450" s="14" t="n"/>
      <c r="D3450" s="14" t="n"/>
      <c r="E3450" s="6" t="n"/>
      <c r="F3450" s="11">
        <f>IF(OR(C3450="",D3450=""),"",ROUND(MOD(D3450-C3450,1)*24,2))</f>
        <v/>
      </c>
      <c r="G3450" s="6" t="n"/>
      <c r="H3450" s="16">
        <f>IF(OR(A3450="",B3450=""),"",IF(COUNTIFS('Lançamentos Diários'!$A$5:$A$2004,A3450,'Lançamentos Diários'!$B$5:$B$2004,B3450)&gt;0,"OK","FALTA LANÇAMENTO"))</f>
        <v/>
      </c>
    </row>
    <row r="3451">
      <c r="A3451" s="13" t="n"/>
      <c r="B3451" s="6" t="n"/>
      <c r="C3451" s="14" t="n"/>
      <c r="D3451" s="14" t="n"/>
      <c r="E3451" s="6" t="n"/>
      <c r="F3451" s="11">
        <f>IF(OR(C3451="",D3451=""),"",ROUND(MOD(D3451-C3451,1)*24,2))</f>
        <v/>
      </c>
      <c r="G3451" s="6" t="n"/>
      <c r="H3451" s="16">
        <f>IF(OR(A3451="",B3451=""),"",IF(COUNTIFS('Lançamentos Diários'!$A$5:$A$2004,A3451,'Lançamentos Diários'!$B$5:$B$2004,B3451)&gt;0,"OK","FALTA LANÇAMENTO"))</f>
        <v/>
      </c>
    </row>
    <row r="3452">
      <c r="A3452" s="13" t="n"/>
      <c r="B3452" s="6" t="n"/>
      <c r="C3452" s="14" t="n"/>
      <c r="D3452" s="14" t="n"/>
      <c r="E3452" s="6" t="n"/>
      <c r="F3452" s="11">
        <f>IF(OR(C3452="",D3452=""),"",ROUND(MOD(D3452-C3452,1)*24,2))</f>
        <v/>
      </c>
      <c r="G3452" s="6" t="n"/>
      <c r="H3452" s="16">
        <f>IF(OR(A3452="",B3452=""),"",IF(COUNTIFS('Lançamentos Diários'!$A$5:$A$2004,A3452,'Lançamentos Diários'!$B$5:$B$2004,B3452)&gt;0,"OK","FALTA LANÇAMENTO"))</f>
        <v/>
      </c>
    </row>
    <row r="3453">
      <c r="A3453" s="13" t="n"/>
      <c r="B3453" s="6" t="n"/>
      <c r="C3453" s="14" t="n"/>
      <c r="D3453" s="14" t="n"/>
      <c r="E3453" s="6" t="n"/>
      <c r="F3453" s="11">
        <f>IF(OR(C3453="",D3453=""),"",ROUND(MOD(D3453-C3453,1)*24,2))</f>
        <v/>
      </c>
      <c r="G3453" s="6" t="n"/>
      <c r="H3453" s="16">
        <f>IF(OR(A3453="",B3453=""),"",IF(COUNTIFS('Lançamentos Diários'!$A$5:$A$2004,A3453,'Lançamentos Diários'!$B$5:$B$2004,B3453)&gt;0,"OK","FALTA LANÇAMENTO"))</f>
        <v/>
      </c>
    </row>
    <row r="3454">
      <c r="A3454" s="13" t="n"/>
      <c r="B3454" s="6" t="n"/>
      <c r="C3454" s="14" t="n"/>
      <c r="D3454" s="14" t="n"/>
      <c r="E3454" s="6" t="n"/>
      <c r="F3454" s="11">
        <f>IF(OR(C3454="",D3454=""),"",ROUND(MOD(D3454-C3454,1)*24,2))</f>
        <v/>
      </c>
      <c r="G3454" s="6" t="n"/>
      <c r="H3454" s="16">
        <f>IF(OR(A3454="",B3454=""),"",IF(COUNTIFS('Lançamentos Diários'!$A$5:$A$2004,A3454,'Lançamentos Diários'!$B$5:$B$2004,B3454)&gt;0,"OK","FALTA LANÇAMENTO"))</f>
        <v/>
      </c>
    </row>
    <row r="3455">
      <c r="A3455" s="13" t="n"/>
      <c r="B3455" s="6" t="n"/>
      <c r="C3455" s="14" t="n"/>
      <c r="D3455" s="14" t="n"/>
      <c r="E3455" s="6" t="n"/>
      <c r="F3455" s="11">
        <f>IF(OR(C3455="",D3455=""),"",ROUND(MOD(D3455-C3455,1)*24,2))</f>
        <v/>
      </c>
      <c r="G3455" s="6" t="n"/>
      <c r="H3455" s="16">
        <f>IF(OR(A3455="",B3455=""),"",IF(COUNTIFS('Lançamentos Diários'!$A$5:$A$2004,A3455,'Lançamentos Diários'!$B$5:$B$2004,B3455)&gt;0,"OK","FALTA LANÇAMENTO"))</f>
        <v/>
      </c>
    </row>
    <row r="3456">
      <c r="A3456" s="13" t="n"/>
      <c r="B3456" s="6" t="n"/>
      <c r="C3456" s="14" t="n"/>
      <c r="D3456" s="14" t="n"/>
      <c r="E3456" s="6" t="n"/>
      <c r="F3456" s="11">
        <f>IF(OR(C3456="",D3456=""),"",ROUND(MOD(D3456-C3456,1)*24,2))</f>
        <v/>
      </c>
      <c r="G3456" s="6" t="n"/>
      <c r="H3456" s="16">
        <f>IF(OR(A3456="",B3456=""),"",IF(COUNTIFS('Lançamentos Diários'!$A$5:$A$2004,A3456,'Lançamentos Diários'!$B$5:$B$2004,B3456)&gt;0,"OK","FALTA LANÇAMENTO"))</f>
        <v/>
      </c>
    </row>
    <row r="3457">
      <c r="A3457" s="13" t="n"/>
      <c r="B3457" s="6" t="n"/>
      <c r="C3457" s="14" t="n"/>
      <c r="D3457" s="14" t="n"/>
      <c r="E3457" s="6" t="n"/>
      <c r="F3457" s="11">
        <f>IF(OR(C3457="",D3457=""),"",ROUND(MOD(D3457-C3457,1)*24,2))</f>
        <v/>
      </c>
      <c r="G3457" s="6" t="n"/>
      <c r="H3457" s="16">
        <f>IF(OR(A3457="",B3457=""),"",IF(COUNTIFS('Lançamentos Diários'!$A$5:$A$2004,A3457,'Lançamentos Diários'!$B$5:$B$2004,B3457)&gt;0,"OK","FALTA LANÇAMENTO"))</f>
        <v/>
      </c>
    </row>
    <row r="3458">
      <c r="A3458" s="13" t="n"/>
      <c r="B3458" s="6" t="n"/>
      <c r="C3458" s="14" t="n"/>
      <c r="D3458" s="14" t="n"/>
      <c r="E3458" s="6" t="n"/>
      <c r="F3458" s="11">
        <f>IF(OR(C3458="",D3458=""),"",ROUND(MOD(D3458-C3458,1)*24,2))</f>
        <v/>
      </c>
      <c r="G3458" s="6" t="n"/>
      <c r="H3458" s="16">
        <f>IF(OR(A3458="",B3458=""),"",IF(COUNTIFS('Lançamentos Diários'!$A$5:$A$2004,A3458,'Lançamentos Diários'!$B$5:$B$2004,B3458)&gt;0,"OK","FALTA LANÇAMENTO"))</f>
        <v/>
      </c>
    </row>
    <row r="3459">
      <c r="A3459" s="13" t="n"/>
      <c r="B3459" s="6" t="n"/>
      <c r="C3459" s="14" t="n"/>
      <c r="D3459" s="14" t="n"/>
      <c r="E3459" s="6" t="n"/>
      <c r="F3459" s="11">
        <f>IF(OR(C3459="",D3459=""),"",ROUND(MOD(D3459-C3459,1)*24,2))</f>
        <v/>
      </c>
      <c r="G3459" s="6" t="n"/>
      <c r="H3459" s="16">
        <f>IF(OR(A3459="",B3459=""),"",IF(COUNTIFS('Lançamentos Diários'!$A$5:$A$2004,A3459,'Lançamentos Diários'!$B$5:$B$2004,B3459)&gt;0,"OK","FALTA LANÇAMENTO"))</f>
        <v/>
      </c>
    </row>
    <row r="3460">
      <c r="A3460" s="13" t="n"/>
      <c r="B3460" s="6" t="n"/>
      <c r="C3460" s="14" t="n"/>
      <c r="D3460" s="14" t="n"/>
      <c r="E3460" s="6" t="n"/>
      <c r="F3460" s="11">
        <f>IF(OR(C3460="",D3460=""),"",ROUND(MOD(D3460-C3460,1)*24,2))</f>
        <v/>
      </c>
      <c r="G3460" s="6" t="n"/>
      <c r="H3460" s="16">
        <f>IF(OR(A3460="",B3460=""),"",IF(COUNTIFS('Lançamentos Diários'!$A$5:$A$2004,A3460,'Lançamentos Diários'!$B$5:$B$2004,B3460)&gt;0,"OK","FALTA LANÇAMENTO"))</f>
        <v/>
      </c>
    </row>
    <row r="3461">
      <c r="A3461" s="13" t="n"/>
      <c r="B3461" s="6" t="n"/>
      <c r="C3461" s="14" t="n"/>
      <c r="D3461" s="14" t="n"/>
      <c r="E3461" s="6" t="n"/>
      <c r="F3461" s="11">
        <f>IF(OR(C3461="",D3461=""),"",ROUND(MOD(D3461-C3461,1)*24,2))</f>
        <v/>
      </c>
      <c r="G3461" s="6" t="n"/>
      <c r="H3461" s="16">
        <f>IF(OR(A3461="",B3461=""),"",IF(COUNTIFS('Lançamentos Diários'!$A$5:$A$2004,A3461,'Lançamentos Diários'!$B$5:$B$2004,B3461)&gt;0,"OK","FALTA LANÇAMENTO"))</f>
        <v/>
      </c>
    </row>
    <row r="3462">
      <c r="A3462" s="13" t="n"/>
      <c r="B3462" s="6" t="n"/>
      <c r="C3462" s="14" t="n"/>
      <c r="D3462" s="14" t="n"/>
      <c r="E3462" s="6" t="n"/>
      <c r="F3462" s="11">
        <f>IF(OR(C3462="",D3462=""),"",ROUND(MOD(D3462-C3462,1)*24,2))</f>
        <v/>
      </c>
      <c r="G3462" s="6" t="n"/>
      <c r="H3462" s="16">
        <f>IF(OR(A3462="",B3462=""),"",IF(COUNTIFS('Lançamentos Diários'!$A$5:$A$2004,A3462,'Lançamentos Diários'!$B$5:$B$2004,B3462)&gt;0,"OK","FALTA LANÇAMENTO"))</f>
        <v/>
      </c>
    </row>
    <row r="3463">
      <c r="A3463" s="13" t="n"/>
      <c r="B3463" s="6" t="n"/>
      <c r="C3463" s="14" t="n"/>
      <c r="D3463" s="14" t="n"/>
      <c r="E3463" s="6" t="n"/>
      <c r="F3463" s="11">
        <f>IF(OR(C3463="",D3463=""),"",ROUND(MOD(D3463-C3463,1)*24,2))</f>
        <v/>
      </c>
      <c r="G3463" s="6" t="n"/>
      <c r="H3463" s="16">
        <f>IF(OR(A3463="",B3463=""),"",IF(COUNTIFS('Lançamentos Diários'!$A$5:$A$2004,A3463,'Lançamentos Diários'!$B$5:$B$2004,B3463)&gt;0,"OK","FALTA LANÇAMENTO"))</f>
        <v/>
      </c>
    </row>
    <row r="3464">
      <c r="A3464" s="13" t="n"/>
      <c r="B3464" s="6" t="n"/>
      <c r="C3464" s="14" t="n"/>
      <c r="D3464" s="14" t="n"/>
      <c r="E3464" s="6" t="n"/>
      <c r="F3464" s="11">
        <f>IF(OR(C3464="",D3464=""),"",ROUND(MOD(D3464-C3464,1)*24,2))</f>
        <v/>
      </c>
      <c r="G3464" s="6" t="n"/>
      <c r="H3464" s="16">
        <f>IF(OR(A3464="",B3464=""),"",IF(COUNTIFS('Lançamentos Diários'!$A$5:$A$2004,A3464,'Lançamentos Diários'!$B$5:$B$2004,B3464)&gt;0,"OK","FALTA LANÇAMENTO"))</f>
        <v/>
      </c>
    </row>
    <row r="3465">
      <c r="A3465" s="13" t="n"/>
      <c r="B3465" s="6" t="n"/>
      <c r="C3465" s="14" t="n"/>
      <c r="D3465" s="14" t="n"/>
      <c r="E3465" s="6" t="n"/>
      <c r="F3465" s="11">
        <f>IF(OR(C3465="",D3465=""),"",ROUND(MOD(D3465-C3465,1)*24,2))</f>
        <v/>
      </c>
      <c r="G3465" s="6" t="n"/>
      <c r="H3465" s="16">
        <f>IF(OR(A3465="",B3465=""),"",IF(COUNTIFS('Lançamentos Diários'!$A$5:$A$2004,A3465,'Lançamentos Diários'!$B$5:$B$2004,B3465)&gt;0,"OK","FALTA LANÇAMENTO"))</f>
        <v/>
      </c>
    </row>
    <row r="3466">
      <c r="A3466" s="13" t="n"/>
      <c r="B3466" s="6" t="n"/>
      <c r="C3466" s="14" t="n"/>
      <c r="D3466" s="14" t="n"/>
      <c r="E3466" s="6" t="n"/>
      <c r="F3466" s="11">
        <f>IF(OR(C3466="",D3466=""),"",ROUND(MOD(D3466-C3466,1)*24,2))</f>
        <v/>
      </c>
      <c r="G3466" s="6" t="n"/>
      <c r="H3466" s="16">
        <f>IF(OR(A3466="",B3466=""),"",IF(COUNTIFS('Lançamentos Diários'!$A$5:$A$2004,A3466,'Lançamentos Diários'!$B$5:$B$2004,B3466)&gt;0,"OK","FALTA LANÇAMENTO"))</f>
        <v/>
      </c>
    </row>
    <row r="3467">
      <c r="A3467" s="13" t="n"/>
      <c r="B3467" s="6" t="n"/>
      <c r="C3467" s="14" t="n"/>
      <c r="D3467" s="14" t="n"/>
      <c r="E3467" s="6" t="n"/>
      <c r="F3467" s="11">
        <f>IF(OR(C3467="",D3467=""),"",ROUND(MOD(D3467-C3467,1)*24,2))</f>
        <v/>
      </c>
      <c r="G3467" s="6" t="n"/>
      <c r="H3467" s="16">
        <f>IF(OR(A3467="",B3467=""),"",IF(COUNTIFS('Lançamentos Diários'!$A$5:$A$2004,A3467,'Lançamentos Diários'!$B$5:$B$2004,B3467)&gt;0,"OK","FALTA LANÇAMENTO"))</f>
        <v/>
      </c>
    </row>
    <row r="3468">
      <c r="A3468" s="13" t="n"/>
      <c r="B3468" s="6" t="n"/>
      <c r="C3468" s="14" t="n"/>
      <c r="D3468" s="14" t="n"/>
      <c r="E3468" s="6" t="n"/>
      <c r="F3468" s="11">
        <f>IF(OR(C3468="",D3468=""),"",ROUND(MOD(D3468-C3468,1)*24,2))</f>
        <v/>
      </c>
      <c r="G3468" s="6" t="n"/>
      <c r="H3468" s="16">
        <f>IF(OR(A3468="",B3468=""),"",IF(COUNTIFS('Lançamentos Diários'!$A$5:$A$2004,A3468,'Lançamentos Diários'!$B$5:$B$2004,B3468)&gt;0,"OK","FALTA LANÇAMENTO"))</f>
        <v/>
      </c>
    </row>
    <row r="3469">
      <c r="A3469" s="13" t="n"/>
      <c r="B3469" s="6" t="n"/>
      <c r="C3469" s="14" t="n"/>
      <c r="D3469" s="14" t="n"/>
      <c r="E3469" s="6" t="n"/>
      <c r="F3469" s="11">
        <f>IF(OR(C3469="",D3469=""),"",ROUND(MOD(D3469-C3469,1)*24,2))</f>
        <v/>
      </c>
      <c r="G3469" s="6" t="n"/>
      <c r="H3469" s="16">
        <f>IF(OR(A3469="",B3469=""),"",IF(COUNTIFS('Lançamentos Diários'!$A$5:$A$2004,A3469,'Lançamentos Diários'!$B$5:$B$2004,B3469)&gt;0,"OK","FALTA LANÇAMENTO"))</f>
        <v/>
      </c>
    </row>
    <row r="3470">
      <c r="A3470" s="13" t="n"/>
      <c r="B3470" s="6" t="n"/>
      <c r="C3470" s="14" t="n"/>
      <c r="D3470" s="14" t="n"/>
      <c r="E3470" s="6" t="n"/>
      <c r="F3470" s="11">
        <f>IF(OR(C3470="",D3470=""),"",ROUND(MOD(D3470-C3470,1)*24,2))</f>
        <v/>
      </c>
      <c r="G3470" s="6" t="n"/>
      <c r="H3470" s="16">
        <f>IF(OR(A3470="",B3470=""),"",IF(COUNTIFS('Lançamentos Diários'!$A$5:$A$2004,A3470,'Lançamentos Diários'!$B$5:$B$2004,B3470)&gt;0,"OK","FALTA LANÇAMENTO"))</f>
        <v/>
      </c>
    </row>
    <row r="3471">
      <c r="A3471" s="13" t="n"/>
      <c r="B3471" s="6" t="n"/>
      <c r="C3471" s="14" t="n"/>
      <c r="D3471" s="14" t="n"/>
      <c r="E3471" s="6" t="n"/>
      <c r="F3471" s="11">
        <f>IF(OR(C3471="",D3471=""),"",ROUND(MOD(D3471-C3471,1)*24,2))</f>
        <v/>
      </c>
      <c r="G3471" s="6" t="n"/>
      <c r="H3471" s="16">
        <f>IF(OR(A3471="",B3471=""),"",IF(COUNTIFS('Lançamentos Diários'!$A$5:$A$2004,A3471,'Lançamentos Diários'!$B$5:$B$2004,B3471)&gt;0,"OK","FALTA LANÇAMENTO"))</f>
        <v/>
      </c>
    </row>
    <row r="3472">
      <c r="A3472" s="13" t="n"/>
      <c r="B3472" s="6" t="n"/>
      <c r="C3472" s="14" t="n"/>
      <c r="D3472" s="14" t="n"/>
      <c r="E3472" s="6" t="n"/>
      <c r="F3472" s="11">
        <f>IF(OR(C3472="",D3472=""),"",ROUND(MOD(D3472-C3472,1)*24,2))</f>
        <v/>
      </c>
      <c r="G3472" s="6" t="n"/>
      <c r="H3472" s="16">
        <f>IF(OR(A3472="",B3472=""),"",IF(COUNTIFS('Lançamentos Diários'!$A$5:$A$2004,A3472,'Lançamentos Diários'!$B$5:$B$2004,B3472)&gt;0,"OK","FALTA LANÇAMENTO"))</f>
        <v/>
      </c>
    </row>
    <row r="3473">
      <c r="A3473" s="13" t="n"/>
      <c r="B3473" s="6" t="n"/>
      <c r="C3473" s="14" t="n"/>
      <c r="D3473" s="14" t="n"/>
      <c r="E3473" s="6" t="n"/>
      <c r="F3473" s="11">
        <f>IF(OR(C3473="",D3473=""),"",ROUND(MOD(D3473-C3473,1)*24,2))</f>
        <v/>
      </c>
      <c r="G3473" s="6" t="n"/>
      <c r="H3473" s="16">
        <f>IF(OR(A3473="",B3473=""),"",IF(COUNTIFS('Lançamentos Diários'!$A$5:$A$2004,A3473,'Lançamentos Diários'!$B$5:$B$2004,B3473)&gt;0,"OK","FALTA LANÇAMENTO"))</f>
        <v/>
      </c>
    </row>
    <row r="3474">
      <c r="A3474" s="13" t="n"/>
      <c r="B3474" s="6" t="n"/>
      <c r="C3474" s="14" t="n"/>
      <c r="D3474" s="14" t="n"/>
      <c r="E3474" s="6" t="n"/>
      <c r="F3474" s="11">
        <f>IF(OR(C3474="",D3474=""),"",ROUND(MOD(D3474-C3474,1)*24,2))</f>
        <v/>
      </c>
      <c r="G3474" s="6" t="n"/>
      <c r="H3474" s="16">
        <f>IF(OR(A3474="",B3474=""),"",IF(COUNTIFS('Lançamentos Diários'!$A$5:$A$2004,A3474,'Lançamentos Diários'!$B$5:$B$2004,B3474)&gt;0,"OK","FALTA LANÇAMENTO"))</f>
        <v/>
      </c>
    </row>
    <row r="3475">
      <c r="A3475" s="13" t="n"/>
      <c r="B3475" s="6" t="n"/>
      <c r="C3475" s="14" t="n"/>
      <c r="D3475" s="14" t="n"/>
      <c r="E3475" s="6" t="n"/>
      <c r="F3475" s="11">
        <f>IF(OR(C3475="",D3475=""),"",ROUND(MOD(D3475-C3475,1)*24,2))</f>
        <v/>
      </c>
      <c r="G3475" s="6" t="n"/>
      <c r="H3475" s="16">
        <f>IF(OR(A3475="",B3475=""),"",IF(COUNTIFS('Lançamentos Diários'!$A$5:$A$2004,A3475,'Lançamentos Diários'!$B$5:$B$2004,B3475)&gt;0,"OK","FALTA LANÇAMENTO"))</f>
        <v/>
      </c>
    </row>
    <row r="3476">
      <c r="A3476" s="13" t="n"/>
      <c r="B3476" s="6" t="n"/>
      <c r="C3476" s="14" t="n"/>
      <c r="D3476" s="14" t="n"/>
      <c r="E3476" s="6" t="n"/>
      <c r="F3476" s="11">
        <f>IF(OR(C3476="",D3476=""),"",ROUND(MOD(D3476-C3476,1)*24,2))</f>
        <v/>
      </c>
      <c r="G3476" s="6" t="n"/>
      <c r="H3476" s="16">
        <f>IF(OR(A3476="",B3476=""),"",IF(COUNTIFS('Lançamentos Diários'!$A$5:$A$2004,A3476,'Lançamentos Diários'!$B$5:$B$2004,B3476)&gt;0,"OK","FALTA LANÇAMENTO"))</f>
        <v/>
      </c>
    </row>
    <row r="3477">
      <c r="A3477" s="13" t="n"/>
      <c r="B3477" s="6" t="n"/>
      <c r="C3477" s="14" t="n"/>
      <c r="D3477" s="14" t="n"/>
      <c r="E3477" s="6" t="n"/>
      <c r="F3477" s="11">
        <f>IF(OR(C3477="",D3477=""),"",ROUND(MOD(D3477-C3477,1)*24,2))</f>
        <v/>
      </c>
      <c r="G3477" s="6" t="n"/>
      <c r="H3477" s="16">
        <f>IF(OR(A3477="",B3477=""),"",IF(COUNTIFS('Lançamentos Diários'!$A$5:$A$2004,A3477,'Lançamentos Diários'!$B$5:$B$2004,B3477)&gt;0,"OK","FALTA LANÇAMENTO"))</f>
        <v/>
      </c>
    </row>
    <row r="3478">
      <c r="A3478" s="13" t="n"/>
      <c r="B3478" s="6" t="n"/>
      <c r="C3478" s="14" t="n"/>
      <c r="D3478" s="14" t="n"/>
      <c r="E3478" s="6" t="n"/>
      <c r="F3478" s="11">
        <f>IF(OR(C3478="",D3478=""),"",ROUND(MOD(D3478-C3478,1)*24,2))</f>
        <v/>
      </c>
      <c r="G3478" s="6" t="n"/>
      <c r="H3478" s="16">
        <f>IF(OR(A3478="",B3478=""),"",IF(COUNTIFS('Lançamentos Diários'!$A$5:$A$2004,A3478,'Lançamentos Diários'!$B$5:$B$2004,B3478)&gt;0,"OK","FALTA LANÇAMENTO"))</f>
        <v/>
      </c>
    </row>
    <row r="3479">
      <c r="A3479" s="13" t="n"/>
      <c r="B3479" s="6" t="n"/>
      <c r="C3479" s="14" t="n"/>
      <c r="D3479" s="14" t="n"/>
      <c r="E3479" s="6" t="n"/>
      <c r="F3479" s="11">
        <f>IF(OR(C3479="",D3479=""),"",ROUND(MOD(D3479-C3479,1)*24,2))</f>
        <v/>
      </c>
      <c r="G3479" s="6" t="n"/>
      <c r="H3479" s="16">
        <f>IF(OR(A3479="",B3479=""),"",IF(COUNTIFS('Lançamentos Diários'!$A$5:$A$2004,A3479,'Lançamentos Diários'!$B$5:$B$2004,B3479)&gt;0,"OK","FALTA LANÇAMENTO"))</f>
        <v/>
      </c>
    </row>
    <row r="3480">
      <c r="A3480" s="13" t="n"/>
      <c r="B3480" s="6" t="n"/>
      <c r="C3480" s="14" t="n"/>
      <c r="D3480" s="14" t="n"/>
      <c r="E3480" s="6" t="n"/>
      <c r="F3480" s="11">
        <f>IF(OR(C3480="",D3480=""),"",ROUND(MOD(D3480-C3480,1)*24,2))</f>
        <v/>
      </c>
      <c r="G3480" s="6" t="n"/>
      <c r="H3480" s="16">
        <f>IF(OR(A3480="",B3480=""),"",IF(COUNTIFS('Lançamentos Diários'!$A$5:$A$2004,A3480,'Lançamentos Diários'!$B$5:$B$2004,B3480)&gt;0,"OK","FALTA LANÇAMENTO"))</f>
        <v/>
      </c>
    </row>
    <row r="3481">
      <c r="A3481" s="13" t="n"/>
      <c r="B3481" s="6" t="n"/>
      <c r="C3481" s="14" t="n"/>
      <c r="D3481" s="14" t="n"/>
      <c r="E3481" s="6" t="n"/>
      <c r="F3481" s="11">
        <f>IF(OR(C3481="",D3481=""),"",ROUND(MOD(D3481-C3481,1)*24,2))</f>
        <v/>
      </c>
      <c r="G3481" s="6" t="n"/>
      <c r="H3481" s="16">
        <f>IF(OR(A3481="",B3481=""),"",IF(COUNTIFS('Lançamentos Diários'!$A$5:$A$2004,A3481,'Lançamentos Diários'!$B$5:$B$2004,B3481)&gt;0,"OK","FALTA LANÇAMENTO"))</f>
        <v/>
      </c>
    </row>
    <row r="3482">
      <c r="A3482" s="13" t="n"/>
      <c r="B3482" s="6" t="n"/>
      <c r="C3482" s="14" t="n"/>
      <c r="D3482" s="14" t="n"/>
      <c r="E3482" s="6" t="n"/>
      <c r="F3482" s="11">
        <f>IF(OR(C3482="",D3482=""),"",ROUND(MOD(D3482-C3482,1)*24,2))</f>
        <v/>
      </c>
      <c r="G3482" s="6" t="n"/>
      <c r="H3482" s="16">
        <f>IF(OR(A3482="",B3482=""),"",IF(COUNTIFS('Lançamentos Diários'!$A$5:$A$2004,A3482,'Lançamentos Diários'!$B$5:$B$2004,B3482)&gt;0,"OK","FALTA LANÇAMENTO"))</f>
        <v/>
      </c>
    </row>
    <row r="3483">
      <c r="A3483" s="13" t="n"/>
      <c r="B3483" s="6" t="n"/>
      <c r="C3483" s="14" t="n"/>
      <c r="D3483" s="14" t="n"/>
      <c r="E3483" s="6" t="n"/>
      <c r="F3483" s="11">
        <f>IF(OR(C3483="",D3483=""),"",ROUND(MOD(D3483-C3483,1)*24,2))</f>
        <v/>
      </c>
      <c r="G3483" s="6" t="n"/>
      <c r="H3483" s="16">
        <f>IF(OR(A3483="",B3483=""),"",IF(COUNTIFS('Lançamentos Diários'!$A$5:$A$2004,A3483,'Lançamentos Diários'!$B$5:$B$2004,B3483)&gt;0,"OK","FALTA LANÇAMENTO"))</f>
        <v/>
      </c>
    </row>
    <row r="3484">
      <c r="A3484" s="13" t="n"/>
      <c r="B3484" s="6" t="n"/>
      <c r="C3484" s="14" t="n"/>
      <c r="D3484" s="14" t="n"/>
      <c r="E3484" s="6" t="n"/>
      <c r="F3484" s="11">
        <f>IF(OR(C3484="",D3484=""),"",ROUND(MOD(D3484-C3484,1)*24,2))</f>
        <v/>
      </c>
      <c r="G3484" s="6" t="n"/>
      <c r="H3484" s="16">
        <f>IF(OR(A3484="",B3484=""),"",IF(COUNTIFS('Lançamentos Diários'!$A$5:$A$2004,A3484,'Lançamentos Diários'!$B$5:$B$2004,B3484)&gt;0,"OK","FALTA LANÇAMENTO"))</f>
        <v/>
      </c>
    </row>
    <row r="3485">
      <c r="A3485" s="13" t="n"/>
      <c r="B3485" s="6" t="n"/>
      <c r="C3485" s="14" t="n"/>
      <c r="D3485" s="14" t="n"/>
      <c r="E3485" s="6" t="n"/>
      <c r="F3485" s="11">
        <f>IF(OR(C3485="",D3485=""),"",ROUND(MOD(D3485-C3485,1)*24,2))</f>
        <v/>
      </c>
      <c r="G3485" s="6" t="n"/>
      <c r="H3485" s="16">
        <f>IF(OR(A3485="",B3485=""),"",IF(COUNTIFS('Lançamentos Diários'!$A$5:$A$2004,A3485,'Lançamentos Diários'!$B$5:$B$2004,B3485)&gt;0,"OK","FALTA LANÇAMENTO"))</f>
        <v/>
      </c>
    </row>
    <row r="3486">
      <c r="A3486" s="13" t="n"/>
      <c r="B3486" s="6" t="n"/>
      <c r="C3486" s="14" t="n"/>
      <c r="D3486" s="14" t="n"/>
      <c r="E3486" s="6" t="n"/>
      <c r="F3486" s="11">
        <f>IF(OR(C3486="",D3486=""),"",ROUND(MOD(D3486-C3486,1)*24,2))</f>
        <v/>
      </c>
      <c r="G3486" s="6" t="n"/>
      <c r="H3486" s="16">
        <f>IF(OR(A3486="",B3486=""),"",IF(COUNTIFS('Lançamentos Diários'!$A$5:$A$2004,A3486,'Lançamentos Diários'!$B$5:$B$2004,B3486)&gt;0,"OK","FALTA LANÇAMENTO"))</f>
        <v/>
      </c>
    </row>
    <row r="3487">
      <c r="A3487" s="13" t="n"/>
      <c r="B3487" s="6" t="n"/>
      <c r="C3487" s="14" t="n"/>
      <c r="D3487" s="14" t="n"/>
      <c r="E3487" s="6" t="n"/>
      <c r="F3487" s="11">
        <f>IF(OR(C3487="",D3487=""),"",ROUND(MOD(D3487-C3487,1)*24,2))</f>
        <v/>
      </c>
      <c r="G3487" s="6" t="n"/>
      <c r="H3487" s="16">
        <f>IF(OR(A3487="",B3487=""),"",IF(COUNTIFS('Lançamentos Diários'!$A$5:$A$2004,A3487,'Lançamentos Diários'!$B$5:$B$2004,B3487)&gt;0,"OK","FALTA LANÇAMENTO"))</f>
        <v/>
      </c>
    </row>
    <row r="3488">
      <c r="A3488" s="13" t="n"/>
      <c r="B3488" s="6" t="n"/>
      <c r="C3488" s="14" t="n"/>
      <c r="D3488" s="14" t="n"/>
      <c r="E3488" s="6" t="n"/>
      <c r="F3488" s="11">
        <f>IF(OR(C3488="",D3488=""),"",ROUND(MOD(D3488-C3488,1)*24,2))</f>
        <v/>
      </c>
      <c r="G3488" s="6" t="n"/>
      <c r="H3488" s="16">
        <f>IF(OR(A3488="",B3488=""),"",IF(COUNTIFS('Lançamentos Diários'!$A$5:$A$2004,A3488,'Lançamentos Diários'!$B$5:$B$2004,B3488)&gt;0,"OK","FALTA LANÇAMENTO"))</f>
        <v/>
      </c>
    </row>
    <row r="3489">
      <c r="A3489" s="13" t="n"/>
      <c r="B3489" s="6" t="n"/>
      <c r="C3489" s="14" t="n"/>
      <c r="D3489" s="14" t="n"/>
      <c r="E3489" s="6" t="n"/>
      <c r="F3489" s="11">
        <f>IF(OR(C3489="",D3489=""),"",ROUND(MOD(D3489-C3489,1)*24,2))</f>
        <v/>
      </c>
      <c r="G3489" s="6" t="n"/>
      <c r="H3489" s="16">
        <f>IF(OR(A3489="",B3489=""),"",IF(COUNTIFS('Lançamentos Diários'!$A$5:$A$2004,A3489,'Lançamentos Diários'!$B$5:$B$2004,B3489)&gt;0,"OK","FALTA LANÇAMENTO"))</f>
        <v/>
      </c>
    </row>
    <row r="3490">
      <c r="A3490" s="13" t="n"/>
      <c r="B3490" s="6" t="n"/>
      <c r="C3490" s="14" t="n"/>
      <c r="D3490" s="14" t="n"/>
      <c r="E3490" s="6" t="n"/>
      <c r="F3490" s="11">
        <f>IF(OR(C3490="",D3490=""),"",ROUND(MOD(D3490-C3490,1)*24,2))</f>
        <v/>
      </c>
      <c r="G3490" s="6" t="n"/>
      <c r="H3490" s="16">
        <f>IF(OR(A3490="",B3490=""),"",IF(COUNTIFS('Lançamentos Diários'!$A$5:$A$2004,A3490,'Lançamentos Diários'!$B$5:$B$2004,B3490)&gt;0,"OK","FALTA LANÇAMENTO"))</f>
        <v/>
      </c>
    </row>
    <row r="3491">
      <c r="A3491" s="13" t="n"/>
      <c r="B3491" s="6" t="n"/>
      <c r="C3491" s="14" t="n"/>
      <c r="D3491" s="14" t="n"/>
      <c r="E3491" s="6" t="n"/>
      <c r="F3491" s="11">
        <f>IF(OR(C3491="",D3491=""),"",ROUND(MOD(D3491-C3491,1)*24,2))</f>
        <v/>
      </c>
      <c r="G3491" s="6" t="n"/>
      <c r="H3491" s="16">
        <f>IF(OR(A3491="",B3491=""),"",IF(COUNTIFS('Lançamentos Diários'!$A$5:$A$2004,A3491,'Lançamentos Diários'!$B$5:$B$2004,B3491)&gt;0,"OK","FALTA LANÇAMENTO"))</f>
        <v/>
      </c>
    </row>
    <row r="3492">
      <c r="A3492" s="13" t="n"/>
      <c r="B3492" s="6" t="n"/>
      <c r="C3492" s="14" t="n"/>
      <c r="D3492" s="14" t="n"/>
      <c r="E3492" s="6" t="n"/>
      <c r="F3492" s="11">
        <f>IF(OR(C3492="",D3492=""),"",ROUND(MOD(D3492-C3492,1)*24,2))</f>
        <v/>
      </c>
      <c r="G3492" s="6" t="n"/>
      <c r="H3492" s="16">
        <f>IF(OR(A3492="",B3492=""),"",IF(COUNTIFS('Lançamentos Diários'!$A$5:$A$2004,A3492,'Lançamentos Diários'!$B$5:$B$2004,B3492)&gt;0,"OK","FALTA LANÇAMENTO"))</f>
        <v/>
      </c>
    </row>
    <row r="3493">
      <c r="A3493" s="13" t="n"/>
      <c r="B3493" s="6" t="n"/>
      <c r="C3493" s="14" t="n"/>
      <c r="D3493" s="14" t="n"/>
      <c r="E3493" s="6" t="n"/>
      <c r="F3493" s="11">
        <f>IF(OR(C3493="",D3493=""),"",ROUND(MOD(D3493-C3493,1)*24,2))</f>
        <v/>
      </c>
      <c r="G3493" s="6" t="n"/>
      <c r="H3493" s="16">
        <f>IF(OR(A3493="",B3493=""),"",IF(COUNTIFS('Lançamentos Diários'!$A$5:$A$2004,A3493,'Lançamentos Diários'!$B$5:$B$2004,B3493)&gt;0,"OK","FALTA LANÇAMENTO"))</f>
        <v/>
      </c>
    </row>
    <row r="3494">
      <c r="A3494" s="13" t="n"/>
      <c r="B3494" s="6" t="n"/>
      <c r="C3494" s="14" t="n"/>
      <c r="D3494" s="14" t="n"/>
      <c r="E3494" s="6" t="n"/>
      <c r="F3494" s="11">
        <f>IF(OR(C3494="",D3494=""),"",ROUND(MOD(D3494-C3494,1)*24,2))</f>
        <v/>
      </c>
      <c r="G3494" s="6" t="n"/>
      <c r="H3494" s="16">
        <f>IF(OR(A3494="",B3494=""),"",IF(COUNTIFS('Lançamentos Diários'!$A$5:$A$2004,A3494,'Lançamentos Diários'!$B$5:$B$2004,B3494)&gt;0,"OK","FALTA LANÇAMENTO"))</f>
        <v/>
      </c>
    </row>
    <row r="3495">
      <c r="A3495" s="13" t="n"/>
      <c r="B3495" s="6" t="n"/>
      <c r="C3495" s="14" t="n"/>
      <c r="D3495" s="14" t="n"/>
      <c r="E3495" s="6" t="n"/>
      <c r="F3495" s="11">
        <f>IF(OR(C3495="",D3495=""),"",ROUND(MOD(D3495-C3495,1)*24,2))</f>
        <v/>
      </c>
      <c r="G3495" s="6" t="n"/>
      <c r="H3495" s="16">
        <f>IF(OR(A3495="",B3495=""),"",IF(COUNTIFS('Lançamentos Diários'!$A$5:$A$2004,A3495,'Lançamentos Diários'!$B$5:$B$2004,B3495)&gt;0,"OK","FALTA LANÇAMENTO"))</f>
        <v/>
      </c>
    </row>
    <row r="3496">
      <c r="A3496" s="13" t="n"/>
      <c r="B3496" s="6" t="n"/>
      <c r="C3496" s="14" t="n"/>
      <c r="D3496" s="14" t="n"/>
      <c r="E3496" s="6" t="n"/>
      <c r="F3496" s="11">
        <f>IF(OR(C3496="",D3496=""),"",ROUND(MOD(D3496-C3496,1)*24,2))</f>
        <v/>
      </c>
      <c r="G3496" s="6" t="n"/>
      <c r="H3496" s="16">
        <f>IF(OR(A3496="",B3496=""),"",IF(COUNTIFS('Lançamentos Diários'!$A$5:$A$2004,A3496,'Lançamentos Diários'!$B$5:$B$2004,B3496)&gt;0,"OK","FALTA LANÇAMENTO"))</f>
        <v/>
      </c>
    </row>
    <row r="3497">
      <c r="A3497" s="13" t="n"/>
      <c r="B3497" s="6" t="n"/>
      <c r="C3497" s="14" t="n"/>
      <c r="D3497" s="14" t="n"/>
      <c r="E3497" s="6" t="n"/>
      <c r="F3497" s="11">
        <f>IF(OR(C3497="",D3497=""),"",ROUND(MOD(D3497-C3497,1)*24,2))</f>
        <v/>
      </c>
      <c r="G3497" s="6" t="n"/>
      <c r="H3497" s="16">
        <f>IF(OR(A3497="",B3497=""),"",IF(COUNTIFS('Lançamentos Diários'!$A$5:$A$2004,A3497,'Lançamentos Diários'!$B$5:$B$2004,B3497)&gt;0,"OK","FALTA LANÇAMENTO"))</f>
        <v/>
      </c>
    </row>
    <row r="3498">
      <c r="A3498" s="13" t="n"/>
      <c r="B3498" s="6" t="n"/>
      <c r="C3498" s="14" t="n"/>
      <c r="D3498" s="14" t="n"/>
      <c r="E3498" s="6" t="n"/>
      <c r="F3498" s="11">
        <f>IF(OR(C3498="",D3498=""),"",ROUND(MOD(D3498-C3498,1)*24,2))</f>
        <v/>
      </c>
      <c r="G3498" s="6" t="n"/>
      <c r="H3498" s="16">
        <f>IF(OR(A3498="",B3498=""),"",IF(COUNTIFS('Lançamentos Diários'!$A$5:$A$2004,A3498,'Lançamentos Diários'!$B$5:$B$2004,B3498)&gt;0,"OK","FALTA LANÇAMENTO"))</f>
        <v/>
      </c>
    </row>
    <row r="3499">
      <c r="A3499" s="13" t="n"/>
      <c r="B3499" s="6" t="n"/>
      <c r="C3499" s="14" t="n"/>
      <c r="D3499" s="14" t="n"/>
      <c r="E3499" s="6" t="n"/>
      <c r="F3499" s="11">
        <f>IF(OR(C3499="",D3499=""),"",ROUND(MOD(D3499-C3499,1)*24,2))</f>
        <v/>
      </c>
      <c r="G3499" s="6" t="n"/>
      <c r="H3499" s="16">
        <f>IF(OR(A3499="",B3499=""),"",IF(COUNTIFS('Lançamentos Diários'!$A$5:$A$2004,A3499,'Lançamentos Diários'!$B$5:$B$2004,B3499)&gt;0,"OK","FALTA LANÇAMENTO"))</f>
        <v/>
      </c>
    </row>
    <row r="3500">
      <c r="A3500" s="13" t="n"/>
      <c r="B3500" s="6" t="n"/>
      <c r="C3500" s="14" t="n"/>
      <c r="D3500" s="14" t="n"/>
      <c r="E3500" s="6" t="n"/>
      <c r="F3500" s="11">
        <f>IF(OR(C3500="",D3500=""),"",ROUND(MOD(D3500-C3500,1)*24,2))</f>
        <v/>
      </c>
      <c r="G3500" s="6" t="n"/>
      <c r="H3500" s="16">
        <f>IF(OR(A3500="",B3500=""),"",IF(COUNTIFS('Lançamentos Diários'!$A$5:$A$2004,A3500,'Lançamentos Diários'!$B$5:$B$2004,B3500)&gt;0,"OK","FALTA LANÇAMENTO"))</f>
        <v/>
      </c>
    </row>
    <row r="3501">
      <c r="A3501" s="13" t="n"/>
      <c r="B3501" s="6" t="n"/>
      <c r="C3501" s="14" t="n"/>
      <c r="D3501" s="14" t="n"/>
      <c r="E3501" s="6" t="n"/>
      <c r="F3501" s="11">
        <f>IF(OR(C3501="",D3501=""),"",ROUND(MOD(D3501-C3501,1)*24,2))</f>
        <v/>
      </c>
      <c r="G3501" s="6" t="n"/>
      <c r="H3501" s="16">
        <f>IF(OR(A3501="",B3501=""),"",IF(COUNTIFS('Lançamentos Diários'!$A$5:$A$2004,A3501,'Lançamentos Diários'!$B$5:$B$2004,B3501)&gt;0,"OK","FALTA LANÇAMENTO"))</f>
        <v/>
      </c>
    </row>
    <row r="3502">
      <c r="A3502" s="13" t="n"/>
      <c r="B3502" s="6" t="n"/>
      <c r="C3502" s="14" t="n"/>
      <c r="D3502" s="14" t="n"/>
      <c r="E3502" s="6" t="n"/>
      <c r="F3502" s="11">
        <f>IF(OR(C3502="",D3502=""),"",ROUND(MOD(D3502-C3502,1)*24,2))</f>
        <v/>
      </c>
      <c r="G3502" s="6" t="n"/>
      <c r="H3502" s="16">
        <f>IF(OR(A3502="",B3502=""),"",IF(COUNTIFS('Lançamentos Diários'!$A$5:$A$2004,A3502,'Lançamentos Diários'!$B$5:$B$2004,B3502)&gt;0,"OK","FALTA LANÇAMENTO"))</f>
        <v/>
      </c>
    </row>
    <row r="3503">
      <c r="A3503" s="13" t="n"/>
      <c r="B3503" s="6" t="n"/>
      <c r="C3503" s="14" t="n"/>
      <c r="D3503" s="14" t="n"/>
      <c r="E3503" s="6" t="n"/>
      <c r="F3503" s="11">
        <f>IF(OR(C3503="",D3503=""),"",ROUND(MOD(D3503-C3503,1)*24,2))</f>
        <v/>
      </c>
      <c r="G3503" s="6" t="n"/>
      <c r="H3503" s="16">
        <f>IF(OR(A3503="",B3503=""),"",IF(COUNTIFS('Lançamentos Diários'!$A$5:$A$2004,A3503,'Lançamentos Diários'!$B$5:$B$2004,B3503)&gt;0,"OK","FALTA LANÇAMENTO"))</f>
        <v/>
      </c>
    </row>
    <row r="3504">
      <c r="A3504" s="13" t="n"/>
      <c r="B3504" s="6" t="n"/>
      <c r="C3504" s="14" t="n"/>
      <c r="D3504" s="14" t="n"/>
      <c r="E3504" s="6" t="n"/>
      <c r="F3504" s="11">
        <f>IF(OR(C3504="",D3504=""),"",ROUND(MOD(D3504-C3504,1)*24,2))</f>
        <v/>
      </c>
      <c r="G3504" s="6" t="n"/>
      <c r="H3504" s="16">
        <f>IF(OR(A3504="",B3504=""),"",IF(COUNTIFS('Lançamentos Diários'!$A$5:$A$2004,A3504,'Lançamentos Diários'!$B$5:$B$2004,B3504)&gt;0,"OK","FALTA LANÇAMENTO"))</f>
        <v/>
      </c>
    </row>
    <row r="3505">
      <c r="A3505" s="13" t="n"/>
      <c r="B3505" s="6" t="n"/>
      <c r="C3505" s="14" t="n"/>
      <c r="D3505" s="14" t="n"/>
      <c r="E3505" s="6" t="n"/>
      <c r="F3505" s="11">
        <f>IF(OR(C3505="",D3505=""),"",ROUND(MOD(D3505-C3505,1)*24,2))</f>
        <v/>
      </c>
      <c r="G3505" s="6" t="n"/>
      <c r="H3505" s="16">
        <f>IF(OR(A3505="",B3505=""),"",IF(COUNTIFS('Lançamentos Diários'!$A$5:$A$2004,A3505,'Lançamentos Diários'!$B$5:$B$2004,B3505)&gt;0,"OK","FALTA LANÇAMENTO"))</f>
        <v/>
      </c>
    </row>
    <row r="3506">
      <c r="A3506" s="13" t="n"/>
      <c r="B3506" s="6" t="n"/>
      <c r="C3506" s="14" t="n"/>
      <c r="D3506" s="14" t="n"/>
      <c r="E3506" s="6" t="n"/>
      <c r="F3506" s="11">
        <f>IF(OR(C3506="",D3506=""),"",ROUND(MOD(D3506-C3506,1)*24,2))</f>
        <v/>
      </c>
      <c r="G3506" s="6" t="n"/>
      <c r="H3506" s="16">
        <f>IF(OR(A3506="",B3506=""),"",IF(COUNTIFS('Lançamentos Diários'!$A$5:$A$2004,A3506,'Lançamentos Diários'!$B$5:$B$2004,B3506)&gt;0,"OK","FALTA LANÇAMENTO"))</f>
        <v/>
      </c>
    </row>
    <row r="3507">
      <c r="A3507" s="13" t="n"/>
      <c r="B3507" s="6" t="n"/>
      <c r="C3507" s="14" t="n"/>
      <c r="D3507" s="14" t="n"/>
      <c r="E3507" s="6" t="n"/>
      <c r="F3507" s="11">
        <f>IF(OR(C3507="",D3507=""),"",ROUND(MOD(D3507-C3507,1)*24,2))</f>
        <v/>
      </c>
      <c r="G3507" s="6" t="n"/>
      <c r="H3507" s="16">
        <f>IF(OR(A3507="",B3507=""),"",IF(COUNTIFS('Lançamentos Diários'!$A$5:$A$2004,A3507,'Lançamentos Diários'!$B$5:$B$2004,B3507)&gt;0,"OK","FALTA LANÇAMENTO"))</f>
        <v/>
      </c>
    </row>
    <row r="3508">
      <c r="A3508" s="13" t="n"/>
      <c r="B3508" s="6" t="n"/>
      <c r="C3508" s="14" t="n"/>
      <c r="D3508" s="14" t="n"/>
      <c r="E3508" s="6" t="n"/>
      <c r="F3508" s="11">
        <f>IF(OR(C3508="",D3508=""),"",ROUND(MOD(D3508-C3508,1)*24,2))</f>
        <v/>
      </c>
      <c r="G3508" s="6" t="n"/>
      <c r="H3508" s="16">
        <f>IF(OR(A3508="",B3508=""),"",IF(COUNTIFS('Lançamentos Diários'!$A$5:$A$2004,A3508,'Lançamentos Diários'!$B$5:$B$2004,B3508)&gt;0,"OK","FALTA LANÇAMENTO"))</f>
        <v/>
      </c>
    </row>
    <row r="3509">
      <c r="A3509" s="13" t="n"/>
      <c r="B3509" s="6" t="n"/>
      <c r="C3509" s="14" t="n"/>
      <c r="D3509" s="14" t="n"/>
      <c r="E3509" s="6" t="n"/>
      <c r="F3509" s="11">
        <f>IF(OR(C3509="",D3509=""),"",ROUND(MOD(D3509-C3509,1)*24,2))</f>
        <v/>
      </c>
      <c r="G3509" s="6" t="n"/>
      <c r="H3509" s="16">
        <f>IF(OR(A3509="",B3509=""),"",IF(COUNTIFS('Lançamentos Diários'!$A$5:$A$2004,A3509,'Lançamentos Diários'!$B$5:$B$2004,B3509)&gt;0,"OK","FALTA LANÇAMENTO"))</f>
        <v/>
      </c>
    </row>
    <row r="3510">
      <c r="A3510" s="13" t="n"/>
      <c r="B3510" s="6" t="n"/>
      <c r="C3510" s="14" t="n"/>
      <c r="D3510" s="14" t="n"/>
      <c r="E3510" s="6" t="n"/>
      <c r="F3510" s="11">
        <f>IF(OR(C3510="",D3510=""),"",ROUND(MOD(D3510-C3510,1)*24,2))</f>
        <v/>
      </c>
      <c r="G3510" s="6" t="n"/>
      <c r="H3510" s="16">
        <f>IF(OR(A3510="",B3510=""),"",IF(COUNTIFS('Lançamentos Diários'!$A$5:$A$2004,A3510,'Lançamentos Diários'!$B$5:$B$2004,B3510)&gt;0,"OK","FALTA LANÇAMENTO"))</f>
        <v/>
      </c>
    </row>
    <row r="3511">
      <c r="A3511" s="13" t="n"/>
      <c r="B3511" s="6" t="n"/>
      <c r="C3511" s="14" t="n"/>
      <c r="D3511" s="14" t="n"/>
      <c r="E3511" s="6" t="n"/>
      <c r="F3511" s="11">
        <f>IF(OR(C3511="",D3511=""),"",ROUND(MOD(D3511-C3511,1)*24,2))</f>
        <v/>
      </c>
      <c r="G3511" s="6" t="n"/>
      <c r="H3511" s="16">
        <f>IF(OR(A3511="",B3511=""),"",IF(COUNTIFS('Lançamentos Diários'!$A$5:$A$2004,A3511,'Lançamentos Diários'!$B$5:$B$2004,B3511)&gt;0,"OK","FALTA LANÇAMENTO"))</f>
        <v/>
      </c>
    </row>
    <row r="3512">
      <c r="A3512" s="13" t="n"/>
      <c r="B3512" s="6" t="n"/>
      <c r="C3512" s="14" t="n"/>
      <c r="D3512" s="14" t="n"/>
      <c r="E3512" s="6" t="n"/>
      <c r="F3512" s="11">
        <f>IF(OR(C3512="",D3512=""),"",ROUND(MOD(D3512-C3512,1)*24,2))</f>
        <v/>
      </c>
      <c r="G3512" s="6" t="n"/>
      <c r="H3512" s="16">
        <f>IF(OR(A3512="",B3512=""),"",IF(COUNTIFS('Lançamentos Diários'!$A$5:$A$2004,A3512,'Lançamentos Diários'!$B$5:$B$2004,B3512)&gt;0,"OK","FALTA LANÇAMENTO"))</f>
        <v/>
      </c>
    </row>
    <row r="3513">
      <c r="A3513" s="13" t="n"/>
      <c r="B3513" s="6" t="n"/>
      <c r="C3513" s="14" t="n"/>
      <c r="D3513" s="14" t="n"/>
      <c r="E3513" s="6" t="n"/>
      <c r="F3513" s="11">
        <f>IF(OR(C3513="",D3513=""),"",ROUND(MOD(D3513-C3513,1)*24,2))</f>
        <v/>
      </c>
      <c r="G3513" s="6" t="n"/>
      <c r="H3513" s="16">
        <f>IF(OR(A3513="",B3513=""),"",IF(COUNTIFS('Lançamentos Diários'!$A$5:$A$2004,A3513,'Lançamentos Diários'!$B$5:$B$2004,B3513)&gt;0,"OK","FALTA LANÇAMENTO"))</f>
        <v/>
      </c>
    </row>
    <row r="3514">
      <c r="A3514" s="13" t="n"/>
      <c r="B3514" s="6" t="n"/>
      <c r="C3514" s="14" t="n"/>
      <c r="D3514" s="14" t="n"/>
      <c r="E3514" s="6" t="n"/>
      <c r="F3514" s="11">
        <f>IF(OR(C3514="",D3514=""),"",ROUND(MOD(D3514-C3514,1)*24,2))</f>
        <v/>
      </c>
      <c r="G3514" s="6" t="n"/>
      <c r="H3514" s="16">
        <f>IF(OR(A3514="",B3514=""),"",IF(COUNTIFS('Lançamentos Diários'!$A$5:$A$2004,A3514,'Lançamentos Diários'!$B$5:$B$2004,B3514)&gt;0,"OK","FALTA LANÇAMENTO"))</f>
        <v/>
      </c>
    </row>
    <row r="3515">
      <c r="A3515" s="13" t="n"/>
      <c r="B3515" s="6" t="n"/>
      <c r="C3515" s="14" t="n"/>
      <c r="D3515" s="14" t="n"/>
      <c r="E3515" s="6" t="n"/>
      <c r="F3515" s="11">
        <f>IF(OR(C3515="",D3515=""),"",ROUND(MOD(D3515-C3515,1)*24,2))</f>
        <v/>
      </c>
      <c r="G3515" s="6" t="n"/>
      <c r="H3515" s="16">
        <f>IF(OR(A3515="",B3515=""),"",IF(COUNTIFS('Lançamentos Diários'!$A$5:$A$2004,A3515,'Lançamentos Diários'!$B$5:$B$2004,B3515)&gt;0,"OK","FALTA LANÇAMENTO"))</f>
        <v/>
      </c>
    </row>
    <row r="3516">
      <c r="A3516" s="13" t="n"/>
      <c r="B3516" s="6" t="n"/>
      <c r="C3516" s="14" t="n"/>
      <c r="D3516" s="14" t="n"/>
      <c r="E3516" s="6" t="n"/>
      <c r="F3516" s="11">
        <f>IF(OR(C3516="",D3516=""),"",ROUND(MOD(D3516-C3516,1)*24,2))</f>
        <v/>
      </c>
      <c r="G3516" s="6" t="n"/>
      <c r="H3516" s="16">
        <f>IF(OR(A3516="",B3516=""),"",IF(COUNTIFS('Lançamentos Diários'!$A$5:$A$2004,A3516,'Lançamentos Diários'!$B$5:$B$2004,B3516)&gt;0,"OK","FALTA LANÇAMENTO"))</f>
        <v/>
      </c>
    </row>
    <row r="3517">
      <c r="A3517" s="13" t="n"/>
      <c r="B3517" s="6" t="n"/>
      <c r="C3517" s="14" t="n"/>
      <c r="D3517" s="14" t="n"/>
      <c r="E3517" s="6" t="n"/>
      <c r="F3517" s="11">
        <f>IF(OR(C3517="",D3517=""),"",ROUND(MOD(D3517-C3517,1)*24,2))</f>
        <v/>
      </c>
      <c r="G3517" s="6" t="n"/>
      <c r="H3517" s="16">
        <f>IF(OR(A3517="",B3517=""),"",IF(COUNTIFS('Lançamentos Diários'!$A$5:$A$2004,A3517,'Lançamentos Diários'!$B$5:$B$2004,B3517)&gt;0,"OK","FALTA LANÇAMENTO"))</f>
        <v/>
      </c>
    </row>
    <row r="3518">
      <c r="A3518" s="13" t="n"/>
      <c r="B3518" s="6" t="n"/>
      <c r="C3518" s="14" t="n"/>
      <c r="D3518" s="14" t="n"/>
      <c r="E3518" s="6" t="n"/>
      <c r="F3518" s="11">
        <f>IF(OR(C3518="",D3518=""),"",ROUND(MOD(D3518-C3518,1)*24,2))</f>
        <v/>
      </c>
      <c r="G3518" s="6" t="n"/>
      <c r="H3518" s="16">
        <f>IF(OR(A3518="",B3518=""),"",IF(COUNTIFS('Lançamentos Diários'!$A$5:$A$2004,A3518,'Lançamentos Diários'!$B$5:$B$2004,B3518)&gt;0,"OK","FALTA LANÇAMENTO"))</f>
        <v/>
      </c>
    </row>
    <row r="3519">
      <c r="A3519" s="13" t="n"/>
      <c r="B3519" s="6" t="n"/>
      <c r="C3519" s="14" t="n"/>
      <c r="D3519" s="14" t="n"/>
      <c r="E3519" s="6" t="n"/>
      <c r="F3519" s="11">
        <f>IF(OR(C3519="",D3519=""),"",ROUND(MOD(D3519-C3519,1)*24,2))</f>
        <v/>
      </c>
      <c r="G3519" s="6" t="n"/>
      <c r="H3519" s="16">
        <f>IF(OR(A3519="",B3519=""),"",IF(COUNTIFS('Lançamentos Diários'!$A$5:$A$2004,A3519,'Lançamentos Diários'!$B$5:$B$2004,B3519)&gt;0,"OK","FALTA LANÇAMENTO"))</f>
        <v/>
      </c>
    </row>
    <row r="3520">
      <c r="A3520" s="13" t="n"/>
      <c r="B3520" s="6" t="n"/>
      <c r="C3520" s="14" t="n"/>
      <c r="D3520" s="14" t="n"/>
      <c r="E3520" s="6" t="n"/>
      <c r="F3520" s="11">
        <f>IF(OR(C3520="",D3520=""),"",ROUND(MOD(D3520-C3520,1)*24,2))</f>
        <v/>
      </c>
      <c r="G3520" s="6" t="n"/>
      <c r="H3520" s="16">
        <f>IF(OR(A3520="",B3520=""),"",IF(COUNTIFS('Lançamentos Diários'!$A$5:$A$2004,A3520,'Lançamentos Diários'!$B$5:$B$2004,B3520)&gt;0,"OK","FALTA LANÇAMENTO"))</f>
        <v/>
      </c>
    </row>
    <row r="3521">
      <c r="A3521" s="13" t="n"/>
      <c r="B3521" s="6" t="n"/>
      <c r="C3521" s="14" t="n"/>
      <c r="D3521" s="14" t="n"/>
      <c r="E3521" s="6" t="n"/>
      <c r="F3521" s="11">
        <f>IF(OR(C3521="",D3521=""),"",ROUND(MOD(D3521-C3521,1)*24,2))</f>
        <v/>
      </c>
      <c r="G3521" s="6" t="n"/>
      <c r="H3521" s="16">
        <f>IF(OR(A3521="",B3521=""),"",IF(COUNTIFS('Lançamentos Diários'!$A$5:$A$2004,A3521,'Lançamentos Diários'!$B$5:$B$2004,B3521)&gt;0,"OK","FALTA LANÇAMENTO"))</f>
        <v/>
      </c>
    </row>
    <row r="3522">
      <c r="A3522" s="13" t="n"/>
      <c r="B3522" s="6" t="n"/>
      <c r="C3522" s="14" t="n"/>
      <c r="D3522" s="14" t="n"/>
      <c r="E3522" s="6" t="n"/>
      <c r="F3522" s="11">
        <f>IF(OR(C3522="",D3522=""),"",ROUND(MOD(D3522-C3522,1)*24,2))</f>
        <v/>
      </c>
      <c r="G3522" s="6" t="n"/>
      <c r="H3522" s="16">
        <f>IF(OR(A3522="",B3522=""),"",IF(COUNTIFS('Lançamentos Diários'!$A$5:$A$2004,A3522,'Lançamentos Diários'!$B$5:$B$2004,B3522)&gt;0,"OK","FALTA LANÇAMENTO"))</f>
        <v/>
      </c>
    </row>
    <row r="3523">
      <c r="A3523" s="13" t="n"/>
      <c r="B3523" s="6" t="n"/>
      <c r="C3523" s="14" t="n"/>
      <c r="D3523" s="14" t="n"/>
      <c r="E3523" s="6" t="n"/>
      <c r="F3523" s="11">
        <f>IF(OR(C3523="",D3523=""),"",ROUND(MOD(D3523-C3523,1)*24,2))</f>
        <v/>
      </c>
      <c r="G3523" s="6" t="n"/>
      <c r="H3523" s="16">
        <f>IF(OR(A3523="",B3523=""),"",IF(COUNTIFS('Lançamentos Diários'!$A$5:$A$2004,A3523,'Lançamentos Diários'!$B$5:$B$2004,B3523)&gt;0,"OK","FALTA LANÇAMENTO"))</f>
        <v/>
      </c>
    </row>
    <row r="3524">
      <c r="A3524" s="13" t="n"/>
      <c r="B3524" s="6" t="n"/>
      <c r="C3524" s="14" t="n"/>
      <c r="D3524" s="14" t="n"/>
      <c r="E3524" s="6" t="n"/>
      <c r="F3524" s="11">
        <f>IF(OR(C3524="",D3524=""),"",ROUND(MOD(D3524-C3524,1)*24,2))</f>
        <v/>
      </c>
      <c r="G3524" s="6" t="n"/>
      <c r="H3524" s="16">
        <f>IF(OR(A3524="",B3524=""),"",IF(COUNTIFS('Lançamentos Diários'!$A$5:$A$2004,A3524,'Lançamentos Diários'!$B$5:$B$2004,B3524)&gt;0,"OK","FALTA LANÇAMENTO"))</f>
        <v/>
      </c>
    </row>
    <row r="3525">
      <c r="A3525" s="13" t="n"/>
      <c r="B3525" s="6" t="n"/>
      <c r="C3525" s="14" t="n"/>
      <c r="D3525" s="14" t="n"/>
      <c r="E3525" s="6" t="n"/>
      <c r="F3525" s="11">
        <f>IF(OR(C3525="",D3525=""),"",ROUND(MOD(D3525-C3525,1)*24,2))</f>
        <v/>
      </c>
      <c r="G3525" s="6" t="n"/>
      <c r="H3525" s="16">
        <f>IF(OR(A3525="",B3525=""),"",IF(COUNTIFS('Lançamentos Diários'!$A$5:$A$2004,A3525,'Lançamentos Diários'!$B$5:$B$2004,B3525)&gt;0,"OK","FALTA LANÇAMENTO"))</f>
        <v/>
      </c>
    </row>
    <row r="3526">
      <c r="A3526" s="13" t="n"/>
      <c r="B3526" s="6" t="n"/>
      <c r="C3526" s="14" t="n"/>
      <c r="D3526" s="14" t="n"/>
      <c r="E3526" s="6" t="n"/>
      <c r="F3526" s="11">
        <f>IF(OR(C3526="",D3526=""),"",ROUND(MOD(D3526-C3526,1)*24,2))</f>
        <v/>
      </c>
      <c r="G3526" s="6" t="n"/>
      <c r="H3526" s="16">
        <f>IF(OR(A3526="",B3526=""),"",IF(COUNTIFS('Lançamentos Diários'!$A$5:$A$2004,A3526,'Lançamentos Diários'!$B$5:$B$2004,B3526)&gt;0,"OK","FALTA LANÇAMENTO"))</f>
        <v/>
      </c>
    </row>
    <row r="3527">
      <c r="A3527" s="13" t="n"/>
      <c r="B3527" s="6" t="n"/>
      <c r="C3527" s="14" t="n"/>
      <c r="D3527" s="14" t="n"/>
      <c r="E3527" s="6" t="n"/>
      <c r="F3527" s="11">
        <f>IF(OR(C3527="",D3527=""),"",ROUND(MOD(D3527-C3527,1)*24,2))</f>
        <v/>
      </c>
      <c r="G3527" s="6" t="n"/>
      <c r="H3527" s="16">
        <f>IF(OR(A3527="",B3527=""),"",IF(COUNTIFS('Lançamentos Diários'!$A$5:$A$2004,A3527,'Lançamentos Diários'!$B$5:$B$2004,B3527)&gt;0,"OK","FALTA LANÇAMENTO"))</f>
        <v/>
      </c>
    </row>
    <row r="3528">
      <c r="A3528" s="13" t="n"/>
      <c r="B3528" s="6" t="n"/>
      <c r="C3528" s="14" t="n"/>
      <c r="D3528" s="14" t="n"/>
      <c r="E3528" s="6" t="n"/>
      <c r="F3528" s="11">
        <f>IF(OR(C3528="",D3528=""),"",ROUND(MOD(D3528-C3528,1)*24,2))</f>
        <v/>
      </c>
      <c r="G3528" s="6" t="n"/>
      <c r="H3528" s="16">
        <f>IF(OR(A3528="",B3528=""),"",IF(COUNTIFS('Lançamentos Diários'!$A$5:$A$2004,A3528,'Lançamentos Diários'!$B$5:$B$2004,B3528)&gt;0,"OK","FALTA LANÇAMENTO"))</f>
        <v/>
      </c>
    </row>
    <row r="3529">
      <c r="A3529" s="13" t="n"/>
      <c r="B3529" s="6" t="n"/>
      <c r="C3529" s="14" t="n"/>
      <c r="D3529" s="14" t="n"/>
      <c r="E3529" s="6" t="n"/>
      <c r="F3529" s="11">
        <f>IF(OR(C3529="",D3529=""),"",ROUND(MOD(D3529-C3529,1)*24,2))</f>
        <v/>
      </c>
      <c r="G3529" s="6" t="n"/>
      <c r="H3529" s="16">
        <f>IF(OR(A3529="",B3529=""),"",IF(COUNTIFS('Lançamentos Diários'!$A$5:$A$2004,A3529,'Lançamentos Diários'!$B$5:$B$2004,B3529)&gt;0,"OK","FALTA LANÇAMENTO"))</f>
        <v/>
      </c>
    </row>
    <row r="3530">
      <c r="A3530" s="13" t="n"/>
      <c r="B3530" s="6" t="n"/>
      <c r="C3530" s="14" t="n"/>
      <c r="D3530" s="14" t="n"/>
      <c r="E3530" s="6" t="n"/>
      <c r="F3530" s="11">
        <f>IF(OR(C3530="",D3530=""),"",ROUND(MOD(D3530-C3530,1)*24,2))</f>
        <v/>
      </c>
      <c r="G3530" s="6" t="n"/>
      <c r="H3530" s="16">
        <f>IF(OR(A3530="",B3530=""),"",IF(COUNTIFS('Lançamentos Diários'!$A$5:$A$2004,A3530,'Lançamentos Diários'!$B$5:$B$2004,B3530)&gt;0,"OK","FALTA LANÇAMENTO"))</f>
        <v/>
      </c>
    </row>
    <row r="3531">
      <c r="A3531" s="13" t="n"/>
      <c r="B3531" s="6" t="n"/>
      <c r="C3531" s="14" t="n"/>
      <c r="D3531" s="14" t="n"/>
      <c r="E3531" s="6" t="n"/>
      <c r="F3531" s="11">
        <f>IF(OR(C3531="",D3531=""),"",ROUND(MOD(D3531-C3531,1)*24,2))</f>
        <v/>
      </c>
      <c r="G3531" s="6" t="n"/>
      <c r="H3531" s="16">
        <f>IF(OR(A3531="",B3531=""),"",IF(COUNTIFS('Lançamentos Diários'!$A$5:$A$2004,A3531,'Lançamentos Diários'!$B$5:$B$2004,B3531)&gt;0,"OK","FALTA LANÇAMENTO"))</f>
        <v/>
      </c>
    </row>
    <row r="3532">
      <c r="A3532" s="13" t="n"/>
      <c r="B3532" s="6" t="n"/>
      <c r="C3532" s="14" t="n"/>
      <c r="D3532" s="14" t="n"/>
      <c r="E3532" s="6" t="n"/>
      <c r="F3532" s="11">
        <f>IF(OR(C3532="",D3532=""),"",ROUND(MOD(D3532-C3532,1)*24,2))</f>
        <v/>
      </c>
      <c r="G3532" s="6" t="n"/>
      <c r="H3532" s="16">
        <f>IF(OR(A3532="",B3532=""),"",IF(COUNTIFS('Lançamentos Diários'!$A$5:$A$2004,A3532,'Lançamentos Diários'!$B$5:$B$2004,B3532)&gt;0,"OK","FALTA LANÇAMENTO"))</f>
        <v/>
      </c>
    </row>
    <row r="3533">
      <c r="A3533" s="13" t="n"/>
      <c r="B3533" s="6" t="n"/>
      <c r="C3533" s="14" t="n"/>
      <c r="D3533" s="14" t="n"/>
      <c r="E3533" s="6" t="n"/>
      <c r="F3533" s="11">
        <f>IF(OR(C3533="",D3533=""),"",ROUND(MOD(D3533-C3533,1)*24,2))</f>
        <v/>
      </c>
      <c r="G3533" s="6" t="n"/>
      <c r="H3533" s="16">
        <f>IF(OR(A3533="",B3533=""),"",IF(COUNTIFS('Lançamentos Diários'!$A$5:$A$2004,A3533,'Lançamentos Diários'!$B$5:$B$2004,B3533)&gt;0,"OK","FALTA LANÇAMENTO"))</f>
        <v/>
      </c>
    </row>
    <row r="3534">
      <c r="A3534" s="13" t="n"/>
      <c r="B3534" s="6" t="n"/>
      <c r="C3534" s="14" t="n"/>
      <c r="D3534" s="14" t="n"/>
      <c r="E3534" s="6" t="n"/>
      <c r="F3534" s="11">
        <f>IF(OR(C3534="",D3534=""),"",ROUND(MOD(D3534-C3534,1)*24,2))</f>
        <v/>
      </c>
      <c r="G3534" s="6" t="n"/>
      <c r="H3534" s="16">
        <f>IF(OR(A3534="",B3534=""),"",IF(COUNTIFS('Lançamentos Diários'!$A$5:$A$2004,A3534,'Lançamentos Diários'!$B$5:$B$2004,B3534)&gt;0,"OK","FALTA LANÇAMENTO"))</f>
        <v/>
      </c>
    </row>
    <row r="3535">
      <c r="A3535" s="13" t="n"/>
      <c r="B3535" s="6" t="n"/>
      <c r="C3535" s="14" t="n"/>
      <c r="D3535" s="14" t="n"/>
      <c r="E3535" s="6" t="n"/>
      <c r="F3535" s="11">
        <f>IF(OR(C3535="",D3535=""),"",ROUND(MOD(D3535-C3535,1)*24,2))</f>
        <v/>
      </c>
      <c r="G3535" s="6" t="n"/>
      <c r="H3535" s="16">
        <f>IF(OR(A3535="",B3535=""),"",IF(COUNTIFS('Lançamentos Diários'!$A$5:$A$2004,A3535,'Lançamentos Diários'!$B$5:$B$2004,B3535)&gt;0,"OK","FALTA LANÇAMENTO"))</f>
        <v/>
      </c>
    </row>
    <row r="3536">
      <c r="A3536" s="13" t="n"/>
      <c r="B3536" s="6" t="n"/>
      <c r="C3536" s="14" t="n"/>
      <c r="D3536" s="14" t="n"/>
      <c r="E3536" s="6" t="n"/>
      <c r="F3536" s="11">
        <f>IF(OR(C3536="",D3536=""),"",ROUND(MOD(D3536-C3536,1)*24,2))</f>
        <v/>
      </c>
      <c r="G3536" s="6" t="n"/>
      <c r="H3536" s="16">
        <f>IF(OR(A3536="",B3536=""),"",IF(COUNTIFS('Lançamentos Diários'!$A$5:$A$2004,A3536,'Lançamentos Diários'!$B$5:$B$2004,B3536)&gt;0,"OK","FALTA LANÇAMENTO"))</f>
        <v/>
      </c>
    </row>
    <row r="3537">
      <c r="A3537" s="13" t="n"/>
      <c r="B3537" s="6" t="n"/>
      <c r="C3537" s="14" t="n"/>
      <c r="D3537" s="14" t="n"/>
      <c r="E3537" s="6" t="n"/>
      <c r="F3537" s="11">
        <f>IF(OR(C3537="",D3537=""),"",ROUND(MOD(D3537-C3537,1)*24,2))</f>
        <v/>
      </c>
      <c r="G3537" s="6" t="n"/>
      <c r="H3537" s="16">
        <f>IF(OR(A3537="",B3537=""),"",IF(COUNTIFS('Lançamentos Diários'!$A$5:$A$2004,A3537,'Lançamentos Diários'!$B$5:$B$2004,B3537)&gt;0,"OK","FALTA LANÇAMENTO"))</f>
        <v/>
      </c>
    </row>
    <row r="3538">
      <c r="A3538" s="13" t="n"/>
      <c r="B3538" s="6" t="n"/>
      <c r="C3538" s="14" t="n"/>
      <c r="D3538" s="14" t="n"/>
      <c r="E3538" s="6" t="n"/>
      <c r="F3538" s="11">
        <f>IF(OR(C3538="",D3538=""),"",ROUND(MOD(D3538-C3538,1)*24,2))</f>
        <v/>
      </c>
      <c r="G3538" s="6" t="n"/>
      <c r="H3538" s="16">
        <f>IF(OR(A3538="",B3538=""),"",IF(COUNTIFS('Lançamentos Diários'!$A$5:$A$2004,A3538,'Lançamentos Diários'!$B$5:$B$2004,B3538)&gt;0,"OK","FALTA LANÇAMENTO"))</f>
        <v/>
      </c>
    </row>
    <row r="3539">
      <c r="A3539" s="13" t="n"/>
      <c r="B3539" s="6" t="n"/>
      <c r="C3539" s="14" t="n"/>
      <c r="D3539" s="14" t="n"/>
      <c r="E3539" s="6" t="n"/>
      <c r="F3539" s="11">
        <f>IF(OR(C3539="",D3539=""),"",ROUND(MOD(D3539-C3539,1)*24,2))</f>
        <v/>
      </c>
      <c r="G3539" s="6" t="n"/>
      <c r="H3539" s="16">
        <f>IF(OR(A3539="",B3539=""),"",IF(COUNTIFS('Lançamentos Diários'!$A$5:$A$2004,A3539,'Lançamentos Diários'!$B$5:$B$2004,B3539)&gt;0,"OK","FALTA LANÇAMENTO"))</f>
        <v/>
      </c>
    </row>
    <row r="3540">
      <c r="A3540" s="13" t="n"/>
      <c r="B3540" s="6" t="n"/>
      <c r="C3540" s="14" t="n"/>
      <c r="D3540" s="14" t="n"/>
      <c r="E3540" s="6" t="n"/>
      <c r="F3540" s="11">
        <f>IF(OR(C3540="",D3540=""),"",ROUND(MOD(D3540-C3540,1)*24,2))</f>
        <v/>
      </c>
      <c r="G3540" s="6" t="n"/>
      <c r="H3540" s="16">
        <f>IF(OR(A3540="",B3540=""),"",IF(COUNTIFS('Lançamentos Diários'!$A$5:$A$2004,A3540,'Lançamentos Diários'!$B$5:$B$2004,B3540)&gt;0,"OK","FALTA LANÇAMENTO"))</f>
        <v/>
      </c>
    </row>
    <row r="3541">
      <c r="A3541" s="13" t="n"/>
      <c r="B3541" s="6" t="n"/>
      <c r="C3541" s="14" t="n"/>
      <c r="D3541" s="14" t="n"/>
      <c r="E3541" s="6" t="n"/>
      <c r="F3541" s="11">
        <f>IF(OR(C3541="",D3541=""),"",ROUND(MOD(D3541-C3541,1)*24,2))</f>
        <v/>
      </c>
      <c r="G3541" s="6" t="n"/>
      <c r="H3541" s="16">
        <f>IF(OR(A3541="",B3541=""),"",IF(COUNTIFS('Lançamentos Diários'!$A$5:$A$2004,A3541,'Lançamentos Diários'!$B$5:$B$2004,B3541)&gt;0,"OK","FALTA LANÇAMENTO"))</f>
        <v/>
      </c>
    </row>
    <row r="3542">
      <c r="A3542" s="13" t="n"/>
      <c r="B3542" s="6" t="n"/>
      <c r="C3542" s="14" t="n"/>
      <c r="D3542" s="14" t="n"/>
      <c r="E3542" s="6" t="n"/>
      <c r="F3542" s="11">
        <f>IF(OR(C3542="",D3542=""),"",ROUND(MOD(D3542-C3542,1)*24,2))</f>
        <v/>
      </c>
      <c r="G3542" s="6" t="n"/>
      <c r="H3542" s="16">
        <f>IF(OR(A3542="",B3542=""),"",IF(COUNTIFS('Lançamentos Diários'!$A$5:$A$2004,A3542,'Lançamentos Diários'!$B$5:$B$2004,B3542)&gt;0,"OK","FALTA LANÇAMENTO"))</f>
        <v/>
      </c>
    </row>
    <row r="3543">
      <c r="A3543" s="13" t="n"/>
      <c r="B3543" s="6" t="n"/>
      <c r="C3543" s="14" t="n"/>
      <c r="D3543" s="14" t="n"/>
      <c r="E3543" s="6" t="n"/>
      <c r="F3543" s="11">
        <f>IF(OR(C3543="",D3543=""),"",ROUND(MOD(D3543-C3543,1)*24,2))</f>
        <v/>
      </c>
      <c r="G3543" s="6" t="n"/>
      <c r="H3543" s="16">
        <f>IF(OR(A3543="",B3543=""),"",IF(COUNTIFS('Lançamentos Diários'!$A$5:$A$2004,A3543,'Lançamentos Diários'!$B$5:$B$2004,B3543)&gt;0,"OK","FALTA LANÇAMENTO"))</f>
        <v/>
      </c>
    </row>
    <row r="3544">
      <c r="A3544" s="13" t="n"/>
      <c r="B3544" s="6" t="n"/>
      <c r="C3544" s="14" t="n"/>
      <c r="D3544" s="14" t="n"/>
      <c r="E3544" s="6" t="n"/>
      <c r="F3544" s="11">
        <f>IF(OR(C3544="",D3544=""),"",ROUND(MOD(D3544-C3544,1)*24,2))</f>
        <v/>
      </c>
      <c r="G3544" s="6" t="n"/>
      <c r="H3544" s="16">
        <f>IF(OR(A3544="",B3544=""),"",IF(COUNTIFS('Lançamentos Diários'!$A$5:$A$2004,A3544,'Lançamentos Diários'!$B$5:$B$2004,B3544)&gt;0,"OK","FALTA LANÇAMENTO"))</f>
        <v/>
      </c>
    </row>
    <row r="3545">
      <c r="A3545" s="13" t="n"/>
      <c r="B3545" s="6" t="n"/>
      <c r="C3545" s="14" t="n"/>
      <c r="D3545" s="14" t="n"/>
      <c r="E3545" s="6" t="n"/>
      <c r="F3545" s="11">
        <f>IF(OR(C3545="",D3545=""),"",ROUND(MOD(D3545-C3545,1)*24,2))</f>
        <v/>
      </c>
      <c r="G3545" s="6" t="n"/>
      <c r="H3545" s="16">
        <f>IF(OR(A3545="",B3545=""),"",IF(COUNTIFS('Lançamentos Diários'!$A$5:$A$2004,A3545,'Lançamentos Diários'!$B$5:$B$2004,B3545)&gt;0,"OK","FALTA LANÇAMENTO"))</f>
        <v/>
      </c>
    </row>
    <row r="3546">
      <c r="A3546" s="13" t="n"/>
      <c r="B3546" s="6" t="n"/>
      <c r="C3546" s="14" t="n"/>
      <c r="D3546" s="14" t="n"/>
      <c r="E3546" s="6" t="n"/>
      <c r="F3546" s="11">
        <f>IF(OR(C3546="",D3546=""),"",ROUND(MOD(D3546-C3546,1)*24,2))</f>
        <v/>
      </c>
      <c r="G3546" s="6" t="n"/>
      <c r="H3546" s="16">
        <f>IF(OR(A3546="",B3546=""),"",IF(COUNTIFS('Lançamentos Diários'!$A$5:$A$2004,A3546,'Lançamentos Diários'!$B$5:$B$2004,B3546)&gt;0,"OK","FALTA LANÇAMENTO"))</f>
        <v/>
      </c>
    </row>
    <row r="3547">
      <c r="A3547" s="13" t="n"/>
      <c r="B3547" s="6" t="n"/>
      <c r="C3547" s="14" t="n"/>
      <c r="D3547" s="14" t="n"/>
      <c r="E3547" s="6" t="n"/>
      <c r="F3547" s="11">
        <f>IF(OR(C3547="",D3547=""),"",ROUND(MOD(D3547-C3547,1)*24,2))</f>
        <v/>
      </c>
      <c r="G3547" s="6" t="n"/>
      <c r="H3547" s="16">
        <f>IF(OR(A3547="",B3547=""),"",IF(COUNTIFS('Lançamentos Diários'!$A$5:$A$2004,A3547,'Lançamentos Diários'!$B$5:$B$2004,B3547)&gt;0,"OK","FALTA LANÇAMENTO"))</f>
        <v/>
      </c>
    </row>
    <row r="3548">
      <c r="A3548" s="13" t="n"/>
      <c r="B3548" s="6" t="n"/>
      <c r="C3548" s="14" t="n"/>
      <c r="D3548" s="14" t="n"/>
      <c r="E3548" s="6" t="n"/>
      <c r="F3548" s="11">
        <f>IF(OR(C3548="",D3548=""),"",ROUND(MOD(D3548-C3548,1)*24,2))</f>
        <v/>
      </c>
      <c r="G3548" s="6" t="n"/>
      <c r="H3548" s="16">
        <f>IF(OR(A3548="",B3548=""),"",IF(COUNTIFS('Lançamentos Diários'!$A$5:$A$2004,A3548,'Lançamentos Diários'!$B$5:$B$2004,B3548)&gt;0,"OK","FALTA LANÇAMENTO"))</f>
        <v/>
      </c>
    </row>
    <row r="3549">
      <c r="A3549" s="13" t="n"/>
      <c r="B3549" s="6" t="n"/>
      <c r="C3549" s="14" t="n"/>
      <c r="D3549" s="14" t="n"/>
      <c r="E3549" s="6" t="n"/>
      <c r="F3549" s="11">
        <f>IF(OR(C3549="",D3549=""),"",ROUND(MOD(D3549-C3549,1)*24,2))</f>
        <v/>
      </c>
      <c r="G3549" s="6" t="n"/>
      <c r="H3549" s="16">
        <f>IF(OR(A3549="",B3549=""),"",IF(COUNTIFS('Lançamentos Diários'!$A$5:$A$2004,A3549,'Lançamentos Diários'!$B$5:$B$2004,B3549)&gt;0,"OK","FALTA LANÇAMENTO"))</f>
        <v/>
      </c>
    </row>
    <row r="3550">
      <c r="A3550" s="13" t="n"/>
      <c r="B3550" s="6" t="n"/>
      <c r="C3550" s="14" t="n"/>
      <c r="D3550" s="14" t="n"/>
      <c r="E3550" s="6" t="n"/>
      <c r="F3550" s="11">
        <f>IF(OR(C3550="",D3550=""),"",ROUND(MOD(D3550-C3550,1)*24,2))</f>
        <v/>
      </c>
      <c r="G3550" s="6" t="n"/>
      <c r="H3550" s="16">
        <f>IF(OR(A3550="",B3550=""),"",IF(COUNTIFS('Lançamentos Diários'!$A$5:$A$2004,A3550,'Lançamentos Diários'!$B$5:$B$2004,B3550)&gt;0,"OK","FALTA LANÇAMENTO"))</f>
        <v/>
      </c>
    </row>
    <row r="3551">
      <c r="A3551" s="13" t="n"/>
      <c r="B3551" s="6" t="n"/>
      <c r="C3551" s="14" t="n"/>
      <c r="D3551" s="14" t="n"/>
      <c r="E3551" s="6" t="n"/>
      <c r="F3551" s="11">
        <f>IF(OR(C3551="",D3551=""),"",ROUND(MOD(D3551-C3551,1)*24,2))</f>
        <v/>
      </c>
      <c r="G3551" s="6" t="n"/>
      <c r="H3551" s="16">
        <f>IF(OR(A3551="",B3551=""),"",IF(COUNTIFS('Lançamentos Diários'!$A$5:$A$2004,A3551,'Lançamentos Diários'!$B$5:$B$2004,B3551)&gt;0,"OK","FALTA LANÇAMENTO"))</f>
        <v/>
      </c>
    </row>
    <row r="3552">
      <c r="A3552" s="13" t="n"/>
      <c r="B3552" s="6" t="n"/>
      <c r="C3552" s="14" t="n"/>
      <c r="D3552" s="14" t="n"/>
      <c r="E3552" s="6" t="n"/>
      <c r="F3552" s="11">
        <f>IF(OR(C3552="",D3552=""),"",ROUND(MOD(D3552-C3552,1)*24,2))</f>
        <v/>
      </c>
      <c r="G3552" s="6" t="n"/>
      <c r="H3552" s="16">
        <f>IF(OR(A3552="",B3552=""),"",IF(COUNTIFS('Lançamentos Diários'!$A$5:$A$2004,A3552,'Lançamentos Diários'!$B$5:$B$2004,B3552)&gt;0,"OK","FALTA LANÇAMENTO"))</f>
        <v/>
      </c>
    </row>
    <row r="3553">
      <c r="A3553" s="13" t="n"/>
      <c r="B3553" s="6" t="n"/>
      <c r="C3553" s="14" t="n"/>
      <c r="D3553" s="14" t="n"/>
      <c r="E3553" s="6" t="n"/>
      <c r="F3553" s="11">
        <f>IF(OR(C3553="",D3553=""),"",ROUND(MOD(D3553-C3553,1)*24,2))</f>
        <v/>
      </c>
      <c r="G3553" s="6" t="n"/>
      <c r="H3553" s="16">
        <f>IF(OR(A3553="",B3553=""),"",IF(COUNTIFS('Lançamentos Diários'!$A$5:$A$2004,A3553,'Lançamentos Diários'!$B$5:$B$2004,B3553)&gt;0,"OK","FALTA LANÇAMENTO"))</f>
        <v/>
      </c>
    </row>
    <row r="3554">
      <c r="A3554" s="13" t="n"/>
      <c r="B3554" s="6" t="n"/>
      <c r="C3554" s="14" t="n"/>
      <c r="D3554" s="14" t="n"/>
      <c r="E3554" s="6" t="n"/>
      <c r="F3554" s="11">
        <f>IF(OR(C3554="",D3554=""),"",ROUND(MOD(D3554-C3554,1)*24,2))</f>
        <v/>
      </c>
      <c r="G3554" s="6" t="n"/>
      <c r="H3554" s="16">
        <f>IF(OR(A3554="",B3554=""),"",IF(COUNTIFS('Lançamentos Diários'!$A$5:$A$2004,A3554,'Lançamentos Diários'!$B$5:$B$2004,B3554)&gt;0,"OK","FALTA LANÇAMENTO"))</f>
        <v/>
      </c>
    </row>
    <row r="3555">
      <c r="A3555" s="13" t="n"/>
      <c r="B3555" s="6" t="n"/>
      <c r="C3555" s="14" t="n"/>
      <c r="D3555" s="14" t="n"/>
      <c r="E3555" s="6" t="n"/>
      <c r="F3555" s="11">
        <f>IF(OR(C3555="",D3555=""),"",ROUND(MOD(D3555-C3555,1)*24,2))</f>
        <v/>
      </c>
      <c r="G3555" s="6" t="n"/>
      <c r="H3555" s="16">
        <f>IF(OR(A3555="",B3555=""),"",IF(COUNTIFS('Lançamentos Diários'!$A$5:$A$2004,A3555,'Lançamentos Diários'!$B$5:$B$2004,B3555)&gt;0,"OK","FALTA LANÇAMENTO"))</f>
        <v/>
      </c>
    </row>
    <row r="3556">
      <c r="A3556" s="13" t="n"/>
      <c r="B3556" s="6" t="n"/>
      <c r="C3556" s="14" t="n"/>
      <c r="D3556" s="14" t="n"/>
      <c r="E3556" s="6" t="n"/>
      <c r="F3556" s="11">
        <f>IF(OR(C3556="",D3556=""),"",ROUND(MOD(D3556-C3556,1)*24,2))</f>
        <v/>
      </c>
      <c r="G3556" s="6" t="n"/>
      <c r="H3556" s="16">
        <f>IF(OR(A3556="",B3556=""),"",IF(COUNTIFS('Lançamentos Diários'!$A$5:$A$2004,A3556,'Lançamentos Diários'!$B$5:$B$2004,B3556)&gt;0,"OK","FALTA LANÇAMENTO"))</f>
        <v/>
      </c>
    </row>
    <row r="3557">
      <c r="A3557" s="13" t="n"/>
      <c r="B3557" s="6" t="n"/>
      <c r="C3557" s="14" t="n"/>
      <c r="D3557" s="14" t="n"/>
      <c r="E3557" s="6" t="n"/>
      <c r="F3557" s="11">
        <f>IF(OR(C3557="",D3557=""),"",ROUND(MOD(D3557-C3557,1)*24,2))</f>
        <v/>
      </c>
      <c r="G3557" s="6" t="n"/>
      <c r="H3557" s="16">
        <f>IF(OR(A3557="",B3557=""),"",IF(COUNTIFS('Lançamentos Diários'!$A$5:$A$2004,A3557,'Lançamentos Diários'!$B$5:$B$2004,B3557)&gt;0,"OK","FALTA LANÇAMENTO"))</f>
        <v/>
      </c>
    </row>
    <row r="3558">
      <c r="A3558" s="13" t="n"/>
      <c r="B3558" s="6" t="n"/>
      <c r="C3558" s="14" t="n"/>
      <c r="D3558" s="14" t="n"/>
      <c r="E3558" s="6" t="n"/>
      <c r="F3558" s="11">
        <f>IF(OR(C3558="",D3558=""),"",ROUND(MOD(D3558-C3558,1)*24,2))</f>
        <v/>
      </c>
      <c r="G3558" s="6" t="n"/>
      <c r="H3558" s="16">
        <f>IF(OR(A3558="",B3558=""),"",IF(COUNTIFS('Lançamentos Diários'!$A$5:$A$2004,A3558,'Lançamentos Diários'!$B$5:$B$2004,B3558)&gt;0,"OK","FALTA LANÇAMENTO"))</f>
        <v/>
      </c>
    </row>
    <row r="3559">
      <c r="A3559" s="13" t="n"/>
      <c r="B3559" s="6" t="n"/>
      <c r="C3559" s="14" t="n"/>
      <c r="D3559" s="14" t="n"/>
      <c r="E3559" s="6" t="n"/>
      <c r="F3559" s="11">
        <f>IF(OR(C3559="",D3559=""),"",ROUND(MOD(D3559-C3559,1)*24,2))</f>
        <v/>
      </c>
      <c r="G3559" s="6" t="n"/>
      <c r="H3559" s="16">
        <f>IF(OR(A3559="",B3559=""),"",IF(COUNTIFS('Lançamentos Diários'!$A$5:$A$2004,A3559,'Lançamentos Diários'!$B$5:$B$2004,B3559)&gt;0,"OK","FALTA LANÇAMENTO"))</f>
        <v/>
      </c>
    </row>
    <row r="3560">
      <c r="A3560" s="13" t="n"/>
      <c r="B3560" s="6" t="n"/>
      <c r="C3560" s="14" t="n"/>
      <c r="D3560" s="14" t="n"/>
      <c r="E3560" s="6" t="n"/>
      <c r="F3560" s="11">
        <f>IF(OR(C3560="",D3560=""),"",ROUND(MOD(D3560-C3560,1)*24,2))</f>
        <v/>
      </c>
      <c r="G3560" s="6" t="n"/>
      <c r="H3560" s="16">
        <f>IF(OR(A3560="",B3560=""),"",IF(COUNTIFS('Lançamentos Diários'!$A$5:$A$2004,A3560,'Lançamentos Diários'!$B$5:$B$2004,B3560)&gt;0,"OK","FALTA LANÇAMENTO"))</f>
        <v/>
      </c>
    </row>
    <row r="3561">
      <c r="A3561" s="13" t="n"/>
      <c r="B3561" s="6" t="n"/>
      <c r="C3561" s="14" t="n"/>
      <c r="D3561" s="14" t="n"/>
      <c r="E3561" s="6" t="n"/>
      <c r="F3561" s="11">
        <f>IF(OR(C3561="",D3561=""),"",ROUND(MOD(D3561-C3561,1)*24,2))</f>
        <v/>
      </c>
      <c r="G3561" s="6" t="n"/>
      <c r="H3561" s="16">
        <f>IF(OR(A3561="",B3561=""),"",IF(COUNTIFS('Lançamentos Diários'!$A$5:$A$2004,A3561,'Lançamentos Diários'!$B$5:$B$2004,B3561)&gt;0,"OK","FALTA LANÇAMENTO"))</f>
        <v/>
      </c>
    </row>
    <row r="3562">
      <c r="A3562" s="13" t="n"/>
      <c r="B3562" s="6" t="n"/>
      <c r="C3562" s="14" t="n"/>
      <c r="D3562" s="14" t="n"/>
      <c r="E3562" s="6" t="n"/>
      <c r="F3562" s="11">
        <f>IF(OR(C3562="",D3562=""),"",ROUND(MOD(D3562-C3562,1)*24,2))</f>
        <v/>
      </c>
      <c r="G3562" s="6" t="n"/>
      <c r="H3562" s="16">
        <f>IF(OR(A3562="",B3562=""),"",IF(COUNTIFS('Lançamentos Diários'!$A$5:$A$2004,A3562,'Lançamentos Diários'!$B$5:$B$2004,B3562)&gt;0,"OK","FALTA LANÇAMENTO"))</f>
        <v/>
      </c>
    </row>
    <row r="3563">
      <c r="A3563" s="13" t="n"/>
      <c r="B3563" s="6" t="n"/>
      <c r="C3563" s="14" t="n"/>
      <c r="D3563" s="14" t="n"/>
      <c r="E3563" s="6" t="n"/>
      <c r="F3563" s="11">
        <f>IF(OR(C3563="",D3563=""),"",ROUND(MOD(D3563-C3563,1)*24,2))</f>
        <v/>
      </c>
      <c r="G3563" s="6" t="n"/>
      <c r="H3563" s="16">
        <f>IF(OR(A3563="",B3563=""),"",IF(COUNTIFS('Lançamentos Diários'!$A$5:$A$2004,A3563,'Lançamentos Diários'!$B$5:$B$2004,B3563)&gt;0,"OK","FALTA LANÇAMENTO"))</f>
        <v/>
      </c>
    </row>
    <row r="3564">
      <c r="A3564" s="13" t="n"/>
      <c r="B3564" s="6" t="n"/>
      <c r="C3564" s="14" t="n"/>
      <c r="D3564" s="14" t="n"/>
      <c r="E3564" s="6" t="n"/>
      <c r="F3564" s="11">
        <f>IF(OR(C3564="",D3564=""),"",ROUND(MOD(D3564-C3564,1)*24,2))</f>
        <v/>
      </c>
      <c r="G3564" s="6" t="n"/>
      <c r="H3564" s="16">
        <f>IF(OR(A3564="",B3564=""),"",IF(COUNTIFS('Lançamentos Diários'!$A$5:$A$2004,A3564,'Lançamentos Diários'!$B$5:$B$2004,B3564)&gt;0,"OK","FALTA LANÇAMENTO"))</f>
        <v/>
      </c>
    </row>
    <row r="3565">
      <c r="A3565" s="13" t="n"/>
      <c r="B3565" s="6" t="n"/>
      <c r="C3565" s="14" t="n"/>
      <c r="D3565" s="14" t="n"/>
      <c r="E3565" s="6" t="n"/>
      <c r="F3565" s="11">
        <f>IF(OR(C3565="",D3565=""),"",ROUND(MOD(D3565-C3565,1)*24,2))</f>
        <v/>
      </c>
      <c r="G3565" s="6" t="n"/>
      <c r="H3565" s="16">
        <f>IF(OR(A3565="",B3565=""),"",IF(COUNTIFS('Lançamentos Diários'!$A$5:$A$2004,A3565,'Lançamentos Diários'!$B$5:$B$2004,B3565)&gt;0,"OK","FALTA LANÇAMENTO"))</f>
        <v/>
      </c>
    </row>
    <row r="3566">
      <c r="A3566" s="13" t="n"/>
      <c r="B3566" s="6" t="n"/>
      <c r="C3566" s="14" t="n"/>
      <c r="D3566" s="14" t="n"/>
      <c r="E3566" s="6" t="n"/>
      <c r="F3566" s="11">
        <f>IF(OR(C3566="",D3566=""),"",ROUND(MOD(D3566-C3566,1)*24,2))</f>
        <v/>
      </c>
      <c r="G3566" s="6" t="n"/>
      <c r="H3566" s="16">
        <f>IF(OR(A3566="",B3566=""),"",IF(COUNTIFS('Lançamentos Diários'!$A$5:$A$2004,A3566,'Lançamentos Diários'!$B$5:$B$2004,B3566)&gt;0,"OK","FALTA LANÇAMENTO"))</f>
        <v/>
      </c>
    </row>
    <row r="3567">
      <c r="A3567" s="13" t="n"/>
      <c r="B3567" s="6" t="n"/>
      <c r="C3567" s="14" t="n"/>
      <c r="D3567" s="14" t="n"/>
      <c r="E3567" s="6" t="n"/>
      <c r="F3567" s="11">
        <f>IF(OR(C3567="",D3567=""),"",ROUND(MOD(D3567-C3567,1)*24,2))</f>
        <v/>
      </c>
      <c r="G3567" s="6" t="n"/>
      <c r="H3567" s="16">
        <f>IF(OR(A3567="",B3567=""),"",IF(COUNTIFS('Lançamentos Diários'!$A$5:$A$2004,A3567,'Lançamentos Diários'!$B$5:$B$2004,B3567)&gt;0,"OK","FALTA LANÇAMENTO"))</f>
        <v/>
      </c>
    </row>
    <row r="3568">
      <c r="A3568" s="13" t="n"/>
      <c r="B3568" s="6" t="n"/>
      <c r="C3568" s="14" t="n"/>
      <c r="D3568" s="14" t="n"/>
      <c r="E3568" s="6" t="n"/>
      <c r="F3568" s="11">
        <f>IF(OR(C3568="",D3568=""),"",ROUND(MOD(D3568-C3568,1)*24,2))</f>
        <v/>
      </c>
      <c r="G3568" s="6" t="n"/>
      <c r="H3568" s="16">
        <f>IF(OR(A3568="",B3568=""),"",IF(COUNTIFS('Lançamentos Diários'!$A$5:$A$2004,A3568,'Lançamentos Diários'!$B$5:$B$2004,B3568)&gt;0,"OK","FALTA LANÇAMENTO"))</f>
        <v/>
      </c>
    </row>
    <row r="3569">
      <c r="A3569" s="13" t="n"/>
      <c r="B3569" s="6" t="n"/>
      <c r="C3569" s="14" t="n"/>
      <c r="D3569" s="14" t="n"/>
      <c r="E3569" s="6" t="n"/>
      <c r="F3569" s="11">
        <f>IF(OR(C3569="",D3569=""),"",ROUND(MOD(D3569-C3569,1)*24,2))</f>
        <v/>
      </c>
      <c r="G3569" s="6" t="n"/>
      <c r="H3569" s="16">
        <f>IF(OR(A3569="",B3569=""),"",IF(COUNTIFS('Lançamentos Diários'!$A$5:$A$2004,A3569,'Lançamentos Diários'!$B$5:$B$2004,B3569)&gt;0,"OK","FALTA LANÇAMENTO"))</f>
        <v/>
      </c>
    </row>
    <row r="3570">
      <c r="A3570" s="13" t="n"/>
      <c r="B3570" s="6" t="n"/>
      <c r="C3570" s="14" t="n"/>
      <c r="D3570" s="14" t="n"/>
      <c r="E3570" s="6" t="n"/>
      <c r="F3570" s="11">
        <f>IF(OR(C3570="",D3570=""),"",ROUND(MOD(D3570-C3570,1)*24,2))</f>
        <v/>
      </c>
      <c r="G3570" s="6" t="n"/>
      <c r="H3570" s="16">
        <f>IF(OR(A3570="",B3570=""),"",IF(COUNTIFS('Lançamentos Diários'!$A$5:$A$2004,A3570,'Lançamentos Diários'!$B$5:$B$2004,B3570)&gt;0,"OK","FALTA LANÇAMENTO"))</f>
        <v/>
      </c>
    </row>
    <row r="3571">
      <c r="A3571" s="13" t="n"/>
      <c r="B3571" s="6" t="n"/>
      <c r="C3571" s="14" t="n"/>
      <c r="D3571" s="14" t="n"/>
      <c r="E3571" s="6" t="n"/>
      <c r="F3571" s="11">
        <f>IF(OR(C3571="",D3571=""),"",ROUND(MOD(D3571-C3571,1)*24,2))</f>
        <v/>
      </c>
      <c r="G3571" s="6" t="n"/>
      <c r="H3571" s="16">
        <f>IF(OR(A3571="",B3571=""),"",IF(COUNTIFS('Lançamentos Diários'!$A$5:$A$2004,A3571,'Lançamentos Diários'!$B$5:$B$2004,B3571)&gt;0,"OK","FALTA LANÇAMENTO"))</f>
        <v/>
      </c>
    </row>
    <row r="3572">
      <c r="A3572" s="13" t="n"/>
      <c r="B3572" s="6" t="n"/>
      <c r="C3572" s="14" t="n"/>
      <c r="D3572" s="14" t="n"/>
      <c r="E3572" s="6" t="n"/>
      <c r="F3572" s="11">
        <f>IF(OR(C3572="",D3572=""),"",ROUND(MOD(D3572-C3572,1)*24,2))</f>
        <v/>
      </c>
      <c r="G3572" s="6" t="n"/>
      <c r="H3572" s="16">
        <f>IF(OR(A3572="",B3572=""),"",IF(COUNTIFS('Lançamentos Diários'!$A$5:$A$2004,A3572,'Lançamentos Diários'!$B$5:$B$2004,B3572)&gt;0,"OK","FALTA LANÇAMENTO"))</f>
        <v/>
      </c>
    </row>
    <row r="3573">
      <c r="A3573" s="13" t="n"/>
      <c r="B3573" s="6" t="n"/>
      <c r="C3573" s="14" t="n"/>
      <c r="D3573" s="14" t="n"/>
      <c r="E3573" s="6" t="n"/>
      <c r="F3573" s="11">
        <f>IF(OR(C3573="",D3573=""),"",ROUND(MOD(D3573-C3573,1)*24,2))</f>
        <v/>
      </c>
      <c r="G3573" s="6" t="n"/>
      <c r="H3573" s="16">
        <f>IF(OR(A3573="",B3573=""),"",IF(COUNTIFS('Lançamentos Diários'!$A$5:$A$2004,A3573,'Lançamentos Diários'!$B$5:$B$2004,B3573)&gt;0,"OK","FALTA LANÇAMENTO"))</f>
        <v/>
      </c>
    </row>
    <row r="3574">
      <c r="A3574" s="13" t="n"/>
      <c r="B3574" s="6" t="n"/>
      <c r="C3574" s="14" t="n"/>
      <c r="D3574" s="14" t="n"/>
      <c r="E3574" s="6" t="n"/>
      <c r="F3574" s="11">
        <f>IF(OR(C3574="",D3574=""),"",ROUND(MOD(D3574-C3574,1)*24,2))</f>
        <v/>
      </c>
      <c r="G3574" s="6" t="n"/>
      <c r="H3574" s="16">
        <f>IF(OR(A3574="",B3574=""),"",IF(COUNTIFS('Lançamentos Diários'!$A$5:$A$2004,A3574,'Lançamentos Diários'!$B$5:$B$2004,B3574)&gt;0,"OK","FALTA LANÇAMENTO"))</f>
        <v/>
      </c>
    </row>
    <row r="3575">
      <c r="A3575" s="13" t="n"/>
      <c r="B3575" s="6" t="n"/>
      <c r="C3575" s="14" t="n"/>
      <c r="D3575" s="14" t="n"/>
      <c r="E3575" s="6" t="n"/>
      <c r="F3575" s="11">
        <f>IF(OR(C3575="",D3575=""),"",ROUND(MOD(D3575-C3575,1)*24,2))</f>
        <v/>
      </c>
      <c r="G3575" s="6" t="n"/>
      <c r="H3575" s="16">
        <f>IF(OR(A3575="",B3575=""),"",IF(COUNTIFS('Lançamentos Diários'!$A$5:$A$2004,A3575,'Lançamentos Diários'!$B$5:$B$2004,B3575)&gt;0,"OK","FALTA LANÇAMENTO"))</f>
        <v/>
      </c>
    </row>
    <row r="3576">
      <c r="A3576" s="13" t="n"/>
      <c r="B3576" s="6" t="n"/>
      <c r="C3576" s="14" t="n"/>
      <c r="D3576" s="14" t="n"/>
      <c r="E3576" s="6" t="n"/>
      <c r="F3576" s="11">
        <f>IF(OR(C3576="",D3576=""),"",ROUND(MOD(D3576-C3576,1)*24,2))</f>
        <v/>
      </c>
      <c r="G3576" s="6" t="n"/>
      <c r="H3576" s="16">
        <f>IF(OR(A3576="",B3576=""),"",IF(COUNTIFS('Lançamentos Diários'!$A$5:$A$2004,A3576,'Lançamentos Diários'!$B$5:$B$2004,B3576)&gt;0,"OK","FALTA LANÇAMENTO"))</f>
        <v/>
      </c>
    </row>
    <row r="3577">
      <c r="A3577" s="13" t="n"/>
      <c r="B3577" s="6" t="n"/>
      <c r="C3577" s="14" t="n"/>
      <c r="D3577" s="14" t="n"/>
      <c r="E3577" s="6" t="n"/>
      <c r="F3577" s="11">
        <f>IF(OR(C3577="",D3577=""),"",ROUND(MOD(D3577-C3577,1)*24,2))</f>
        <v/>
      </c>
      <c r="G3577" s="6" t="n"/>
      <c r="H3577" s="16">
        <f>IF(OR(A3577="",B3577=""),"",IF(COUNTIFS('Lançamentos Diários'!$A$5:$A$2004,A3577,'Lançamentos Diários'!$B$5:$B$2004,B3577)&gt;0,"OK","FALTA LANÇAMENTO"))</f>
        <v/>
      </c>
    </row>
    <row r="3578">
      <c r="A3578" s="13" t="n"/>
      <c r="B3578" s="6" t="n"/>
      <c r="C3578" s="14" t="n"/>
      <c r="D3578" s="14" t="n"/>
      <c r="E3578" s="6" t="n"/>
      <c r="F3578" s="11">
        <f>IF(OR(C3578="",D3578=""),"",ROUND(MOD(D3578-C3578,1)*24,2))</f>
        <v/>
      </c>
      <c r="G3578" s="6" t="n"/>
      <c r="H3578" s="16">
        <f>IF(OR(A3578="",B3578=""),"",IF(COUNTIFS('Lançamentos Diários'!$A$5:$A$2004,A3578,'Lançamentos Diários'!$B$5:$B$2004,B3578)&gt;0,"OK","FALTA LANÇAMENTO"))</f>
        <v/>
      </c>
    </row>
    <row r="3579">
      <c r="A3579" s="13" t="n"/>
      <c r="B3579" s="6" t="n"/>
      <c r="C3579" s="14" t="n"/>
      <c r="D3579" s="14" t="n"/>
      <c r="E3579" s="6" t="n"/>
      <c r="F3579" s="11">
        <f>IF(OR(C3579="",D3579=""),"",ROUND(MOD(D3579-C3579,1)*24,2))</f>
        <v/>
      </c>
      <c r="G3579" s="6" t="n"/>
      <c r="H3579" s="16">
        <f>IF(OR(A3579="",B3579=""),"",IF(COUNTIFS('Lançamentos Diários'!$A$5:$A$2004,A3579,'Lançamentos Diários'!$B$5:$B$2004,B3579)&gt;0,"OK","FALTA LANÇAMENTO"))</f>
        <v/>
      </c>
    </row>
    <row r="3580">
      <c r="A3580" s="13" t="n"/>
      <c r="B3580" s="6" t="n"/>
      <c r="C3580" s="14" t="n"/>
      <c r="D3580" s="14" t="n"/>
      <c r="E3580" s="6" t="n"/>
      <c r="F3580" s="11">
        <f>IF(OR(C3580="",D3580=""),"",ROUND(MOD(D3580-C3580,1)*24,2))</f>
        <v/>
      </c>
      <c r="G3580" s="6" t="n"/>
      <c r="H3580" s="16">
        <f>IF(OR(A3580="",B3580=""),"",IF(COUNTIFS('Lançamentos Diários'!$A$5:$A$2004,A3580,'Lançamentos Diários'!$B$5:$B$2004,B3580)&gt;0,"OK","FALTA LANÇAMENTO"))</f>
        <v/>
      </c>
    </row>
    <row r="3581">
      <c r="A3581" s="13" t="n"/>
      <c r="B3581" s="6" t="n"/>
      <c r="C3581" s="14" t="n"/>
      <c r="D3581" s="14" t="n"/>
      <c r="E3581" s="6" t="n"/>
      <c r="F3581" s="11">
        <f>IF(OR(C3581="",D3581=""),"",ROUND(MOD(D3581-C3581,1)*24,2))</f>
        <v/>
      </c>
      <c r="G3581" s="6" t="n"/>
      <c r="H3581" s="16">
        <f>IF(OR(A3581="",B3581=""),"",IF(COUNTIFS('Lançamentos Diários'!$A$5:$A$2004,A3581,'Lançamentos Diários'!$B$5:$B$2004,B3581)&gt;0,"OK","FALTA LANÇAMENTO"))</f>
        <v/>
      </c>
    </row>
    <row r="3582">
      <c r="A3582" s="13" t="n"/>
      <c r="B3582" s="6" t="n"/>
      <c r="C3582" s="14" t="n"/>
      <c r="D3582" s="14" t="n"/>
      <c r="E3582" s="6" t="n"/>
      <c r="F3582" s="11">
        <f>IF(OR(C3582="",D3582=""),"",ROUND(MOD(D3582-C3582,1)*24,2))</f>
        <v/>
      </c>
      <c r="G3582" s="6" t="n"/>
      <c r="H3582" s="16">
        <f>IF(OR(A3582="",B3582=""),"",IF(COUNTIFS('Lançamentos Diários'!$A$5:$A$2004,A3582,'Lançamentos Diários'!$B$5:$B$2004,B3582)&gt;0,"OK","FALTA LANÇAMENTO"))</f>
        <v/>
      </c>
    </row>
    <row r="3583">
      <c r="A3583" s="13" t="n"/>
      <c r="B3583" s="6" t="n"/>
      <c r="C3583" s="14" t="n"/>
      <c r="D3583" s="14" t="n"/>
      <c r="E3583" s="6" t="n"/>
      <c r="F3583" s="11">
        <f>IF(OR(C3583="",D3583=""),"",ROUND(MOD(D3583-C3583,1)*24,2))</f>
        <v/>
      </c>
      <c r="G3583" s="6" t="n"/>
      <c r="H3583" s="16">
        <f>IF(OR(A3583="",B3583=""),"",IF(COUNTIFS('Lançamentos Diários'!$A$5:$A$2004,A3583,'Lançamentos Diários'!$B$5:$B$2004,B3583)&gt;0,"OK","FALTA LANÇAMENTO"))</f>
        <v/>
      </c>
    </row>
    <row r="3584">
      <c r="A3584" s="13" t="n"/>
      <c r="B3584" s="6" t="n"/>
      <c r="C3584" s="14" t="n"/>
      <c r="D3584" s="14" t="n"/>
      <c r="E3584" s="6" t="n"/>
      <c r="F3584" s="11">
        <f>IF(OR(C3584="",D3584=""),"",ROUND(MOD(D3584-C3584,1)*24,2))</f>
        <v/>
      </c>
      <c r="G3584" s="6" t="n"/>
      <c r="H3584" s="16">
        <f>IF(OR(A3584="",B3584=""),"",IF(COUNTIFS('Lançamentos Diários'!$A$5:$A$2004,A3584,'Lançamentos Diários'!$B$5:$B$2004,B3584)&gt;0,"OK","FALTA LANÇAMENTO"))</f>
        <v/>
      </c>
    </row>
    <row r="3585">
      <c r="A3585" s="13" t="n"/>
      <c r="B3585" s="6" t="n"/>
      <c r="C3585" s="14" t="n"/>
      <c r="D3585" s="14" t="n"/>
      <c r="E3585" s="6" t="n"/>
      <c r="F3585" s="11">
        <f>IF(OR(C3585="",D3585=""),"",ROUND(MOD(D3585-C3585,1)*24,2))</f>
        <v/>
      </c>
      <c r="G3585" s="6" t="n"/>
      <c r="H3585" s="16">
        <f>IF(OR(A3585="",B3585=""),"",IF(COUNTIFS('Lançamentos Diários'!$A$5:$A$2004,A3585,'Lançamentos Diários'!$B$5:$B$2004,B3585)&gt;0,"OK","FALTA LANÇAMENTO"))</f>
        <v/>
      </c>
    </row>
    <row r="3586">
      <c r="A3586" s="13" t="n"/>
      <c r="B3586" s="6" t="n"/>
      <c r="C3586" s="14" t="n"/>
      <c r="D3586" s="14" t="n"/>
      <c r="E3586" s="6" t="n"/>
      <c r="F3586" s="11">
        <f>IF(OR(C3586="",D3586=""),"",ROUND(MOD(D3586-C3586,1)*24,2))</f>
        <v/>
      </c>
      <c r="G3586" s="6" t="n"/>
      <c r="H3586" s="16">
        <f>IF(OR(A3586="",B3586=""),"",IF(COUNTIFS('Lançamentos Diários'!$A$5:$A$2004,A3586,'Lançamentos Diários'!$B$5:$B$2004,B3586)&gt;0,"OK","FALTA LANÇAMENTO"))</f>
        <v/>
      </c>
    </row>
    <row r="3587">
      <c r="A3587" s="13" t="n"/>
      <c r="B3587" s="6" t="n"/>
      <c r="C3587" s="14" t="n"/>
      <c r="D3587" s="14" t="n"/>
      <c r="E3587" s="6" t="n"/>
      <c r="F3587" s="11">
        <f>IF(OR(C3587="",D3587=""),"",ROUND(MOD(D3587-C3587,1)*24,2))</f>
        <v/>
      </c>
      <c r="G3587" s="6" t="n"/>
      <c r="H3587" s="16">
        <f>IF(OR(A3587="",B3587=""),"",IF(COUNTIFS('Lançamentos Diários'!$A$5:$A$2004,A3587,'Lançamentos Diários'!$B$5:$B$2004,B3587)&gt;0,"OK","FALTA LANÇAMENTO"))</f>
        <v/>
      </c>
    </row>
    <row r="3588">
      <c r="A3588" s="13" t="n"/>
      <c r="B3588" s="6" t="n"/>
      <c r="C3588" s="14" t="n"/>
      <c r="D3588" s="14" t="n"/>
      <c r="E3588" s="6" t="n"/>
      <c r="F3588" s="11">
        <f>IF(OR(C3588="",D3588=""),"",ROUND(MOD(D3588-C3588,1)*24,2))</f>
        <v/>
      </c>
      <c r="G3588" s="6" t="n"/>
      <c r="H3588" s="16">
        <f>IF(OR(A3588="",B3588=""),"",IF(COUNTIFS('Lançamentos Diários'!$A$5:$A$2004,A3588,'Lançamentos Diários'!$B$5:$B$2004,B3588)&gt;0,"OK","FALTA LANÇAMENTO"))</f>
        <v/>
      </c>
    </row>
    <row r="3589">
      <c r="A3589" s="13" t="n"/>
      <c r="B3589" s="6" t="n"/>
      <c r="C3589" s="14" t="n"/>
      <c r="D3589" s="14" t="n"/>
      <c r="E3589" s="6" t="n"/>
      <c r="F3589" s="11">
        <f>IF(OR(C3589="",D3589=""),"",ROUND(MOD(D3589-C3589,1)*24,2))</f>
        <v/>
      </c>
      <c r="G3589" s="6" t="n"/>
      <c r="H3589" s="16">
        <f>IF(OR(A3589="",B3589=""),"",IF(COUNTIFS('Lançamentos Diários'!$A$5:$A$2004,A3589,'Lançamentos Diários'!$B$5:$B$2004,B3589)&gt;0,"OK","FALTA LANÇAMENTO"))</f>
        <v/>
      </c>
    </row>
    <row r="3590">
      <c r="A3590" s="13" t="n"/>
      <c r="B3590" s="6" t="n"/>
      <c r="C3590" s="14" t="n"/>
      <c r="D3590" s="14" t="n"/>
      <c r="E3590" s="6" t="n"/>
      <c r="F3590" s="11">
        <f>IF(OR(C3590="",D3590=""),"",ROUND(MOD(D3590-C3590,1)*24,2))</f>
        <v/>
      </c>
      <c r="G3590" s="6" t="n"/>
      <c r="H3590" s="16">
        <f>IF(OR(A3590="",B3590=""),"",IF(COUNTIFS('Lançamentos Diários'!$A$5:$A$2004,A3590,'Lançamentos Diários'!$B$5:$B$2004,B3590)&gt;0,"OK","FALTA LANÇAMENTO"))</f>
        <v/>
      </c>
    </row>
    <row r="3591">
      <c r="A3591" s="13" t="n"/>
      <c r="B3591" s="6" t="n"/>
      <c r="C3591" s="14" t="n"/>
      <c r="D3591" s="14" t="n"/>
      <c r="E3591" s="6" t="n"/>
      <c r="F3591" s="11">
        <f>IF(OR(C3591="",D3591=""),"",ROUND(MOD(D3591-C3591,1)*24,2))</f>
        <v/>
      </c>
      <c r="G3591" s="6" t="n"/>
      <c r="H3591" s="16">
        <f>IF(OR(A3591="",B3591=""),"",IF(COUNTIFS('Lançamentos Diários'!$A$5:$A$2004,A3591,'Lançamentos Diários'!$B$5:$B$2004,B3591)&gt;0,"OK","FALTA LANÇAMENTO"))</f>
        <v/>
      </c>
    </row>
    <row r="3592">
      <c r="A3592" s="13" t="n"/>
      <c r="B3592" s="6" t="n"/>
      <c r="C3592" s="14" t="n"/>
      <c r="D3592" s="14" t="n"/>
      <c r="E3592" s="6" t="n"/>
      <c r="F3592" s="11">
        <f>IF(OR(C3592="",D3592=""),"",ROUND(MOD(D3592-C3592,1)*24,2))</f>
        <v/>
      </c>
      <c r="G3592" s="6" t="n"/>
      <c r="H3592" s="16">
        <f>IF(OR(A3592="",B3592=""),"",IF(COUNTIFS('Lançamentos Diários'!$A$5:$A$2004,A3592,'Lançamentos Diários'!$B$5:$B$2004,B3592)&gt;0,"OK","FALTA LANÇAMENTO"))</f>
        <v/>
      </c>
    </row>
    <row r="3593">
      <c r="A3593" s="13" t="n"/>
      <c r="B3593" s="6" t="n"/>
      <c r="C3593" s="14" t="n"/>
      <c r="D3593" s="14" t="n"/>
      <c r="E3593" s="6" t="n"/>
      <c r="F3593" s="11">
        <f>IF(OR(C3593="",D3593=""),"",ROUND(MOD(D3593-C3593,1)*24,2))</f>
        <v/>
      </c>
      <c r="G3593" s="6" t="n"/>
      <c r="H3593" s="16">
        <f>IF(OR(A3593="",B3593=""),"",IF(COUNTIFS('Lançamentos Diários'!$A$5:$A$2004,A3593,'Lançamentos Diários'!$B$5:$B$2004,B3593)&gt;0,"OK","FALTA LANÇAMENTO"))</f>
        <v/>
      </c>
    </row>
    <row r="3594">
      <c r="A3594" s="13" t="n"/>
      <c r="B3594" s="6" t="n"/>
      <c r="C3594" s="14" t="n"/>
      <c r="D3594" s="14" t="n"/>
      <c r="E3594" s="6" t="n"/>
      <c r="F3594" s="11">
        <f>IF(OR(C3594="",D3594=""),"",ROUND(MOD(D3594-C3594,1)*24,2))</f>
        <v/>
      </c>
      <c r="G3594" s="6" t="n"/>
      <c r="H3594" s="16">
        <f>IF(OR(A3594="",B3594=""),"",IF(COUNTIFS('Lançamentos Diários'!$A$5:$A$2004,A3594,'Lançamentos Diários'!$B$5:$B$2004,B3594)&gt;0,"OK","FALTA LANÇAMENTO"))</f>
        <v/>
      </c>
    </row>
    <row r="3595">
      <c r="A3595" s="13" t="n"/>
      <c r="B3595" s="6" t="n"/>
      <c r="C3595" s="14" t="n"/>
      <c r="D3595" s="14" t="n"/>
      <c r="E3595" s="6" t="n"/>
      <c r="F3595" s="11">
        <f>IF(OR(C3595="",D3595=""),"",ROUND(MOD(D3595-C3595,1)*24,2))</f>
        <v/>
      </c>
      <c r="G3595" s="6" t="n"/>
      <c r="H3595" s="16">
        <f>IF(OR(A3595="",B3595=""),"",IF(COUNTIFS('Lançamentos Diários'!$A$5:$A$2004,A3595,'Lançamentos Diários'!$B$5:$B$2004,B3595)&gt;0,"OK","FALTA LANÇAMENTO"))</f>
        <v/>
      </c>
    </row>
    <row r="3596">
      <c r="A3596" s="13" t="n"/>
      <c r="B3596" s="6" t="n"/>
      <c r="C3596" s="14" t="n"/>
      <c r="D3596" s="14" t="n"/>
      <c r="E3596" s="6" t="n"/>
      <c r="F3596" s="11">
        <f>IF(OR(C3596="",D3596=""),"",ROUND(MOD(D3596-C3596,1)*24,2))</f>
        <v/>
      </c>
      <c r="G3596" s="6" t="n"/>
      <c r="H3596" s="16">
        <f>IF(OR(A3596="",B3596=""),"",IF(COUNTIFS('Lançamentos Diários'!$A$5:$A$2004,A3596,'Lançamentos Diários'!$B$5:$B$2004,B3596)&gt;0,"OK","FALTA LANÇAMENTO"))</f>
        <v/>
      </c>
    </row>
    <row r="3597">
      <c r="A3597" s="13" t="n"/>
      <c r="B3597" s="6" t="n"/>
      <c r="C3597" s="14" t="n"/>
      <c r="D3597" s="14" t="n"/>
      <c r="E3597" s="6" t="n"/>
      <c r="F3597" s="11">
        <f>IF(OR(C3597="",D3597=""),"",ROUND(MOD(D3597-C3597,1)*24,2))</f>
        <v/>
      </c>
      <c r="G3597" s="6" t="n"/>
      <c r="H3597" s="16">
        <f>IF(OR(A3597="",B3597=""),"",IF(COUNTIFS('Lançamentos Diários'!$A$5:$A$2004,A3597,'Lançamentos Diários'!$B$5:$B$2004,B3597)&gt;0,"OK","FALTA LANÇAMENTO"))</f>
        <v/>
      </c>
    </row>
    <row r="3598">
      <c r="A3598" s="13" t="n"/>
      <c r="B3598" s="6" t="n"/>
      <c r="C3598" s="14" t="n"/>
      <c r="D3598" s="14" t="n"/>
      <c r="E3598" s="6" t="n"/>
      <c r="F3598" s="11">
        <f>IF(OR(C3598="",D3598=""),"",ROUND(MOD(D3598-C3598,1)*24,2))</f>
        <v/>
      </c>
      <c r="G3598" s="6" t="n"/>
      <c r="H3598" s="16">
        <f>IF(OR(A3598="",B3598=""),"",IF(COUNTIFS('Lançamentos Diários'!$A$5:$A$2004,A3598,'Lançamentos Diários'!$B$5:$B$2004,B3598)&gt;0,"OK","FALTA LANÇAMENTO"))</f>
        <v/>
      </c>
    </row>
    <row r="3599">
      <c r="A3599" s="13" t="n"/>
      <c r="B3599" s="6" t="n"/>
      <c r="C3599" s="14" t="n"/>
      <c r="D3599" s="14" t="n"/>
      <c r="E3599" s="6" t="n"/>
      <c r="F3599" s="11">
        <f>IF(OR(C3599="",D3599=""),"",ROUND(MOD(D3599-C3599,1)*24,2))</f>
        <v/>
      </c>
      <c r="G3599" s="6" t="n"/>
      <c r="H3599" s="16">
        <f>IF(OR(A3599="",B3599=""),"",IF(COUNTIFS('Lançamentos Diários'!$A$5:$A$2004,A3599,'Lançamentos Diários'!$B$5:$B$2004,B3599)&gt;0,"OK","FALTA LANÇAMENTO"))</f>
        <v/>
      </c>
    </row>
    <row r="3600">
      <c r="A3600" s="13" t="n"/>
      <c r="B3600" s="6" t="n"/>
      <c r="C3600" s="14" t="n"/>
      <c r="D3600" s="14" t="n"/>
      <c r="E3600" s="6" t="n"/>
      <c r="F3600" s="11">
        <f>IF(OR(C3600="",D3600=""),"",ROUND(MOD(D3600-C3600,1)*24,2))</f>
        <v/>
      </c>
      <c r="G3600" s="6" t="n"/>
      <c r="H3600" s="16">
        <f>IF(OR(A3600="",B3600=""),"",IF(COUNTIFS('Lançamentos Diários'!$A$5:$A$2004,A3600,'Lançamentos Diários'!$B$5:$B$2004,B3600)&gt;0,"OK","FALTA LANÇAMENTO"))</f>
        <v/>
      </c>
    </row>
    <row r="3601">
      <c r="A3601" s="13" t="n"/>
      <c r="B3601" s="6" t="n"/>
      <c r="C3601" s="14" t="n"/>
      <c r="D3601" s="14" t="n"/>
      <c r="E3601" s="6" t="n"/>
      <c r="F3601" s="11">
        <f>IF(OR(C3601="",D3601=""),"",ROUND(MOD(D3601-C3601,1)*24,2))</f>
        <v/>
      </c>
      <c r="G3601" s="6" t="n"/>
      <c r="H3601" s="16">
        <f>IF(OR(A3601="",B3601=""),"",IF(COUNTIFS('Lançamentos Diários'!$A$5:$A$2004,A3601,'Lançamentos Diários'!$B$5:$B$2004,B3601)&gt;0,"OK","FALTA LANÇAMENTO"))</f>
        <v/>
      </c>
    </row>
    <row r="3602">
      <c r="A3602" s="13" t="n"/>
      <c r="B3602" s="6" t="n"/>
      <c r="C3602" s="14" t="n"/>
      <c r="D3602" s="14" t="n"/>
      <c r="E3602" s="6" t="n"/>
      <c r="F3602" s="11">
        <f>IF(OR(C3602="",D3602=""),"",ROUND(MOD(D3602-C3602,1)*24,2))</f>
        <v/>
      </c>
      <c r="G3602" s="6" t="n"/>
      <c r="H3602" s="16">
        <f>IF(OR(A3602="",B3602=""),"",IF(COUNTIFS('Lançamentos Diários'!$A$5:$A$2004,A3602,'Lançamentos Diários'!$B$5:$B$2004,B3602)&gt;0,"OK","FALTA LANÇAMENTO"))</f>
        <v/>
      </c>
    </row>
    <row r="3603">
      <c r="A3603" s="13" t="n"/>
      <c r="B3603" s="6" t="n"/>
      <c r="C3603" s="14" t="n"/>
      <c r="D3603" s="14" t="n"/>
      <c r="E3603" s="6" t="n"/>
      <c r="F3603" s="11">
        <f>IF(OR(C3603="",D3603=""),"",ROUND(MOD(D3603-C3603,1)*24,2))</f>
        <v/>
      </c>
      <c r="G3603" s="6" t="n"/>
      <c r="H3603" s="16">
        <f>IF(OR(A3603="",B3603=""),"",IF(COUNTIFS('Lançamentos Diários'!$A$5:$A$2004,A3603,'Lançamentos Diários'!$B$5:$B$2004,B3603)&gt;0,"OK","FALTA LANÇAMENTO"))</f>
        <v/>
      </c>
    </row>
    <row r="3604">
      <c r="A3604" s="13" t="n"/>
      <c r="B3604" s="6" t="n"/>
      <c r="C3604" s="14" t="n"/>
      <c r="D3604" s="14" t="n"/>
      <c r="E3604" s="6" t="n"/>
      <c r="F3604" s="11">
        <f>IF(OR(C3604="",D3604=""),"",ROUND(MOD(D3604-C3604,1)*24,2))</f>
        <v/>
      </c>
      <c r="G3604" s="6" t="n"/>
      <c r="H3604" s="16">
        <f>IF(OR(A3604="",B3604=""),"",IF(COUNTIFS('Lançamentos Diários'!$A$5:$A$2004,A3604,'Lançamentos Diários'!$B$5:$B$2004,B3604)&gt;0,"OK","FALTA LANÇAMENTO"))</f>
        <v/>
      </c>
    </row>
    <row r="3605">
      <c r="A3605" s="13" t="n"/>
      <c r="B3605" s="6" t="n"/>
      <c r="C3605" s="14" t="n"/>
      <c r="D3605" s="14" t="n"/>
      <c r="E3605" s="6" t="n"/>
      <c r="F3605" s="11">
        <f>IF(OR(C3605="",D3605=""),"",ROUND(MOD(D3605-C3605,1)*24,2))</f>
        <v/>
      </c>
      <c r="G3605" s="6" t="n"/>
      <c r="H3605" s="16">
        <f>IF(OR(A3605="",B3605=""),"",IF(COUNTIFS('Lançamentos Diários'!$A$5:$A$2004,A3605,'Lançamentos Diários'!$B$5:$B$2004,B3605)&gt;0,"OK","FALTA LANÇAMENTO"))</f>
        <v/>
      </c>
    </row>
    <row r="3606">
      <c r="A3606" s="13" t="n"/>
      <c r="B3606" s="6" t="n"/>
      <c r="C3606" s="14" t="n"/>
      <c r="D3606" s="14" t="n"/>
      <c r="E3606" s="6" t="n"/>
      <c r="F3606" s="11">
        <f>IF(OR(C3606="",D3606=""),"",ROUND(MOD(D3606-C3606,1)*24,2))</f>
        <v/>
      </c>
      <c r="G3606" s="6" t="n"/>
      <c r="H3606" s="16">
        <f>IF(OR(A3606="",B3606=""),"",IF(COUNTIFS('Lançamentos Diários'!$A$5:$A$2004,A3606,'Lançamentos Diários'!$B$5:$B$2004,B3606)&gt;0,"OK","FALTA LANÇAMENTO"))</f>
        <v/>
      </c>
    </row>
    <row r="3607">
      <c r="A3607" s="13" t="n"/>
      <c r="B3607" s="6" t="n"/>
      <c r="C3607" s="14" t="n"/>
      <c r="D3607" s="14" t="n"/>
      <c r="E3607" s="6" t="n"/>
      <c r="F3607" s="11">
        <f>IF(OR(C3607="",D3607=""),"",ROUND(MOD(D3607-C3607,1)*24,2))</f>
        <v/>
      </c>
      <c r="G3607" s="6" t="n"/>
      <c r="H3607" s="16">
        <f>IF(OR(A3607="",B3607=""),"",IF(COUNTIFS('Lançamentos Diários'!$A$5:$A$2004,A3607,'Lançamentos Diários'!$B$5:$B$2004,B3607)&gt;0,"OK","FALTA LANÇAMENTO"))</f>
        <v/>
      </c>
    </row>
    <row r="3608">
      <c r="A3608" s="13" t="n"/>
      <c r="B3608" s="6" t="n"/>
      <c r="C3608" s="14" t="n"/>
      <c r="D3608" s="14" t="n"/>
      <c r="E3608" s="6" t="n"/>
      <c r="F3608" s="11">
        <f>IF(OR(C3608="",D3608=""),"",ROUND(MOD(D3608-C3608,1)*24,2))</f>
        <v/>
      </c>
      <c r="G3608" s="6" t="n"/>
      <c r="H3608" s="16">
        <f>IF(OR(A3608="",B3608=""),"",IF(COUNTIFS('Lançamentos Diários'!$A$5:$A$2004,A3608,'Lançamentos Diários'!$B$5:$B$2004,B3608)&gt;0,"OK","FALTA LANÇAMENTO"))</f>
        <v/>
      </c>
    </row>
    <row r="3609">
      <c r="A3609" s="13" t="n"/>
      <c r="B3609" s="6" t="n"/>
      <c r="C3609" s="14" t="n"/>
      <c r="D3609" s="14" t="n"/>
      <c r="E3609" s="6" t="n"/>
      <c r="F3609" s="11">
        <f>IF(OR(C3609="",D3609=""),"",ROUND(MOD(D3609-C3609,1)*24,2))</f>
        <v/>
      </c>
      <c r="G3609" s="6" t="n"/>
      <c r="H3609" s="16">
        <f>IF(OR(A3609="",B3609=""),"",IF(COUNTIFS('Lançamentos Diários'!$A$5:$A$2004,A3609,'Lançamentos Diários'!$B$5:$B$2004,B3609)&gt;0,"OK","FALTA LANÇAMENTO"))</f>
        <v/>
      </c>
    </row>
    <row r="3610">
      <c r="A3610" s="13" t="n"/>
      <c r="B3610" s="6" t="n"/>
      <c r="C3610" s="14" t="n"/>
      <c r="D3610" s="14" t="n"/>
      <c r="E3610" s="6" t="n"/>
      <c r="F3610" s="11">
        <f>IF(OR(C3610="",D3610=""),"",ROUND(MOD(D3610-C3610,1)*24,2))</f>
        <v/>
      </c>
      <c r="G3610" s="6" t="n"/>
      <c r="H3610" s="16">
        <f>IF(OR(A3610="",B3610=""),"",IF(COUNTIFS('Lançamentos Diários'!$A$5:$A$2004,A3610,'Lançamentos Diários'!$B$5:$B$2004,B3610)&gt;0,"OK","FALTA LANÇAMENTO"))</f>
        <v/>
      </c>
    </row>
    <row r="3611">
      <c r="A3611" s="13" t="n"/>
      <c r="B3611" s="6" t="n"/>
      <c r="C3611" s="14" t="n"/>
      <c r="D3611" s="14" t="n"/>
      <c r="E3611" s="6" t="n"/>
      <c r="F3611" s="11">
        <f>IF(OR(C3611="",D3611=""),"",ROUND(MOD(D3611-C3611,1)*24,2))</f>
        <v/>
      </c>
      <c r="G3611" s="6" t="n"/>
      <c r="H3611" s="16">
        <f>IF(OR(A3611="",B3611=""),"",IF(COUNTIFS('Lançamentos Diários'!$A$5:$A$2004,A3611,'Lançamentos Diários'!$B$5:$B$2004,B3611)&gt;0,"OK","FALTA LANÇAMENTO"))</f>
        <v/>
      </c>
    </row>
    <row r="3612">
      <c r="A3612" s="13" t="n"/>
      <c r="B3612" s="6" t="n"/>
      <c r="C3612" s="14" t="n"/>
      <c r="D3612" s="14" t="n"/>
      <c r="E3612" s="6" t="n"/>
      <c r="F3612" s="11">
        <f>IF(OR(C3612="",D3612=""),"",ROUND(MOD(D3612-C3612,1)*24,2))</f>
        <v/>
      </c>
      <c r="G3612" s="6" t="n"/>
      <c r="H3612" s="16">
        <f>IF(OR(A3612="",B3612=""),"",IF(COUNTIFS('Lançamentos Diários'!$A$5:$A$2004,A3612,'Lançamentos Diários'!$B$5:$B$2004,B3612)&gt;0,"OK","FALTA LANÇAMENTO"))</f>
        <v/>
      </c>
    </row>
    <row r="3613">
      <c r="A3613" s="13" t="n"/>
      <c r="B3613" s="6" t="n"/>
      <c r="C3613" s="14" t="n"/>
      <c r="D3613" s="14" t="n"/>
      <c r="E3613" s="6" t="n"/>
      <c r="F3613" s="11">
        <f>IF(OR(C3613="",D3613=""),"",ROUND(MOD(D3613-C3613,1)*24,2))</f>
        <v/>
      </c>
      <c r="G3613" s="6" t="n"/>
      <c r="H3613" s="16">
        <f>IF(OR(A3613="",B3613=""),"",IF(COUNTIFS('Lançamentos Diários'!$A$5:$A$2004,A3613,'Lançamentos Diários'!$B$5:$B$2004,B3613)&gt;0,"OK","FALTA LANÇAMENTO"))</f>
        <v/>
      </c>
    </row>
    <row r="3614">
      <c r="A3614" s="13" t="n"/>
      <c r="B3614" s="6" t="n"/>
      <c r="C3614" s="14" t="n"/>
      <c r="D3614" s="14" t="n"/>
      <c r="E3614" s="6" t="n"/>
      <c r="F3614" s="11">
        <f>IF(OR(C3614="",D3614=""),"",ROUND(MOD(D3614-C3614,1)*24,2))</f>
        <v/>
      </c>
      <c r="G3614" s="6" t="n"/>
      <c r="H3614" s="16">
        <f>IF(OR(A3614="",B3614=""),"",IF(COUNTIFS('Lançamentos Diários'!$A$5:$A$2004,A3614,'Lançamentos Diários'!$B$5:$B$2004,B3614)&gt;0,"OK","FALTA LANÇAMENTO"))</f>
        <v/>
      </c>
    </row>
    <row r="3615">
      <c r="A3615" s="13" t="n"/>
      <c r="B3615" s="6" t="n"/>
      <c r="C3615" s="14" t="n"/>
      <c r="D3615" s="14" t="n"/>
      <c r="E3615" s="6" t="n"/>
      <c r="F3615" s="11">
        <f>IF(OR(C3615="",D3615=""),"",ROUND(MOD(D3615-C3615,1)*24,2))</f>
        <v/>
      </c>
      <c r="G3615" s="6" t="n"/>
      <c r="H3615" s="16">
        <f>IF(OR(A3615="",B3615=""),"",IF(COUNTIFS('Lançamentos Diários'!$A$5:$A$2004,A3615,'Lançamentos Diários'!$B$5:$B$2004,B3615)&gt;0,"OK","FALTA LANÇAMENTO"))</f>
        <v/>
      </c>
    </row>
    <row r="3616">
      <c r="A3616" s="13" t="n"/>
      <c r="B3616" s="6" t="n"/>
      <c r="C3616" s="14" t="n"/>
      <c r="D3616" s="14" t="n"/>
      <c r="E3616" s="6" t="n"/>
      <c r="F3616" s="11">
        <f>IF(OR(C3616="",D3616=""),"",ROUND(MOD(D3616-C3616,1)*24,2))</f>
        <v/>
      </c>
      <c r="G3616" s="6" t="n"/>
      <c r="H3616" s="16">
        <f>IF(OR(A3616="",B3616=""),"",IF(COUNTIFS('Lançamentos Diários'!$A$5:$A$2004,A3616,'Lançamentos Diários'!$B$5:$B$2004,B3616)&gt;0,"OK","FALTA LANÇAMENTO"))</f>
        <v/>
      </c>
    </row>
    <row r="3617">
      <c r="A3617" s="13" t="n"/>
      <c r="B3617" s="6" t="n"/>
      <c r="C3617" s="14" t="n"/>
      <c r="D3617" s="14" t="n"/>
      <c r="E3617" s="6" t="n"/>
      <c r="F3617" s="11">
        <f>IF(OR(C3617="",D3617=""),"",ROUND(MOD(D3617-C3617,1)*24,2))</f>
        <v/>
      </c>
      <c r="G3617" s="6" t="n"/>
      <c r="H3617" s="16">
        <f>IF(OR(A3617="",B3617=""),"",IF(COUNTIFS('Lançamentos Diários'!$A$5:$A$2004,A3617,'Lançamentos Diários'!$B$5:$B$2004,B3617)&gt;0,"OK","FALTA LANÇAMENTO"))</f>
        <v/>
      </c>
    </row>
    <row r="3618">
      <c r="A3618" s="13" t="n"/>
      <c r="B3618" s="6" t="n"/>
      <c r="C3618" s="14" t="n"/>
      <c r="D3618" s="14" t="n"/>
      <c r="E3618" s="6" t="n"/>
      <c r="F3618" s="11">
        <f>IF(OR(C3618="",D3618=""),"",ROUND(MOD(D3618-C3618,1)*24,2))</f>
        <v/>
      </c>
      <c r="G3618" s="6" t="n"/>
      <c r="H3618" s="16">
        <f>IF(OR(A3618="",B3618=""),"",IF(COUNTIFS('Lançamentos Diários'!$A$5:$A$2004,A3618,'Lançamentos Diários'!$B$5:$B$2004,B3618)&gt;0,"OK","FALTA LANÇAMENTO"))</f>
        <v/>
      </c>
    </row>
    <row r="3619">
      <c r="A3619" s="13" t="n"/>
      <c r="B3619" s="6" t="n"/>
      <c r="C3619" s="14" t="n"/>
      <c r="D3619" s="14" t="n"/>
      <c r="E3619" s="6" t="n"/>
      <c r="F3619" s="11">
        <f>IF(OR(C3619="",D3619=""),"",ROUND(MOD(D3619-C3619,1)*24,2))</f>
        <v/>
      </c>
      <c r="G3619" s="6" t="n"/>
      <c r="H3619" s="16">
        <f>IF(OR(A3619="",B3619=""),"",IF(COUNTIFS('Lançamentos Diários'!$A$5:$A$2004,A3619,'Lançamentos Diários'!$B$5:$B$2004,B3619)&gt;0,"OK","FALTA LANÇAMENTO"))</f>
        <v/>
      </c>
    </row>
    <row r="3620">
      <c r="A3620" s="13" t="n"/>
      <c r="B3620" s="6" t="n"/>
      <c r="C3620" s="14" t="n"/>
      <c r="D3620" s="14" t="n"/>
      <c r="E3620" s="6" t="n"/>
      <c r="F3620" s="11">
        <f>IF(OR(C3620="",D3620=""),"",ROUND(MOD(D3620-C3620,1)*24,2))</f>
        <v/>
      </c>
      <c r="G3620" s="6" t="n"/>
      <c r="H3620" s="16">
        <f>IF(OR(A3620="",B3620=""),"",IF(COUNTIFS('Lançamentos Diários'!$A$5:$A$2004,A3620,'Lançamentos Diários'!$B$5:$B$2004,B3620)&gt;0,"OK","FALTA LANÇAMENTO"))</f>
        <v/>
      </c>
    </row>
    <row r="3621">
      <c r="A3621" s="13" t="n"/>
      <c r="B3621" s="6" t="n"/>
      <c r="C3621" s="14" t="n"/>
      <c r="D3621" s="14" t="n"/>
      <c r="E3621" s="6" t="n"/>
      <c r="F3621" s="11">
        <f>IF(OR(C3621="",D3621=""),"",ROUND(MOD(D3621-C3621,1)*24,2))</f>
        <v/>
      </c>
      <c r="G3621" s="6" t="n"/>
      <c r="H3621" s="16">
        <f>IF(OR(A3621="",B3621=""),"",IF(COUNTIFS('Lançamentos Diários'!$A$5:$A$2004,A3621,'Lançamentos Diários'!$B$5:$B$2004,B3621)&gt;0,"OK","FALTA LANÇAMENTO"))</f>
        <v/>
      </c>
    </row>
    <row r="3622">
      <c r="A3622" s="13" t="n"/>
      <c r="B3622" s="6" t="n"/>
      <c r="C3622" s="14" t="n"/>
      <c r="D3622" s="14" t="n"/>
      <c r="E3622" s="6" t="n"/>
      <c r="F3622" s="11">
        <f>IF(OR(C3622="",D3622=""),"",ROUND(MOD(D3622-C3622,1)*24,2))</f>
        <v/>
      </c>
      <c r="G3622" s="6" t="n"/>
      <c r="H3622" s="16">
        <f>IF(OR(A3622="",B3622=""),"",IF(COUNTIFS('Lançamentos Diários'!$A$5:$A$2004,A3622,'Lançamentos Diários'!$B$5:$B$2004,B3622)&gt;0,"OK","FALTA LANÇAMENTO"))</f>
        <v/>
      </c>
    </row>
    <row r="3623">
      <c r="A3623" s="13" t="n"/>
      <c r="B3623" s="6" t="n"/>
      <c r="C3623" s="14" t="n"/>
      <c r="D3623" s="14" t="n"/>
      <c r="E3623" s="6" t="n"/>
      <c r="F3623" s="11">
        <f>IF(OR(C3623="",D3623=""),"",ROUND(MOD(D3623-C3623,1)*24,2))</f>
        <v/>
      </c>
      <c r="G3623" s="6" t="n"/>
      <c r="H3623" s="16">
        <f>IF(OR(A3623="",B3623=""),"",IF(COUNTIFS('Lançamentos Diários'!$A$5:$A$2004,A3623,'Lançamentos Diários'!$B$5:$B$2004,B3623)&gt;0,"OK","FALTA LANÇAMENTO"))</f>
        <v/>
      </c>
    </row>
    <row r="3624">
      <c r="A3624" s="13" t="n"/>
      <c r="B3624" s="6" t="n"/>
      <c r="C3624" s="14" t="n"/>
      <c r="D3624" s="14" t="n"/>
      <c r="E3624" s="6" t="n"/>
      <c r="F3624" s="11">
        <f>IF(OR(C3624="",D3624=""),"",ROUND(MOD(D3624-C3624,1)*24,2))</f>
        <v/>
      </c>
      <c r="G3624" s="6" t="n"/>
      <c r="H3624" s="16">
        <f>IF(OR(A3624="",B3624=""),"",IF(COUNTIFS('Lançamentos Diários'!$A$5:$A$2004,A3624,'Lançamentos Diários'!$B$5:$B$2004,B3624)&gt;0,"OK","FALTA LANÇAMENTO"))</f>
        <v/>
      </c>
    </row>
    <row r="3625">
      <c r="A3625" s="13" t="n"/>
      <c r="B3625" s="6" t="n"/>
      <c r="C3625" s="14" t="n"/>
      <c r="D3625" s="14" t="n"/>
      <c r="E3625" s="6" t="n"/>
      <c r="F3625" s="11">
        <f>IF(OR(C3625="",D3625=""),"",ROUND(MOD(D3625-C3625,1)*24,2))</f>
        <v/>
      </c>
      <c r="G3625" s="6" t="n"/>
      <c r="H3625" s="16">
        <f>IF(OR(A3625="",B3625=""),"",IF(COUNTIFS('Lançamentos Diários'!$A$5:$A$2004,A3625,'Lançamentos Diários'!$B$5:$B$2004,B3625)&gt;0,"OK","FALTA LANÇAMENTO"))</f>
        <v/>
      </c>
    </row>
    <row r="3626">
      <c r="A3626" s="13" t="n"/>
      <c r="B3626" s="6" t="n"/>
      <c r="C3626" s="14" t="n"/>
      <c r="D3626" s="14" t="n"/>
      <c r="E3626" s="6" t="n"/>
      <c r="F3626" s="11">
        <f>IF(OR(C3626="",D3626=""),"",ROUND(MOD(D3626-C3626,1)*24,2))</f>
        <v/>
      </c>
      <c r="G3626" s="6" t="n"/>
      <c r="H3626" s="16">
        <f>IF(OR(A3626="",B3626=""),"",IF(COUNTIFS('Lançamentos Diários'!$A$5:$A$2004,A3626,'Lançamentos Diários'!$B$5:$B$2004,B3626)&gt;0,"OK","FALTA LANÇAMENTO"))</f>
        <v/>
      </c>
    </row>
    <row r="3627">
      <c r="A3627" s="13" t="n"/>
      <c r="B3627" s="6" t="n"/>
      <c r="C3627" s="14" t="n"/>
      <c r="D3627" s="14" t="n"/>
      <c r="E3627" s="6" t="n"/>
      <c r="F3627" s="11">
        <f>IF(OR(C3627="",D3627=""),"",ROUND(MOD(D3627-C3627,1)*24,2))</f>
        <v/>
      </c>
      <c r="G3627" s="6" t="n"/>
      <c r="H3627" s="16">
        <f>IF(OR(A3627="",B3627=""),"",IF(COUNTIFS('Lançamentos Diários'!$A$5:$A$2004,A3627,'Lançamentos Diários'!$B$5:$B$2004,B3627)&gt;0,"OK","FALTA LANÇAMENTO"))</f>
        <v/>
      </c>
    </row>
    <row r="3628">
      <c r="A3628" s="13" t="n"/>
      <c r="B3628" s="6" t="n"/>
      <c r="C3628" s="14" t="n"/>
      <c r="D3628" s="14" t="n"/>
      <c r="E3628" s="6" t="n"/>
      <c r="F3628" s="11">
        <f>IF(OR(C3628="",D3628=""),"",ROUND(MOD(D3628-C3628,1)*24,2))</f>
        <v/>
      </c>
      <c r="G3628" s="6" t="n"/>
      <c r="H3628" s="16">
        <f>IF(OR(A3628="",B3628=""),"",IF(COUNTIFS('Lançamentos Diários'!$A$5:$A$2004,A3628,'Lançamentos Diários'!$B$5:$B$2004,B3628)&gt;0,"OK","FALTA LANÇAMENTO"))</f>
        <v/>
      </c>
    </row>
    <row r="3629">
      <c r="A3629" s="13" t="n"/>
      <c r="B3629" s="6" t="n"/>
      <c r="C3629" s="14" t="n"/>
      <c r="D3629" s="14" t="n"/>
      <c r="E3629" s="6" t="n"/>
      <c r="F3629" s="11">
        <f>IF(OR(C3629="",D3629=""),"",ROUND(MOD(D3629-C3629,1)*24,2))</f>
        <v/>
      </c>
      <c r="G3629" s="6" t="n"/>
      <c r="H3629" s="16">
        <f>IF(OR(A3629="",B3629=""),"",IF(COUNTIFS('Lançamentos Diários'!$A$5:$A$2004,A3629,'Lançamentos Diários'!$B$5:$B$2004,B3629)&gt;0,"OK","FALTA LANÇAMENTO"))</f>
        <v/>
      </c>
    </row>
    <row r="3630">
      <c r="A3630" s="13" t="n"/>
      <c r="B3630" s="6" t="n"/>
      <c r="C3630" s="14" t="n"/>
      <c r="D3630" s="14" t="n"/>
      <c r="E3630" s="6" t="n"/>
      <c r="F3630" s="11">
        <f>IF(OR(C3630="",D3630=""),"",ROUND(MOD(D3630-C3630,1)*24,2))</f>
        <v/>
      </c>
      <c r="G3630" s="6" t="n"/>
      <c r="H3630" s="16">
        <f>IF(OR(A3630="",B3630=""),"",IF(COUNTIFS('Lançamentos Diários'!$A$5:$A$2004,A3630,'Lançamentos Diários'!$B$5:$B$2004,B3630)&gt;0,"OK","FALTA LANÇAMENTO"))</f>
        <v/>
      </c>
    </row>
    <row r="3631">
      <c r="A3631" s="13" t="n"/>
      <c r="B3631" s="6" t="n"/>
      <c r="C3631" s="14" t="n"/>
      <c r="D3631" s="14" t="n"/>
      <c r="E3631" s="6" t="n"/>
      <c r="F3631" s="11">
        <f>IF(OR(C3631="",D3631=""),"",ROUND(MOD(D3631-C3631,1)*24,2))</f>
        <v/>
      </c>
      <c r="G3631" s="6" t="n"/>
      <c r="H3631" s="16">
        <f>IF(OR(A3631="",B3631=""),"",IF(COUNTIFS('Lançamentos Diários'!$A$5:$A$2004,A3631,'Lançamentos Diários'!$B$5:$B$2004,B3631)&gt;0,"OK","FALTA LANÇAMENTO"))</f>
        <v/>
      </c>
    </row>
    <row r="3632">
      <c r="A3632" s="13" t="n"/>
      <c r="B3632" s="6" t="n"/>
      <c r="C3632" s="14" t="n"/>
      <c r="D3632" s="14" t="n"/>
      <c r="E3632" s="6" t="n"/>
      <c r="F3632" s="11">
        <f>IF(OR(C3632="",D3632=""),"",ROUND(MOD(D3632-C3632,1)*24,2))</f>
        <v/>
      </c>
      <c r="G3632" s="6" t="n"/>
      <c r="H3632" s="16">
        <f>IF(OR(A3632="",B3632=""),"",IF(COUNTIFS('Lançamentos Diários'!$A$5:$A$2004,A3632,'Lançamentos Diários'!$B$5:$B$2004,B3632)&gt;0,"OK","FALTA LANÇAMENTO"))</f>
        <v/>
      </c>
    </row>
    <row r="3633">
      <c r="A3633" s="13" t="n"/>
      <c r="B3633" s="6" t="n"/>
      <c r="C3633" s="14" t="n"/>
      <c r="D3633" s="14" t="n"/>
      <c r="E3633" s="6" t="n"/>
      <c r="F3633" s="11">
        <f>IF(OR(C3633="",D3633=""),"",ROUND(MOD(D3633-C3633,1)*24,2))</f>
        <v/>
      </c>
      <c r="G3633" s="6" t="n"/>
      <c r="H3633" s="16">
        <f>IF(OR(A3633="",B3633=""),"",IF(COUNTIFS('Lançamentos Diários'!$A$5:$A$2004,A3633,'Lançamentos Diários'!$B$5:$B$2004,B3633)&gt;0,"OK","FALTA LANÇAMENTO"))</f>
        <v/>
      </c>
    </row>
    <row r="3634">
      <c r="A3634" s="13" t="n"/>
      <c r="B3634" s="6" t="n"/>
      <c r="C3634" s="14" t="n"/>
      <c r="D3634" s="14" t="n"/>
      <c r="E3634" s="6" t="n"/>
      <c r="F3634" s="11">
        <f>IF(OR(C3634="",D3634=""),"",ROUND(MOD(D3634-C3634,1)*24,2))</f>
        <v/>
      </c>
      <c r="G3634" s="6" t="n"/>
      <c r="H3634" s="16">
        <f>IF(OR(A3634="",B3634=""),"",IF(COUNTIFS('Lançamentos Diários'!$A$5:$A$2004,A3634,'Lançamentos Diários'!$B$5:$B$2004,B3634)&gt;0,"OK","FALTA LANÇAMENTO"))</f>
        <v/>
      </c>
    </row>
    <row r="3635">
      <c r="A3635" s="13" t="n"/>
      <c r="B3635" s="6" t="n"/>
      <c r="C3635" s="14" t="n"/>
      <c r="D3635" s="14" t="n"/>
      <c r="E3635" s="6" t="n"/>
      <c r="F3635" s="11">
        <f>IF(OR(C3635="",D3635=""),"",ROUND(MOD(D3635-C3635,1)*24,2))</f>
        <v/>
      </c>
      <c r="G3635" s="6" t="n"/>
      <c r="H3635" s="16">
        <f>IF(OR(A3635="",B3635=""),"",IF(COUNTIFS('Lançamentos Diários'!$A$5:$A$2004,A3635,'Lançamentos Diários'!$B$5:$B$2004,B3635)&gt;0,"OK","FALTA LANÇAMENTO"))</f>
        <v/>
      </c>
    </row>
    <row r="3636">
      <c r="A3636" s="13" t="n"/>
      <c r="B3636" s="6" t="n"/>
      <c r="C3636" s="14" t="n"/>
      <c r="D3636" s="14" t="n"/>
      <c r="E3636" s="6" t="n"/>
      <c r="F3636" s="11">
        <f>IF(OR(C3636="",D3636=""),"",ROUND(MOD(D3636-C3636,1)*24,2))</f>
        <v/>
      </c>
      <c r="G3636" s="6" t="n"/>
      <c r="H3636" s="16">
        <f>IF(OR(A3636="",B3636=""),"",IF(COUNTIFS('Lançamentos Diários'!$A$5:$A$2004,A3636,'Lançamentos Diários'!$B$5:$B$2004,B3636)&gt;0,"OK","FALTA LANÇAMENTO"))</f>
        <v/>
      </c>
    </row>
    <row r="3637">
      <c r="A3637" s="13" t="n"/>
      <c r="B3637" s="6" t="n"/>
      <c r="C3637" s="14" t="n"/>
      <c r="D3637" s="14" t="n"/>
      <c r="E3637" s="6" t="n"/>
      <c r="F3637" s="11">
        <f>IF(OR(C3637="",D3637=""),"",ROUND(MOD(D3637-C3637,1)*24,2))</f>
        <v/>
      </c>
      <c r="G3637" s="6" t="n"/>
      <c r="H3637" s="16">
        <f>IF(OR(A3637="",B3637=""),"",IF(COUNTIFS('Lançamentos Diários'!$A$5:$A$2004,A3637,'Lançamentos Diários'!$B$5:$B$2004,B3637)&gt;0,"OK","FALTA LANÇAMENTO"))</f>
        <v/>
      </c>
    </row>
    <row r="3638">
      <c r="A3638" s="13" t="n"/>
      <c r="B3638" s="6" t="n"/>
      <c r="C3638" s="14" t="n"/>
      <c r="D3638" s="14" t="n"/>
      <c r="E3638" s="6" t="n"/>
      <c r="F3638" s="11">
        <f>IF(OR(C3638="",D3638=""),"",ROUND(MOD(D3638-C3638,1)*24,2))</f>
        <v/>
      </c>
      <c r="G3638" s="6" t="n"/>
      <c r="H3638" s="16">
        <f>IF(OR(A3638="",B3638=""),"",IF(COUNTIFS('Lançamentos Diários'!$A$5:$A$2004,A3638,'Lançamentos Diários'!$B$5:$B$2004,B3638)&gt;0,"OK","FALTA LANÇAMENTO"))</f>
        <v/>
      </c>
    </row>
    <row r="3639">
      <c r="A3639" s="13" t="n"/>
      <c r="B3639" s="6" t="n"/>
      <c r="C3639" s="14" t="n"/>
      <c r="D3639" s="14" t="n"/>
      <c r="E3639" s="6" t="n"/>
      <c r="F3639" s="11">
        <f>IF(OR(C3639="",D3639=""),"",ROUND(MOD(D3639-C3639,1)*24,2))</f>
        <v/>
      </c>
      <c r="G3639" s="6" t="n"/>
      <c r="H3639" s="16">
        <f>IF(OR(A3639="",B3639=""),"",IF(COUNTIFS('Lançamentos Diários'!$A$5:$A$2004,A3639,'Lançamentos Diários'!$B$5:$B$2004,B3639)&gt;0,"OK","FALTA LANÇAMENTO"))</f>
        <v/>
      </c>
    </row>
    <row r="3640">
      <c r="A3640" s="13" t="n"/>
      <c r="B3640" s="6" t="n"/>
      <c r="C3640" s="14" t="n"/>
      <c r="D3640" s="14" t="n"/>
      <c r="E3640" s="6" t="n"/>
      <c r="F3640" s="11">
        <f>IF(OR(C3640="",D3640=""),"",ROUND(MOD(D3640-C3640,1)*24,2))</f>
        <v/>
      </c>
      <c r="G3640" s="6" t="n"/>
      <c r="H3640" s="16">
        <f>IF(OR(A3640="",B3640=""),"",IF(COUNTIFS('Lançamentos Diários'!$A$5:$A$2004,A3640,'Lançamentos Diários'!$B$5:$B$2004,B3640)&gt;0,"OK","FALTA LANÇAMENTO"))</f>
        <v/>
      </c>
    </row>
    <row r="3641">
      <c r="A3641" s="13" t="n"/>
      <c r="B3641" s="6" t="n"/>
      <c r="C3641" s="14" t="n"/>
      <c r="D3641" s="14" t="n"/>
      <c r="E3641" s="6" t="n"/>
      <c r="F3641" s="11">
        <f>IF(OR(C3641="",D3641=""),"",ROUND(MOD(D3641-C3641,1)*24,2))</f>
        <v/>
      </c>
      <c r="G3641" s="6" t="n"/>
      <c r="H3641" s="16">
        <f>IF(OR(A3641="",B3641=""),"",IF(COUNTIFS('Lançamentos Diários'!$A$5:$A$2004,A3641,'Lançamentos Diários'!$B$5:$B$2004,B3641)&gt;0,"OK","FALTA LANÇAMENTO"))</f>
        <v/>
      </c>
    </row>
    <row r="3642">
      <c r="A3642" s="13" t="n"/>
      <c r="B3642" s="6" t="n"/>
      <c r="C3642" s="14" t="n"/>
      <c r="D3642" s="14" t="n"/>
      <c r="E3642" s="6" t="n"/>
      <c r="F3642" s="11">
        <f>IF(OR(C3642="",D3642=""),"",ROUND(MOD(D3642-C3642,1)*24,2))</f>
        <v/>
      </c>
      <c r="G3642" s="6" t="n"/>
      <c r="H3642" s="16">
        <f>IF(OR(A3642="",B3642=""),"",IF(COUNTIFS('Lançamentos Diários'!$A$5:$A$2004,A3642,'Lançamentos Diários'!$B$5:$B$2004,B3642)&gt;0,"OK","FALTA LANÇAMENTO"))</f>
        <v/>
      </c>
    </row>
    <row r="3643">
      <c r="A3643" s="13" t="n"/>
      <c r="B3643" s="6" t="n"/>
      <c r="C3643" s="14" t="n"/>
      <c r="D3643" s="14" t="n"/>
      <c r="E3643" s="6" t="n"/>
      <c r="F3643" s="11">
        <f>IF(OR(C3643="",D3643=""),"",ROUND(MOD(D3643-C3643,1)*24,2))</f>
        <v/>
      </c>
      <c r="G3643" s="6" t="n"/>
      <c r="H3643" s="16">
        <f>IF(OR(A3643="",B3643=""),"",IF(COUNTIFS('Lançamentos Diários'!$A$5:$A$2004,A3643,'Lançamentos Diários'!$B$5:$B$2004,B3643)&gt;0,"OK","FALTA LANÇAMENTO"))</f>
        <v/>
      </c>
    </row>
    <row r="3644">
      <c r="A3644" s="13" t="n"/>
      <c r="B3644" s="6" t="n"/>
      <c r="C3644" s="14" t="n"/>
      <c r="D3644" s="14" t="n"/>
      <c r="E3644" s="6" t="n"/>
      <c r="F3644" s="11">
        <f>IF(OR(C3644="",D3644=""),"",ROUND(MOD(D3644-C3644,1)*24,2))</f>
        <v/>
      </c>
      <c r="G3644" s="6" t="n"/>
      <c r="H3644" s="16">
        <f>IF(OR(A3644="",B3644=""),"",IF(COUNTIFS('Lançamentos Diários'!$A$5:$A$2004,A3644,'Lançamentos Diários'!$B$5:$B$2004,B3644)&gt;0,"OK","FALTA LANÇAMENTO"))</f>
        <v/>
      </c>
    </row>
    <row r="3645">
      <c r="A3645" s="13" t="n"/>
      <c r="B3645" s="6" t="n"/>
      <c r="C3645" s="14" t="n"/>
      <c r="D3645" s="14" t="n"/>
      <c r="E3645" s="6" t="n"/>
      <c r="F3645" s="11">
        <f>IF(OR(C3645="",D3645=""),"",ROUND(MOD(D3645-C3645,1)*24,2))</f>
        <v/>
      </c>
      <c r="G3645" s="6" t="n"/>
      <c r="H3645" s="16">
        <f>IF(OR(A3645="",B3645=""),"",IF(COUNTIFS('Lançamentos Diários'!$A$5:$A$2004,A3645,'Lançamentos Diários'!$B$5:$B$2004,B3645)&gt;0,"OK","FALTA LANÇAMENTO"))</f>
        <v/>
      </c>
    </row>
    <row r="3646">
      <c r="A3646" s="13" t="n"/>
      <c r="B3646" s="6" t="n"/>
      <c r="C3646" s="14" t="n"/>
      <c r="D3646" s="14" t="n"/>
      <c r="E3646" s="6" t="n"/>
      <c r="F3646" s="11">
        <f>IF(OR(C3646="",D3646=""),"",ROUND(MOD(D3646-C3646,1)*24,2))</f>
        <v/>
      </c>
      <c r="G3646" s="6" t="n"/>
      <c r="H3646" s="16">
        <f>IF(OR(A3646="",B3646=""),"",IF(COUNTIFS('Lançamentos Diários'!$A$5:$A$2004,A3646,'Lançamentos Diários'!$B$5:$B$2004,B3646)&gt;0,"OK","FALTA LANÇAMENTO"))</f>
        <v/>
      </c>
    </row>
    <row r="3647">
      <c r="A3647" s="13" t="n"/>
      <c r="B3647" s="6" t="n"/>
      <c r="C3647" s="14" t="n"/>
      <c r="D3647" s="14" t="n"/>
      <c r="E3647" s="6" t="n"/>
      <c r="F3647" s="11">
        <f>IF(OR(C3647="",D3647=""),"",ROUND(MOD(D3647-C3647,1)*24,2))</f>
        <v/>
      </c>
      <c r="G3647" s="6" t="n"/>
      <c r="H3647" s="16">
        <f>IF(OR(A3647="",B3647=""),"",IF(COUNTIFS('Lançamentos Diários'!$A$5:$A$2004,A3647,'Lançamentos Diários'!$B$5:$B$2004,B3647)&gt;0,"OK","FALTA LANÇAMENTO"))</f>
        <v/>
      </c>
    </row>
    <row r="3648">
      <c r="A3648" s="13" t="n"/>
      <c r="B3648" s="6" t="n"/>
      <c r="C3648" s="14" t="n"/>
      <c r="D3648" s="14" t="n"/>
      <c r="E3648" s="6" t="n"/>
      <c r="F3648" s="11">
        <f>IF(OR(C3648="",D3648=""),"",ROUND(MOD(D3648-C3648,1)*24,2))</f>
        <v/>
      </c>
      <c r="G3648" s="6" t="n"/>
      <c r="H3648" s="16">
        <f>IF(OR(A3648="",B3648=""),"",IF(COUNTIFS('Lançamentos Diários'!$A$5:$A$2004,A3648,'Lançamentos Diários'!$B$5:$B$2004,B3648)&gt;0,"OK","FALTA LANÇAMENTO"))</f>
        <v/>
      </c>
    </row>
    <row r="3649">
      <c r="A3649" s="13" t="n"/>
      <c r="B3649" s="6" t="n"/>
      <c r="C3649" s="14" t="n"/>
      <c r="D3649" s="14" t="n"/>
      <c r="E3649" s="6" t="n"/>
      <c r="F3649" s="11">
        <f>IF(OR(C3649="",D3649=""),"",ROUND(MOD(D3649-C3649,1)*24,2))</f>
        <v/>
      </c>
      <c r="G3649" s="6" t="n"/>
      <c r="H3649" s="16">
        <f>IF(OR(A3649="",B3649=""),"",IF(COUNTIFS('Lançamentos Diários'!$A$5:$A$2004,A3649,'Lançamentos Diários'!$B$5:$B$2004,B3649)&gt;0,"OK","FALTA LANÇAMENTO"))</f>
        <v/>
      </c>
    </row>
    <row r="3650">
      <c r="A3650" s="13" t="n"/>
      <c r="B3650" s="6" t="n"/>
      <c r="C3650" s="14" t="n"/>
      <c r="D3650" s="14" t="n"/>
      <c r="E3650" s="6" t="n"/>
      <c r="F3650" s="11">
        <f>IF(OR(C3650="",D3650=""),"",ROUND(MOD(D3650-C3650,1)*24,2))</f>
        <v/>
      </c>
      <c r="G3650" s="6" t="n"/>
      <c r="H3650" s="16">
        <f>IF(OR(A3650="",B3650=""),"",IF(COUNTIFS('Lançamentos Diários'!$A$5:$A$2004,A3650,'Lançamentos Diários'!$B$5:$B$2004,B3650)&gt;0,"OK","FALTA LANÇAMENTO"))</f>
        <v/>
      </c>
    </row>
    <row r="3651">
      <c r="A3651" s="13" t="n"/>
      <c r="B3651" s="6" t="n"/>
      <c r="C3651" s="14" t="n"/>
      <c r="D3651" s="14" t="n"/>
      <c r="E3651" s="6" t="n"/>
      <c r="F3651" s="11">
        <f>IF(OR(C3651="",D3651=""),"",ROUND(MOD(D3651-C3651,1)*24,2))</f>
        <v/>
      </c>
      <c r="G3651" s="6" t="n"/>
      <c r="H3651" s="16">
        <f>IF(OR(A3651="",B3651=""),"",IF(COUNTIFS('Lançamentos Diários'!$A$5:$A$2004,A3651,'Lançamentos Diários'!$B$5:$B$2004,B3651)&gt;0,"OK","FALTA LANÇAMENTO"))</f>
        <v/>
      </c>
    </row>
    <row r="3652">
      <c r="A3652" s="13" t="n"/>
      <c r="B3652" s="6" t="n"/>
      <c r="C3652" s="14" t="n"/>
      <c r="D3652" s="14" t="n"/>
      <c r="E3652" s="6" t="n"/>
      <c r="F3652" s="11">
        <f>IF(OR(C3652="",D3652=""),"",ROUND(MOD(D3652-C3652,1)*24,2))</f>
        <v/>
      </c>
      <c r="G3652" s="6" t="n"/>
      <c r="H3652" s="16">
        <f>IF(OR(A3652="",B3652=""),"",IF(COUNTIFS('Lançamentos Diários'!$A$5:$A$2004,A3652,'Lançamentos Diários'!$B$5:$B$2004,B3652)&gt;0,"OK","FALTA LANÇAMENTO"))</f>
        <v/>
      </c>
    </row>
    <row r="3653">
      <c r="A3653" s="13" t="n"/>
      <c r="B3653" s="6" t="n"/>
      <c r="C3653" s="14" t="n"/>
      <c r="D3653" s="14" t="n"/>
      <c r="E3653" s="6" t="n"/>
      <c r="F3653" s="11">
        <f>IF(OR(C3653="",D3653=""),"",ROUND(MOD(D3653-C3653,1)*24,2))</f>
        <v/>
      </c>
      <c r="G3653" s="6" t="n"/>
      <c r="H3653" s="16">
        <f>IF(OR(A3653="",B3653=""),"",IF(COUNTIFS('Lançamentos Diários'!$A$5:$A$2004,A3653,'Lançamentos Diários'!$B$5:$B$2004,B3653)&gt;0,"OK","FALTA LANÇAMENTO"))</f>
        <v/>
      </c>
    </row>
    <row r="3654">
      <c r="A3654" s="13" t="n"/>
      <c r="B3654" s="6" t="n"/>
      <c r="C3654" s="14" t="n"/>
      <c r="D3654" s="14" t="n"/>
      <c r="E3654" s="6" t="n"/>
      <c r="F3654" s="11">
        <f>IF(OR(C3654="",D3654=""),"",ROUND(MOD(D3654-C3654,1)*24,2))</f>
        <v/>
      </c>
      <c r="G3654" s="6" t="n"/>
      <c r="H3654" s="16">
        <f>IF(OR(A3654="",B3654=""),"",IF(COUNTIFS('Lançamentos Diários'!$A$5:$A$2004,A3654,'Lançamentos Diários'!$B$5:$B$2004,B3654)&gt;0,"OK","FALTA LANÇAMENTO"))</f>
        <v/>
      </c>
    </row>
    <row r="3655">
      <c r="A3655" s="13" t="n"/>
      <c r="B3655" s="6" t="n"/>
      <c r="C3655" s="14" t="n"/>
      <c r="D3655" s="14" t="n"/>
      <c r="E3655" s="6" t="n"/>
      <c r="F3655" s="11">
        <f>IF(OR(C3655="",D3655=""),"",ROUND(MOD(D3655-C3655,1)*24,2))</f>
        <v/>
      </c>
      <c r="G3655" s="6" t="n"/>
      <c r="H3655" s="16">
        <f>IF(OR(A3655="",B3655=""),"",IF(COUNTIFS('Lançamentos Diários'!$A$5:$A$2004,A3655,'Lançamentos Diários'!$B$5:$B$2004,B3655)&gt;0,"OK","FALTA LANÇAMENTO"))</f>
        <v/>
      </c>
    </row>
    <row r="3656">
      <c r="A3656" s="13" t="n"/>
      <c r="B3656" s="6" t="n"/>
      <c r="C3656" s="14" t="n"/>
      <c r="D3656" s="14" t="n"/>
      <c r="E3656" s="6" t="n"/>
      <c r="F3656" s="11">
        <f>IF(OR(C3656="",D3656=""),"",ROUND(MOD(D3656-C3656,1)*24,2))</f>
        <v/>
      </c>
      <c r="G3656" s="6" t="n"/>
      <c r="H3656" s="16">
        <f>IF(OR(A3656="",B3656=""),"",IF(COUNTIFS('Lançamentos Diários'!$A$5:$A$2004,A3656,'Lançamentos Diários'!$B$5:$B$2004,B3656)&gt;0,"OK","FALTA LANÇAMENTO"))</f>
        <v/>
      </c>
    </row>
    <row r="3657">
      <c r="A3657" s="13" t="n"/>
      <c r="B3657" s="6" t="n"/>
      <c r="C3657" s="14" t="n"/>
      <c r="D3657" s="14" t="n"/>
      <c r="E3657" s="6" t="n"/>
      <c r="F3657" s="11">
        <f>IF(OR(C3657="",D3657=""),"",ROUND(MOD(D3657-C3657,1)*24,2))</f>
        <v/>
      </c>
      <c r="G3657" s="6" t="n"/>
      <c r="H3657" s="16">
        <f>IF(OR(A3657="",B3657=""),"",IF(COUNTIFS('Lançamentos Diários'!$A$5:$A$2004,A3657,'Lançamentos Diários'!$B$5:$B$2004,B3657)&gt;0,"OK","FALTA LANÇAMENTO"))</f>
        <v/>
      </c>
    </row>
    <row r="3658">
      <c r="A3658" s="13" t="n"/>
      <c r="B3658" s="6" t="n"/>
      <c r="C3658" s="14" t="n"/>
      <c r="D3658" s="14" t="n"/>
      <c r="E3658" s="6" t="n"/>
      <c r="F3658" s="11">
        <f>IF(OR(C3658="",D3658=""),"",ROUND(MOD(D3658-C3658,1)*24,2))</f>
        <v/>
      </c>
      <c r="G3658" s="6" t="n"/>
      <c r="H3658" s="16">
        <f>IF(OR(A3658="",B3658=""),"",IF(COUNTIFS('Lançamentos Diários'!$A$5:$A$2004,A3658,'Lançamentos Diários'!$B$5:$B$2004,B3658)&gt;0,"OK","FALTA LANÇAMENTO"))</f>
        <v/>
      </c>
    </row>
    <row r="3659">
      <c r="A3659" s="13" t="n"/>
      <c r="B3659" s="6" t="n"/>
      <c r="C3659" s="14" t="n"/>
      <c r="D3659" s="14" t="n"/>
      <c r="E3659" s="6" t="n"/>
      <c r="F3659" s="11">
        <f>IF(OR(C3659="",D3659=""),"",ROUND(MOD(D3659-C3659,1)*24,2))</f>
        <v/>
      </c>
      <c r="G3659" s="6" t="n"/>
      <c r="H3659" s="16">
        <f>IF(OR(A3659="",B3659=""),"",IF(COUNTIFS('Lançamentos Diários'!$A$5:$A$2004,A3659,'Lançamentos Diários'!$B$5:$B$2004,B3659)&gt;0,"OK","FALTA LANÇAMENTO"))</f>
        <v/>
      </c>
    </row>
    <row r="3660">
      <c r="A3660" s="13" t="n"/>
      <c r="B3660" s="6" t="n"/>
      <c r="C3660" s="14" t="n"/>
      <c r="D3660" s="14" t="n"/>
      <c r="E3660" s="6" t="n"/>
      <c r="F3660" s="11">
        <f>IF(OR(C3660="",D3660=""),"",ROUND(MOD(D3660-C3660,1)*24,2))</f>
        <v/>
      </c>
      <c r="G3660" s="6" t="n"/>
      <c r="H3660" s="16">
        <f>IF(OR(A3660="",B3660=""),"",IF(COUNTIFS('Lançamentos Diários'!$A$5:$A$2004,A3660,'Lançamentos Diários'!$B$5:$B$2004,B3660)&gt;0,"OK","FALTA LANÇAMENTO"))</f>
        <v/>
      </c>
    </row>
    <row r="3661">
      <c r="A3661" s="13" t="n"/>
      <c r="B3661" s="6" t="n"/>
      <c r="C3661" s="14" t="n"/>
      <c r="D3661" s="14" t="n"/>
      <c r="E3661" s="6" t="n"/>
      <c r="F3661" s="11">
        <f>IF(OR(C3661="",D3661=""),"",ROUND(MOD(D3661-C3661,1)*24,2))</f>
        <v/>
      </c>
      <c r="G3661" s="6" t="n"/>
      <c r="H3661" s="16">
        <f>IF(OR(A3661="",B3661=""),"",IF(COUNTIFS('Lançamentos Diários'!$A$5:$A$2004,A3661,'Lançamentos Diários'!$B$5:$B$2004,B3661)&gt;0,"OK","FALTA LANÇAMENTO"))</f>
        <v/>
      </c>
    </row>
    <row r="3662">
      <c r="A3662" s="13" t="n"/>
      <c r="B3662" s="6" t="n"/>
      <c r="C3662" s="14" t="n"/>
      <c r="D3662" s="14" t="n"/>
      <c r="E3662" s="6" t="n"/>
      <c r="F3662" s="11">
        <f>IF(OR(C3662="",D3662=""),"",ROUND(MOD(D3662-C3662,1)*24,2))</f>
        <v/>
      </c>
      <c r="G3662" s="6" t="n"/>
      <c r="H3662" s="16">
        <f>IF(OR(A3662="",B3662=""),"",IF(COUNTIFS('Lançamentos Diários'!$A$5:$A$2004,A3662,'Lançamentos Diários'!$B$5:$B$2004,B3662)&gt;0,"OK","FALTA LANÇAMENTO"))</f>
        <v/>
      </c>
    </row>
    <row r="3663">
      <c r="A3663" s="13" t="n"/>
      <c r="B3663" s="6" t="n"/>
      <c r="C3663" s="14" t="n"/>
      <c r="D3663" s="14" t="n"/>
      <c r="E3663" s="6" t="n"/>
      <c r="F3663" s="11">
        <f>IF(OR(C3663="",D3663=""),"",ROUND(MOD(D3663-C3663,1)*24,2))</f>
        <v/>
      </c>
      <c r="G3663" s="6" t="n"/>
      <c r="H3663" s="16">
        <f>IF(OR(A3663="",B3663=""),"",IF(COUNTIFS('Lançamentos Diários'!$A$5:$A$2004,A3663,'Lançamentos Diários'!$B$5:$B$2004,B3663)&gt;0,"OK","FALTA LANÇAMENTO"))</f>
        <v/>
      </c>
    </row>
    <row r="3664">
      <c r="A3664" s="13" t="n"/>
      <c r="B3664" s="6" t="n"/>
      <c r="C3664" s="14" t="n"/>
      <c r="D3664" s="14" t="n"/>
      <c r="E3664" s="6" t="n"/>
      <c r="F3664" s="11">
        <f>IF(OR(C3664="",D3664=""),"",ROUND(MOD(D3664-C3664,1)*24,2))</f>
        <v/>
      </c>
      <c r="G3664" s="6" t="n"/>
      <c r="H3664" s="16">
        <f>IF(OR(A3664="",B3664=""),"",IF(COUNTIFS('Lançamentos Diários'!$A$5:$A$2004,A3664,'Lançamentos Diários'!$B$5:$B$2004,B3664)&gt;0,"OK","FALTA LANÇAMENTO"))</f>
        <v/>
      </c>
    </row>
    <row r="3665">
      <c r="A3665" s="13" t="n"/>
      <c r="B3665" s="6" t="n"/>
      <c r="C3665" s="14" t="n"/>
      <c r="D3665" s="14" t="n"/>
      <c r="E3665" s="6" t="n"/>
      <c r="F3665" s="11">
        <f>IF(OR(C3665="",D3665=""),"",ROUND(MOD(D3665-C3665,1)*24,2))</f>
        <v/>
      </c>
      <c r="G3665" s="6" t="n"/>
      <c r="H3665" s="16">
        <f>IF(OR(A3665="",B3665=""),"",IF(COUNTIFS('Lançamentos Diários'!$A$5:$A$2004,A3665,'Lançamentos Diários'!$B$5:$B$2004,B3665)&gt;0,"OK","FALTA LANÇAMENTO"))</f>
        <v/>
      </c>
    </row>
    <row r="3666">
      <c r="A3666" s="13" t="n"/>
      <c r="B3666" s="6" t="n"/>
      <c r="C3666" s="14" t="n"/>
      <c r="D3666" s="14" t="n"/>
      <c r="E3666" s="6" t="n"/>
      <c r="F3666" s="11">
        <f>IF(OR(C3666="",D3666=""),"",ROUND(MOD(D3666-C3666,1)*24,2))</f>
        <v/>
      </c>
      <c r="G3666" s="6" t="n"/>
      <c r="H3666" s="16">
        <f>IF(OR(A3666="",B3666=""),"",IF(COUNTIFS('Lançamentos Diários'!$A$5:$A$2004,A3666,'Lançamentos Diários'!$B$5:$B$2004,B3666)&gt;0,"OK","FALTA LANÇAMENTO"))</f>
        <v/>
      </c>
    </row>
    <row r="3667">
      <c r="A3667" s="13" t="n"/>
      <c r="B3667" s="6" t="n"/>
      <c r="C3667" s="14" t="n"/>
      <c r="D3667" s="14" t="n"/>
      <c r="E3667" s="6" t="n"/>
      <c r="F3667" s="11">
        <f>IF(OR(C3667="",D3667=""),"",ROUND(MOD(D3667-C3667,1)*24,2))</f>
        <v/>
      </c>
      <c r="G3667" s="6" t="n"/>
      <c r="H3667" s="16">
        <f>IF(OR(A3667="",B3667=""),"",IF(COUNTIFS('Lançamentos Diários'!$A$5:$A$2004,A3667,'Lançamentos Diários'!$B$5:$B$2004,B3667)&gt;0,"OK","FALTA LANÇAMENTO"))</f>
        <v/>
      </c>
    </row>
    <row r="3668">
      <c r="A3668" s="13" t="n"/>
      <c r="B3668" s="6" t="n"/>
      <c r="C3668" s="14" t="n"/>
      <c r="D3668" s="14" t="n"/>
      <c r="E3668" s="6" t="n"/>
      <c r="F3668" s="11">
        <f>IF(OR(C3668="",D3668=""),"",ROUND(MOD(D3668-C3668,1)*24,2))</f>
        <v/>
      </c>
      <c r="G3668" s="6" t="n"/>
      <c r="H3668" s="16">
        <f>IF(OR(A3668="",B3668=""),"",IF(COUNTIFS('Lançamentos Diários'!$A$5:$A$2004,A3668,'Lançamentos Diários'!$B$5:$B$2004,B3668)&gt;0,"OK","FALTA LANÇAMENTO"))</f>
        <v/>
      </c>
    </row>
    <row r="3669">
      <c r="A3669" s="13" t="n"/>
      <c r="B3669" s="6" t="n"/>
      <c r="C3669" s="14" t="n"/>
      <c r="D3669" s="14" t="n"/>
      <c r="E3669" s="6" t="n"/>
      <c r="F3669" s="11">
        <f>IF(OR(C3669="",D3669=""),"",ROUND(MOD(D3669-C3669,1)*24,2))</f>
        <v/>
      </c>
      <c r="G3669" s="6" t="n"/>
      <c r="H3669" s="16">
        <f>IF(OR(A3669="",B3669=""),"",IF(COUNTIFS('Lançamentos Diários'!$A$5:$A$2004,A3669,'Lançamentos Diários'!$B$5:$B$2004,B3669)&gt;0,"OK","FALTA LANÇAMENTO"))</f>
        <v/>
      </c>
    </row>
    <row r="3670">
      <c r="A3670" s="13" t="n"/>
      <c r="B3670" s="6" t="n"/>
      <c r="C3670" s="14" t="n"/>
      <c r="D3670" s="14" t="n"/>
      <c r="E3670" s="6" t="n"/>
      <c r="F3670" s="11">
        <f>IF(OR(C3670="",D3670=""),"",ROUND(MOD(D3670-C3670,1)*24,2))</f>
        <v/>
      </c>
      <c r="G3670" s="6" t="n"/>
      <c r="H3670" s="16">
        <f>IF(OR(A3670="",B3670=""),"",IF(COUNTIFS('Lançamentos Diários'!$A$5:$A$2004,A3670,'Lançamentos Diários'!$B$5:$B$2004,B3670)&gt;0,"OK","FALTA LANÇAMENTO"))</f>
        <v/>
      </c>
    </row>
    <row r="3671">
      <c r="A3671" s="13" t="n"/>
      <c r="B3671" s="6" t="n"/>
      <c r="C3671" s="14" t="n"/>
      <c r="D3671" s="14" t="n"/>
      <c r="E3671" s="6" t="n"/>
      <c r="F3671" s="11">
        <f>IF(OR(C3671="",D3671=""),"",ROUND(MOD(D3671-C3671,1)*24,2))</f>
        <v/>
      </c>
      <c r="G3671" s="6" t="n"/>
      <c r="H3671" s="16">
        <f>IF(OR(A3671="",B3671=""),"",IF(COUNTIFS('Lançamentos Diários'!$A$5:$A$2004,A3671,'Lançamentos Diários'!$B$5:$B$2004,B3671)&gt;0,"OK","FALTA LANÇAMENTO"))</f>
        <v/>
      </c>
    </row>
    <row r="3672">
      <c r="A3672" s="13" t="n"/>
      <c r="B3672" s="6" t="n"/>
      <c r="C3672" s="14" t="n"/>
      <c r="D3672" s="14" t="n"/>
      <c r="E3672" s="6" t="n"/>
      <c r="F3672" s="11">
        <f>IF(OR(C3672="",D3672=""),"",ROUND(MOD(D3672-C3672,1)*24,2))</f>
        <v/>
      </c>
      <c r="G3672" s="6" t="n"/>
      <c r="H3672" s="16">
        <f>IF(OR(A3672="",B3672=""),"",IF(COUNTIFS('Lançamentos Diários'!$A$5:$A$2004,A3672,'Lançamentos Diários'!$B$5:$B$2004,B3672)&gt;0,"OK","FALTA LANÇAMENTO"))</f>
        <v/>
      </c>
    </row>
    <row r="3673">
      <c r="A3673" s="13" t="n"/>
      <c r="B3673" s="6" t="n"/>
      <c r="C3673" s="14" t="n"/>
      <c r="D3673" s="14" t="n"/>
      <c r="E3673" s="6" t="n"/>
      <c r="F3673" s="11">
        <f>IF(OR(C3673="",D3673=""),"",ROUND(MOD(D3673-C3673,1)*24,2))</f>
        <v/>
      </c>
      <c r="G3673" s="6" t="n"/>
      <c r="H3673" s="16">
        <f>IF(OR(A3673="",B3673=""),"",IF(COUNTIFS('Lançamentos Diários'!$A$5:$A$2004,A3673,'Lançamentos Diários'!$B$5:$B$2004,B3673)&gt;0,"OK","FALTA LANÇAMENTO"))</f>
        <v/>
      </c>
    </row>
    <row r="3674">
      <c r="A3674" s="13" t="n"/>
      <c r="B3674" s="6" t="n"/>
      <c r="C3674" s="14" t="n"/>
      <c r="D3674" s="14" t="n"/>
      <c r="E3674" s="6" t="n"/>
      <c r="F3674" s="11">
        <f>IF(OR(C3674="",D3674=""),"",ROUND(MOD(D3674-C3674,1)*24,2))</f>
        <v/>
      </c>
      <c r="G3674" s="6" t="n"/>
      <c r="H3674" s="16">
        <f>IF(OR(A3674="",B3674=""),"",IF(COUNTIFS('Lançamentos Diários'!$A$5:$A$2004,A3674,'Lançamentos Diários'!$B$5:$B$2004,B3674)&gt;0,"OK","FALTA LANÇAMENTO"))</f>
        <v/>
      </c>
    </row>
    <row r="3675">
      <c r="A3675" s="13" t="n"/>
      <c r="B3675" s="6" t="n"/>
      <c r="C3675" s="14" t="n"/>
      <c r="D3675" s="14" t="n"/>
      <c r="E3675" s="6" t="n"/>
      <c r="F3675" s="11">
        <f>IF(OR(C3675="",D3675=""),"",ROUND(MOD(D3675-C3675,1)*24,2))</f>
        <v/>
      </c>
      <c r="G3675" s="6" t="n"/>
      <c r="H3675" s="16">
        <f>IF(OR(A3675="",B3675=""),"",IF(COUNTIFS('Lançamentos Diários'!$A$5:$A$2004,A3675,'Lançamentos Diários'!$B$5:$B$2004,B3675)&gt;0,"OK","FALTA LANÇAMENTO"))</f>
        <v/>
      </c>
    </row>
    <row r="3676">
      <c r="A3676" s="13" t="n"/>
      <c r="B3676" s="6" t="n"/>
      <c r="C3676" s="14" t="n"/>
      <c r="D3676" s="14" t="n"/>
      <c r="E3676" s="6" t="n"/>
      <c r="F3676" s="11">
        <f>IF(OR(C3676="",D3676=""),"",ROUND(MOD(D3676-C3676,1)*24,2))</f>
        <v/>
      </c>
      <c r="G3676" s="6" t="n"/>
      <c r="H3676" s="16">
        <f>IF(OR(A3676="",B3676=""),"",IF(COUNTIFS('Lançamentos Diários'!$A$5:$A$2004,A3676,'Lançamentos Diários'!$B$5:$B$2004,B3676)&gt;0,"OK","FALTA LANÇAMENTO"))</f>
        <v/>
      </c>
    </row>
    <row r="3677">
      <c r="A3677" s="13" t="n"/>
      <c r="B3677" s="6" t="n"/>
      <c r="C3677" s="14" t="n"/>
      <c r="D3677" s="14" t="n"/>
      <c r="E3677" s="6" t="n"/>
      <c r="F3677" s="11">
        <f>IF(OR(C3677="",D3677=""),"",ROUND(MOD(D3677-C3677,1)*24,2))</f>
        <v/>
      </c>
      <c r="G3677" s="6" t="n"/>
      <c r="H3677" s="16">
        <f>IF(OR(A3677="",B3677=""),"",IF(COUNTIFS('Lançamentos Diários'!$A$5:$A$2004,A3677,'Lançamentos Diários'!$B$5:$B$2004,B3677)&gt;0,"OK","FALTA LANÇAMENTO"))</f>
        <v/>
      </c>
    </row>
    <row r="3678">
      <c r="A3678" s="13" t="n"/>
      <c r="B3678" s="6" t="n"/>
      <c r="C3678" s="14" t="n"/>
      <c r="D3678" s="14" t="n"/>
      <c r="E3678" s="6" t="n"/>
      <c r="F3678" s="11">
        <f>IF(OR(C3678="",D3678=""),"",ROUND(MOD(D3678-C3678,1)*24,2))</f>
        <v/>
      </c>
      <c r="G3678" s="6" t="n"/>
      <c r="H3678" s="16">
        <f>IF(OR(A3678="",B3678=""),"",IF(COUNTIFS('Lançamentos Diários'!$A$5:$A$2004,A3678,'Lançamentos Diários'!$B$5:$B$2004,B3678)&gt;0,"OK","FALTA LANÇAMENTO"))</f>
        <v/>
      </c>
    </row>
    <row r="3679">
      <c r="A3679" s="13" t="n"/>
      <c r="B3679" s="6" t="n"/>
      <c r="C3679" s="14" t="n"/>
      <c r="D3679" s="14" t="n"/>
      <c r="E3679" s="6" t="n"/>
      <c r="F3679" s="11">
        <f>IF(OR(C3679="",D3679=""),"",ROUND(MOD(D3679-C3679,1)*24,2))</f>
        <v/>
      </c>
      <c r="G3679" s="6" t="n"/>
      <c r="H3679" s="16">
        <f>IF(OR(A3679="",B3679=""),"",IF(COUNTIFS('Lançamentos Diários'!$A$5:$A$2004,A3679,'Lançamentos Diários'!$B$5:$B$2004,B3679)&gt;0,"OK","FALTA LANÇAMENTO"))</f>
        <v/>
      </c>
    </row>
    <row r="3680">
      <c r="A3680" s="13" t="n"/>
      <c r="B3680" s="6" t="n"/>
      <c r="C3680" s="14" t="n"/>
      <c r="D3680" s="14" t="n"/>
      <c r="E3680" s="6" t="n"/>
      <c r="F3680" s="11">
        <f>IF(OR(C3680="",D3680=""),"",ROUND(MOD(D3680-C3680,1)*24,2))</f>
        <v/>
      </c>
      <c r="G3680" s="6" t="n"/>
      <c r="H3680" s="16">
        <f>IF(OR(A3680="",B3680=""),"",IF(COUNTIFS('Lançamentos Diários'!$A$5:$A$2004,A3680,'Lançamentos Diários'!$B$5:$B$2004,B3680)&gt;0,"OK","FALTA LANÇAMENTO"))</f>
        <v/>
      </c>
    </row>
    <row r="3681">
      <c r="A3681" s="13" t="n"/>
      <c r="B3681" s="6" t="n"/>
      <c r="C3681" s="14" t="n"/>
      <c r="D3681" s="14" t="n"/>
      <c r="E3681" s="6" t="n"/>
      <c r="F3681" s="11">
        <f>IF(OR(C3681="",D3681=""),"",ROUND(MOD(D3681-C3681,1)*24,2))</f>
        <v/>
      </c>
      <c r="G3681" s="6" t="n"/>
      <c r="H3681" s="16">
        <f>IF(OR(A3681="",B3681=""),"",IF(COUNTIFS('Lançamentos Diários'!$A$5:$A$2004,A3681,'Lançamentos Diários'!$B$5:$B$2004,B3681)&gt;0,"OK","FALTA LANÇAMENTO"))</f>
        <v/>
      </c>
    </row>
    <row r="3682">
      <c r="A3682" s="13" t="n"/>
      <c r="B3682" s="6" t="n"/>
      <c r="C3682" s="14" t="n"/>
      <c r="D3682" s="14" t="n"/>
      <c r="E3682" s="6" t="n"/>
      <c r="F3682" s="11">
        <f>IF(OR(C3682="",D3682=""),"",ROUND(MOD(D3682-C3682,1)*24,2))</f>
        <v/>
      </c>
      <c r="G3682" s="6" t="n"/>
      <c r="H3682" s="16">
        <f>IF(OR(A3682="",B3682=""),"",IF(COUNTIFS('Lançamentos Diários'!$A$5:$A$2004,A3682,'Lançamentos Diários'!$B$5:$B$2004,B3682)&gt;0,"OK","FALTA LANÇAMENTO"))</f>
        <v/>
      </c>
    </row>
    <row r="3683">
      <c r="A3683" s="13" t="n"/>
      <c r="B3683" s="6" t="n"/>
      <c r="C3683" s="14" t="n"/>
      <c r="D3683" s="14" t="n"/>
      <c r="E3683" s="6" t="n"/>
      <c r="F3683" s="11">
        <f>IF(OR(C3683="",D3683=""),"",ROUND(MOD(D3683-C3683,1)*24,2))</f>
        <v/>
      </c>
      <c r="G3683" s="6" t="n"/>
      <c r="H3683" s="16">
        <f>IF(OR(A3683="",B3683=""),"",IF(COUNTIFS('Lançamentos Diários'!$A$5:$A$2004,A3683,'Lançamentos Diários'!$B$5:$B$2004,B3683)&gt;0,"OK","FALTA LANÇAMENTO"))</f>
        <v/>
      </c>
    </row>
    <row r="3684">
      <c r="A3684" s="13" t="n"/>
      <c r="B3684" s="6" t="n"/>
      <c r="C3684" s="14" t="n"/>
      <c r="D3684" s="14" t="n"/>
      <c r="E3684" s="6" t="n"/>
      <c r="F3684" s="11">
        <f>IF(OR(C3684="",D3684=""),"",ROUND(MOD(D3684-C3684,1)*24,2))</f>
        <v/>
      </c>
      <c r="G3684" s="6" t="n"/>
      <c r="H3684" s="16">
        <f>IF(OR(A3684="",B3684=""),"",IF(COUNTIFS('Lançamentos Diários'!$A$5:$A$2004,A3684,'Lançamentos Diários'!$B$5:$B$2004,B3684)&gt;0,"OK","FALTA LANÇAMENTO"))</f>
        <v/>
      </c>
    </row>
    <row r="3685">
      <c r="A3685" s="13" t="n"/>
      <c r="B3685" s="6" t="n"/>
      <c r="C3685" s="14" t="n"/>
      <c r="D3685" s="14" t="n"/>
      <c r="E3685" s="6" t="n"/>
      <c r="F3685" s="11">
        <f>IF(OR(C3685="",D3685=""),"",ROUND(MOD(D3685-C3685,1)*24,2))</f>
        <v/>
      </c>
      <c r="G3685" s="6" t="n"/>
      <c r="H3685" s="16">
        <f>IF(OR(A3685="",B3685=""),"",IF(COUNTIFS('Lançamentos Diários'!$A$5:$A$2004,A3685,'Lançamentos Diários'!$B$5:$B$2004,B3685)&gt;0,"OK","FALTA LANÇAMENTO"))</f>
        <v/>
      </c>
    </row>
    <row r="3686">
      <c r="A3686" s="13" t="n"/>
      <c r="B3686" s="6" t="n"/>
      <c r="C3686" s="14" t="n"/>
      <c r="D3686" s="14" t="n"/>
      <c r="E3686" s="6" t="n"/>
      <c r="F3686" s="11">
        <f>IF(OR(C3686="",D3686=""),"",ROUND(MOD(D3686-C3686,1)*24,2))</f>
        <v/>
      </c>
      <c r="G3686" s="6" t="n"/>
      <c r="H3686" s="16">
        <f>IF(OR(A3686="",B3686=""),"",IF(COUNTIFS('Lançamentos Diários'!$A$5:$A$2004,A3686,'Lançamentos Diários'!$B$5:$B$2004,B3686)&gt;0,"OK","FALTA LANÇAMENTO"))</f>
        <v/>
      </c>
    </row>
    <row r="3687">
      <c r="A3687" s="13" t="n"/>
      <c r="B3687" s="6" t="n"/>
      <c r="C3687" s="14" t="n"/>
      <c r="D3687" s="14" t="n"/>
      <c r="E3687" s="6" t="n"/>
      <c r="F3687" s="11">
        <f>IF(OR(C3687="",D3687=""),"",ROUND(MOD(D3687-C3687,1)*24,2))</f>
        <v/>
      </c>
      <c r="G3687" s="6" t="n"/>
      <c r="H3687" s="16">
        <f>IF(OR(A3687="",B3687=""),"",IF(COUNTIFS('Lançamentos Diários'!$A$5:$A$2004,A3687,'Lançamentos Diários'!$B$5:$B$2004,B3687)&gt;0,"OK","FALTA LANÇAMENTO"))</f>
        <v/>
      </c>
    </row>
    <row r="3688">
      <c r="A3688" s="13" t="n"/>
      <c r="B3688" s="6" t="n"/>
      <c r="C3688" s="14" t="n"/>
      <c r="D3688" s="14" t="n"/>
      <c r="E3688" s="6" t="n"/>
      <c r="F3688" s="11">
        <f>IF(OR(C3688="",D3688=""),"",ROUND(MOD(D3688-C3688,1)*24,2))</f>
        <v/>
      </c>
      <c r="G3688" s="6" t="n"/>
      <c r="H3688" s="16">
        <f>IF(OR(A3688="",B3688=""),"",IF(COUNTIFS('Lançamentos Diários'!$A$5:$A$2004,A3688,'Lançamentos Diários'!$B$5:$B$2004,B3688)&gt;0,"OK","FALTA LANÇAMENTO"))</f>
        <v/>
      </c>
    </row>
    <row r="3689">
      <c r="A3689" s="13" t="n"/>
      <c r="B3689" s="6" t="n"/>
      <c r="C3689" s="14" t="n"/>
      <c r="D3689" s="14" t="n"/>
      <c r="E3689" s="6" t="n"/>
      <c r="F3689" s="11">
        <f>IF(OR(C3689="",D3689=""),"",ROUND(MOD(D3689-C3689,1)*24,2))</f>
        <v/>
      </c>
      <c r="G3689" s="6" t="n"/>
      <c r="H3689" s="16">
        <f>IF(OR(A3689="",B3689=""),"",IF(COUNTIFS('Lançamentos Diários'!$A$5:$A$2004,A3689,'Lançamentos Diários'!$B$5:$B$2004,B3689)&gt;0,"OK","FALTA LANÇAMENTO"))</f>
        <v/>
      </c>
    </row>
    <row r="3690">
      <c r="A3690" s="13" t="n"/>
      <c r="B3690" s="6" t="n"/>
      <c r="C3690" s="14" t="n"/>
      <c r="D3690" s="14" t="n"/>
      <c r="E3690" s="6" t="n"/>
      <c r="F3690" s="11">
        <f>IF(OR(C3690="",D3690=""),"",ROUND(MOD(D3690-C3690,1)*24,2))</f>
        <v/>
      </c>
      <c r="G3690" s="6" t="n"/>
      <c r="H3690" s="16">
        <f>IF(OR(A3690="",B3690=""),"",IF(COUNTIFS('Lançamentos Diários'!$A$5:$A$2004,A3690,'Lançamentos Diários'!$B$5:$B$2004,B3690)&gt;0,"OK","FALTA LANÇAMENTO"))</f>
        <v/>
      </c>
    </row>
    <row r="3691">
      <c r="A3691" s="13" t="n"/>
      <c r="B3691" s="6" t="n"/>
      <c r="C3691" s="14" t="n"/>
      <c r="D3691" s="14" t="n"/>
      <c r="E3691" s="6" t="n"/>
      <c r="F3691" s="11">
        <f>IF(OR(C3691="",D3691=""),"",ROUND(MOD(D3691-C3691,1)*24,2))</f>
        <v/>
      </c>
      <c r="G3691" s="6" t="n"/>
      <c r="H3691" s="16">
        <f>IF(OR(A3691="",B3691=""),"",IF(COUNTIFS('Lançamentos Diários'!$A$5:$A$2004,A3691,'Lançamentos Diários'!$B$5:$B$2004,B3691)&gt;0,"OK","FALTA LANÇAMENTO"))</f>
        <v/>
      </c>
    </row>
    <row r="3692">
      <c r="A3692" s="13" t="n"/>
      <c r="B3692" s="6" t="n"/>
      <c r="C3692" s="14" t="n"/>
      <c r="D3692" s="14" t="n"/>
      <c r="E3692" s="6" t="n"/>
      <c r="F3692" s="11">
        <f>IF(OR(C3692="",D3692=""),"",ROUND(MOD(D3692-C3692,1)*24,2))</f>
        <v/>
      </c>
      <c r="G3692" s="6" t="n"/>
      <c r="H3692" s="16">
        <f>IF(OR(A3692="",B3692=""),"",IF(COUNTIFS('Lançamentos Diários'!$A$5:$A$2004,A3692,'Lançamentos Diários'!$B$5:$B$2004,B3692)&gt;0,"OK","FALTA LANÇAMENTO"))</f>
        <v/>
      </c>
    </row>
    <row r="3693">
      <c r="A3693" s="13" t="n"/>
      <c r="B3693" s="6" t="n"/>
      <c r="C3693" s="14" t="n"/>
      <c r="D3693" s="14" t="n"/>
      <c r="E3693" s="6" t="n"/>
      <c r="F3693" s="11">
        <f>IF(OR(C3693="",D3693=""),"",ROUND(MOD(D3693-C3693,1)*24,2))</f>
        <v/>
      </c>
      <c r="G3693" s="6" t="n"/>
      <c r="H3693" s="16">
        <f>IF(OR(A3693="",B3693=""),"",IF(COUNTIFS('Lançamentos Diários'!$A$5:$A$2004,A3693,'Lançamentos Diários'!$B$5:$B$2004,B3693)&gt;0,"OK","FALTA LANÇAMENTO"))</f>
        <v/>
      </c>
    </row>
    <row r="3694">
      <c r="A3694" s="13" t="n"/>
      <c r="B3694" s="6" t="n"/>
      <c r="C3694" s="14" t="n"/>
      <c r="D3694" s="14" t="n"/>
      <c r="E3694" s="6" t="n"/>
      <c r="F3694" s="11">
        <f>IF(OR(C3694="",D3694=""),"",ROUND(MOD(D3694-C3694,1)*24,2))</f>
        <v/>
      </c>
      <c r="G3694" s="6" t="n"/>
      <c r="H3694" s="16">
        <f>IF(OR(A3694="",B3694=""),"",IF(COUNTIFS('Lançamentos Diários'!$A$5:$A$2004,A3694,'Lançamentos Diários'!$B$5:$B$2004,B3694)&gt;0,"OK","FALTA LANÇAMENTO"))</f>
        <v/>
      </c>
    </row>
    <row r="3695">
      <c r="A3695" s="13" t="n"/>
      <c r="B3695" s="6" t="n"/>
      <c r="C3695" s="14" t="n"/>
      <c r="D3695" s="14" t="n"/>
      <c r="E3695" s="6" t="n"/>
      <c r="F3695" s="11">
        <f>IF(OR(C3695="",D3695=""),"",ROUND(MOD(D3695-C3695,1)*24,2))</f>
        <v/>
      </c>
      <c r="G3695" s="6" t="n"/>
      <c r="H3695" s="16">
        <f>IF(OR(A3695="",B3695=""),"",IF(COUNTIFS('Lançamentos Diários'!$A$5:$A$2004,A3695,'Lançamentos Diários'!$B$5:$B$2004,B3695)&gt;0,"OK","FALTA LANÇAMENTO"))</f>
        <v/>
      </c>
    </row>
    <row r="3696">
      <c r="A3696" s="13" t="n"/>
      <c r="B3696" s="6" t="n"/>
      <c r="C3696" s="14" t="n"/>
      <c r="D3696" s="14" t="n"/>
      <c r="E3696" s="6" t="n"/>
      <c r="F3696" s="11">
        <f>IF(OR(C3696="",D3696=""),"",ROUND(MOD(D3696-C3696,1)*24,2))</f>
        <v/>
      </c>
      <c r="G3696" s="6" t="n"/>
      <c r="H3696" s="16">
        <f>IF(OR(A3696="",B3696=""),"",IF(COUNTIFS('Lançamentos Diários'!$A$5:$A$2004,A3696,'Lançamentos Diários'!$B$5:$B$2004,B3696)&gt;0,"OK","FALTA LANÇAMENTO"))</f>
        <v/>
      </c>
    </row>
    <row r="3697">
      <c r="A3697" s="13" t="n"/>
      <c r="B3697" s="6" t="n"/>
      <c r="C3697" s="14" t="n"/>
      <c r="D3697" s="14" t="n"/>
      <c r="E3697" s="6" t="n"/>
      <c r="F3697" s="11">
        <f>IF(OR(C3697="",D3697=""),"",ROUND(MOD(D3697-C3697,1)*24,2))</f>
        <v/>
      </c>
      <c r="G3697" s="6" t="n"/>
      <c r="H3697" s="16">
        <f>IF(OR(A3697="",B3697=""),"",IF(COUNTIFS('Lançamentos Diários'!$A$5:$A$2004,A3697,'Lançamentos Diários'!$B$5:$B$2004,B3697)&gt;0,"OK","FALTA LANÇAMENTO"))</f>
        <v/>
      </c>
    </row>
    <row r="3698">
      <c r="A3698" s="13" t="n"/>
      <c r="B3698" s="6" t="n"/>
      <c r="C3698" s="14" t="n"/>
      <c r="D3698" s="14" t="n"/>
      <c r="E3698" s="6" t="n"/>
      <c r="F3698" s="11">
        <f>IF(OR(C3698="",D3698=""),"",ROUND(MOD(D3698-C3698,1)*24,2))</f>
        <v/>
      </c>
      <c r="G3698" s="6" t="n"/>
      <c r="H3698" s="16">
        <f>IF(OR(A3698="",B3698=""),"",IF(COUNTIFS('Lançamentos Diários'!$A$5:$A$2004,A3698,'Lançamentos Diários'!$B$5:$B$2004,B3698)&gt;0,"OK","FALTA LANÇAMENTO"))</f>
        <v/>
      </c>
    </row>
    <row r="3699">
      <c r="A3699" s="13" t="n"/>
      <c r="B3699" s="6" t="n"/>
      <c r="C3699" s="14" t="n"/>
      <c r="D3699" s="14" t="n"/>
      <c r="E3699" s="6" t="n"/>
      <c r="F3699" s="11">
        <f>IF(OR(C3699="",D3699=""),"",ROUND(MOD(D3699-C3699,1)*24,2))</f>
        <v/>
      </c>
      <c r="G3699" s="6" t="n"/>
      <c r="H3699" s="16">
        <f>IF(OR(A3699="",B3699=""),"",IF(COUNTIFS('Lançamentos Diários'!$A$5:$A$2004,A3699,'Lançamentos Diários'!$B$5:$B$2004,B3699)&gt;0,"OK","FALTA LANÇAMENTO"))</f>
        <v/>
      </c>
    </row>
    <row r="3700">
      <c r="A3700" s="13" t="n"/>
      <c r="B3700" s="6" t="n"/>
      <c r="C3700" s="14" t="n"/>
      <c r="D3700" s="14" t="n"/>
      <c r="E3700" s="6" t="n"/>
      <c r="F3700" s="11">
        <f>IF(OR(C3700="",D3700=""),"",ROUND(MOD(D3700-C3700,1)*24,2))</f>
        <v/>
      </c>
      <c r="G3700" s="6" t="n"/>
      <c r="H3700" s="16">
        <f>IF(OR(A3700="",B3700=""),"",IF(COUNTIFS('Lançamentos Diários'!$A$5:$A$2004,A3700,'Lançamentos Diários'!$B$5:$B$2004,B3700)&gt;0,"OK","FALTA LANÇAMENTO"))</f>
        <v/>
      </c>
    </row>
    <row r="3701">
      <c r="A3701" s="13" t="n"/>
      <c r="B3701" s="6" t="n"/>
      <c r="C3701" s="14" t="n"/>
      <c r="D3701" s="14" t="n"/>
      <c r="E3701" s="6" t="n"/>
      <c r="F3701" s="11">
        <f>IF(OR(C3701="",D3701=""),"",ROUND(MOD(D3701-C3701,1)*24,2))</f>
        <v/>
      </c>
      <c r="G3701" s="6" t="n"/>
      <c r="H3701" s="16">
        <f>IF(OR(A3701="",B3701=""),"",IF(COUNTIFS('Lançamentos Diários'!$A$5:$A$2004,A3701,'Lançamentos Diários'!$B$5:$B$2004,B3701)&gt;0,"OK","FALTA LANÇAMENTO"))</f>
        <v/>
      </c>
    </row>
    <row r="3702">
      <c r="A3702" s="13" t="n"/>
      <c r="B3702" s="6" t="n"/>
      <c r="C3702" s="14" t="n"/>
      <c r="D3702" s="14" t="n"/>
      <c r="E3702" s="6" t="n"/>
      <c r="F3702" s="11">
        <f>IF(OR(C3702="",D3702=""),"",ROUND(MOD(D3702-C3702,1)*24,2))</f>
        <v/>
      </c>
      <c r="G3702" s="6" t="n"/>
      <c r="H3702" s="16">
        <f>IF(OR(A3702="",B3702=""),"",IF(COUNTIFS('Lançamentos Diários'!$A$5:$A$2004,A3702,'Lançamentos Diários'!$B$5:$B$2004,B3702)&gt;0,"OK","FALTA LANÇAMENTO"))</f>
        <v/>
      </c>
    </row>
    <row r="3703">
      <c r="A3703" s="13" t="n"/>
      <c r="B3703" s="6" t="n"/>
      <c r="C3703" s="14" t="n"/>
      <c r="D3703" s="14" t="n"/>
      <c r="E3703" s="6" t="n"/>
      <c r="F3703" s="11">
        <f>IF(OR(C3703="",D3703=""),"",ROUND(MOD(D3703-C3703,1)*24,2))</f>
        <v/>
      </c>
      <c r="G3703" s="6" t="n"/>
      <c r="H3703" s="16">
        <f>IF(OR(A3703="",B3703=""),"",IF(COUNTIFS('Lançamentos Diários'!$A$5:$A$2004,A3703,'Lançamentos Diários'!$B$5:$B$2004,B3703)&gt;0,"OK","FALTA LANÇAMENTO"))</f>
        <v/>
      </c>
    </row>
    <row r="3704">
      <c r="A3704" s="13" t="n"/>
      <c r="B3704" s="6" t="n"/>
      <c r="C3704" s="14" t="n"/>
      <c r="D3704" s="14" t="n"/>
      <c r="E3704" s="6" t="n"/>
      <c r="F3704" s="11">
        <f>IF(OR(C3704="",D3704=""),"",ROUND(MOD(D3704-C3704,1)*24,2))</f>
        <v/>
      </c>
      <c r="G3704" s="6" t="n"/>
      <c r="H3704" s="16">
        <f>IF(OR(A3704="",B3704=""),"",IF(COUNTIFS('Lançamentos Diários'!$A$5:$A$2004,A3704,'Lançamentos Diários'!$B$5:$B$2004,B3704)&gt;0,"OK","FALTA LANÇAMENTO"))</f>
        <v/>
      </c>
    </row>
    <row r="3705">
      <c r="A3705" s="13" t="n"/>
      <c r="B3705" s="6" t="n"/>
      <c r="C3705" s="14" t="n"/>
      <c r="D3705" s="14" t="n"/>
      <c r="E3705" s="6" t="n"/>
      <c r="F3705" s="11">
        <f>IF(OR(C3705="",D3705=""),"",ROUND(MOD(D3705-C3705,1)*24,2))</f>
        <v/>
      </c>
      <c r="G3705" s="6" t="n"/>
      <c r="H3705" s="16">
        <f>IF(OR(A3705="",B3705=""),"",IF(COUNTIFS('Lançamentos Diários'!$A$5:$A$2004,A3705,'Lançamentos Diários'!$B$5:$B$2004,B3705)&gt;0,"OK","FALTA LANÇAMENTO"))</f>
        <v/>
      </c>
    </row>
    <row r="3706">
      <c r="A3706" s="13" t="n"/>
      <c r="B3706" s="6" t="n"/>
      <c r="C3706" s="14" t="n"/>
      <c r="D3706" s="14" t="n"/>
      <c r="E3706" s="6" t="n"/>
      <c r="F3706" s="11">
        <f>IF(OR(C3706="",D3706=""),"",ROUND(MOD(D3706-C3706,1)*24,2))</f>
        <v/>
      </c>
      <c r="G3706" s="6" t="n"/>
      <c r="H3706" s="16">
        <f>IF(OR(A3706="",B3706=""),"",IF(COUNTIFS('Lançamentos Diários'!$A$5:$A$2004,A3706,'Lançamentos Diários'!$B$5:$B$2004,B3706)&gt;0,"OK","FALTA LANÇAMENTO"))</f>
        <v/>
      </c>
    </row>
    <row r="3707">
      <c r="A3707" s="13" t="n"/>
      <c r="B3707" s="6" t="n"/>
      <c r="C3707" s="14" t="n"/>
      <c r="D3707" s="14" t="n"/>
      <c r="E3707" s="6" t="n"/>
      <c r="F3707" s="11">
        <f>IF(OR(C3707="",D3707=""),"",ROUND(MOD(D3707-C3707,1)*24,2))</f>
        <v/>
      </c>
      <c r="G3707" s="6" t="n"/>
      <c r="H3707" s="16">
        <f>IF(OR(A3707="",B3707=""),"",IF(COUNTIFS('Lançamentos Diários'!$A$5:$A$2004,A3707,'Lançamentos Diários'!$B$5:$B$2004,B3707)&gt;0,"OK","FALTA LANÇAMENTO"))</f>
        <v/>
      </c>
    </row>
    <row r="3708">
      <c r="A3708" s="13" t="n"/>
      <c r="B3708" s="6" t="n"/>
      <c r="C3708" s="14" t="n"/>
      <c r="D3708" s="14" t="n"/>
      <c r="E3708" s="6" t="n"/>
      <c r="F3708" s="11">
        <f>IF(OR(C3708="",D3708=""),"",ROUND(MOD(D3708-C3708,1)*24,2))</f>
        <v/>
      </c>
      <c r="G3708" s="6" t="n"/>
      <c r="H3708" s="16">
        <f>IF(OR(A3708="",B3708=""),"",IF(COUNTIFS('Lançamentos Diários'!$A$5:$A$2004,A3708,'Lançamentos Diários'!$B$5:$B$2004,B3708)&gt;0,"OK","FALTA LANÇAMENTO"))</f>
        <v/>
      </c>
    </row>
    <row r="3709">
      <c r="A3709" s="13" t="n"/>
      <c r="B3709" s="6" t="n"/>
      <c r="C3709" s="14" t="n"/>
      <c r="D3709" s="14" t="n"/>
      <c r="E3709" s="6" t="n"/>
      <c r="F3709" s="11">
        <f>IF(OR(C3709="",D3709=""),"",ROUND(MOD(D3709-C3709,1)*24,2))</f>
        <v/>
      </c>
      <c r="G3709" s="6" t="n"/>
      <c r="H3709" s="16">
        <f>IF(OR(A3709="",B3709=""),"",IF(COUNTIFS('Lançamentos Diários'!$A$5:$A$2004,A3709,'Lançamentos Diários'!$B$5:$B$2004,B3709)&gt;0,"OK","FALTA LANÇAMENTO"))</f>
        <v/>
      </c>
    </row>
    <row r="3710">
      <c r="A3710" s="13" t="n"/>
      <c r="B3710" s="6" t="n"/>
      <c r="C3710" s="14" t="n"/>
      <c r="D3710" s="14" t="n"/>
      <c r="E3710" s="6" t="n"/>
      <c r="F3710" s="11">
        <f>IF(OR(C3710="",D3710=""),"",ROUND(MOD(D3710-C3710,1)*24,2))</f>
        <v/>
      </c>
      <c r="G3710" s="6" t="n"/>
      <c r="H3710" s="16">
        <f>IF(OR(A3710="",B3710=""),"",IF(COUNTIFS('Lançamentos Diários'!$A$5:$A$2004,A3710,'Lançamentos Diários'!$B$5:$B$2004,B3710)&gt;0,"OK","FALTA LANÇAMENTO"))</f>
        <v/>
      </c>
    </row>
    <row r="3711">
      <c r="A3711" s="13" t="n"/>
      <c r="B3711" s="6" t="n"/>
      <c r="C3711" s="14" t="n"/>
      <c r="D3711" s="14" t="n"/>
      <c r="E3711" s="6" t="n"/>
      <c r="F3711" s="11">
        <f>IF(OR(C3711="",D3711=""),"",ROUND(MOD(D3711-C3711,1)*24,2))</f>
        <v/>
      </c>
      <c r="G3711" s="6" t="n"/>
      <c r="H3711" s="16">
        <f>IF(OR(A3711="",B3711=""),"",IF(COUNTIFS('Lançamentos Diários'!$A$5:$A$2004,A3711,'Lançamentos Diários'!$B$5:$B$2004,B3711)&gt;0,"OK","FALTA LANÇAMENTO"))</f>
        <v/>
      </c>
    </row>
    <row r="3712">
      <c r="A3712" s="13" t="n"/>
      <c r="B3712" s="6" t="n"/>
      <c r="C3712" s="14" t="n"/>
      <c r="D3712" s="14" t="n"/>
      <c r="E3712" s="6" t="n"/>
      <c r="F3712" s="11">
        <f>IF(OR(C3712="",D3712=""),"",ROUND(MOD(D3712-C3712,1)*24,2))</f>
        <v/>
      </c>
      <c r="G3712" s="6" t="n"/>
      <c r="H3712" s="16">
        <f>IF(OR(A3712="",B3712=""),"",IF(COUNTIFS('Lançamentos Diários'!$A$5:$A$2004,A3712,'Lançamentos Diários'!$B$5:$B$2004,B3712)&gt;0,"OK","FALTA LANÇAMENTO"))</f>
        <v/>
      </c>
    </row>
    <row r="3713">
      <c r="A3713" s="13" t="n"/>
      <c r="B3713" s="6" t="n"/>
      <c r="C3713" s="14" t="n"/>
      <c r="D3713" s="14" t="n"/>
      <c r="E3713" s="6" t="n"/>
      <c r="F3713" s="11">
        <f>IF(OR(C3713="",D3713=""),"",ROUND(MOD(D3713-C3713,1)*24,2))</f>
        <v/>
      </c>
      <c r="G3713" s="6" t="n"/>
      <c r="H3713" s="16">
        <f>IF(OR(A3713="",B3713=""),"",IF(COUNTIFS('Lançamentos Diários'!$A$5:$A$2004,A3713,'Lançamentos Diários'!$B$5:$B$2004,B3713)&gt;0,"OK","FALTA LANÇAMENTO"))</f>
        <v/>
      </c>
    </row>
    <row r="3714">
      <c r="A3714" s="13" t="n"/>
      <c r="B3714" s="6" t="n"/>
      <c r="C3714" s="14" t="n"/>
      <c r="D3714" s="14" t="n"/>
      <c r="E3714" s="6" t="n"/>
      <c r="F3714" s="11">
        <f>IF(OR(C3714="",D3714=""),"",ROUND(MOD(D3714-C3714,1)*24,2))</f>
        <v/>
      </c>
      <c r="G3714" s="6" t="n"/>
      <c r="H3714" s="16">
        <f>IF(OR(A3714="",B3714=""),"",IF(COUNTIFS('Lançamentos Diários'!$A$5:$A$2004,A3714,'Lançamentos Diários'!$B$5:$B$2004,B3714)&gt;0,"OK","FALTA LANÇAMENTO"))</f>
        <v/>
      </c>
    </row>
    <row r="3715">
      <c r="A3715" s="13" t="n"/>
      <c r="B3715" s="6" t="n"/>
      <c r="C3715" s="14" t="n"/>
      <c r="D3715" s="14" t="n"/>
      <c r="E3715" s="6" t="n"/>
      <c r="F3715" s="11">
        <f>IF(OR(C3715="",D3715=""),"",ROUND(MOD(D3715-C3715,1)*24,2))</f>
        <v/>
      </c>
      <c r="G3715" s="6" t="n"/>
      <c r="H3715" s="16">
        <f>IF(OR(A3715="",B3715=""),"",IF(COUNTIFS('Lançamentos Diários'!$A$5:$A$2004,A3715,'Lançamentos Diários'!$B$5:$B$2004,B3715)&gt;0,"OK","FALTA LANÇAMENTO"))</f>
        <v/>
      </c>
    </row>
    <row r="3716">
      <c r="A3716" s="13" t="n"/>
      <c r="B3716" s="6" t="n"/>
      <c r="C3716" s="14" t="n"/>
      <c r="D3716" s="14" t="n"/>
      <c r="E3716" s="6" t="n"/>
      <c r="F3716" s="11">
        <f>IF(OR(C3716="",D3716=""),"",ROUND(MOD(D3716-C3716,1)*24,2))</f>
        <v/>
      </c>
      <c r="G3716" s="6" t="n"/>
      <c r="H3716" s="16">
        <f>IF(OR(A3716="",B3716=""),"",IF(COUNTIFS('Lançamentos Diários'!$A$5:$A$2004,A3716,'Lançamentos Diários'!$B$5:$B$2004,B3716)&gt;0,"OK","FALTA LANÇAMENTO"))</f>
        <v/>
      </c>
    </row>
    <row r="3717">
      <c r="A3717" s="13" t="n"/>
      <c r="B3717" s="6" t="n"/>
      <c r="C3717" s="14" t="n"/>
      <c r="D3717" s="14" t="n"/>
      <c r="E3717" s="6" t="n"/>
      <c r="F3717" s="11">
        <f>IF(OR(C3717="",D3717=""),"",ROUND(MOD(D3717-C3717,1)*24,2))</f>
        <v/>
      </c>
      <c r="G3717" s="6" t="n"/>
      <c r="H3717" s="16">
        <f>IF(OR(A3717="",B3717=""),"",IF(COUNTIFS('Lançamentos Diários'!$A$5:$A$2004,A3717,'Lançamentos Diários'!$B$5:$B$2004,B3717)&gt;0,"OK","FALTA LANÇAMENTO"))</f>
        <v/>
      </c>
    </row>
    <row r="3718">
      <c r="A3718" s="13" t="n"/>
      <c r="B3718" s="6" t="n"/>
      <c r="C3718" s="14" t="n"/>
      <c r="D3718" s="14" t="n"/>
      <c r="E3718" s="6" t="n"/>
      <c r="F3718" s="11">
        <f>IF(OR(C3718="",D3718=""),"",ROUND(MOD(D3718-C3718,1)*24,2))</f>
        <v/>
      </c>
      <c r="G3718" s="6" t="n"/>
      <c r="H3718" s="16">
        <f>IF(OR(A3718="",B3718=""),"",IF(COUNTIFS('Lançamentos Diários'!$A$5:$A$2004,A3718,'Lançamentos Diários'!$B$5:$B$2004,B3718)&gt;0,"OK","FALTA LANÇAMENTO"))</f>
        <v/>
      </c>
    </row>
    <row r="3719">
      <c r="A3719" s="13" t="n"/>
      <c r="B3719" s="6" t="n"/>
      <c r="C3719" s="14" t="n"/>
      <c r="D3719" s="14" t="n"/>
      <c r="E3719" s="6" t="n"/>
      <c r="F3719" s="11">
        <f>IF(OR(C3719="",D3719=""),"",ROUND(MOD(D3719-C3719,1)*24,2))</f>
        <v/>
      </c>
      <c r="G3719" s="6" t="n"/>
      <c r="H3719" s="16">
        <f>IF(OR(A3719="",B3719=""),"",IF(COUNTIFS('Lançamentos Diários'!$A$5:$A$2004,A3719,'Lançamentos Diários'!$B$5:$B$2004,B3719)&gt;0,"OK","FALTA LANÇAMENTO"))</f>
        <v/>
      </c>
    </row>
    <row r="3720">
      <c r="A3720" s="13" t="n"/>
      <c r="B3720" s="6" t="n"/>
      <c r="C3720" s="14" t="n"/>
      <c r="D3720" s="14" t="n"/>
      <c r="E3720" s="6" t="n"/>
      <c r="F3720" s="11">
        <f>IF(OR(C3720="",D3720=""),"",ROUND(MOD(D3720-C3720,1)*24,2))</f>
        <v/>
      </c>
      <c r="G3720" s="6" t="n"/>
      <c r="H3720" s="16">
        <f>IF(OR(A3720="",B3720=""),"",IF(COUNTIFS('Lançamentos Diários'!$A$5:$A$2004,A3720,'Lançamentos Diários'!$B$5:$B$2004,B3720)&gt;0,"OK","FALTA LANÇAMENTO"))</f>
        <v/>
      </c>
    </row>
    <row r="3721">
      <c r="A3721" s="13" t="n"/>
      <c r="B3721" s="6" t="n"/>
      <c r="C3721" s="14" t="n"/>
      <c r="D3721" s="14" t="n"/>
      <c r="E3721" s="6" t="n"/>
      <c r="F3721" s="11">
        <f>IF(OR(C3721="",D3721=""),"",ROUND(MOD(D3721-C3721,1)*24,2))</f>
        <v/>
      </c>
      <c r="G3721" s="6" t="n"/>
      <c r="H3721" s="16">
        <f>IF(OR(A3721="",B3721=""),"",IF(COUNTIFS('Lançamentos Diários'!$A$5:$A$2004,A3721,'Lançamentos Diários'!$B$5:$B$2004,B3721)&gt;0,"OK","FALTA LANÇAMENTO"))</f>
        <v/>
      </c>
    </row>
    <row r="3722">
      <c r="A3722" s="13" t="n"/>
      <c r="B3722" s="6" t="n"/>
      <c r="C3722" s="14" t="n"/>
      <c r="D3722" s="14" t="n"/>
      <c r="E3722" s="6" t="n"/>
      <c r="F3722" s="11">
        <f>IF(OR(C3722="",D3722=""),"",ROUND(MOD(D3722-C3722,1)*24,2))</f>
        <v/>
      </c>
      <c r="G3722" s="6" t="n"/>
      <c r="H3722" s="16">
        <f>IF(OR(A3722="",B3722=""),"",IF(COUNTIFS('Lançamentos Diários'!$A$5:$A$2004,A3722,'Lançamentos Diários'!$B$5:$B$2004,B3722)&gt;0,"OK","FALTA LANÇAMENTO"))</f>
        <v/>
      </c>
    </row>
    <row r="3723">
      <c r="A3723" s="13" t="n"/>
      <c r="B3723" s="6" t="n"/>
      <c r="C3723" s="14" t="n"/>
      <c r="D3723" s="14" t="n"/>
      <c r="E3723" s="6" t="n"/>
      <c r="F3723" s="11">
        <f>IF(OR(C3723="",D3723=""),"",ROUND(MOD(D3723-C3723,1)*24,2))</f>
        <v/>
      </c>
      <c r="G3723" s="6" t="n"/>
      <c r="H3723" s="16">
        <f>IF(OR(A3723="",B3723=""),"",IF(COUNTIFS('Lançamentos Diários'!$A$5:$A$2004,A3723,'Lançamentos Diários'!$B$5:$B$2004,B3723)&gt;0,"OK","FALTA LANÇAMENTO"))</f>
        <v/>
      </c>
    </row>
    <row r="3724">
      <c r="A3724" s="13" t="n"/>
      <c r="B3724" s="6" t="n"/>
      <c r="C3724" s="14" t="n"/>
      <c r="D3724" s="14" t="n"/>
      <c r="E3724" s="6" t="n"/>
      <c r="F3724" s="11">
        <f>IF(OR(C3724="",D3724=""),"",ROUND(MOD(D3724-C3724,1)*24,2))</f>
        <v/>
      </c>
      <c r="G3724" s="6" t="n"/>
      <c r="H3724" s="16">
        <f>IF(OR(A3724="",B3724=""),"",IF(COUNTIFS('Lançamentos Diários'!$A$5:$A$2004,A3724,'Lançamentos Diários'!$B$5:$B$2004,B3724)&gt;0,"OK","FALTA LANÇAMENTO"))</f>
        <v/>
      </c>
    </row>
    <row r="3725">
      <c r="A3725" s="13" t="n"/>
      <c r="B3725" s="6" t="n"/>
      <c r="C3725" s="14" t="n"/>
      <c r="D3725" s="14" t="n"/>
      <c r="E3725" s="6" t="n"/>
      <c r="F3725" s="11">
        <f>IF(OR(C3725="",D3725=""),"",ROUND(MOD(D3725-C3725,1)*24,2))</f>
        <v/>
      </c>
      <c r="G3725" s="6" t="n"/>
      <c r="H3725" s="16">
        <f>IF(OR(A3725="",B3725=""),"",IF(COUNTIFS('Lançamentos Diários'!$A$5:$A$2004,A3725,'Lançamentos Diários'!$B$5:$B$2004,B3725)&gt;0,"OK","FALTA LANÇAMENTO"))</f>
        <v/>
      </c>
    </row>
    <row r="3726">
      <c r="A3726" s="13" t="n"/>
      <c r="B3726" s="6" t="n"/>
      <c r="C3726" s="14" t="n"/>
      <c r="D3726" s="14" t="n"/>
      <c r="E3726" s="6" t="n"/>
      <c r="F3726" s="11">
        <f>IF(OR(C3726="",D3726=""),"",ROUND(MOD(D3726-C3726,1)*24,2))</f>
        <v/>
      </c>
      <c r="G3726" s="6" t="n"/>
      <c r="H3726" s="16">
        <f>IF(OR(A3726="",B3726=""),"",IF(COUNTIFS('Lançamentos Diários'!$A$5:$A$2004,A3726,'Lançamentos Diários'!$B$5:$B$2004,B3726)&gt;0,"OK","FALTA LANÇAMENTO"))</f>
        <v/>
      </c>
    </row>
    <row r="3727">
      <c r="A3727" s="13" t="n"/>
      <c r="B3727" s="6" t="n"/>
      <c r="C3727" s="14" t="n"/>
      <c r="D3727" s="14" t="n"/>
      <c r="E3727" s="6" t="n"/>
      <c r="F3727" s="11">
        <f>IF(OR(C3727="",D3727=""),"",ROUND(MOD(D3727-C3727,1)*24,2))</f>
        <v/>
      </c>
      <c r="G3727" s="6" t="n"/>
      <c r="H3727" s="16">
        <f>IF(OR(A3727="",B3727=""),"",IF(COUNTIFS('Lançamentos Diários'!$A$5:$A$2004,A3727,'Lançamentos Diários'!$B$5:$B$2004,B3727)&gt;0,"OK","FALTA LANÇAMENTO"))</f>
        <v/>
      </c>
    </row>
    <row r="3728">
      <c r="A3728" s="13" t="n"/>
      <c r="B3728" s="6" t="n"/>
      <c r="C3728" s="14" t="n"/>
      <c r="D3728" s="14" t="n"/>
      <c r="E3728" s="6" t="n"/>
      <c r="F3728" s="11">
        <f>IF(OR(C3728="",D3728=""),"",ROUND(MOD(D3728-C3728,1)*24,2))</f>
        <v/>
      </c>
      <c r="G3728" s="6" t="n"/>
      <c r="H3728" s="16">
        <f>IF(OR(A3728="",B3728=""),"",IF(COUNTIFS('Lançamentos Diários'!$A$5:$A$2004,A3728,'Lançamentos Diários'!$B$5:$B$2004,B3728)&gt;0,"OK","FALTA LANÇAMENTO"))</f>
        <v/>
      </c>
    </row>
    <row r="3729">
      <c r="A3729" s="13" t="n"/>
      <c r="B3729" s="6" t="n"/>
      <c r="C3729" s="14" t="n"/>
      <c r="D3729" s="14" t="n"/>
      <c r="E3729" s="6" t="n"/>
      <c r="F3729" s="11">
        <f>IF(OR(C3729="",D3729=""),"",ROUND(MOD(D3729-C3729,1)*24,2))</f>
        <v/>
      </c>
      <c r="G3729" s="6" t="n"/>
      <c r="H3729" s="16">
        <f>IF(OR(A3729="",B3729=""),"",IF(COUNTIFS('Lançamentos Diários'!$A$5:$A$2004,A3729,'Lançamentos Diários'!$B$5:$B$2004,B3729)&gt;0,"OK","FALTA LANÇAMENTO"))</f>
        <v/>
      </c>
    </row>
    <row r="3730">
      <c r="A3730" s="13" t="n"/>
      <c r="B3730" s="6" t="n"/>
      <c r="C3730" s="14" t="n"/>
      <c r="D3730" s="14" t="n"/>
      <c r="E3730" s="6" t="n"/>
      <c r="F3730" s="11">
        <f>IF(OR(C3730="",D3730=""),"",ROUND(MOD(D3730-C3730,1)*24,2))</f>
        <v/>
      </c>
      <c r="G3730" s="6" t="n"/>
      <c r="H3730" s="16">
        <f>IF(OR(A3730="",B3730=""),"",IF(COUNTIFS('Lançamentos Diários'!$A$5:$A$2004,A3730,'Lançamentos Diários'!$B$5:$B$2004,B3730)&gt;0,"OK","FALTA LANÇAMENTO"))</f>
        <v/>
      </c>
    </row>
    <row r="3731">
      <c r="A3731" s="13" t="n"/>
      <c r="B3731" s="6" t="n"/>
      <c r="C3731" s="14" t="n"/>
      <c r="D3731" s="14" t="n"/>
      <c r="E3731" s="6" t="n"/>
      <c r="F3731" s="11">
        <f>IF(OR(C3731="",D3731=""),"",ROUND(MOD(D3731-C3731,1)*24,2))</f>
        <v/>
      </c>
      <c r="G3731" s="6" t="n"/>
      <c r="H3731" s="16">
        <f>IF(OR(A3731="",B3731=""),"",IF(COUNTIFS('Lançamentos Diários'!$A$5:$A$2004,A3731,'Lançamentos Diários'!$B$5:$B$2004,B3731)&gt;0,"OK","FALTA LANÇAMENTO"))</f>
        <v/>
      </c>
    </row>
    <row r="3732">
      <c r="A3732" s="13" t="n"/>
      <c r="B3732" s="6" t="n"/>
      <c r="C3732" s="14" t="n"/>
      <c r="D3732" s="14" t="n"/>
      <c r="E3732" s="6" t="n"/>
      <c r="F3732" s="11">
        <f>IF(OR(C3732="",D3732=""),"",ROUND(MOD(D3732-C3732,1)*24,2))</f>
        <v/>
      </c>
      <c r="G3732" s="6" t="n"/>
      <c r="H3732" s="16">
        <f>IF(OR(A3732="",B3732=""),"",IF(COUNTIFS('Lançamentos Diários'!$A$5:$A$2004,A3732,'Lançamentos Diários'!$B$5:$B$2004,B3732)&gt;0,"OK","FALTA LANÇAMENTO"))</f>
        <v/>
      </c>
    </row>
    <row r="3733">
      <c r="A3733" s="13" t="n"/>
      <c r="B3733" s="6" t="n"/>
      <c r="C3733" s="14" t="n"/>
      <c r="D3733" s="14" t="n"/>
      <c r="E3733" s="6" t="n"/>
      <c r="F3733" s="11">
        <f>IF(OR(C3733="",D3733=""),"",ROUND(MOD(D3733-C3733,1)*24,2))</f>
        <v/>
      </c>
      <c r="G3733" s="6" t="n"/>
      <c r="H3733" s="16">
        <f>IF(OR(A3733="",B3733=""),"",IF(COUNTIFS('Lançamentos Diários'!$A$5:$A$2004,A3733,'Lançamentos Diários'!$B$5:$B$2004,B3733)&gt;0,"OK","FALTA LANÇAMENTO"))</f>
        <v/>
      </c>
    </row>
    <row r="3734">
      <c r="A3734" s="13" t="n"/>
      <c r="B3734" s="6" t="n"/>
      <c r="C3734" s="14" t="n"/>
      <c r="D3734" s="14" t="n"/>
      <c r="E3734" s="6" t="n"/>
      <c r="F3734" s="11">
        <f>IF(OR(C3734="",D3734=""),"",ROUND(MOD(D3734-C3734,1)*24,2))</f>
        <v/>
      </c>
      <c r="G3734" s="6" t="n"/>
      <c r="H3734" s="16">
        <f>IF(OR(A3734="",B3734=""),"",IF(COUNTIFS('Lançamentos Diários'!$A$5:$A$2004,A3734,'Lançamentos Diários'!$B$5:$B$2004,B3734)&gt;0,"OK","FALTA LANÇAMENTO"))</f>
        <v/>
      </c>
    </row>
    <row r="3735">
      <c r="A3735" s="13" t="n"/>
      <c r="B3735" s="6" t="n"/>
      <c r="C3735" s="14" t="n"/>
      <c r="D3735" s="14" t="n"/>
      <c r="E3735" s="6" t="n"/>
      <c r="F3735" s="11">
        <f>IF(OR(C3735="",D3735=""),"",ROUND(MOD(D3735-C3735,1)*24,2))</f>
        <v/>
      </c>
      <c r="G3735" s="6" t="n"/>
      <c r="H3735" s="16">
        <f>IF(OR(A3735="",B3735=""),"",IF(COUNTIFS('Lançamentos Diários'!$A$5:$A$2004,A3735,'Lançamentos Diários'!$B$5:$B$2004,B3735)&gt;0,"OK","FALTA LANÇAMENTO"))</f>
        <v/>
      </c>
    </row>
    <row r="3736">
      <c r="A3736" s="13" t="n"/>
      <c r="B3736" s="6" t="n"/>
      <c r="C3736" s="14" t="n"/>
      <c r="D3736" s="14" t="n"/>
      <c r="E3736" s="6" t="n"/>
      <c r="F3736" s="11">
        <f>IF(OR(C3736="",D3736=""),"",ROUND(MOD(D3736-C3736,1)*24,2))</f>
        <v/>
      </c>
      <c r="G3736" s="6" t="n"/>
      <c r="H3736" s="16">
        <f>IF(OR(A3736="",B3736=""),"",IF(COUNTIFS('Lançamentos Diários'!$A$5:$A$2004,A3736,'Lançamentos Diários'!$B$5:$B$2004,B3736)&gt;0,"OK","FALTA LANÇAMENTO"))</f>
        <v/>
      </c>
    </row>
    <row r="3737">
      <c r="A3737" s="13" t="n"/>
      <c r="B3737" s="6" t="n"/>
      <c r="C3737" s="14" t="n"/>
      <c r="D3737" s="14" t="n"/>
      <c r="E3737" s="6" t="n"/>
      <c r="F3737" s="11">
        <f>IF(OR(C3737="",D3737=""),"",ROUND(MOD(D3737-C3737,1)*24,2))</f>
        <v/>
      </c>
      <c r="G3737" s="6" t="n"/>
      <c r="H3737" s="16">
        <f>IF(OR(A3737="",B3737=""),"",IF(COUNTIFS('Lançamentos Diários'!$A$5:$A$2004,A3737,'Lançamentos Diários'!$B$5:$B$2004,B3737)&gt;0,"OK","FALTA LANÇAMENTO"))</f>
        <v/>
      </c>
    </row>
    <row r="3738">
      <c r="A3738" s="13" t="n"/>
      <c r="B3738" s="6" t="n"/>
      <c r="C3738" s="14" t="n"/>
      <c r="D3738" s="14" t="n"/>
      <c r="E3738" s="6" t="n"/>
      <c r="F3738" s="11">
        <f>IF(OR(C3738="",D3738=""),"",ROUND(MOD(D3738-C3738,1)*24,2))</f>
        <v/>
      </c>
      <c r="G3738" s="6" t="n"/>
      <c r="H3738" s="16">
        <f>IF(OR(A3738="",B3738=""),"",IF(COUNTIFS('Lançamentos Diários'!$A$5:$A$2004,A3738,'Lançamentos Diários'!$B$5:$B$2004,B3738)&gt;0,"OK","FALTA LANÇAMENTO"))</f>
        <v/>
      </c>
    </row>
    <row r="3739">
      <c r="A3739" s="13" t="n"/>
      <c r="B3739" s="6" t="n"/>
      <c r="C3739" s="14" t="n"/>
      <c r="D3739" s="14" t="n"/>
      <c r="E3739" s="6" t="n"/>
      <c r="F3739" s="11">
        <f>IF(OR(C3739="",D3739=""),"",ROUND(MOD(D3739-C3739,1)*24,2))</f>
        <v/>
      </c>
      <c r="G3739" s="6" t="n"/>
      <c r="H3739" s="16">
        <f>IF(OR(A3739="",B3739=""),"",IF(COUNTIFS('Lançamentos Diários'!$A$5:$A$2004,A3739,'Lançamentos Diários'!$B$5:$B$2004,B3739)&gt;0,"OK","FALTA LANÇAMENTO"))</f>
        <v/>
      </c>
    </row>
    <row r="3740">
      <c r="A3740" s="13" t="n"/>
      <c r="B3740" s="6" t="n"/>
      <c r="C3740" s="14" t="n"/>
      <c r="D3740" s="14" t="n"/>
      <c r="E3740" s="6" t="n"/>
      <c r="F3740" s="11">
        <f>IF(OR(C3740="",D3740=""),"",ROUND(MOD(D3740-C3740,1)*24,2))</f>
        <v/>
      </c>
      <c r="G3740" s="6" t="n"/>
      <c r="H3740" s="16">
        <f>IF(OR(A3740="",B3740=""),"",IF(COUNTIFS('Lançamentos Diários'!$A$5:$A$2004,A3740,'Lançamentos Diários'!$B$5:$B$2004,B3740)&gt;0,"OK","FALTA LANÇAMENTO"))</f>
        <v/>
      </c>
    </row>
    <row r="3741">
      <c r="A3741" s="13" t="n"/>
      <c r="B3741" s="6" t="n"/>
      <c r="C3741" s="14" t="n"/>
      <c r="D3741" s="14" t="n"/>
      <c r="E3741" s="6" t="n"/>
      <c r="F3741" s="11">
        <f>IF(OR(C3741="",D3741=""),"",ROUND(MOD(D3741-C3741,1)*24,2))</f>
        <v/>
      </c>
      <c r="G3741" s="6" t="n"/>
      <c r="H3741" s="16">
        <f>IF(OR(A3741="",B3741=""),"",IF(COUNTIFS('Lançamentos Diários'!$A$5:$A$2004,A3741,'Lançamentos Diários'!$B$5:$B$2004,B3741)&gt;0,"OK","FALTA LANÇAMENTO"))</f>
        <v/>
      </c>
    </row>
    <row r="3742">
      <c r="A3742" s="13" t="n"/>
      <c r="B3742" s="6" t="n"/>
      <c r="C3742" s="14" t="n"/>
      <c r="D3742" s="14" t="n"/>
      <c r="E3742" s="6" t="n"/>
      <c r="F3742" s="11">
        <f>IF(OR(C3742="",D3742=""),"",ROUND(MOD(D3742-C3742,1)*24,2))</f>
        <v/>
      </c>
      <c r="G3742" s="6" t="n"/>
      <c r="H3742" s="16">
        <f>IF(OR(A3742="",B3742=""),"",IF(COUNTIFS('Lançamentos Diários'!$A$5:$A$2004,A3742,'Lançamentos Diários'!$B$5:$B$2004,B3742)&gt;0,"OK","FALTA LANÇAMENTO"))</f>
        <v/>
      </c>
    </row>
    <row r="3743">
      <c r="A3743" s="13" t="n"/>
      <c r="B3743" s="6" t="n"/>
      <c r="C3743" s="14" t="n"/>
      <c r="D3743" s="14" t="n"/>
      <c r="E3743" s="6" t="n"/>
      <c r="F3743" s="11">
        <f>IF(OR(C3743="",D3743=""),"",ROUND(MOD(D3743-C3743,1)*24,2))</f>
        <v/>
      </c>
      <c r="G3743" s="6" t="n"/>
      <c r="H3743" s="16">
        <f>IF(OR(A3743="",B3743=""),"",IF(COUNTIFS('Lançamentos Diários'!$A$5:$A$2004,A3743,'Lançamentos Diários'!$B$5:$B$2004,B3743)&gt;0,"OK","FALTA LANÇAMENTO"))</f>
        <v/>
      </c>
    </row>
    <row r="3744">
      <c r="A3744" s="13" t="n"/>
      <c r="B3744" s="6" t="n"/>
      <c r="C3744" s="14" t="n"/>
      <c r="D3744" s="14" t="n"/>
      <c r="E3744" s="6" t="n"/>
      <c r="F3744" s="11">
        <f>IF(OR(C3744="",D3744=""),"",ROUND(MOD(D3744-C3744,1)*24,2))</f>
        <v/>
      </c>
      <c r="G3744" s="6" t="n"/>
      <c r="H3744" s="16">
        <f>IF(OR(A3744="",B3744=""),"",IF(COUNTIFS('Lançamentos Diários'!$A$5:$A$2004,A3744,'Lançamentos Diários'!$B$5:$B$2004,B3744)&gt;0,"OK","FALTA LANÇAMENTO"))</f>
        <v/>
      </c>
    </row>
    <row r="3745">
      <c r="A3745" s="13" t="n"/>
      <c r="B3745" s="6" t="n"/>
      <c r="C3745" s="14" t="n"/>
      <c r="D3745" s="14" t="n"/>
      <c r="E3745" s="6" t="n"/>
      <c r="F3745" s="11">
        <f>IF(OR(C3745="",D3745=""),"",ROUND(MOD(D3745-C3745,1)*24,2))</f>
        <v/>
      </c>
      <c r="G3745" s="6" t="n"/>
      <c r="H3745" s="16">
        <f>IF(OR(A3745="",B3745=""),"",IF(COUNTIFS('Lançamentos Diários'!$A$5:$A$2004,A3745,'Lançamentos Diários'!$B$5:$B$2004,B3745)&gt;0,"OK","FALTA LANÇAMENTO"))</f>
        <v/>
      </c>
    </row>
    <row r="3746">
      <c r="A3746" s="13" t="n"/>
      <c r="B3746" s="6" t="n"/>
      <c r="C3746" s="14" t="n"/>
      <c r="D3746" s="14" t="n"/>
      <c r="E3746" s="6" t="n"/>
      <c r="F3746" s="11">
        <f>IF(OR(C3746="",D3746=""),"",ROUND(MOD(D3746-C3746,1)*24,2))</f>
        <v/>
      </c>
      <c r="G3746" s="6" t="n"/>
      <c r="H3746" s="16">
        <f>IF(OR(A3746="",B3746=""),"",IF(COUNTIFS('Lançamentos Diários'!$A$5:$A$2004,A3746,'Lançamentos Diários'!$B$5:$B$2004,B3746)&gt;0,"OK","FALTA LANÇAMENTO"))</f>
        <v/>
      </c>
    </row>
    <row r="3747">
      <c r="A3747" s="13" t="n"/>
      <c r="B3747" s="6" t="n"/>
      <c r="C3747" s="14" t="n"/>
      <c r="D3747" s="14" t="n"/>
      <c r="E3747" s="6" t="n"/>
      <c r="F3747" s="11">
        <f>IF(OR(C3747="",D3747=""),"",ROUND(MOD(D3747-C3747,1)*24,2))</f>
        <v/>
      </c>
      <c r="G3747" s="6" t="n"/>
      <c r="H3747" s="16">
        <f>IF(OR(A3747="",B3747=""),"",IF(COUNTIFS('Lançamentos Diários'!$A$5:$A$2004,A3747,'Lançamentos Diários'!$B$5:$B$2004,B3747)&gt;0,"OK","FALTA LANÇAMENTO"))</f>
        <v/>
      </c>
    </row>
    <row r="3748">
      <c r="A3748" s="13" t="n"/>
      <c r="B3748" s="6" t="n"/>
      <c r="C3748" s="14" t="n"/>
      <c r="D3748" s="14" t="n"/>
      <c r="E3748" s="6" t="n"/>
      <c r="F3748" s="11">
        <f>IF(OR(C3748="",D3748=""),"",ROUND(MOD(D3748-C3748,1)*24,2))</f>
        <v/>
      </c>
      <c r="G3748" s="6" t="n"/>
      <c r="H3748" s="16">
        <f>IF(OR(A3748="",B3748=""),"",IF(COUNTIFS('Lançamentos Diários'!$A$5:$A$2004,A3748,'Lançamentos Diários'!$B$5:$B$2004,B3748)&gt;0,"OK","FALTA LANÇAMENTO"))</f>
        <v/>
      </c>
    </row>
    <row r="3749">
      <c r="A3749" s="13" t="n"/>
      <c r="B3749" s="6" t="n"/>
      <c r="C3749" s="14" t="n"/>
      <c r="D3749" s="14" t="n"/>
      <c r="E3749" s="6" t="n"/>
      <c r="F3749" s="11">
        <f>IF(OR(C3749="",D3749=""),"",ROUND(MOD(D3749-C3749,1)*24,2))</f>
        <v/>
      </c>
      <c r="G3749" s="6" t="n"/>
      <c r="H3749" s="16">
        <f>IF(OR(A3749="",B3749=""),"",IF(COUNTIFS('Lançamentos Diários'!$A$5:$A$2004,A3749,'Lançamentos Diários'!$B$5:$B$2004,B3749)&gt;0,"OK","FALTA LANÇAMENTO"))</f>
        <v/>
      </c>
    </row>
    <row r="3750">
      <c r="A3750" s="13" t="n"/>
      <c r="B3750" s="6" t="n"/>
      <c r="C3750" s="14" t="n"/>
      <c r="D3750" s="14" t="n"/>
      <c r="E3750" s="6" t="n"/>
      <c r="F3750" s="11">
        <f>IF(OR(C3750="",D3750=""),"",ROUND(MOD(D3750-C3750,1)*24,2))</f>
        <v/>
      </c>
      <c r="G3750" s="6" t="n"/>
      <c r="H3750" s="16">
        <f>IF(OR(A3750="",B3750=""),"",IF(COUNTIFS('Lançamentos Diários'!$A$5:$A$2004,A3750,'Lançamentos Diários'!$B$5:$B$2004,B3750)&gt;0,"OK","FALTA LANÇAMENTO"))</f>
        <v/>
      </c>
    </row>
    <row r="3751">
      <c r="A3751" s="13" t="n"/>
      <c r="B3751" s="6" t="n"/>
      <c r="C3751" s="14" t="n"/>
      <c r="D3751" s="14" t="n"/>
      <c r="E3751" s="6" t="n"/>
      <c r="F3751" s="11">
        <f>IF(OR(C3751="",D3751=""),"",ROUND(MOD(D3751-C3751,1)*24,2))</f>
        <v/>
      </c>
      <c r="G3751" s="6" t="n"/>
      <c r="H3751" s="16">
        <f>IF(OR(A3751="",B3751=""),"",IF(COUNTIFS('Lançamentos Diários'!$A$5:$A$2004,A3751,'Lançamentos Diários'!$B$5:$B$2004,B3751)&gt;0,"OK","FALTA LANÇAMENTO"))</f>
        <v/>
      </c>
    </row>
    <row r="3752">
      <c r="A3752" s="13" t="n"/>
      <c r="B3752" s="6" t="n"/>
      <c r="C3752" s="14" t="n"/>
      <c r="D3752" s="14" t="n"/>
      <c r="E3752" s="6" t="n"/>
      <c r="F3752" s="11">
        <f>IF(OR(C3752="",D3752=""),"",ROUND(MOD(D3752-C3752,1)*24,2))</f>
        <v/>
      </c>
      <c r="G3752" s="6" t="n"/>
      <c r="H3752" s="16">
        <f>IF(OR(A3752="",B3752=""),"",IF(COUNTIFS('Lançamentos Diários'!$A$5:$A$2004,A3752,'Lançamentos Diários'!$B$5:$B$2004,B3752)&gt;0,"OK","FALTA LANÇAMENTO"))</f>
        <v/>
      </c>
    </row>
    <row r="3753">
      <c r="A3753" s="13" t="n"/>
      <c r="B3753" s="6" t="n"/>
      <c r="C3753" s="14" t="n"/>
      <c r="D3753" s="14" t="n"/>
      <c r="E3753" s="6" t="n"/>
      <c r="F3753" s="11">
        <f>IF(OR(C3753="",D3753=""),"",ROUND(MOD(D3753-C3753,1)*24,2))</f>
        <v/>
      </c>
      <c r="G3753" s="6" t="n"/>
      <c r="H3753" s="16">
        <f>IF(OR(A3753="",B3753=""),"",IF(COUNTIFS('Lançamentos Diários'!$A$5:$A$2004,A3753,'Lançamentos Diários'!$B$5:$B$2004,B3753)&gt;0,"OK","FALTA LANÇAMENTO"))</f>
        <v/>
      </c>
    </row>
    <row r="3754">
      <c r="A3754" s="13" t="n"/>
      <c r="B3754" s="6" t="n"/>
      <c r="C3754" s="14" t="n"/>
      <c r="D3754" s="14" t="n"/>
      <c r="E3754" s="6" t="n"/>
      <c r="F3754" s="11">
        <f>IF(OR(C3754="",D3754=""),"",ROUND(MOD(D3754-C3754,1)*24,2))</f>
        <v/>
      </c>
      <c r="G3754" s="6" t="n"/>
      <c r="H3754" s="16">
        <f>IF(OR(A3754="",B3754=""),"",IF(COUNTIFS('Lançamentos Diários'!$A$5:$A$2004,A3754,'Lançamentos Diários'!$B$5:$B$2004,B3754)&gt;0,"OK","FALTA LANÇAMENTO"))</f>
        <v/>
      </c>
    </row>
    <row r="3755">
      <c r="A3755" s="13" t="n"/>
      <c r="B3755" s="6" t="n"/>
      <c r="C3755" s="14" t="n"/>
      <c r="D3755" s="14" t="n"/>
      <c r="E3755" s="6" t="n"/>
      <c r="F3755" s="11">
        <f>IF(OR(C3755="",D3755=""),"",ROUND(MOD(D3755-C3755,1)*24,2))</f>
        <v/>
      </c>
      <c r="G3755" s="6" t="n"/>
      <c r="H3755" s="16">
        <f>IF(OR(A3755="",B3755=""),"",IF(COUNTIFS('Lançamentos Diários'!$A$5:$A$2004,A3755,'Lançamentos Diários'!$B$5:$B$2004,B3755)&gt;0,"OK","FALTA LANÇAMENTO"))</f>
        <v/>
      </c>
    </row>
    <row r="3756">
      <c r="A3756" s="13" t="n"/>
      <c r="B3756" s="6" t="n"/>
      <c r="C3756" s="14" t="n"/>
      <c r="D3756" s="14" t="n"/>
      <c r="E3756" s="6" t="n"/>
      <c r="F3756" s="11">
        <f>IF(OR(C3756="",D3756=""),"",ROUND(MOD(D3756-C3756,1)*24,2))</f>
        <v/>
      </c>
      <c r="G3756" s="6" t="n"/>
      <c r="H3756" s="16">
        <f>IF(OR(A3756="",B3756=""),"",IF(COUNTIFS('Lançamentos Diários'!$A$5:$A$2004,A3756,'Lançamentos Diários'!$B$5:$B$2004,B3756)&gt;0,"OK","FALTA LANÇAMENTO"))</f>
        <v/>
      </c>
    </row>
    <row r="3757">
      <c r="A3757" s="13" t="n"/>
      <c r="B3757" s="6" t="n"/>
      <c r="C3757" s="14" t="n"/>
      <c r="D3757" s="14" t="n"/>
      <c r="E3757" s="6" t="n"/>
      <c r="F3757" s="11">
        <f>IF(OR(C3757="",D3757=""),"",ROUND(MOD(D3757-C3757,1)*24,2))</f>
        <v/>
      </c>
      <c r="G3757" s="6" t="n"/>
      <c r="H3757" s="16">
        <f>IF(OR(A3757="",B3757=""),"",IF(COUNTIFS('Lançamentos Diários'!$A$5:$A$2004,A3757,'Lançamentos Diários'!$B$5:$B$2004,B3757)&gt;0,"OK","FALTA LANÇAMENTO"))</f>
        <v/>
      </c>
    </row>
    <row r="3758">
      <c r="A3758" s="13" t="n"/>
      <c r="B3758" s="6" t="n"/>
      <c r="C3758" s="14" t="n"/>
      <c r="D3758" s="14" t="n"/>
      <c r="E3758" s="6" t="n"/>
      <c r="F3758" s="11">
        <f>IF(OR(C3758="",D3758=""),"",ROUND(MOD(D3758-C3758,1)*24,2))</f>
        <v/>
      </c>
      <c r="G3758" s="6" t="n"/>
      <c r="H3758" s="16">
        <f>IF(OR(A3758="",B3758=""),"",IF(COUNTIFS('Lançamentos Diários'!$A$5:$A$2004,A3758,'Lançamentos Diários'!$B$5:$B$2004,B3758)&gt;0,"OK","FALTA LANÇAMENTO"))</f>
        <v/>
      </c>
    </row>
    <row r="3759">
      <c r="A3759" s="13" t="n"/>
      <c r="B3759" s="6" t="n"/>
      <c r="C3759" s="14" t="n"/>
      <c r="D3759" s="14" t="n"/>
      <c r="E3759" s="6" t="n"/>
      <c r="F3759" s="11">
        <f>IF(OR(C3759="",D3759=""),"",ROUND(MOD(D3759-C3759,1)*24,2))</f>
        <v/>
      </c>
      <c r="G3759" s="6" t="n"/>
      <c r="H3759" s="16">
        <f>IF(OR(A3759="",B3759=""),"",IF(COUNTIFS('Lançamentos Diários'!$A$5:$A$2004,A3759,'Lançamentos Diários'!$B$5:$B$2004,B3759)&gt;0,"OK","FALTA LANÇAMENTO"))</f>
        <v/>
      </c>
    </row>
    <row r="3760">
      <c r="A3760" s="13" t="n"/>
      <c r="B3760" s="6" t="n"/>
      <c r="C3760" s="14" t="n"/>
      <c r="D3760" s="14" t="n"/>
      <c r="E3760" s="6" t="n"/>
      <c r="F3760" s="11">
        <f>IF(OR(C3760="",D3760=""),"",ROUND(MOD(D3760-C3760,1)*24,2))</f>
        <v/>
      </c>
      <c r="G3760" s="6" t="n"/>
      <c r="H3760" s="16">
        <f>IF(OR(A3760="",B3760=""),"",IF(COUNTIFS('Lançamentos Diários'!$A$5:$A$2004,A3760,'Lançamentos Diários'!$B$5:$B$2004,B3760)&gt;0,"OK","FALTA LANÇAMENTO"))</f>
        <v/>
      </c>
    </row>
    <row r="3761">
      <c r="A3761" s="13" t="n"/>
      <c r="B3761" s="6" t="n"/>
      <c r="C3761" s="14" t="n"/>
      <c r="D3761" s="14" t="n"/>
      <c r="E3761" s="6" t="n"/>
      <c r="F3761" s="11">
        <f>IF(OR(C3761="",D3761=""),"",ROUND(MOD(D3761-C3761,1)*24,2))</f>
        <v/>
      </c>
      <c r="G3761" s="6" t="n"/>
      <c r="H3761" s="16">
        <f>IF(OR(A3761="",B3761=""),"",IF(COUNTIFS('Lançamentos Diários'!$A$5:$A$2004,A3761,'Lançamentos Diários'!$B$5:$B$2004,B3761)&gt;0,"OK","FALTA LANÇAMENTO"))</f>
        <v/>
      </c>
    </row>
    <row r="3762">
      <c r="A3762" s="13" t="n"/>
      <c r="B3762" s="6" t="n"/>
      <c r="C3762" s="14" t="n"/>
      <c r="D3762" s="14" t="n"/>
      <c r="E3762" s="6" t="n"/>
      <c r="F3762" s="11">
        <f>IF(OR(C3762="",D3762=""),"",ROUND(MOD(D3762-C3762,1)*24,2))</f>
        <v/>
      </c>
      <c r="G3762" s="6" t="n"/>
      <c r="H3762" s="16">
        <f>IF(OR(A3762="",B3762=""),"",IF(COUNTIFS('Lançamentos Diários'!$A$5:$A$2004,A3762,'Lançamentos Diários'!$B$5:$B$2004,B3762)&gt;0,"OK","FALTA LANÇAMENTO"))</f>
        <v/>
      </c>
    </row>
    <row r="3763">
      <c r="A3763" s="13" t="n"/>
      <c r="B3763" s="6" t="n"/>
      <c r="C3763" s="14" t="n"/>
      <c r="D3763" s="14" t="n"/>
      <c r="E3763" s="6" t="n"/>
      <c r="F3763" s="11">
        <f>IF(OR(C3763="",D3763=""),"",ROUND(MOD(D3763-C3763,1)*24,2))</f>
        <v/>
      </c>
      <c r="G3763" s="6" t="n"/>
      <c r="H3763" s="16">
        <f>IF(OR(A3763="",B3763=""),"",IF(COUNTIFS('Lançamentos Diários'!$A$5:$A$2004,A3763,'Lançamentos Diários'!$B$5:$B$2004,B3763)&gt;0,"OK","FALTA LANÇAMENTO"))</f>
        <v/>
      </c>
    </row>
    <row r="3764">
      <c r="A3764" s="13" t="n"/>
      <c r="B3764" s="6" t="n"/>
      <c r="C3764" s="14" t="n"/>
      <c r="D3764" s="14" t="n"/>
      <c r="E3764" s="6" t="n"/>
      <c r="F3764" s="11">
        <f>IF(OR(C3764="",D3764=""),"",ROUND(MOD(D3764-C3764,1)*24,2))</f>
        <v/>
      </c>
      <c r="G3764" s="6" t="n"/>
      <c r="H3764" s="16">
        <f>IF(OR(A3764="",B3764=""),"",IF(COUNTIFS('Lançamentos Diários'!$A$5:$A$2004,A3764,'Lançamentos Diários'!$B$5:$B$2004,B3764)&gt;0,"OK","FALTA LANÇAMENTO"))</f>
        <v/>
      </c>
    </row>
    <row r="3765">
      <c r="A3765" s="13" t="n"/>
      <c r="B3765" s="6" t="n"/>
      <c r="C3765" s="14" t="n"/>
      <c r="D3765" s="14" t="n"/>
      <c r="E3765" s="6" t="n"/>
      <c r="F3765" s="11">
        <f>IF(OR(C3765="",D3765=""),"",ROUND(MOD(D3765-C3765,1)*24,2))</f>
        <v/>
      </c>
      <c r="G3765" s="6" t="n"/>
      <c r="H3765" s="16">
        <f>IF(OR(A3765="",B3765=""),"",IF(COUNTIFS('Lançamentos Diários'!$A$5:$A$2004,A3765,'Lançamentos Diários'!$B$5:$B$2004,B3765)&gt;0,"OK","FALTA LANÇAMENTO"))</f>
        <v/>
      </c>
    </row>
    <row r="3766">
      <c r="A3766" s="13" t="n"/>
      <c r="B3766" s="6" t="n"/>
      <c r="C3766" s="14" t="n"/>
      <c r="D3766" s="14" t="n"/>
      <c r="E3766" s="6" t="n"/>
      <c r="F3766" s="11">
        <f>IF(OR(C3766="",D3766=""),"",ROUND(MOD(D3766-C3766,1)*24,2))</f>
        <v/>
      </c>
      <c r="G3766" s="6" t="n"/>
      <c r="H3766" s="16">
        <f>IF(OR(A3766="",B3766=""),"",IF(COUNTIFS('Lançamentos Diários'!$A$5:$A$2004,A3766,'Lançamentos Diários'!$B$5:$B$2004,B3766)&gt;0,"OK","FALTA LANÇAMENTO"))</f>
        <v/>
      </c>
    </row>
    <row r="3767">
      <c r="A3767" s="13" t="n"/>
      <c r="B3767" s="6" t="n"/>
      <c r="C3767" s="14" t="n"/>
      <c r="D3767" s="14" t="n"/>
      <c r="E3767" s="6" t="n"/>
      <c r="F3767" s="11">
        <f>IF(OR(C3767="",D3767=""),"",ROUND(MOD(D3767-C3767,1)*24,2))</f>
        <v/>
      </c>
      <c r="G3767" s="6" t="n"/>
      <c r="H3767" s="16">
        <f>IF(OR(A3767="",B3767=""),"",IF(COUNTIFS('Lançamentos Diários'!$A$5:$A$2004,A3767,'Lançamentos Diários'!$B$5:$B$2004,B3767)&gt;0,"OK","FALTA LANÇAMENTO"))</f>
        <v/>
      </c>
    </row>
    <row r="3768">
      <c r="A3768" s="13" t="n"/>
      <c r="B3768" s="6" t="n"/>
      <c r="C3768" s="14" t="n"/>
      <c r="D3768" s="14" t="n"/>
      <c r="E3768" s="6" t="n"/>
      <c r="F3768" s="11">
        <f>IF(OR(C3768="",D3768=""),"",ROUND(MOD(D3768-C3768,1)*24,2))</f>
        <v/>
      </c>
      <c r="G3768" s="6" t="n"/>
      <c r="H3768" s="16">
        <f>IF(OR(A3768="",B3768=""),"",IF(COUNTIFS('Lançamentos Diários'!$A$5:$A$2004,A3768,'Lançamentos Diários'!$B$5:$B$2004,B3768)&gt;0,"OK","FALTA LANÇAMENTO"))</f>
        <v/>
      </c>
    </row>
    <row r="3769">
      <c r="A3769" s="13" t="n"/>
      <c r="B3769" s="6" t="n"/>
      <c r="C3769" s="14" t="n"/>
      <c r="D3769" s="14" t="n"/>
      <c r="E3769" s="6" t="n"/>
      <c r="F3769" s="11">
        <f>IF(OR(C3769="",D3769=""),"",ROUND(MOD(D3769-C3769,1)*24,2))</f>
        <v/>
      </c>
      <c r="G3769" s="6" t="n"/>
      <c r="H3769" s="16">
        <f>IF(OR(A3769="",B3769=""),"",IF(COUNTIFS('Lançamentos Diários'!$A$5:$A$2004,A3769,'Lançamentos Diários'!$B$5:$B$2004,B3769)&gt;0,"OK","FALTA LANÇAMENTO"))</f>
        <v/>
      </c>
    </row>
    <row r="3770">
      <c r="A3770" s="13" t="n"/>
      <c r="B3770" s="6" t="n"/>
      <c r="C3770" s="14" t="n"/>
      <c r="D3770" s="14" t="n"/>
      <c r="E3770" s="6" t="n"/>
      <c r="F3770" s="11">
        <f>IF(OR(C3770="",D3770=""),"",ROUND(MOD(D3770-C3770,1)*24,2))</f>
        <v/>
      </c>
      <c r="G3770" s="6" t="n"/>
      <c r="H3770" s="16">
        <f>IF(OR(A3770="",B3770=""),"",IF(COUNTIFS('Lançamentos Diários'!$A$5:$A$2004,A3770,'Lançamentos Diários'!$B$5:$B$2004,B3770)&gt;0,"OK","FALTA LANÇAMENTO"))</f>
        <v/>
      </c>
    </row>
    <row r="3771">
      <c r="A3771" s="13" t="n"/>
      <c r="B3771" s="6" t="n"/>
      <c r="C3771" s="14" t="n"/>
      <c r="D3771" s="14" t="n"/>
      <c r="E3771" s="6" t="n"/>
      <c r="F3771" s="11">
        <f>IF(OR(C3771="",D3771=""),"",ROUND(MOD(D3771-C3771,1)*24,2))</f>
        <v/>
      </c>
      <c r="G3771" s="6" t="n"/>
      <c r="H3771" s="16">
        <f>IF(OR(A3771="",B3771=""),"",IF(COUNTIFS('Lançamentos Diários'!$A$5:$A$2004,A3771,'Lançamentos Diários'!$B$5:$B$2004,B3771)&gt;0,"OK","FALTA LANÇAMENTO"))</f>
        <v/>
      </c>
    </row>
    <row r="3772">
      <c r="A3772" s="13" t="n"/>
      <c r="B3772" s="6" t="n"/>
      <c r="C3772" s="14" t="n"/>
      <c r="D3772" s="14" t="n"/>
      <c r="E3772" s="6" t="n"/>
      <c r="F3772" s="11">
        <f>IF(OR(C3772="",D3772=""),"",ROUND(MOD(D3772-C3772,1)*24,2))</f>
        <v/>
      </c>
      <c r="G3772" s="6" t="n"/>
      <c r="H3772" s="16">
        <f>IF(OR(A3772="",B3772=""),"",IF(COUNTIFS('Lançamentos Diários'!$A$5:$A$2004,A3772,'Lançamentos Diários'!$B$5:$B$2004,B3772)&gt;0,"OK","FALTA LANÇAMENTO"))</f>
        <v/>
      </c>
    </row>
    <row r="3773">
      <c r="A3773" s="13" t="n"/>
      <c r="B3773" s="6" t="n"/>
      <c r="C3773" s="14" t="n"/>
      <c r="D3773" s="14" t="n"/>
      <c r="E3773" s="6" t="n"/>
      <c r="F3773" s="11">
        <f>IF(OR(C3773="",D3773=""),"",ROUND(MOD(D3773-C3773,1)*24,2))</f>
        <v/>
      </c>
      <c r="G3773" s="6" t="n"/>
      <c r="H3773" s="16">
        <f>IF(OR(A3773="",B3773=""),"",IF(COUNTIFS('Lançamentos Diários'!$A$5:$A$2004,A3773,'Lançamentos Diários'!$B$5:$B$2004,B3773)&gt;0,"OK","FALTA LANÇAMENTO"))</f>
        <v/>
      </c>
    </row>
    <row r="3774">
      <c r="A3774" s="13" t="n"/>
      <c r="B3774" s="6" t="n"/>
      <c r="C3774" s="14" t="n"/>
      <c r="D3774" s="14" t="n"/>
      <c r="E3774" s="6" t="n"/>
      <c r="F3774" s="11">
        <f>IF(OR(C3774="",D3774=""),"",ROUND(MOD(D3774-C3774,1)*24,2))</f>
        <v/>
      </c>
      <c r="G3774" s="6" t="n"/>
      <c r="H3774" s="16">
        <f>IF(OR(A3774="",B3774=""),"",IF(COUNTIFS('Lançamentos Diários'!$A$5:$A$2004,A3774,'Lançamentos Diários'!$B$5:$B$2004,B3774)&gt;0,"OK","FALTA LANÇAMENTO"))</f>
        <v/>
      </c>
    </row>
    <row r="3775">
      <c r="A3775" s="13" t="n"/>
      <c r="B3775" s="6" t="n"/>
      <c r="C3775" s="14" t="n"/>
      <c r="D3775" s="14" t="n"/>
      <c r="E3775" s="6" t="n"/>
      <c r="F3775" s="11">
        <f>IF(OR(C3775="",D3775=""),"",ROUND(MOD(D3775-C3775,1)*24,2))</f>
        <v/>
      </c>
      <c r="G3775" s="6" t="n"/>
      <c r="H3775" s="16">
        <f>IF(OR(A3775="",B3775=""),"",IF(COUNTIFS('Lançamentos Diários'!$A$5:$A$2004,A3775,'Lançamentos Diários'!$B$5:$B$2004,B3775)&gt;0,"OK","FALTA LANÇAMENTO"))</f>
        <v/>
      </c>
    </row>
    <row r="3776">
      <c r="A3776" s="13" t="n"/>
      <c r="B3776" s="6" t="n"/>
      <c r="C3776" s="14" t="n"/>
      <c r="D3776" s="14" t="n"/>
      <c r="E3776" s="6" t="n"/>
      <c r="F3776" s="11">
        <f>IF(OR(C3776="",D3776=""),"",ROUND(MOD(D3776-C3776,1)*24,2))</f>
        <v/>
      </c>
      <c r="G3776" s="6" t="n"/>
      <c r="H3776" s="16">
        <f>IF(OR(A3776="",B3776=""),"",IF(COUNTIFS('Lançamentos Diários'!$A$5:$A$2004,A3776,'Lançamentos Diários'!$B$5:$B$2004,B3776)&gt;0,"OK","FALTA LANÇAMENTO"))</f>
        <v/>
      </c>
    </row>
    <row r="3777">
      <c r="A3777" s="13" t="n"/>
      <c r="B3777" s="6" t="n"/>
      <c r="C3777" s="14" t="n"/>
      <c r="D3777" s="14" t="n"/>
      <c r="E3777" s="6" t="n"/>
      <c r="F3777" s="11">
        <f>IF(OR(C3777="",D3777=""),"",ROUND(MOD(D3777-C3777,1)*24,2))</f>
        <v/>
      </c>
      <c r="G3777" s="6" t="n"/>
      <c r="H3777" s="16">
        <f>IF(OR(A3777="",B3777=""),"",IF(COUNTIFS('Lançamentos Diários'!$A$5:$A$2004,A3777,'Lançamentos Diários'!$B$5:$B$2004,B3777)&gt;0,"OK","FALTA LANÇAMENTO"))</f>
        <v/>
      </c>
    </row>
    <row r="3778">
      <c r="A3778" s="13" t="n"/>
      <c r="B3778" s="6" t="n"/>
      <c r="C3778" s="14" t="n"/>
      <c r="D3778" s="14" t="n"/>
      <c r="E3778" s="6" t="n"/>
      <c r="F3778" s="11">
        <f>IF(OR(C3778="",D3778=""),"",ROUND(MOD(D3778-C3778,1)*24,2))</f>
        <v/>
      </c>
      <c r="G3778" s="6" t="n"/>
      <c r="H3778" s="16">
        <f>IF(OR(A3778="",B3778=""),"",IF(COUNTIFS('Lançamentos Diários'!$A$5:$A$2004,A3778,'Lançamentos Diários'!$B$5:$B$2004,B3778)&gt;0,"OK","FALTA LANÇAMENTO"))</f>
        <v/>
      </c>
    </row>
    <row r="3779">
      <c r="A3779" s="13" t="n"/>
      <c r="B3779" s="6" t="n"/>
      <c r="C3779" s="14" t="n"/>
      <c r="D3779" s="14" t="n"/>
      <c r="E3779" s="6" t="n"/>
      <c r="F3779" s="11">
        <f>IF(OR(C3779="",D3779=""),"",ROUND(MOD(D3779-C3779,1)*24,2))</f>
        <v/>
      </c>
      <c r="G3779" s="6" t="n"/>
      <c r="H3779" s="16">
        <f>IF(OR(A3779="",B3779=""),"",IF(COUNTIFS('Lançamentos Diários'!$A$5:$A$2004,A3779,'Lançamentos Diários'!$B$5:$B$2004,B3779)&gt;0,"OK","FALTA LANÇAMENTO"))</f>
        <v/>
      </c>
    </row>
    <row r="3780">
      <c r="A3780" s="13" t="n"/>
      <c r="B3780" s="6" t="n"/>
      <c r="C3780" s="14" t="n"/>
      <c r="D3780" s="14" t="n"/>
      <c r="E3780" s="6" t="n"/>
      <c r="F3780" s="11">
        <f>IF(OR(C3780="",D3780=""),"",ROUND(MOD(D3780-C3780,1)*24,2))</f>
        <v/>
      </c>
      <c r="G3780" s="6" t="n"/>
      <c r="H3780" s="16">
        <f>IF(OR(A3780="",B3780=""),"",IF(COUNTIFS('Lançamentos Diários'!$A$5:$A$2004,A3780,'Lançamentos Diários'!$B$5:$B$2004,B3780)&gt;0,"OK","FALTA LANÇAMENTO"))</f>
        <v/>
      </c>
    </row>
    <row r="3781">
      <c r="A3781" s="13" t="n"/>
      <c r="B3781" s="6" t="n"/>
      <c r="C3781" s="14" t="n"/>
      <c r="D3781" s="14" t="n"/>
      <c r="E3781" s="6" t="n"/>
      <c r="F3781" s="11">
        <f>IF(OR(C3781="",D3781=""),"",ROUND(MOD(D3781-C3781,1)*24,2))</f>
        <v/>
      </c>
      <c r="G3781" s="6" t="n"/>
      <c r="H3781" s="16">
        <f>IF(OR(A3781="",B3781=""),"",IF(COUNTIFS('Lançamentos Diários'!$A$5:$A$2004,A3781,'Lançamentos Diários'!$B$5:$B$2004,B3781)&gt;0,"OK","FALTA LANÇAMENTO"))</f>
        <v/>
      </c>
    </row>
    <row r="3782">
      <c r="A3782" s="13" t="n"/>
      <c r="B3782" s="6" t="n"/>
      <c r="C3782" s="14" t="n"/>
      <c r="D3782" s="14" t="n"/>
      <c r="E3782" s="6" t="n"/>
      <c r="F3782" s="11">
        <f>IF(OR(C3782="",D3782=""),"",ROUND(MOD(D3782-C3782,1)*24,2))</f>
        <v/>
      </c>
      <c r="G3782" s="6" t="n"/>
      <c r="H3782" s="16">
        <f>IF(OR(A3782="",B3782=""),"",IF(COUNTIFS('Lançamentos Diários'!$A$5:$A$2004,A3782,'Lançamentos Diários'!$B$5:$B$2004,B3782)&gt;0,"OK","FALTA LANÇAMENTO"))</f>
        <v/>
      </c>
    </row>
    <row r="3783">
      <c r="A3783" s="13" t="n"/>
      <c r="B3783" s="6" t="n"/>
      <c r="C3783" s="14" t="n"/>
      <c r="D3783" s="14" t="n"/>
      <c r="E3783" s="6" t="n"/>
      <c r="F3783" s="11">
        <f>IF(OR(C3783="",D3783=""),"",ROUND(MOD(D3783-C3783,1)*24,2))</f>
        <v/>
      </c>
      <c r="G3783" s="6" t="n"/>
      <c r="H3783" s="16">
        <f>IF(OR(A3783="",B3783=""),"",IF(COUNTIFS('Lançamentos Diários'!$A$5:$A$2004,A3783,'Lançamentos Diários'!$B$5:$B$2004,B3783)&gt;0,"OK","FALTA LANÇAMENTO"))</f>
        <v/>
      </c>
    </row>
    <row r="3784">
      <c r="A3784" s="13" t="n"/>
      <c r="B3784" s="6" t="n"/>
      <c r="C3784" s="14" t="n"/>
      <c r="D3784" s="14" t="n"/>
      <c r="E3784" s="6" t="n"/>
      <c r="F3784" s="11">
        <f>IF(OR(C3784="",D3784=""),"",ROUND(MOD(D3784-C3784,1)*24,2))</f>
        <v/>
      </c>
      <c r="G3784" s="6" t="n"/>
      <c r="H3784" s="16">
        <f>IF(OR(A3784="",B3784=""),"",IF(COUNTIFS('Lançamentos Diários'!$A$5:$A$2004,A3784,'Lançamentos Diários'!$B$5:$B$2004,B3784)&gt;0,"OK","FALTA LANÇAMENTO"))</f>
        <v/>
      </c>
    </row>
    <row r="3785">
      <c r="A3785" s="13" t="n"/>
      <c r="B3785" s="6" t="n"/>
      <c r="C3785" s="14" t="n"/>
      <c r="D3785" s="14" t="n"/>
      <c r="E3785" s="6" t="n"/>
      <c r="F3785" s="11">
        <f>IF(OR(C3785="",D3785=""),"",ROUND(MOD(D3785-C3785,1)*24,2))</f>
        <v/>
      </c>
      <c r="G3785" s="6" t="n"/>
      <c r="H3785" s="16">
        <f>IF(OR(A3785="",B3785=""),"",IF(COUNTIFS('Lançamentos Diários'!$A$5:$A$2004,A3785,'Lançamentos Diários'!$B$5:$B$2004,B3785)&gt;0,"OK","FALTA LANÇAMENTO"))</f>
        <v/>
      </c>
    </row>
    <row r="3786">
      <c r="A3786" s="13" t="n"/>
      <c r="B3786" s="6" t="n"/>
      <c r="C3786" s="14" t="n"/>
      <c r="D3786" s="14" t="n"/>
      <c r="E3786" s="6" t="n"/>
      <c r="F3786" s="11">
        <f>IF(OR(C3786="",D3786=""),"",ROUND(MOD(D3786-C3786,1)*24,2))</f>
        <v/>
      </c>
      <c r="G3786" s="6" t="n"/>
      <c r="H3786" s="16">
        <f>IF(OR(A3786="",B3786=""),"",IF(COUNTIFS('Lançamentos Diários'!$A$5:$A$2004,A3786,'Lançamentos Diários'!$B$5:$B$2004,B3786)&gt;0,"OK","FALTA LANÇAMENTO"))</f>
        <v/>
      </c>
    </row>
    <row r="3787">
      <c r="A3787" s="13" t="n"/>
      <c r="B3787" s="6" t="n"/>
      <c r="C3787" s="14" t="n"/>
      <c r="D3787" s="14" t="n"/>
      <c r="E3787" s="6" t="n"/>
      <c r="F3787" s="11">
        <f>IF(OR(C3787="",D3787=""),"",ROUND(MOD(D3787-C3787,1)*24,2))</f>
        <v/>
      </c>
      <c r="G3787" s="6" t="n"/>
      <c r="H3787" s="16">
        <f>IF(OR(A3787="",B3787=""),"",IF(COUNTIFS('Lançamentos Diários'!$A$5:$A$2004,A3787,'Lançamentos Diários'!$B$5:$B$2004,B3787)&gt;0,"OK","FALTA LANÇAMENTO"))</f>
        <v/>
      </c>
    </row>
    <row r="3788">
      <c r="A3788" s="13" t="n"/>
      <c r="B3788" s="6" t="n"/>
      <c r="C3788" s="14" t="n"/>
      <c r="D3788" s="14" t="n"/>
      <c r="E3788" s="6" t="n"/>
      <c r="F3788" s="11">
        <f>IF(OR(C3788="",D3788=""),"",ROUND(MOD(D3788-C3788,1)*24,2))</f>
        <v/>
      </c>
      <c r="G3788" s="6" t="n"/>
      <c r="H3788" s="16">
        <f>IF(OR(A3788="",B3788=""),"",IF(COUNTIFS('Lançamentos Diários'!$A$5:$A$2004,A3788,'Lançamentos Diários'!$B$5:$B$2004,B3788)&gt;0,"OK","FALTA LANÇAMENTO"))</f>
        <v/>
      </c>
    </row>
    <row r="3789">
      <c r="A3789" s="13" t="n"/>
      <c r="B3789" s="6" t="n"/>
      <c r="C3789" s="14" t="n"/>
      <c r="D3789" s="14" t="n"/>
      <c r="E3789" s="6" t="n"/>
      <c r="F3789" s="11">
        <f>IF(OR(C3789="",D3789=""),"",ROUND(MOD(D3789-C3789,1)*24,2))</f>
        <v/>
      </c>
      <c r="G3789" s="6" t="n"/>
      <c r="H3789" s="16">
        <f>IF(OR(A3789="",B3789=""),"",IF(COUNTIFS('Lançamentos Diários'!$A$5:$A$2004,A3789,'Lançamentos Diários'!$B$5:$B$2004,B3789)&gt;0,"OK","FALTA LANÇAMENTO"))</f>
        <v/>
      </c>
    </row>
    <row r="3790">
      <c r="A3790" s="13" t="n"/>
      <c r="B3790" s="6" t="n"/>
      <c r="C3790" s="14" t="n"/>
      <c r="D3790" s="14" t="n"/>
      <c r="E3790" s="6" t="n"/>
      <c r="F3790" s="11">
        <f>IF(OR(C3790="",D3790=""),"",ROUND(MOD(D3790-C3790,1)*24,2))</f>
        <v/>
      </c>
      <c r="G3790" s="6" t="n"/>
      <c r="H3790" s="16">
        <f>IF(OR(A3790="",B3790=""),"",IF(COUNTIFS('Lançamentos Diários'!$A$5:$A$2004,A3790,'Lançamentos Diários'!$B$5:$B$2004,B3790)&gt;0,"OK","FALTA LANÇAMENTO"))</f>
        <v/>
      </c>
    </row>
    <row r="3791">
      <c r="A3791" s="13" t="n"/>
      <c r="B3791" s="6" t="n"/>
      <c r="C3791" s="14" t="n"/>
      <c r="D3791" s="14" t="n"/>
      <c r="E3791" s="6" t="n"/>
      <c r="F3791" s="11">
        <f>IF(OR(C3791="",D3791=""),"",ROUND(MOD(D3791-C3791,1)*24,2))</f>
        <v/>
      </c>
      <c r="G3791" s="6" t="n"/>
      <c r="H3791" s="16">
        <f>IF(OR(A3791="",B3791=""),"",IF(COUNTIFS('Lançamentos Diários'!$A$5:$A$2004,A3791,'Lançamentos Diários'!$B$5:$B$2004,B3791)&gt;0,"OK","FALTA LANÇAMENTO"))</f>
        <v/>
      </c>
    </row>
    <row r="3792">
      <c r="A3792" s="13" t="n"/>
      <c r="B3792" s="6" t="n"/>
      <c r="C3792" s="14" t="n"/>
      <c r="D3792" s="14" t="n"/>
      <c r="E3792" s="6" t="n"/>
      <c r="F3792" s="11">
        <f>IF(OR(C3792="",D3792=""),"",ROUND(MOD(D3792-C3792,1)*24,2))</f>
        <v/>
      </c>
      <c r="G3792" s="6" t="n"/>
      <c r="H3792" s="16">
        <f>IF(OR(A3792="",B3792=""),"",IF(COUNTIFS('Lançamentos Diários'!$A$5:$A$2004,A3792,'Lançamentos Diários'!$B$5:$B$2004,B3792)&gt;0,"OK","FALTA LANÇAMENTO"))</f>
        <v/>
      </c>
    </row>
    <row r="3793">
      <c r="A3793" s="13" t="n"/>
      <c r="B3793" s="6" t="n"/>
      <c r="C3793" s="14" t="n"/>
      <c r="D3793" s="14" t="n"/>
      <c r="E3793" s="6" t="n"/>
      <c r="F3793" s="11">
        <f>IF(OR(C3793="",D3793=""),"",ROUND(MOD(D3793-C3793,1)*24,2))</f>
        <v/>
      </c>
      <c r="G3793" s="6" t="n"/>
      <c r="H3793" s="16">
        <f>IF(OR(A3793="",B3793=""),"",IF(COUNTIFS('Lançamentos Diários'!$A$5:$A$2004,A3793,'Lançamentos Diários'!$B$5:$B$2004,B3793)&gt;0,"OK","FALTA LANÇAMENTO"))</f>
        <v/>
      </c>
    </row>
    <row r="3794">
      <c r="A3794" s="13" t="n"/>
      <c r="B3794" s="6" t="n"/>
      <c r="C3794" s="14" t="n"/>
      <c r="D3794" s="14" t="n"/>
      <c r="E3794" s="6" t="n"/>
      <c r="F3794" s="11">
        <f>IF(OR(C3794="",D3794=""),"",ROUND(MOD(D3794-C3794,1)*24,2))</f>
        <v/>
      </c>
      <c r="G3794" s="6" t="n"/>
      <c r="H3794" s="16">
        <f>IF(OR(A3794="",B3794=""),"",IF(COUNTIFS('Lançamentos Diários'!$A$5:$A$2004,A3794,'Lançamentos Diários'!$B$5:$B$2004,B3794)&gt;0,"OK","FALTA LANÇAMENTO"))</f>
        <v/>
      </c>
    </row>
    <row r="3795">
      <c r="A3795" s="13" t="n"/>
      <c r="B3795" s="6" t="n"/>
      <c r="C3795" s="14" t="n"/>
      <c r="D3795" s="14" t="n"/>
      <c r="E3795" s="6" t="n"/>
      <c r="F3795" s="11">
        <f>IF(OR(C3795="",D3795=""),"",ROUND(MOD(D3795-C3795,1)*24,2))</f>
        <v/>
      </c>
      <c r="G3795" s="6" t="n"/>
      <c r="H3795" s="16">
        <f>IF(OR(A3795="",B3795=""),"",IF(COUNTIFS('Lançamentos Diários'!$A$5:$A$2004,A3795,'Lançamentos Diários'!$B$5:$B$2004,B3795)&gt;0,"OK","FALTA LANÇAMENTO"))</f>
        <v/>
      </c>
    </row>
    <row r="3796">
      <c r="A3796" s="13" t="n"/>
      <c r="B3796" s="6" t="n"/>
      <c r="C3796" s="14" t="n"/>
      <c r="D3796" s="14" t="n"/>
      <c r="E3796" s="6" t="n"/>
      <c r="F3796" s="11">
        <f>IF(OR(C3796="",D3796=""),"",ROUND(MOD(D3796-C3796,1)*24,2))</f>
        <v/>
      </c>
      <c r="G3796" s="6" t="n"/>
      <c r="H3796" s="16">
        <f>IF(OR(A3796="",B3796=""),"",IF(COUNTIFS('Lançamentos Diários'!$A$5:$A$2004,A3796,'Lançamentos Diários'!$B$5:$B$2004,B3796)&gt;0,"OK","FALTA LANÇAMENTO"))</f>
        <v/>
      </c>
    </row>
    <row r="3797">
      <c r="A3797" s="13" t="n"/>
      <c r="B3797" s="6" t="n"/>
      <c r="C3797" s="14" t="n"/>
      <c r="D3797" s="14" t="n"/>
      <c r="E3797" s="6" t="n"/>
      <c r="F3797" s="11">
        <f>IF(OR(C3797="",D3797=""),"",ROUND(MOD(D3797-C3797,1)*24,2))</f>
        <v/>
      </c>
      <c r="G3797" s="6" t="n"/>
      <c r="H3797" s="16">
        <f>IF(OR(A3797="",B3797=""),"",IF(COUNTIFS('Lançamentos Diários'!$A$5:$A$2004,A3797,'Lançamentos Diários'!$B$5:$B$2004,B3797)&gt;0,"OK","FALTA LANÇAMENTO"))</f>
        <v/>
      </c>
    </row>
    <row r="3798">
      <c r="A3798" s="13" t="n"/>
      <c r="B3798" s="6" t="n"/>
      <c r="C3798" s="14" t="n"/>
      <c r="D3798" s="14" t="n"/>
      <c r="E3798" s="6" t="n"/>
      <c r="F3798" s="11">
        <f>IF(OR(C3798="",D3798=""),"",ROUND(MOD(D3798-C3798,1)*24,2))</f>
        <v/>
      </c>
      <c r="G3798" s="6" t="n"/>
      <c r="H3798" s="16">
        <f>IF(OR(A3798="",B3798=""),"",IF(COUNTIFS('Lançamentos Diários'!$A$5:$A$2004,A3798,'Lançamentos Diários'!$B$5:$B$2004,B3798)&gt;0,"OK","FALTA LANÇAMENTO"))</f>
        <v/>
      </c>
    </row>
    <row r="3799">
      <c r="A3799" s="13" t="n"/>
      <c r="B3799" s="6" t="n"/>
      <c r="C3799" s="14" t="n"/>
      <c r="D3799" s="14" t="n"/>
      <c r="E3799" s="6" t="n"/>
      <c r="F3799" s="11">
        <f>IF(OR(C3799="",D3799=""),"",ROUND(MOD(D3799-C3799,1)*24,2))</f>
        <v/>
      </c>
      <c r="G3799" s="6" t="n"/>
      <c r="H3799" s="16">
        <f>IF(OR(A3799="",B3799=""),"",IF(COUNTIFS('Lançamentos Diários'!$A$5:$A$2004,A3799,'Lançamentos Diários'!$B$5:$B$2004,B3799)&gt;0,"OK","FALTA LANÇAMENTO"))</f>
        <v/>
      </c>
    </row>
    <row r="3800">
      <c r="A3800" s="13" t="n"/>
      <c r="B3800" s="6" t="n"/>
      <c r="C3800" s="14" t="n"/>
      <c r="D3800" s="14" t="n"/>
      <c r="E3800" s="6" t="n"/>
      <c r="F3800" s="11">
        <f>IF(OR(C3800="",D3800=""),"",ROUND(MOD(D3800-C3800,1)*24,2))</f>
        <v/>
      </c>
      <c r="G3800" s="6" t="n"/>
      <c r="H3800" s="16">
        <f>IF(OR(A3800="",B3800=""),"",IF(COUNTIFS('Lançamentos Diários'!$A$5:$A$2004,A3800,'Lançamentos Diários'!$B$5:$B$2004,B3800)&gt;0,"OK","FALTA LANÇAMENTO"))</f>
        <v/>
      </c>
    </row>
    <row r="3801">
      <c r="A3801" s="13" t="n"/>
      <c r="B3801" s="6" t="n"/>
      <c r="C3801" s="14" t="n"/>
      <c r="D3801" s="14" t="n"/>
      <c r="E3801" s="6" t="n"/>
      <c r="F3801" s="11">
        <f>IF(OR(C3801="",D3801=""),"",ROUND(MOD(D3801-C3801,1)*24,2))</f>
        <v/>
      </c>
      <c r="G3801" s="6" t="n"/>
      <c r="H3801" s="16">
        <f>IF(OR(A3801="",B3801=""),"",IF(COUNTIFS('Lançamentos Diários'!$A$5:$A$2004,A3801,'Lançamentos Diários'!$B$5:$B$2004,B3801)&gt;0,"OK","FALTA LANÇAMENTO"))</f>
        <v/>
      </c>
    </row>
    <row r="3802">
      <c r="A3802" s="13" t="n"/>
      <c r="B3802" s="6" t="n"/>
      <c r="C3802" s="14" t="n"/>
      <c r="D3802" s="14" t="n"/>
      <c r="E3802" s="6" t="n"/>
      <c r="F3802" s="11">
        <f>IF(OR(C3802="",D3802=""),"",ROUND(MOD(D3802-C3802,1)*24,2))</f>
        <v/>
      </c>
      <c r="G3802" s="6" t="n"/>
      <c r="H3802" s="16">
        <f>IF(OR(A3802="",B3802=""),"",IF(COUNTIFS('Lançamentos Diários'!$A$5:$A$2004,A3802,'Lançamentos Diários'!$B$5:$B$2004,B3802)&gt;0,"OK","FALTA LANÇAMENTO"))</f>
        <v/>
      </c>
    </row>
    <row r="3803">
      <c r="A3803" s="13" t="n"/>
      <c r="B3803" s="6" t="n"/>
      <c r="C3803" s="14" t="n"/>
      <c r="D3803" s="14" t="n"/>
      <c r="E3803" s="6" t="n"/>
      <c r="F3803" s="11">
        <f>IF(OR(C3803="",D3803=""),"",ROUND(MOD(D3803-C3803,1)*24,2))</f>
        <v/>
      </c>
      <c r="G3803" s="6" t="n"/>
      <c r="H3803" s="16">
        <f>IF(OR(A3803="",B3803=""),"",IF(COUNTIFS('Lançamentos Diários'!$A$5:$A$2004,A3803,'Lançamentos Diários'!$B$5:$B$2004,B3803)&gt;0,"OK","FALTA LANÇAMENTO"))</f>
        <v/>
      </c>
    </row>
    <row r="3804">
      <c r="A3804" s="13" t="n"/>
      <c r="B3804" s="6" t="n"/>
      <c r="C3804" s="14" t="n"/>
      <c r="D3804" s="14" t="n"/>
      <c r="E3804" s="6" t="n"/>
      <c r="F3804" s="11">
        <f>IF(OR(C3804="",D3804=""),"",ROUND(MOD(D3804-C3804,1)*24,2))</f>
        <v/>
      </c>
      <c r="G3804" s="6" t="n"/>
      <c r="H3804" s="16">
        <f>IF(OR(A3804="",B3804=""),"",IF(COUNTIFS('Lançamentos Diários'!$A$5:$A$2004,A3804,'Lançamentos Diários'!$B$5:$B$2004,B3804)&gt;0,"OK","FALTA LANÇAMENTO"))</f>
        <v/>
      </c>
    </row>
    <row r="3805">
      <c r="A3805" s="13" t="n"/>
      <c r="B3805" s="6" t="n"/>
      <c r="C3805" s="14" t="n"/>
      <c r="D3805" s="14" t="n"/>
      <c r="E3805" s="6" t="n"/>
      <c r="F3805" s="11">
        <f>IF(OR(C3805="",D3805=""),"",ROUND(MOD(D3805-C3805,1)*24,2))</f>
        <v/>
      </c>
      <c r="G3805" s="6" t="n"/>
      <c r="H3805" s="16">
        <f>IF(OR(A3805="",B3805=""),"",IF(COUNTIFS('Lançamentos Diários'!$A$5:$A$2004,A3805,'Lançamentos Diários'!$B$5:$B$2004,B3805)&gt;0,"OK","FALTA LANÇAMENTO"))</f>
        <v/>
      </c>
    </row>
    <row r="3806">
      <c r="A3806" s="13" t="n"/>
      <c r="B3806" s="6" t="n"/>
      <c r="C3806" s="14" t="n"/>
      <c r="D3806" s="14" t="n"/>
      <c r="E3806" s="6" t="n"/>
      <c r="F3806" s="11">
        <f>IF(OR(C3806="",D3806=""),"",ROUND(MOD(D3806-C3806,1)*24,2))</f>
        <v/>
      </c>
      <c r="G3806" s="6" t="n"/>
      <c r="H3806" s="16">
        <f>IF(OR(A3806="",B3806=""),"",IF(COUNTIFS('Lançamentos Diários'!$A$5:$A$2004,A3806,'Lançamentos Diários'!$B$5:$B$2004,B3806)&gt;0,"OK","FALTA LANÇAMENTO"))</f>
        <v/>
      </c>
    </row>
    <row r="3807">
      <c r="A3807" s="13" t="n"/>
      <c r="B3807" s="6" t="n"/>
      <c r="C3807" s="14" t="n"/>
      <c r="D3807" s="14" t="n"/>
      <c r="E3807" s="6" t="n"/>
      <c r="F3807" s="11">
        <f>IF(OR(C3807="",D3807=""),"",ROUND(MOD(D3807-C3807,1)*24,2))</f>
        <v/>
      </c>
      <c r="G3807" s="6" t="n"/>
      <c r="H3807" s="16">
        <f>IF(OR(A3807="",B3807=""),"",IF(COUNTIFS('Lançamentos Diários'!$A$5:$A$2004,A3807,'Lançamentos Diários'!$B$5:$B$2004,B3807)&gt;0,"OK","FALTA LANÇAMENTO"))</f>
        <v/>
      </c>
    </row>
    <row r="3808">
      <c r="A3808" s="13" t="n"/>
      <c r="B3808" s="6" t="n"/>
      <c r="C3808" s="14" t="n"/>
      <c r="D3808" s="14" t="n"/>
      <c r="E3808" s="6" t="n"/>
      <c r="F3808" s="11">
        <f>IF(OR(C3808="",D3808=""),"",ROUND(MOD(D3808-C3808,1)*24,2))</f>
        <v/>
      </c>
      <c r="G3808" s="6" t="n"/>
      <c r="H3808" s="16">
        <f>IF(OR(A3808="",B3808=""),"",IF(COUNTIFS('Lançamentos Diários'!$A$5:$A$2004,A3808,'Lançamentos Diários'!$B$5:$B$2004,B3808)&gt;0,"OK","FALTA LANÇAMENTO"))</f>
        <v/>
      </c>
    </row>
    <row r="3809">
      <c r="A3809" s="13" t="n"/>
      <c r="B3809" s="6" t="n"/>
      <c r="C3809" s="14" t="n"/>
      <c r="D3809" s="14" t="n"/>
      <c r="E3809" s="6" t="n"/>
      <c r="F3809" s="11">
        <f>IF(OR(C3809="",D3809=""),"",ROUND(MOD(D3809-C3809,1)*24,2))</f>
        <v/>
      </c>
      <c r="G3809" s="6" t="n"/>
      <c r="H3809" s="16">
        <f>IF(OR(A3809="",B3809=""),"",IF(COUNTIFS('Lançamentos Diários'!$A$5:$A$2004,A3809,'Lançamentos Diários'!$B$5:$B$2004,B3809)&gt;0,"OK","FALTA LANÇAMENTO"))</f>
        <v/>
      </c>
    </row>
    <row r="3810">
      <c r="A3810" s="13" t="n"/>
      <c r="B3810" s="6" t="n"/>
      <c r="C3810" s="14" t="n"/>
      <c r="D3810" s="14" t="n"/>
      <c r="E3810" s="6" t="n"/>
      <c r="F3810" s="11">
        <f>IF(OR(C3810="",D3810=""),"",ROUND(MOD(D3810-C3810,1)*24,2))</f>
        <v/>
      </c>
      <c r="G3810" s="6" t="n"/>
      <c r="H3810" s="16">
        <f>IF(OR(A3810="",B3810=""),"",IF(COUNTIFS('Lançamentos Diários'!$A$5:$A$2004,A3810,'Lançamentos Diários'!$B$5:$B$2004,B3810)&gt;0,"OK","FALTA LANÇAMENTO"))</f>
        <v/>
      </c>
    </row>
    <row r="3811">
      <c r="A3811" s="13" t="n"/>
      <c r="B3811" s="6" t="n"/>
      <c r="C3811" s="14" t="n"/>
      <c r="D3811" s="14" t="n"/>
      <c r="E3811" s="6" t="n"/>
      <c r="F3811" s="11">
        <f>IF(OR(C3811="",D3811=""),"",ROUND(MOD(D3811-C3811,1)*24,2))</f>
        <v/>
      </c>
      <c r="G3811" s="6" t="n"/>
      <c r="H3811" s="16">
        <f>IF(OR(A3811="",B3811=""),"",IF(COUNTIFS('Lançamentos Diários'!$A$5:$A$2004,A3811,'Lançamentos Diários'!$B$5:$B$2004,B3811)&gt;0,"OK","FALTA LANÇAMENTO"))</f>
        <v/>
      </c>
    </row>
    <row r="3812">
      <c r="A3812" s="13" t="n"/>
      <c r="B3812" s="6" t="n"/>
      <c r="C3812" s="14" t="n"/>
      <c r="D3812" s="14" t="n"/>
      <c r="E3812" s="6" t="n"/>
      <c r="F3812" s="11">
        <f>IF(OR(C3812="",D3812=""),"",ROUND(MOD(D3812-C3812,1)*24,2))</f>
        <v/>
      </c>
      <c r="G3812" s="6" t="n"/>
      <c r="H3812" s="16">
        <f>IF(OR(A3812="",B3812=""),"",IF(COUNTIFS('Lançamentos Diários'!$A$5:$A$2004,A3812,'Lançamentos Diários'!$B$5:$B$2004,B3812)&gt;0,"OK","FALTA LANÇAMENTO"))</f>
        <v/>
      </c>
    </row>
    <row r="3813">
      <c r="A3813" s="13" t="n"/>
      <c r="B3813" s="6" t="n"/>
      <c r="C3813" s="14" t="n"/>
      <c r="D3813" s="14" t="n"/>
      <c r="E3813" s="6" t="n"/>
      <c r="F3813" s="11">
        <f>IF(OR(C3813="",D3813=""),"",ROUND(MOD(D3813-C3813,1)*24,2))</f>
        <v/>
      </c>
      <c r="G3813" s="6" t="n"/>
      <c r="H3813" s="16">
        <f>IF(OR(A3813="",B3813=""),"",IF(COUNTIFS('Lançamentos Diários'!$A$5:$A$2004,A3813,'Lançamentos Diários'!$B$5:$B$2004,B3813)&gt;0,"OK","FALTA LANÇAMENTO"))</f>
        <v/>
      </c>
    </row>
    <row r="3814">
      <c r="A3814" s="13" t="n"/>
      <c r="B3814" s="6" t="n"/>
      <c r="C3814" s="14" t="n"/>
      <c r="D3814" s="14" t="n"/>
      <c r="E3814" s="6" t="n"/>
      <c r="F3814" s="11">
        <f>IF(OR(C3814="",D3814=""),"",ROUND(MOD(D3814-C3814,1)*24,2))</f>
        <v/>
      </c>
      <c r="G3814" s="6" t="n"/>
      <c r="H3814" s="16">
        <f>IF(OR(A3814="",B3814=""),"",IF(COUNTIFS('Lançamentos Diários'!$A$5:$A$2004,A3814,'Lançamentos Diários'!$B$5:$B$2004,B3814)&gt;0,"OK","FALTA LANÇAMENTO"))</f>
        <v/>
      </c>
    </row>
    <row r="3815">
      <c r="A3815" s="13" t="n"/>
      <c r="B3815" s="6" t="n"/>
      <c r="C3815" s="14" t="n"/>
      <c r="D3815" s="14" t="n"/>
      <c r="E3815" s="6" t="n"/>
      <c r="F3815" s="11">
        <f>IF(OR(C3815="",D3815=""),"",ROUND(MOD(D3815-C3815,1)*24,2))</f>
        <v/>
      </c>
      <c r="G3815" s="6" t="n"/>
      <c r="H3815" s="16">
        <f>IF(OR(A3815="",B3815=""),"",IF(COUNTIFS('Lançamentos Diários'!$A$5:$A$2004,A3815,'Lançamentos Diários'!$B$5:$B$2004,B3815)&gt;0,"OK","FALTA LANÇAMENTO"))</f>
        <v/>
      </c>
    </row>
    <row r="3816">
      <c r="A3816" s="13" t="n"/>
      <c r="B3816" s="6" t="n"/>
      <c r="C3816" s="14" t="n"/>
      <c r="D3816" s="14" t="n"/>
      <c r="E3816" s="6" t="n"/>
      <c r="F3816" s="11">
        <f>IF(OR(C3816="",D3816=""),"",ROUND(MOD(D3816-C3816,1)*24,2))</f>
        <v/>
      </c>
      <c r="G3816" s="6" t="n"/>
      <c r="H3816" s="16">
        <f>IF(OR(A3816="",B3816=""),"",IF(COUNTIFS('Lançamentos Diários'!$A$5:$A$2004,A3816,'Lançamentos Diários'!$B$5:$B$2004,B3816)&gt;0,"OK","FALTA LANÇAMENTO"))</f>
        <v/>
      </c>
    </row>
    <row r="3817">
      <c r="A3817" s="13" t="n"/>
      <c r="B3817" s="6" t="n"/>
      <c r="C3817" s="14" t="n"/>
      <c r="D3817" s="14" t="n"/>
      <c r="E3817" s="6" t="n"/>
      <c r="F3817" s="11">
        <f>IF(OR(C3817="",D3817=""),"",ROUND(MOD(D3817-C3817,1)*24,2))</f>
        <v/>
      </c>
      <c r="G3817" s="6" t="n"/>
      <c r="H3817" s="16">
        <f>IF(OR(A3817="",B3817=""),"",IF(COUNTIFS('Lançamentos Diários'!$A$5:$A$2004,A3817,'Lançamentos Diários'!$B$5:$B$2004,B3817)&gt;0,"OK","FALTA LANÇAMENTO"))</f>
        <v/>
      </c>
    </row>
    <row r="3818">
      <c r="A3818" s="13" t="n"/>
      <c r="B3818" s="6" t="n"/>
      <c r="C3818" s="14" t="n"/>
      <c r="D3818" s="14" t="n"/>
      <c r="E3818" s="6" t="n"/>
      <c r="F3818" s="11">
        <f>IF(OR(C3818="",D3818=""),"",ROUND(MOD(D3818-C3818,1)*24,2))</f>
        <v/>
      </c>
      <c r="G3818" s="6" t="n"/>
      <c r="H3818" s="16">
        <f>IF(OR(A3818="",B3818=""),"",IF(COUNTIFS('Lançamentos Diários'!$A$5:$A$2004,A3818,'Lançamentos Diários'!$B$5:$B$2004,B3818)&gt;0,"OK","FALTA LANÇAMENTO"))</f>
        <v/>
      </c>
    </row>
    <row r="3819">
      <c r="A3819" s="13" t="n"/>
      <c r="B3819" s="6" t="n"/>
      <c r="C3819" s="14" t="n"/>
      <c r="D3819" s="14" t="n"/>
      <c r="E3819" s="6" t="n"/>
      <c r="F3819" s="11">
        <f>IF(OR(C3819="",D3819=""),"",ROUND(MOD(D3819-C3819,1)*24,2))</f>
        <v/>
      </c>
      <c r="G3819" s="6" t="n"/>
      <c r="H3819" s="16">
        <f>IF(OR(A3819="",B3819=""),"",IF(COUNTIFS('Lançamentos Diários'!$A$5:$A$2004,A3819,'Lançamentos Diários'!$B$5:$B$2004,B3819)&gt;0,"OK","FALTA LANÇAMENTO"))</f>
        <v/>
      </c>
    </row>
    <row r="3820">
      <c r="A3820" s="13" t="n"/>
      <c r="B3820" s="6" t="n"/>
      <c r="C3820" s="14" t="n"/>
      <c r="D3820" s="14" t="n"/>
      <c r="E3820" s="6" t="n"/>
      <c r="F3820" s="11">
        <f>IF(OR(C3820="",D3820=""),"",ROUND(MOD(D3820-C3820,1)*24,2))</f>
        <v/>
      </c>
      <c r="G3820" s="6" t="n"/>
      <c r="H3820" s="16">
        <f>IF(OR(A3820="",B3820=""),"",IF(COUNTIFS('Lançamentos Diários'!$A$5:$A$2004,A3820,'Lançamentos Diários'!$B$5:$B$2004,B3820)&gt;0,"OK","FALTA LANÇAMENTO"))</f>
        <v/>
      </c>
    </row>
    <row r="3821">
      <c r="A3821" s="13" t="n"/>
      <c r="B3821" s="6" t="n"/>
      <c r="C3821" s="14" t="n"/>
      <c r="D3821" s="14" t="n"/>
      <c r="E3821" s="6" t="n"/>
      <c r="F3821" s="11">
        <f>IF(OR(C3821="",D3821=""),"",ROUND(MOD(D3821-C3821,1)*24,2))</f>
        <v/>
      </c>
      <c r="G3821" s="6" t="n"/>
      <c r="H3821" s="16">
        <f>IF(OR(A3821="",B3821=""),"",IF(COUNTIFS('Lançamentos Diários'!$A$5:$A$2004,A3821,'Lançamentos Diários'!$B$5:$B$2004,B3821)&gt;0,"OK","FALTA LANÇAMENTO"))</f>
        <v/>
      </c>
    </row>
    <row r="3822">
      <c r="A3822" s="13" t="n"/>
      <c r="B3822" s="6" t="n"/>
      <c r="C3822" s="14" t="n"/>
      <c r="D3822" s="14" t="n"/>
      <c r="E3822" s="6" t="n"/>
      <c r="F3822" s="11">
        <f>IF(OR(C3822="",D3822=""),"",ROUND(MOD(D3822-C3822,1)*24,2))</f>
        <v/>
      </c>
      <c r="G3822" s="6" t="n"/>
      <c r="H3822" s="16">
        <f>IF(OR(A3822="",B3822=""),"",IF(COUNTIFS('Lançamentos Diários'!$A$5:$A$2004,A3822,'Lançamentos Diários'!$B$5:$B$2004,B3822)&gt;0,"OK","FALTA LANÇAMENTO"))</f>
        <v/>
      </c>
    </row>
    <row r="3823">
      <c r="A3823" s="13" t="n"/>
      <c r="B3823" s="6" t="n"/>
      <c r="C3823" s="14" t="n"/>
      <c r="D3823" s="14" t="n"/>
      <c r="E3823" s="6" t="n"/>
      <c r="F3823" s="11">
        <f>IF(OR(C3823="",D3823=""),"",ROUND(MOD(D3823-C3823,1)*24,2))</f>
        <v/>
      </c>
      <c r="G3823" s="6" t="n"/>
      <c r="H3823" s="16">
        <f>IF(OR(A3823="",B3823=""),"",IF(COUNTIFS('Lançamentos Diários'!$A$5:$A$2004,A3823,'Lançamentos Diários'!$B$5:$B$2004,B3823)&gt;0,"OK","FALTA LANÇAMENTO"))</f>
        <v/>
      </c>
    </row>
    <row r="3824">
      <c r="A3824" s="13" t="n"/>
      <c r="B3824" s="6" t="n"/>
      <c r="C3824" s="14" t="n"/>
      <c r="D3824" s="14" t="n"/>
      <c r="E3824" s="6" t="n"/>
      <c r="F3824" s="11">
        <f>IF(OR(C3824="",D3824=""),"",ROUND(MOD(D3824-C3824,1)*24,2))</f>
        <v/>
      </c>
      <c r="G3824" s="6" t="n"/>
      <c r="H3824" s="16">
        <f>IF(OR(A3824="",B3824=""),"",IF(COUNTIFS('Lançamentos Diários'!$A$5:$A$2004,A3824,'Lançamentos Diários'!$B$5:$B$2004,B3824)&gt;0,"OK","FALTA LANÇAMENTO"))</f>
        <v/>
      </c>
    </row>
    <row r="3825">
      <c r="A3825" s="13" t="n"/>
      <c r="B3825" s="6" t="n"/>
      <c r="C3825" s="14" t="n"/>
      <c r="D3825" s="14" t="n"/>
      <c r="E3825" s="6" t="n"/>
      <c r="F3825" s="11">
        <f>IF(OR(C3825="",D3825=""),"",ROUND(MOD(D3825-C3825,1)*24,2))</f>
        <v/>
      </c>
      <c r="G3825" s="6" t="n"/>
      <c r="H3825" s="16">
        <f>IF(OR(A3825="",B3825=""),"",IF(COUNTIFS('Lançamentos Diários'!$A$5:$A$2004,A3825,'Lançamentos Diários'!$B$5:$B$2004,B3825)&gt;0,"OK","FALTA LANÇAMENTO"))</f>
        <v/>
      </c>
    </row>
    <row r="3826">
      <c r="A3826" s="13" t="n"/>
      <c r="B3826" s="6" t="n"/>
      <c r="C3826" s="14" t="n"/>
      <c r="D3826" s="14" t="n"/>
      <c r="E3826" s="6" t="n"/>
      <c r="F3826" s="11">
        <f>IF(OR(C3826="",D3826=""),"",ROUND(MOD(D3826-C3826,1)*24,2))</f>
        <v/>
      </c>
      <c r="G3826" s="6" t="n"/>
      <c r="H3826" s="16">
        <f>IF(OR(A3826="",B3826=""),"",IF(COUNTIFS('Lançamentos Diários'!$A$5:$A$2004,A3826,'Lançamentos Diários'!$B$5:$B$2004,B3826)&gt;0,"OK","FALTA LANÇAMENTO"))</f>
        <v/>
      </c>
    </row>
    <row r="3827">
      <c r="A3827" s="13" t="n"/>
      <c r="B3827" s="6" t="n"/>
      <c r="C3827" s="14" t="n"/>
      <c r="D3827" s="14" t="n"/>
      <c r="E3827" s="6" t="n"/>
      <c r="F3827" s="11">
        <f>IF(OR(C3827="",D3827=""),"",ROUND(MOD(D3827-C3827,1)*24,2))</f>
        <v/>
      </c>
      <c r="G3827" s="6" t="n"/>
      <c r="H3827" s="16">
        <f>IF(OR(A3827="",B3827=""),"",IF(COUNTIFS('Lançamentos Diários'!$A$5:$A$2004,A3827,'Lançamentos Diários'!$B$5:$B$2004,B3827)&gt;0,"OK","FALTA LANÇAMENTO"))</f>
        <v/>
      </c>
    </row>
    <row r="3828">
      <c r="A3828" s="13" t="n"/>
      <c r="B3828" s="6" t="n"/>
      <c r="C3828" s="14" t="n"/>
      <c r="D3828" s="14" t="n"/>
      <c r="E3828" s="6" t="n"/>
      <c r="F3828" s="11">
        <f>IF(OR(C3828="",D3828=""),"",ROUND(MOD(D3828-C3828,1)*24,2))</f>
        <v/>
      </c>
      <c r="G3828" s="6" t="n"/>
      <c r="H3828" s="16">
        <f>IF(OR(A3828="",B3828=""),"",IF(COUNTIFS('Lançamentos Diários'!$A$5:$A$2004,A3828,'Lançamentos Diários'!$B$5:$B$2004,B3828)&gt;0,"OK","FALTA LANÇAMENTO"))</f>
        <v/>
      </c>
    </row>
    <row r="3829">
      <c r="A3829" s="13" t="n"/>
      <c r="B3829" s="6" t="n"/>
      <c r="C3829" s="14" t="n"/>
      <c r="D3829" s="14" t="n"/>
      <c r="E3829" s="6" t="n"/>
      <c r="F3829" s="11">
        <f>IF(OR(C3829="",D3829=""),"",ROUND(MOD(D3829-C3829,1)*24,2))</f>
        <v/>
      </c>
      <c r="G3829" s="6" t="n"/>
      <c r="H3829" s="16">
        <f>IF(OR(A3829="",B3829=""),"",IF(COUNTIFS('Lançamentos Diários'!$A$5:$A$2004,A3829,'Lançamentos Diários'!$B$5:$B$2004,B3829)&gt;0,"OK","FALTA LANÇAMENTO"))</f>
        <v/>
      </c>
    </row>
    <row r="3830">
      <c r="A3830" s="13" t="n"/>
      <c r="B3830" s="6" t="n"/>
      <c r="C3830" s="14" t="n"/>
      <c r="D3830" s="14" t="n"/>
      <c r="E3830" s="6" t="n"/>
      <c r="F3830" s="11">
        <f>IF(OR(C3830="",D3830=""),"",ROUND(MOD(D3830-C3830,1)*24,2))</f>
        <v/>
      </c>
      <c r="G3830" s="6" t="n"/>
      <c r="H3830" s="16">
        <f>IF(OR(A3830="",B3830=""),"",IF(COUNTIFS('Lançamentos Diários'!$A$5:$A$2004,A3830,'Lançamentos Diários'!$B$5:$B$2004,B3830)&gt;0,"OK","FALTA LANÇAMENTO"))</f>
        <v/>
      </c>
    </row>
    <row r="3831">
      <c r="A3831" s="13" t="n"/>
      <c r="B3831" s="6" t="n"/>
      <c r="C3831" s="14" t="n"/>
      <c r="D3831" s="14" t="n"/>
      <c r="E3831" s="6" t="n"/>
      <c r="F3831" s="11">
        <f>IF(OR(C3831="",D3831=""),"",ROUND(MOD(D3831-C3831,1)*24,2))</f>
        <v/>
      </c>
      <c r="G3831" s="6" t="n"/>
      <c r="H3831" s="16">
        <f>IF(OR(A3831="",B3831=""),"",IF(COUNTIFS('Lançamentos Diários'!$A$5:$A$2004,A3831,'Lançamentos Diários'!$B$5:$B$2004,B3831)&gt;0,"OK","FALTA LANÇAMENTO"))</f>
        <v/>
      </c>
    </row>
    <row r="3832">
      <c r="A3832" s="13" t="n"/>
      <c r="B3832" s="6" t="n"/>
      <c r="C3832" s="14" t="n"/>
      <c r="D3832" s="14" t="n"/>
      <c r="E3832" s="6" t="n"/>
      <c r="F3832" s="11">
        <f>IF(OR(C3832="",D3832=""),"",ROUND(MOD(D3832-C3832,1)*24,2))</f>
        <v/>
      </c>
      <c r="G3832" s="6" t="n"/>
      <c r="H3832" s="16">
        <f>IF(OR(A3832="",B3832=""),"",IF(COUNTIFS('Lançamentos Diários'!$A$5:$A$2004,A3832,'Lançamentos Diários'!$B$5:$B$2004,B3832)&gt;0,"OK","FALTA LANÇAMENTO"))</f>
        <v/>
      </c>
    </row>
    <row r="3833">
      <c r="A3833" s="13" t="n"/>
      <c r="B3833" s="6" t="n"/>
      <c r="C3833" s="14" t="n"/>
      <c r="D3833" s="14" t="n"/>
      <c r="E3833" s="6" t="n"/>
      <c r="F3833" s="11">
        <f>IF(OR(C3833="",D3833=""),"",ROUND(MOD(D3833-C3833,1)*24,2))</f>
        <v/>
      </c>
      <c r="G3833" s="6" t="n"/>
      <c r="H3833" s="16">
        <f>IF(OR(A3833="",B3833=""),"",IF(COUNTIFS('Lançamentos Diários'!$A$5:$A$2004,A3833,'Lançamentos Diários'!$B$5:$B$2004,B3833)&gt;0,"OK","FALTA LANÇAMENTO"))</f>
        <v/>
      </c>
    </row>
    <row r="3834">
      <c r="A3834" s="13" t="n"/>
      <c r="B3834" s="6" t="n"/>
      <c r="C3834" s="14" t="n"/>
      <c r="D3834" s="14" t="n"/>
      <c r="E3834" s="6" t="n"/>
      <c r="F3834" s="11">
        <f>IF(OR(C3834="",D3834=""),"",ROUND(MOD(D3834-C3834,1)*24,2))</f>
        <v/>
      </c>
      <c r="G3834" s="6" t="n"/>
      <c r="H3834" s="16">
        <f>IF(OR(A3834="",B3834=""),"",IF(COUNTIFS('Lançamentos Diários'!$A$5:$A$2004,A3834,'Lançamentos Diários'!$B$5:$B$2004,B3834)&gt;0,"OK","FALTA LANÇAMENTO"))</f>
        <v/>
      </c>
    </row>
    <row r="3835">
      <c r="A3835" s="13" t="n"/>
      <c r="B3835" s="6" t="n"/>
      <c r="C3835" s="14" t="n"/>
      <c r="D3835" s="14" t="n"/>
      <c r="E3835" s="6" t="n"/>
      <c r="F3835" s="11">
        <f>IF(OR(C3835="",D3835=""),"",ROUND(MOD(D3835-C3835,1)*24,2))</f>
        <v/>
      </c>
      <c r="G3835" s="6" t="n"/>
      <c r="H3835" s="16">
        <f>IF(OR(A3835="",B3835=""),"",IF(COUNTIFS('Lançamentos Diários'!$A$5:$A$2004,A3835,'Lançamentos Diários'!$B$5:$B$2004,B3835)&gt;0,"OK","FALTA LANÇAMENTO"))</f>
        <v/>
      </c>
    </row>
    <row r="3836">
      <c r="A3836" s="13" t="n"/>
      <c r="B3836" s="6" t="n"/>
      <c r="C3836" s="14" t="n"/>
      <c r="D3836" s="14" t="n"/>
      <c r="E3836" s="6" t="n"/>
      <c r="F3836" s="11">
        <f>IF(OR(C3836="",D3836=""),"",ROUND(MOD(D3836-C3836,1)*24,2))</f>
        <v/>
      </c>
      <c r="G3836" s="6" t="n"/>
      <c r="H3836" s="16">
        <f>IF(OR(A3836="",B3836=""),"",IF(COUNTIFS('Lançamentos Diários'!$A$5:$A$2004,A3836,'Lançamentos Diários'!$B$5:$B$2004,B3836)&gt;0,"OK","FALTA LANÇAMENTO"))</f>
        <v/>
      </c>
    </row>
    <row r="3837">
      <c r="A3837" s="13" t="n"/>
      <c r="B3837" s="6" t="n"/>
      <c r="C3837" s="14" t="n"/>
      <c r="D3837" s="14" t="n"/>
      <c r="E3837" s="6" t="n"/>
      <c r="F3837" s="11">
        <f>IF(OR(C3837="",D3837=""),"",ROUND(MOD(D3837-C3837,1)*24,2))</f>
        <v/>
      </c>
      <c r="G3837" s="6" t="n"/>
      <c r="H3837" s="16">
        <f>IF(OR(A3837="",B3837=""),"",IF(COUNTIFS('Lançamentos Diários'!$A$5:$A$2004,A3837,'Lançamentos Diários'!$B$5:$B$2004,B3837)&gt;0,"OK","FALTA LANÇAMENTO"))</f>
        <v/>
      </c>
    </row>
    <row r="3838">
      <c r="A3838" s="13" t="n"/>
      <c r="B3838" s="6" t="n"/>
      <c r="C3838" s="14" t="n"/>
      <c r="D3838" s="14" t="n"/>
      <c r="E3838" s="6" t="n"/>
      <c r="F3838" s="11">
        <f>IF(OR(C3838="",D3838=""),"",ROUND(MOD(D3838-C3838,1)*24,2))</f>
        <v/>
      </c>
      <c r="G3838" s="6" t="n"/>
      <c r="H3838" s="16">
        <f>IF(OR(A3838="",B3838=""),"",IF(COUNTIFS('Lançamentos Diários'!$A$5:$A$2004,A3838,'Lançamentos Diários'!$B$5:$B$2004,B3838)&gt;0,"OK","FALTA LANÇAMENTO"))</f>
        <v/>
      </c>
    </row>
    <row r="3839">
      <c r="A3839" s="13" t="n"/>
      <c r="B3839" s="6" t="n"/>
      <c r="C3839" s="14" t="n"/>
      <c r="D3839" s="14" t="n"/>
      <c r="E3839" s="6" t="n"/>
      <c r="F3839" s="11">
        <f>IF(OR(C3839="",D3839=""),"",ROUND(MOD(D3839-C3839,1)*24,2))</f>
        <v/>
      </c>
      <c r="G3839" s="6" t="n"/>
      <c r="H3839" s="16">
        <f>IF(OR(A3839="",B3839=""),"",IF(COUNTIFS('Lançamentos Diários'!$A$5:$A$2004,A3839,'Lançamentos Diários'!$B$5:$B$2004,B3839)&gt;0,"OK","FALTA LANÇAMENTO"))</f>
        <v/>
      </c>
    </row>
    <row r="3840">
      <c r="A3840" s="13" t="n"/>
      <c r="B3840" s="6" t="n"/>
      <c r="C3840" s="14" t="n"/>
      <c r="D3840" s="14" t="n"/>
      <c r="E3840" s="6" t="n"/>
      <c r="F3840" s="11">
        <f>IF(OR(C3840="",D3840=""),"",ROUND(MOD(D3840-C3840,1)*24,2))</f>
        <v/>
      </c>
      <c r="G3840" s="6" t="n"/>
      <c r="H3840" s="16">
        <f>IF(OR(A3840="",B3840=""),"",IF(COUNTIFS('Lançamentos Diários'!$A$5:$A$2004,A3840,'Lançamentos Diários'!$B$5:$B$2004,B3840)&gt;0,"OK","FALTA LANÇAMENTO"))</f>
        <v/>
      </c>
    </row>
    <row r="3841">
      <c r="A3841" s="13" t="n"/>
      <c r="B3841" s="6" t="n"/>
      <c r="C3841" s="14" t="n"/>
      <c r="D3841" s="14" t="n"/>
      <c r="E3841" s="6" t="n"/>
      <c r="F3841" s="11">
        <f>IF(OR(C3841="",D3841=""),"",ROUND(MOD(D3841-C3841,1)*24,2))</f>
        <v/>
      </c>
      <c r="G3841" s="6" t="n"/>
      <c r="H3841" s="16">
        <f>IF(OR(A3841="",B3841=""),"",IF(COUNTIFS('Lançamentos Diários'!$A$5:$A$2004,A3841,'Lançamentos Diários'!$B$5:$B$2004,B3841)&gt;0,"OK","FALTA LANÇAMENTO"))</f>
        <v/>
      </c>
    </row>
    <row r="3842">
      <c r="A3842" s="13" t="n"/>
      <c r="B3842" s="6" t="n"/>
      <c r="C3842" s="14" t="n"/>
      <c r="D3842" s="14" t="n"/>
      <c r="E3842" s="6" t="n"/>
      <c r="F3842" s="11">
        <f>IF(OR(C3842="",D3842=""),"",ROUND(MOD(D3842-C3842,1)*24,2))</f>
        <v/>
      </c>
      <c r="G3842" s="6" t="n"/>
      <c r="H3842" s="16">
        <f>IF(OR(A3842="",B3842=""),"",IF(COUNTIFS('Lançamentos Diários'!$A$5:$A$2004,A3842,'Lançamentos Diários'!$B$5:$B$2004,B3842)&gt;0,"OK","FALTA LANÇAMENTO"))</f>
        <v/>
      </c>
    </row>
    <row r="3843">
      <c r="A3843" s="13" t="n"/>
      <c r="B3843" s="6" t="n"/>
      <c r="C3843" s="14" t="n"/>
      <c r="D3843" s="14" t="n"/>
      <c r="E3843" s="6" t="n"/>
      <c r="F3843" s="11">
        <f>IF(OR(C3843="",D3843=""),"",ROUND(MOD(D3843-C3843,1)*24,2))</f>
        <v/>
      </c>
      <c r="G3843" s="6" t="n"/>
      <c r="H3843" s="16">
        <f>IF(OR(A3843="",B3843=""),"",IF(COUNTIFS('Lançamentos Diários'!$A$5:$A$2004,A3843,'Lançamentos Diários'!$B$5:$B$2004,B3843)&gt;0,"OK","FALTA LANÇAMENTO"))</f>
        <v/>
      </c>
    </row>
    <row r="3844">
      <c r="A3844" s="13" t="n"/>
      <c r="B3844" s="6" t="n"/>
      <c r="C3844" s="14" t="n"/>
      <c r="D3844" s="14" t="n"/>
      <c r="E3844" s="6" t="n"/>
      <c r="F3844" s="11">
        <f>IF(OR(C3844="",D3844=""),"",ROUND(MOD(D3844-C3844,1)*24,2))</f>
        <v/>
      </c>
      <c r="G3844" s="6" t="n"/>
      <c r="H3844" s="16">
        <f>IF(OR(A3844="",B3844=""),"",IF(COUNTIFS('Lançamentos Diários'!$A$5:$A$2004,A3844,'Lançamentos Diários'!$B$5:$B$2004,B3844)&gt;0,"OK","FALTA LANÇAMENTO"))</f>
        <v/>
      </c>
    </row>
    <row r="3845">
      <c r="A3845" s="13" t="n"/>
      <c r="B3845" s="6" t="n"/>
      <c r="C3845" s="14" t="n"/>
      <c r="D3845" s="14" t="n"/>
      <c r="E3845" s="6" t="n"/>
      <c r="F3845" s="11">
        <f>IF(OR(C3845="",D3845=""),"",ROUND(MOD(D3845-C3845,1)*24,2))</f>
        <v/>
      </c>
      <c r="G3845" s="6" t="n"/>
      <c r="H3845" s="16">
        <f>IF(OR(A3845="",B3845=""),"",IF(COUNTIFS('Lançamentos Diários'!$A$5:$A$2004,A3845,'Lançamentos Diários'!$B$5:$B$2004,B3845)&gt;0,"OK","FALTA LANÇAMENTO"))</f>
        <v/>
      </c>
    </row>
    <row r="3846">
      <c r="A3846" s="13" t="n"/>
      <c r="B3846" s="6" t="n"/>
      <c r="C3846" s="14" t="n"/>
      <c r="D3846" s="14" t="n"/>
      <c r="E3846" s="6" t="n"/>
      <c r="F3846" s="11">
        <f>IF(OR(C3846="",D3846=""),"",ROUND(MOD(D3846-C3846,1)*24,2))</f>
        <v/>
      </c>
      <c r="G3846" s="6" t="n"/>
      <c r="H3846" s="16">
        <f>IF(OR(A3846="",B3846=""),"",IF(COUNTIFS('Lançamentos Diários'!$A$5:$A$2004,A3846,'Lançamentos Diários'!$B$5:$B$2004,B3846)&gt;0,"OK","FALTA LANÇAMENTO"))</f>
        <v/>
      </c>
    </row>
    <row r="3847">
      <c r="A3847" s="13" t="n"/>
      <c r="B3847" s="6" t="n"/>
      <c r="C3847" s="14" t="n"/>
      <c r="D3847" s="14" t="n"/>
      <c r="E3847" s="6" t="n"/>
      <c r="F3847" s="11">
        <f>IF(OR(C3847="",D3847=""),"",ROUND(MOD(D3847-C3847,1)*24,2))</f>
        <v/>
      </c>
      <c r="G3847" s="6" t="n"/>
      <c r="H3847" s="16">
        <f>IF(OR(A3847="",B3847=""),"",IF(COUNTIFS('Lançamentos Diários'!$A$5:$A$2004,A3847,'Lançamentos Diários'!$B$5:$B$2004,B3847)&gt;0,"OK","FALTA LANÇAMENTO"))</f>
        <v/>
      </c>
    </row>
    <row r="3848">
      <c r="A3848" s="13" t="n"/>
      <c r="B3848" s="6" t="n"/>
      <c r="C3848" s="14" t="n"/>
      <c r="D3848" s="14" t="n"/>
      <c r="E3848" s="6" t="n"/>
      <c r="F3848" s="11">
        <f>IF(OR(C3848="",D3848=""),"",ROUND(MOD(D3848-C3848,1)*24,2))</f>
        <v/>
      </c>
      <c r="G3848" s="6" t="n"/>
      <c r="H3848" s="16">
        <f>IF(OR(A3848="",B3848=""),"",IF(COUNTIFS('Lançamentos Diários'!$A$5:$A$2004,A3848,'Lançamentos Diários'!$B$5:$B$2004,B3848)&gt;0,"OK","FALTA LANÇAMENTO"))</f>
        <v/>
      </c>
    </row>
    <row r="3849">
      <c r="A3849" s="13" t="n"/>
      <c r="B3849" s="6" t="n"/>
      <c r="C3849" s="14" t="n"/>
      <c r="D3849" s="14" t="n"/>
      <c r="E3849" s="6" t="n"/>
      <c r="F3849" s="11">
        <f>IF(OR(C3849="",D3849=""),"",ROUND(MOD(D3849-C3849,1)*24,2))</f>
        <v/>
      </c>
      <c r="G3849" s="6" t="n"/>
      <c r="H3849" s="16">
        <f>IF(OR(A3849="",B3849=""),"",IF(COUNTIFS('Lançamentos Diários'!$A$5:$A$2004,A3849,'Lançamentos Diários'!$B$5:$B$2004,B3849)&gt;0,"OK","FALTA LANÇAMENTO"))</f>
        <v/>
      </c>
    </row>
    <row r="3850">
      <c r="A3850" s="13" t="n"/>
      <c r="B3850" s="6" t="n"/>
      <c r="C3850" s="14" t="n"/>
      <c r="D3850" s="14" t="n"/>
      <c r="E3850" s="6" t="n"/>
      <c r="F3850" s="11">
        <f>IF(OR(C3850="",D3850=""),"",ROUND(MOD(D3850-C3850,1)*24,2))</f>
        <v/>
      </c>
      <c r="G3850" s="6" t="n"/>
      <c r="H3850" s="16">
        <f>IF(OR(A3850="",B3850=""),"",IF(COUNTIFS('Lançamentos Diários'!$A$5:$A$2004,A3850,'Lançamentos Diários'!$B$5:$B$2004,B3850)&gt;0,"OK","FALTA LANÇAMENTO"))</f>
        <v/>
      </c>
    </row>
    <row r="3851">
      <c r="A3851" s="13" t="n"/>
      <c r="B3851" s="6" t="n"/>
      <c r="C3851" s="14" t="n"/>
      <c r="D3851" s="14" t="n"/>
      <c r="E3851" s="6" t="n"/>
      <c r="F3851" s="11">
        <f>IF(OR(C3851="",D3851=""),"",ROUND(MOD(D3851-C3851,1)*24,2))</f>
        <v/>
      </c>
      <c r="G3851" s="6" t="n"/>
      <c r="H3851" s="16">
        <f>IF(OR(A3851="",B3851=""),"",IF(COUNTIFS('Lançamentos Diários'!$A$5:$A$2004,A3851,'Lançamentos Diários'!$B$5:$B$2004,B3851)&gt;0,"OK","FALTA LANÇAMENTO"))</f>
        <v/>
      </c>
    </row>
    <row r="3852">
      <c r="A3852" s="13" t="n"/>
      <c r="B3852" s="6" t="n"/>
      <c r="C3852" s="14" t="n"/>
      <c r="D3852" s="14" t="n"/>
      <c r="E3852" s="6" t="n"/>
      <c r="F3852" s="11">
        <f>IF(OR(C3852="",D3852=""),"",ROUND(MOD(D3852-C3852,1)*24,2))</f>
        <v/>
      </c>
      <c r="G3852" s="6" t="n"/>
      <c r="H3852" s="16">
        <f>IF(OR(A3852="",B3852=""),"",IF(COUNTIFS('Lançamentos Diários'!$A$5:$A$2004,A3852,'Lançamentos Diários'!$B$5:$B$2004,B3852)&gt;0,"OK","FALTA LANÇAMENTO"))</f>
        <v/>
      </c>
    </row>
    <row r="3853">
      <c r="A3853" s="13" t="n"/>
      <c r="B3853" s="6" t="n"/>
      <c r="C3853" s="14" t="n"/>
      <c r="D3853" s="14" t="n"/>
      <c r="E3853" s="6" t="n"/>
      <c r="F3853" s="11">
        <f>IF(OR(C3853="",D3853=""),"",ROUND(MOD(D3853-C3853,1)*24,2))</f>
        <v/>
      </c>
      <c r="G3853" s="6" t="n"/>
      <c r="H3853" s="16">
        <f>IF(OR(A3853="",B3853=""),"",IF(COUNTIFS('Lançamentos Diários'!$A$5:$A$2004,A3853,'Lançamentos Diários'!$B$5:$B$2004,B3853)&gt;0,"OK","FALTA LANÇAMENTO"))</f>
        <v/>
      </c>
    </row>
    <row r="3854">
      <c r="A3854" s="13" t="n"/>
      <c r="B3854" s="6" t="n"/>
      <c r="C3854" s="14" t="n"/>
      <c r="D3854" s="14" t="n"/>
      <c r="E3854" s="6" t="n"/>
      <c r="F3854" s="11">
        <f>IF(OR(C3854="",D3854=""),"",ROUND(MOD(D3854-C3854,1)*24,2))</f>
        <v/>
      </c>
      <c r="G3854" s="6" t="n"/>
      <c r="H3854" s="16">
        <f>IF(OR(A3854="",B3854=""),"",IF(COUNTIFS('Lançamentos Diários'!$A$5:$A$2004,A3854,'Lançamentos Diários'!$B$5:$B$2004,B3854)&gt;0,"OK","FALTA LANÇAMENTO"))</f>
        <v/>
      </c>
    </row>
    <row r="3855">
      <c r="A3855" s="13" t="n"/>
      <c r="B3855" s="6" t="n"/>
      <c r="C3855" s="14" t="n"/>
      <c r="D3855" s="14" t="n"/>
      <c r="E3855" s="6" t="n"/>
      <c r="F3855" s="11">
        <f>IF(OR(C3855="",D3855=""),"",ROUND(MOD(D3855-C3855,1)*24,2))</f>
        <v/>
      </c>
      <c r="G3855" s="6" t="n"/>
      <c r="H3855" s="16">
        <f>IF(OR(A3855="",B3855=""),"",IF(COUNTIFS('Lançamentos Diários'!$A$5:$A$2004,A3855,'Lançamentos Diários'!$B$5:$B$2004,B3855)&gt;0,"OK","FALTA LANÇAMENTO"))</f>
        <v/>
      </c>
    </row>
    <row r="3856">
      <c r="A3856" s="13" t="n"/>
      <c r="B3856" s="6" t="n"/>
      <c r="C3856" s="14" t="n"/>
      <c r="D3856" s="14" t="n"/>
      <c r="E3856" s="6" t="n"/>
      <c r="F3856" s="11">
        <f>IF(OR(C3856="",D3856=""),"",ROUND(MOD(D3856-C3856,1)*24,2))</f>
        <v/>
      </c>
      <c r="G3856" s="6" t="n"/>
      <c r="H3856" s="16">
        <f>IF(OR(A3856="",B3856=""),"",IF(COUNTIFS('Lançamentos Diários'!$A$5:$A$2004,A3856,'Lançamentos Diários'!$B$5:$B$2004,B3856)&gt;0,"OK","FALTA LANÇAMENTO"))</f>
        <v/>
      </c>
    </row>
    <row r="3857">
      <c r="A3857" s="13" t="n"/>
      <c r="B3857" s="6" t="n"/>
      <c r="C3857" s="14" t="n"/>
      <c r="D3857" s="14" t="n"/>
      <c r="E3857" s="6" t="n"/>
      <c r="F3857" s="11">
        <f>IF(OR(C3857="",D3857=""),"",ROUND(MOD(D3857-C3857,1)*24,2))</f>
        <v/>
      </c>
      <c r="G3857" s="6" t="n"/>
      <c r="H3857" s="16">
        <f>IF(OR(A3857="",B3857=""),"",IF(COUNTIFS('Lançamentos Diários'!$A$5:$A$2004,A3857,'Lançamentos Diários'!$B$5:$B$2004,B3857)&gt;0,"OK","FALTA LANÇAMENTO"))</f>
        <v/>
      </c>
    </row>
    <row r="3858">
      <c r="A3858" s="13" t="n"/>
      <c r="B3858" s="6" t="n"/>
      <c r="C3858" s="14" t="n"/>
      <c r="D3858" s="14" t="n"/>
      <c r="E3858" s="6" t="n"/>
      <c r="F3858" s="11">
        <f>IF(OR(C3858="",D3858=""),"",ROUND(MOD(D3858-C3858,1)*24,2))</f>
        <v/>
      </c>
      <c r="G3858" s="6" t="n"/>
      <c r="H3858" s="16">
        <f>IF(OR(A3858="",B3858=""),"",IF(COUNTIFS('Lançamentos Diários'!$A$5:$A$2004,A3858,'Lançamentos Diários'!$B$5:$B$2004,B3858)&gt;0,"OK","FALTA LANÇAMENTO"))</f>
        <v/>
      </c>
    </row>
    <row r="3859">
      <c r="A3859" s="13" t="n"/>
      <c r="B3859" s="6" t="n"/>
      <c r="C3859" s="14" t="n"/>
      <c r="D3859" s="14" t="n"/>
      <c r="E3859" s="6" t="n"/>
      <c r="F3859" s="11">
        <f>IF(OR(C3859="",D3859=""),"",ROUND(MOD(D3859-C3859,1)*24,2))</f>
        <v/>
      </c>
      <c r="G3859" s="6" t="n"/>
      <c r="H3859" s="16">
        <f>IF(OR(A3859="",B3859=""),"",IF(COUNTIFS('Lançamentos Diários'!$A$5:$A$2004,A3859,'Lançamentos Diários'!$B$5:$B$2004,B3859)&gt;0,"OK","FALTA LANÇAMENTO"))</f>
        <v/>
      </c>
    </row>
    <row r="3860">
      <c r="A3860" s="13" t="n"/>
      <c r="B3860" s="6" t="n"/>
      <c r="C3860" s="14" t="n"/>
      <c r="D3860" s="14" t="n"/>
      <c r="E3860" s="6" t="n"/>
      <c r="F3860" s="11">
        <f>IF(OR(C3860="",D3860=""),"",ROUND(MOD(D3860-C3860,1)*24,2))</f>
        <v/>
      </c>
      <c r="G3860" s="6" t="n"/>
      <c r="H3860" s="16">
        <f>IF(OR(A3860="",B3860=""),"",IF(COUNTIFS('Lançamentos Diários'!$A$5:$A$2004,A3860,'Lançamentos Diários'!$B$5:$B$2004,B3860)&gt;0,"OK","FALTA LANÇAMENTO"))</f>
        <v/>
      </c>
    </row>
    <row r="3861">
      <c r="A3861" s="13" t="n"/>
      <c r="B3861" s="6" t="n"/>
      <c r="C3861" s="14" t="n"/>
      <c r="D3861" s="14" t="n"/>
      <c r="E3861" s="6" t="n"/>
      <c r="F3861" s="11">
        <f>IF(OR(C3861="",D3861=""),"",ROUND(MOD(D3861-C3861,1)*24,2))</f>
        <v/>
      </c>
      <c r="G3861" s="6" t="n"/>
      <c r="H3861" s="16">
        <f>IF(OR(A3861="",B3861=""),"",IF(COUNTIFS('Lançamentos Diários'!$A$5:$A$2004,A3861,'Lançamentos Diários'!$B$5:$B$2004,B3861)&gt;0,"OK","FALTA LANÇAMENTO"))</f>
        <v/>
      </c>
    </row>
    <row r="3862">
      <c r="A3862" s="13" t="n"/>
      <c r="B3862" s="6" t="n"/>
      <c r="C3862" s="14" t="n"/>
      <c r="D3862" s="14" t="n"/>
      <c r="E3862" s="6" t="n"/>
      <c r="F3862" s="11">
        <f>IF(OR(C3862="",D3862=""),"",ROUND(MOD(D3862-C3862,1)*24,2))</f>
        <v/>
      </c>
      <c r="G3862" s="6" t="n"/>
      <c r="H3862" s="16">
        <f>IF(OR(A3862="",B3862=""),"",IF(COUNTIFS('Lançamentos Diários'!$A$5:$A$2004,A3862,'Lançamentos Diários'!$B$5:$B$2004,B3862)&gt;0,"OK","FALTA LANÇAMENTO"))</f>
        <v/>
      </c>
    </row>
    <row r="3863">
      <c r="A3863" s="13" t="n"/>
      <c r="B3863" s="6" t="n"/>
      <c r="C3863" s="14" t="n"/>
      <c r="D3863" s="14" t="n"/>
      <c r="E3863" s="6" t="n"/>
      <c r="F3863" s="11">
        <f>IF(OR(C3863="",D3863=""),"",ROUND(MOD(D3863-C3863,1)*24,2))</f>
        <v/>
      </c>
      <c r="G3863" s="6" t="n"/>
      <c r="H3863" s="16">
        <f>IF(OR(A3863="",B3863=""),"",IF(COUNTIFS('Lançamentos Diários'!$A$5:$A$2004,A3863,'Lançamentos Diários'!$B$5:$B$2004,B3863)&gt;0,"OK","FALTA LANÇAMENTO"))</f>
        <v/>
      </c>
    </row>
    <row r="3864">
      <c r="A3864" s="13" t="n"/>
      <c r="B3864" s="6" t="n"/>
      <c r="C3864" s="14" t="n"/>
      <c r="D3864" s="14" t="n"/>
      <c r="E3864" s="6" t="n"/>
      <c r="F3864" s="11">
        <f>IF(OR(C3864="",D3864=""),"",ROUND(MOD(D3864-C3864,1)*24,2))</f>
        <v/>
      </c>
      <c r="G3864" s="6" t="n"/>
      <c r="H3864" s="16">
        <f>IF(OR(A3864="",B3864=""),"",IF(COUNTIFS('Lançamentos Diários'!$A$5:$A$2004,A3864,'Lançamentos Diários'!$B$5:$B$2004,B3864)&gt;0,"OK","FALTA LANÇAMENTO"))</f>
        <v/>
      </c>
    </row>
    <row r="3865">
      <c r="A3865" s="13" t="n"/>
      <c r="B3865" s="6" t="n"/>
      <c r="C3865" s="14" t="n"/>
      <c r="D3865" s="14" t="n"/>
      <c r="E3865" s="6" t="n"/>
      <c r="F3865" s="11">
        <f>IF(OR(C3865="",D3865=""),"",ROUND(MOD(D3865-C3865,1)*24,2))</f>
        <v/>
      </c>
      <c r="G3865" s="6" t="n"/>
      <c r="H3865" s="16">
        <f>IF(OR(A3865="",B3865=""),"",IF(COUNTIFS('Lançamentos Diários'!$A$5:$A$2004,A3865,'Lançamentos Diários'!$B$5:$B$2004,B3865)&gt;0,"OK","FALTA LANÇAMENTO"))</f>
        <v/>
      </c>
    </row>
    <row r="3866">
      <c r="A3866" s="13" t="n"/>
      <c r="B3866" s="6" t="n"/>
      <c r="C3866" s="14" t="n"/>
      <c r="D3866" s="14" t="n"/>
      <c r="E3866" s="6" t="n"/>
      <c r="F3866" s="11">
        <f>IF(OR(C3866="",D3866=""),"",ROUND(MOD(D3866-C3866,1)*24,2))</f>
        <v/>
      </c>
      <c r="G3866" s="6" t="n"/>
      <c r="H3866" s="16">
        <f>IF(OR(A3866="",B3866=""),"",IF(COUNTIFS('Lançamentos Diários'!$A$5:$A$2004,A3866,'Lançamentos Diários'!$B$5:$B$2004,B3866)&gt;0,"OK","FALTA LANÇAMENTO"))</f>
        <v/>
      </c>
    </row>
    <row r="3867">
      <c r="A3867" s="13" t="n"/>
      <c r="B3867" s="6" t="n"/>
      <c r="C3867" s="14" t="n"/>
      <c r="D3867" s="14" t="n"/>
      <c r="E3867" s="6" t="n"/>
      <c r="F3867" s="11">
        <f>IF(OR(C3867="",D3867=""),"",ROUND(MOD(D3867-C3867,1)*24,2))</f>
        <v/>
      </c>
      <c r="G3867" s="6" t="n"/>
      <c r="H3867" s="16">
        <f>IF(OR(A3867="",B3867=""),"",IF(COUNTIFS('Lançamentos Diários'!$A$5:$A$2004,A3867,'Lançamentos Diários'!$B$5:$B$2004,B3867)&gt;0,"OK","FALTA LANÇAMENTO"))</f>
        <v/>
      </c>
    </row>
    <row r="3868">
      <c r="A3868" s="13" t="n"/>
      <c r="B3868" s="6" t="n"/>
      <c r="C3868" s="14" t="n"/>
      <c r="D3868" s="14" t="n"/>
      <c r="E3868" s="6" t="n"/>
      <c r="F3868" s="11">
        <f>IF(OR(C3868="",D3868=""),"",ROUND(MOD(D3868-C3868,1)*24,2))</f>
        <v/>
      </c>
      <c r="G3868" s="6" t="n"/>
      <c r="H3868" s="16">
        <f>IF(OR(A3868="",B3868=""),"",IF(COUNTIFS('Lançamentos Diários'!$A$5:$A$2004,A3868,'Lançamentos Diários'!$B$5:$B$2004,B3868)&gt;0,"OK","FALTA LANÇAMENTO"))</f>
        <v/>
      </c>
    </row>
    <row r="3869">
      <c r="A3869" s="13" t="n"/>
      <c r="B3869" s="6" t="n"/>
      <c r="C3869" s="14" t="n"/>
      <c r="D3869" s="14" t="n"/>
      <c r="E3869" s="6" t="n"/>
      <c r="F3869" s="11">
        <f>IF(OR(C3869="",D3869=""),"",ROUND(MOD(D3869-C3869,1)*24,2))</f>
        <v/>
      </c>
      <c r="G3869" s="6" t="n"/>
      <c r="H3869" s="16">
        <f>IF(OR(A3869="",B3869=""),"",IF(COUNTIFS('Lançamentos Diários'!$A$5:$A$2004,A3869,'Lançamentos Diários'!$B$5:$B$2004,B3869)&gt;0,"OK","FALTA LANÇAMENTO"))</f>
        <v/>
      </c>
    </row>
    <row r="3870">
      <c r="A3870" s="13" t="n"/>
      <c r="B3870" s="6" t="n"/>
      <c r="C3870" s="14" t="n"/>
      <c r="D3870" s="14" t="n"/>
      <c r="E3870" s="6" t="n"/>
      <c r="F3870" s="11">
        <f>IF(OR(C3870="",D3870=""),"",ROUND(MOD(D3870-C3870,1)*24,2))</f>
        <v/>
      </c>
      <c r="G3870" s="6" t="n"/>
      <c r="H3870" s="16">
        <f>IF(OR(A3870="",B3870=""),"",IF(COUNTIFS('Lançamentos Diários'!$A$5:$A$2004,A3870,'Lançamentos Diários'!$B$5:$B$2004,B3870)&gt;0,"OK","FALTA LANÇAMENTO"))</f>
        <v/>
      </c>
    </row>
    <row r="3871">
      <c r="A3871" s="13" t="n"/>
      <c r="B3871" s="6" t="n"/>
      <c r="C3871" s="14" t="n"/>
      <c r="D3871" s="14" t="n"/>
      <c r="E3871" s="6" t="n"/>
      <c r="F3871" s="11">
        <f>IF(OR(C3871="",D3871=""),"",ROUND(MOD(D3871-C3871,1)*24,2))</f>
        <v/>
      </c>
      <c r="G3871" s="6" t="n"/>
      <c r="H3871" s="16">
        <f>IF(OR(A3871="",B3871=""),"",IF(COUNTIFS('Lançamentos Diários'!$A$5:$A$2004,A3871,'Lançamentos Diários'!$B$5:$B$2004,B3871)&gt;0,"OK","FALTA LANÇAMENTO"))</f>
        <v/>
      </c>
    </row>
    <row r="3872">
      <c r="A3872" s="13" t="n"/>
      <c r="B3872" s="6" t="n"/>
      <c r="C3872" s="14" t="n"/>
      <c r="D3872" s="14" t="n"/>
      <c r="E3872" s="6" t="n"/>
      <c r="F3872" s="11">
        <f>IF(OR(C3872="",D3872=""),"",ROUND(MOD(D3872-C3872,1)*24,2))</f>
        <v/>
      </c>
      <c r="G3872" s="6" t="n"/>
      <c r="H3872" s="16">
        <f>IF(OR(A3872="",B3872=""),"",IF(COUNTIFS('Lançamentos Diários'!$A$5:$A$2004,A3872,'Lançamentos Diários'!$B$5:$B$2004,B3872)&gt;0,"OK","FALTA LANÇAMENTO"))</f>
        <v/>
      </c>
    </row>
    <row r="3873">
      <c r="A3873" s="13" t="n"/>
      <c r="B3873" s="6" t="n"/>
      <c r="C3873" s="14" t="n"/>
      <c r="D3873" s="14" t="n"/>
      <c r="E3873" s="6" t="n"/>
      <c r="F3873" s="11">
        <f>IF(OR(C3873="",D3873=""),"",ROUND(MOD(D3873-C3873,1)*24,2))</f>
        <v/>
      </c>
      <c r="G3873" s="6" t="n"/>
      <c r="H3873" s="16">
        <f>IF(OR(A3873="",B3873=""),"",IF(COUNTIFS('Lançamentos Diários'!$A$5:$A$2004,A3873,'Lançamentos Diários'!$B$5:$B$2004,B3873)&gt;0,"OK","FALTA LANÇAMENTO"))</f>
        <v/>
      </c>
    </row>
    <row r="3874">
      <c r="A3874" s="13" t="n"/>
      <c r="B3874" s="6" t="n"/>
      <c r="C3874" s="14" t="n"/>
      <c r="D3874" s="14" t="n"/>
      <c r="E3874" s="6" t="n"/>
      <c r="F3874" s="11">
        <f>IF(OR(C3874="",D3874=""),"",ROUND(MOD(D3874-C3874,1)*24,2))</f>
        <v/>
      </c>
      <c r="G3874" s="6" t="n"/>
      <c r="H3874" s="16">
        <f>IF(OR(A3874="",B3874=""),"",IF(COUNTIFS('Lançamentos Diários'!$A$5:$A$2004,A3874,'Lançamentos Diários'!$B$5:$B$2004,B3874)&gt;0,"OK","FALTA LANÇAMENTO"))</f>
        <v/>
      </c>
    </row>
    <row r="3875">
      <c r="A3875" s="13" t="n"/>
      <c r="B3875" s="6" t="n"/>
      <c r="C3875" s="14" t="n"/>
      <c r="D3875" s="14" t="n"/>
      <c r="E3875" s="6" t="n"/>
      <c r="F3875" s="11">
        <f>IF(OR(C3875="",D3875=""),"",ROUND(MOD(D3875-C3875,1)*24,2))</f>
        <v/>
      </c>
      <c r="G3875" s="6" t="n"/>
      <c r="H3875" s="16">
        <f>IF(OR(A3875="",B3875=""),"",IF(COUNTIFS('Lançamentos Diários'!$A$5:$A$2004,A3875,'Lançamentos Diários'!$B$5:$B$2004,B3875)&gt;0,"OK","FALTA LANÇAMENTO"))</f>
        <v/>
      </c>
    </row>
    <row r="3876">
      <c r="A3876" s="13" t="n"/>
      <c r="B3876" s="6" t="n"/>
      <c r="C3876" s="14" t="n"/>
      <c r="D3876" s="14" t="n"/>
      <c r="E3876" s="6" t="n"/>
      <c r="F3876" s="11">
        <f>IF(OR(C3876="",D3876=""),"",ROUND(MOD(D3876-C3876,1)*24,2))</f>
        <v/>
      </c>
      <c r="G3876" s="6" t="n"/>
      <c r="H3876" s="16">
        <f>IF(OR(A3876="",B3876=""),"",IF(COUNTIFS('Lançamentos Diários'!$A$5:$A$2004,A3876,'Lançamentos Diários'!$B$5:$B$2004,B3876)&gt;0,"OK","FALTA LANÇAMENTO"))</f>
        <v/>
      </c>
    </row>
    <row r="3877">
      <c r="A3877" s="13" t="n"/>
      <c r="B3877" s="6" t="n"/>
      <c r="C3877" s="14" t="n"/>
      <c r="D3877" s="14" t="n"/>
      <c r="E3877" s="6" t="n"/>
      <c r="F3877" s="11">
        <f>IF(OR(C3877="",D3877=""),"",ROUND(MOD(D3877-C3877,1)*24,2))</f>
        <v/>
      </c>
      <c r="G3877" s="6" t="n"/>
      <c r="H3877" s="16">
        <f>IF(OR(A3877="",B3877=""),"",IF(COUNTIFS('Lançamentos Diários'!$A$5:$A$2004,A3877,'Lançamentos Diários'!$B$5:$B$2004,B3877)&gt;0,"OK","FALTA LANÇAMENTO"))</f>
        <v/>
      </c>
    </row>
    <row r="3878">
      <c r="A3878" s="13" t="n"/>
      <c r="B3878" s="6" t="n"/>
      <c r="C3878" s="14" t="n"/>
      <c r="D3878" s="14" t="n"/>
      <c r="E3878" s="6" t="n"/>
      <c r="F3878" s="11">
        <f>IF(OR(C3878="",D3878=""),"",ROUND(MOD(D3878-C3878,1)*24,2))</f>
        <v/>
      </c>
      <c r="G3878" s="6" t="n"/>
      <c r="H3878" s="16">
        <f>IF(OR(A3878="",B3878=""),"",IF(COUNTIFS('Lançamentos Diários'!$A$5:$A$2004,A3878,'Lançamentos Diários'!$B$5:$B$2004,B3878)&gt;0,"OK","FALTA LANÇAMENTO"))</f>
        <v/>
      </c>
    </row>
    <row r="3879">
      <c r="A3879" s="13" t="n"/>
      <c r="B3879" s="6" t="n"/>
      <c r="C3879" s="14" t="n"/>
      <c r="D3879" s="14" t="n"/>
      <c r="E3879" s="6" t="n"/>
      <c r="F3879" s="11">
        <f>IF(OR(C3879="",D3879=""),"",ROUND(MOD(D3879-C3879,1)*24,2))</f>
        <v/>
      </c>
      <c r="G3879" s="6" t="n"/>
      <c r="H3879" s="16">
        <f>IF(OR(A3879="",B3879=""),"",IF(COUNTIFS('Lançamentos Diários'!$A$5:$A$2004,A3879,'Lançamentos Diários'!$B$5:$B$2004,B3879)&gt;0,"OK","FALTA LANÇAMENTO"))</f>
        <v/>
      </c>
    </row>
    <row r="3880">
      <c r="A3880" s="13" t="n"/>
      <c r="B3880" s="6" t="n"/>
      <c r="C3880" s="14" t="n"/>
      <c r="D3880" s="14" t="n"/>
      <c r="E3880" s="6" t="n"/>
      <c r="F3880" s="11">
        <f>IF(OR(C3880="",D3880=""),"",ROUND(MOD(D3880-C3880,1)*24,2))</f>
        <v/>
      </c>
      <c r="G3880" s="6" t="n"/>
      <c r="H3880" s="16">
        <f>IF(OR(A3880="",B3880=""),"",IF(COUNTIFS('Lançamentos Diários'!$A$5:$A$2004,A3880,'Lançamentos Diários'!$B$5:$B$2004,B3880)&gt;0,"OK","FALTA LANÇAMENTO"))</f>
        <v/>
      </c>
    </row>
    <row r="3881">
      <c r="A3881" s="13" t="n"/>
      <c r="B3881" s="6" t="n"/>
      <c r="C3881" s="14" t="n"/>
      <c r="D3881" s="14" t="n"/>
      <c r="E3881" s="6" t="n"/>
      <c r="F3881" s="11">
        <f>IF(OR(C3881="",D3881=""),"",ROUND(MOD(D3881-C3881,1)*24,2))</f>
        <v/>
      </c>
      <c r="G3881" s="6" t="n"/>
      <c r="H3881" s="16">
        <f>IF(OR(A3881="",B3881=""),"",IF(COUNTIFS('Lançamentos Diários'!$A$5:$A$2004,A3881,'Lançamentos Diários'!$B$5:$B$2004,B3881)&gt;0,"OK","FALTA LANÇAMENTO"))</f>
        <v/>
      </c>
    </row>
    <row r="3882">
      <c r="A3882" s="13" t="n"/>
      <c r="B3882" s="6" t="n"/>
      <c r="C3882" s="14" t="n"/>
      <c r="D3882" s="14" t="n"/>
      <c r="E3882" s="6" t="n"/>
      <c r="F3882" s="11">
        <f>IF(OR(C3882="",D3882=""),"",ROUND(MOD(D3882-C3882,1)*24,2))</f>
        <v/>
      </c>
      <c r="G3882" s="6" t="n"/>
      <c r="H3882" s="16">
        <f>IF(OR(A3882="",B3882=""),"",IF(COUNTIFS('Lançamentos Diários'!$A$5:$A$2004,A3882,'Lançamentos Diários'!$B$5:$B$2004,B3882)&gt;0,"OK","FALTA LANÇAMENTO"))</f>
        <v/>
      </c>
    </row>
    <row r="3883">
      <c r="A3883" s="13" t="n"/>
      <c r="B3883" s="6" t="n"/>
      <c r="C3883" s="14" t="n"/>
      <c r="D3883" s="14" t="n"/>
      <c r="E3883" s="6" t="n"/>
      <c r="F3883" s="11">
        <f>IF(OR(C3883="",D3883=""),"",ROUND(MOD(D3883-C3883,1)*24,2))</f>
        <v/>
      </c>
      <c r="G3883" s="6" t="n"/>
      <c r="H3883" s="16">
        <f>IF(OR(A3883="",B3883=""),"",IF(COUNTIFS('Lançamentos Diários'!$A$5:$A$2004,A3883,'Lançamentos Diários'!$B$5:$B$2004,B3883)&gt;0,"OK","FALTA LANÇAMENTO"))</f>
        <v/>
      </c>
    </row>
    <row r="3884">
      <c r="A3884" s="13" t="n"/>
      <c r="B3884" s="6" t="n"/>
      <c r="C3884" s="14" t="n"/>
      <c r="D3884" s="14" t="n"/>
      <c r="E3884" s="6" t="n"/>
      <c r="F3884" s="11">
        <f>IF(OR(C3884="",D3884=""),"",ROUND(MOD(D3884-C3884,1)*24,2))</f>
        <v/>
      </c>
      <c r="G3884" s="6" t="n"/>
      <c r="H3884" s="16">
        <f>IF(OR(A3884="",B3884=""),"",IF(COUNTIFS('Lançamentos Diários'!$A$5:$A$2004,A3884,'Lançamentos Diários'!$B$5:$B$2004,B3884)&gt;0,"OK","FALTA LANÇAMENTO"))</f>
        <v/>
      </c>
    </row>
    <row r="3885">
      <c r="A3885" s="13" t="n"/>
      <c r="B3885" s="6" t="n"/>
      <c r="C3885" s="14" t="n"/>
      <c r="D3885" s="14" t="n"/>
      <c r="E3885" s="6" t="n"/>
      <c r="F3885" s="11">
        <f>IF(OR(C3885="",D3885=""),"",ROUND(MOD(D3885-C3885,1)*24,2))</f>
        <v/>
      </c>
      <c r="G3885" s="6" t="n"/>
      <c r="H3885" s="16">
        <f>IF(OR(A3885="",B3885=""),"",IF(COUNTIFS('Lançamentos Diários'!$A$5:$A$2004,A3885,'Lançamentos Diários'!$B$5:$B$2004,B3885)&gt;0,"OK","FALTA LANÇAMENTO"))</f>
        <v/>
      </c>
    </row>
    <row r="3886">
      <c r="A3886" s="13" t="n"/>
      <c r="B3886" s="6" t="n"/>
      <c r="C3886" s="14" t="n"/>
      <c r="D3886" s="14" t="n"/>
      <c r="E3886" s="6" t="n"/>
      <c r="F3886" s="11">
        <f>IF(OR(C3886="",D3886=""),"",ROUND(MOD(D3886-C3886,1)*24,2))</f>
        <v/>
      </c>
      <c r="G3886" s="6" t="n"/>
      <c r="H3886" s="16">
        <f>IF(OR(A3886="",B3886=""),"",IF(COUNTIFS('Lançamentos Diários'!$A$5:$A$2004,A3886,'Lançamentos Diários'!$B$5:$B$2004,B3886)&gt;0,"OK","FALTA LANÇAMENTO"))</f>
        <v/>
      </c>
    </row>
    <row r="3887">
      <c r="A3887" s="13" t="n"/>
      <c r="B3887" s="6" t="n"/>
      <c r="C3887" s="14" t="n"/>
      <c r="D3887" s="14" t="n"/>
      <c r="E3887" s="6" t="n"/>
      <c r="F3887" s="11">
        <f>IF(OR(C3887="",D3887=""),"",ROUND(MOD(D3887-C3887,1)*24,2))</f>
        <v/>
      </c>
      <c r="G3887" s="6" t="n"/>
      <c r="H3887" s="16">
        <f>IF(OR(A3887="",B3887=""),"",IF(COUNTIFS('Lançamentos Diários'!$A$5:$A$2004,A3887,'Lançamentos Diários'!$B$5:$B$2004,B3887)&gt;0,"OK","FALTA LANÇAMENTO"))</f>
        <v/>
      </c>
    </row>
    <row r="3888">
      <c r="A3888" s="13" t="n"/>
      <c r="B3888" s="6" t="n"/>
      <c r="C3888" s="14" t="n"/>
      <c r="D3888" s="14" t="n"/>
      <c r="E3888" s="6" t="n"/>
      <c r="F3888" s="11">
        <f>IF(OR(C3888="",D3888=""),"",ROUND(MOD(D3888-C3888,1)*24,2))</f>
        <v/>
      </c>
      <c r="G3888" s="6" t="n"/>
      <c r="H3888" s="16">
        <f>IF(OR(A3888="",B3888=""),"",IF(COUNTIFS('Lançamentos Diários'!$A$5:$A$2004,A3888,'Lançamentos Diários'!$B$5:$B$2004,B3888)&gt;0,"OK","FALTA LANÇAMENTO"))</f>
        <v/>
      </c>
    </row>
    <row r="3889">
      <c r="A3889" s="13" t="n"/>
      <c r="B3889" s="6" t="n"/>
      <c r="C3889" s="14" t="n"/>
      <c r="D3889" s="14" t="n"/>
      <c r="E3889" s="6" t="n"/>
      <c r="F3889" s="11">
        <f>IF(OR(C3889="",D3889=""),"",ROUND(MOD(D3889-C3889,1)*24,2))</f>
        <v/>
      </c>
      <c r="G3889" s="6" t="n"/>
      <c r="H3889" s="16">
        <f>IF(OR(A3889="",B3889=""),"",IF(COUNTIFS('Lançamentos Diários'!$A$5:$A$2004,A3889,'Lançamentos Diários'!$B$5:$B$2004,B3889)&gt;0,"OK","FALTA LANÇAMENTO"))</f>
        <v/>
      </c>
    </row>
    <row r="3890">
      <c r="A3890" s="13" t="n"/>
      <c r="B3890" s="6" t="n"/>
      <c r="C3890" s="14" t="n"/>
      <c r="D3890" s="14" t="n"/>
      <c r="E3890" s="6" t="n"/>
      <c r="F3890" s="11">
        <f>IF(OR(C3890="",D3890=""),"",ROUND(MOD(D3890-C3890,1)*24,2))</f>
        <v/>
      </c>
      <c r="G3890" s="6" t="n"/>
      <c r="H3890" s="16">
        <f>IF(OR(A3890="",B3890=""),"",IF(COUNTIFS('Lançamentos Diários'!$A$5:$A$2004,A3890,'Lançamentos Diários'!$B$5:$B$2004,B3890)&gt;0,"OK","FALTA LANÇAMENTO"))</f>
        <v/>
      </c>
    </row>
    <row r="3891">
      <c r="A3891" s="13" t="n"/>
      <c r="B3891" s="6" t="n"/>
      <c r="C3891" s="14" t="n"/>
      <c r="D3891" s="14" t="n"/>
      <c r="E3891" s="6" t="n"/>
      <c r="F3891" s="11">
        <f>IF(OR(C3891="",D3891=""),"",ROUND(MOD(D3891-C3891,1)*24,2))</f>
        <v/>
      </c>
      <c r="G3891" s="6" t="n"/>
      <c r="H3891" s="16">
        <f>IF(OR(A3891="",B3891=""),"",IF(COUNTIFS('Lançamentos Diários'!$A$5:$A$2004,A3891,'Lançamentos Diários'!$B$5:$B$2004,B3891)&gt;0,"OK","FALTA LANÇAMENTO"))</f>
        <v/>
      </c>
    </row>
    <row r="3892">
      <c r="A3892" s="13" t="n"/>
      <c r="B3892" s="6" t="n"/>
      <c r="C3892" s="14" t="n"/>
      <c r="D3892" s="14" t="n"/>
      <c r="E3892" s="6" t="n"/>
      <c r="F3892" s="11">
        <f>IF(OR(C3892="",D3892=""),"",ROUND(MOD(D3892-C3892,1)*24,2))</f>
        <v/>
      </c>
      <c r="G3892" s="6" t="n"/>
      <c r="H3892" s="16">
        <f>IF(OR(A3892="",B3892=""),"",IF(COUNTIFS('Lançamentos Diários'!$A$5:$A$2004,A3892,'Lançamentos Diários'!$B$5:$B$2004,B3892)&gt;0,"OK","FALTA LANÇAMENTO"))</f>
        <v/>
      </c>
    </row>
    <row r="3893">
      <c r="A3893" s="13" t="n"/>
      <c r="B3893" s="6" t="n"/>
      <c r="C3893" s="14" t="n"/>
      <c r="D3893" s="14" t="n"/>
      <c r="E3893" s="6" t="n"/>
      <c r="F3893" s="11">
        <f>IF(OR(C3893="",D3893=""),"",ROUND(MOD(D3893-C3893,1)*24,2))</f>
        <v/>
      </c>
      <c r="G3893" s="6" t="n"/>
      <c r="H3893" s="16">
        <f>IF(OR(A3893="",B3893=""),"",IF(COUNTIFS('Lançamentos Diários'!$A$5:$A$2004,A3893,'Lançamentos Diários'!$B$5:$B$2004,B3893)&gt;0,"OK","FALTA LANÇAMENTO"))</f>
        <v/>
      </c>
    </row>
    <row r="3894">
      <c r="A3894" s="13" t="n"/>
      <c r="B3894" s="6" t="n"/>
      <c r="C3894" s="14" t="n"/>
      <c r="D3894" s="14" t="n"/>
      <c r="E3894" s="6" t="n"/>
      <c r="F3894" s="11">
        <f>IF(OR(C3894="",D3894=""),"",ROUND(MOD(D3894-C3894,1)*24,2))</f>
        <v/>
      </c>
      <c r="G3894" s="6" t="n"/>
      <c r="H3894" s="16">
        <f>IF(OR(A3894="",B3894=""),"",IF(COUNTIFS('Lançamentos Diários'!$A$5:$A$2004,A3894,'Lançamentos Diários'!$B$5:$B$2004,B3894)&gt;0,"OK","FALTA LANÇAMENTO"))</f>
        <v/>
      </c>
    </row>
    <row r="3895">
      <c r="A3895" s="13" t="n"/>
      <c r="B3895" s="6" t="n"/>
      <c r="C3895" s="14" t="n"/>
      <c r="D3895" s="14" t="n"/>
      <c r="E3895" s="6" t="n"/>
      <c r="F3895" s="11">
        <f>IF(OR(C3895="",D3895=""),"",ROUND(MOD(D3895-C3895,1)*24,2))</f>
        <v/>
      </c>
      <c r="G3895" s="6" t="n"/>
      <c r="H3895" s="16">
        <f>IF(OR(A3895="",B3895=""),"",IF(COUNTIFS('Lançamentos Diários'!$A$5:$A$2004,A3895,'Lançamentos Diários'!$B$5:$B$2004,B3895)&gt;0,"OK","FALTA LANÇAMENTO"))</f>
        <v/>
      </c>
    </row>
    <row r="3896">
      <c r="A3896" s="13" t="n"/>
      <c r="B3896" s="6" t="n"/>
      <c r="C3896" s="14" t="n"/>
      <c r="D3896" s="14" t="n"/>
      <c r="E3896" s="6" t="n"/>
      <c r="F3896" s="11">
        <f>IF(OR(C3896="",D3896=""),"",ROUND(MOD(D3896-C3896,1)*24,2))</f>
        <v/>
      </c>
      <c r="G3896" s="6" t="n"/>
      <c r="H3896" s="16">
        <f>IF(OR(A3896="",B3896=""),"",IF(COUNTIFS('Lançamentos Diários'!$A$5:$A$2004,A3896,'Lançamentos Diários'!$B$5:$B$2004,B3896)&gt;0,"OK","FALTA LANÇAMENTO"))</f>
        <v/>
      </c>
    </row>
    <row r="3897">
      <c r="A3897" s="13" t="n"/>
      <c r="B3897" s="6" t="n"/>
      <c r="C3897" s="14" t="n"/>
      <c r="D3897" s="14" t="n"/>
      <c r="E3897" s="6" t="n"/>
      <c r="F3897" s="11">
        <f>IF(OR(C3897="",D3897=""),"",ROUND(MOD(D3897-C3897,1)*24,2))</f>
        <v/>
      </c>
      <c r="G3897" s="6" t="n"/>
      <c r="H3897" s="16">
        <f>IF(OR(A3897="",B3897=""),"",IF(COUNTIFS('Lançamentos Diários'!$A$5:$A$2004,A3897,'Lançamentos Diários'!$B$5:$B$2004,B3897)&gt;0,"OK","FALTA LANÇAMENTO"))</f>
        <v/>
      </c>
    </row>
    <row r="3898">
      <c r="A3898" s="13" t="n"/>
      <c r="B3898" s="6" t="n"/>
      <c r="C3898" s="14" t="n"/>
      <c r="D3898" s="14" t="n"/>
      <c r="E3898" s="6" t="n"/>
      <c r="F3898" s="11">
        <f>IF(OR(C3898="",D3898=""),"",ROUND(MOD(D3898-C3898,1)*24,2))</f>
        <v/>
      </c>
      <c r="G3898" s="6" t="n"/>
      <c r="H3898" s="16">
        <f>IF(OR(A3898="",B3898=""),"",IF(COUNTIFS('Lançamentos Diários'!$A$5:$A$2004,A3898,'Lançamentos Diários'!$B$5:$B$2004,B3898)&gt;0,"OK","FALTA LANÇAMENTO"))</f>
        <v/>
      </c>
    </row>
    <row r="3899">
      <c r="A3899" s="13" t="n"/>
      <c r="B3899" s="6" t="n"/>
      <c r="C3899" s="14" t="n"/>
      <c r="D3899" s="14" t="n"/>
      <c r="E3899" s="6" t="n"/>
      <c r="F3899" s="11">
        <f>IF(OR(C3899="",D3899=""),"",ROUND(MOD(D3899-C3899,1)*24,2))</f>
        <v/>
      </c>
      <c r="G3899" s="6" t="n"/>
      <c r="H3899" s="16">
        <f>IF(OR(A3899="",B3899=""),"",IF(COUNTIFS('Lançamentos Diários'!$A$5:$A$2004,A3899,'Lançamentos Diários'!$B$5:$B$2004,B3899)&gt;0,"OK","FALTA LANÇAMENTO"))</f>
        <v/>
      </c>
    </row>
    <row r="3900">
      <c r="A3900" s="13" t="n"/>
      <c r="B3900" s="6" t="n"/>
      <c r="C3900" s="14" t="n"/>
      <c r="D3900" s="14" t="n"/>
      <c r="E3900" s="6" t="n"/>
      <c r="F3900" s="11">
        <f>IF(OR(C3900="",D3900=""),"",ROUND(MOD(D3900-C3900,1)*24,2))</f>
        <v/>
      </c>
      <c r="G3900" s="6" t="n"/>
      <c r="H3900" s="16">
        <f>IF(OR(A3900="",B3900=""),"",IF(COUNTIFS('Lançamentos Diários'!$A$5:$A$2004,A3900,'Lançamentos Diários'!$B$5:$B$2004,B3900)&gt;0,"OK","FALTA LANÇAMENTO"))</f>
        <v/>
      </c>
    </row>
    <row r="3901">
      <c r="A3901" s="13" t="n"/>
      <c r="B3901" s="6" t="n"/>
      <c r="C3901" s="14" t="n"/>
      <c r="D3901" s="14" t="n"/>
      <c r="E3901" s="6" t="n"/>
      <c r="F3901" s="11">
        <f>IF(OR(C3901="",D3901=""),"",ROUND(MOD(D3901-C3901,1)*24,2))</f>
        <v/>
      </c>
      <c r="G3901" s="6" t="n"/>
      <c r="H3901" s="16">
        <f>IF(OR(A3901="",B3901=""),"",IF(COUNTIFS('Lançamentos Diários'!$A$5:$A$2004,A3901,'Lançamentos Diários'!$B$5:$B$2004,B3901)&gt;0,"OK","FALTA LANÇAMENTO"))</f>
        <v/>
      </c>
    </row>
    <row r="3902">
      <c r="A3902" s="13" t="n"/>
      <c r="B3902" s="6" t="n"/>
      <c r="C3902" s="14" t="n"/>
      <c r="D3902" s="14" t="n"/>
      <c r="E3902" s="6" t="n"/>
      <c r="F3902" s="11">
        <f>IF(OR(C3902="",D3902=""),"",ROUND(MOD(D3902-C3902,1)*24,2))</f>
        <v/>
      </c>
      <c r="G3902" s="6" t="n"/>
      <c r="H3902" s="16">
        <f>IF(OR(A3902="",B3902=""),"",IF(COUNTIFS('Lançamentos Diários'!$A$5:$A$2004,A3902,'Lançamentos Diários'!$B$5:$B$2004,B3902)&gt;0,"OK","FALTA LANÇAMENTO"))</f>
        <v/>
      </c>
    </row>
    <row r="3903">
      <c r="A3903" s="13" t="n"/>
      <c r="B3903" s="6" t="n"/>
      <c r="C3903" s="14" t="n"/>
      <c r="D3903" s="14" t="n"/>
      <c r="E3903" s="6" t="n"/>
      <c r="F3903" s="11">
        <f>IF(OR(C3903="",D3903=""),"",ROUND(MOD(D3903-C3903,1)*24,2))</f>
        <v/>
      </c>
      <c r="G3903" s="6" t="n"/>
      <c r="H3903" s="16">
        <f>IF(OR(A3903="",B3903=""),"",IF(COUNTIFS('Lançamentos Diários'!$A$5:$A$2004,A3903,'Lançamentos Diários'!$B$5:$B$2004,B3903)&gt;0,"OK","FALTA LANÇAMENTO"))</f>
        <v/>
      </c>
    </row>
    <row r="3904">
      <c r="A3904" s="13" t="n"/>
      <c r="B3904" s="6" t="n"/>
      <c r="C3904" s="14" t="n"/>
      <c r="D3904" s="14" t="n"/>
      <c r="E3904" s="6" t="n"/>
      <c r="F3904" s="11">
        <f>IF(OR(C3904="",D3904=""),"",ROUND(MOD(D3904-C3904,1)*24,2))</f>
        <v/>
      </c>
      <c r="G3904" s="6" t="n"/>
      <c r="H3904" s="16">
        <f>IF(OR(A3904="",B3904=""),"",IF(COUNTIFS('Lançamentos Diários'!$A$5:$A$2004,A3904,'Lançamentos Diários'!$B$5:$B$2004,B3904)&gt;0,"OK","FALTA LANÇAMENTO"))</f>
        <v/>
      </c>
    </row>
    <row r="3905">
      <c r="A3905" s="13" t="n"/>
      <c r="B3905" s="6" t="n"/>
      <c r="C3905" s="14" t="n"/>
      <c r="D3905" s="14" t="n"/>
      <c r="E3905" s="6" t="n"/>
      <c r="F3905" s="11">
        <f>IF(OR(C3905="",D3905=""),"",ROUND(MOD(D3905-C3905,1)*24,2))</f>
        <v/>
      </c>
      <c r="G3905" s="6" t="n"/>
      <c r="H3905" s="16">
        <f>IF(OR(A3905="",B3905=""),"",IF(COUNTIFS('Lançamentos Diários'!$A$5:$A$2004,A3905,'Lançamentos Diários'!$B$5:$B$2004,B3905)&gt;0,"OK","FALTA LANÇAMENTO"))</f>
        <v/>
      </c>
    </row>
    <row r="3906">
      <c r="A3906" s="13" t="n"/>
      <c r="B3906" s="6" t="n"/>
      <c r="C3906" s="14" t="n"/>
      <c r="D3906" s="14" t="n"/>
      <c r="E3906" s="6" t="n"/>
      <c r="F3906" s="11">
        <f>IF(OR(C3906="",D3906=""),"",ROUND(MOD(D3906-C3906,1)*24,2))</f>
        <v/>
      </c>
      <c r="G3906" s="6" t="n"/>
      <c r="H3906" s="16">
        <f>IF(OR(A3906="",B3906=""),"",IF(COUNTIFS('Lançamentos Diários'!$A$5:$A$2004,A3906,'Lançamentos Diários'!$B$5:$B$2004,B3906)&gt;0,"OK","FALTA LANÇAMENTO"))</f>
        <v/>
      </c>
    </row>
    <row r="3907">
      <c r="A3907" s="13" t="n"/>
      <c r="B3907" s="6" t="n"/>
      <c r="C3907" s="14" t="n"/>
      <c r="D3907" s="14" t="n"/>
      <c r="E3907" s="6" t="n"/>
      <c r="F3907" s="11">
        <f>IF(OR(C3907="",D3907=""),"",ROUND(MOD(D3907-C3907,1)*24,2))</f>
        <v/>
      </c>
      <c r="G3907" s="6" t="n"/>
      <c r="H3907" s="16">
        <f>IF(OR(A3907="",B3907=""),"",IF(COUNTIFS('Lançamentos Diários'!$A$5:$A$2004,A3907,'Lançamentos Diários'!$B$5:$B$2004,B3907)&gt;0,"OK","FALTA LANÇAMENTO"))</f>
        <v/>
      </c>
    </row>
    <row r="3908">
      <c r="A3908" s="13" t="n"/>
      <c r="B3908" s="6" t="n"/>
      <c r="C3908" s="14" t="n"/>
      <c r="D3908" s="14" t="n"/>
      <c r="E3908" s="6" t="n"/>
      <c r="F3908" s="11">
        <f>IF(OR(C3908="",D3908=""),"",ROUND(MOD(D3908-C3908,1)*24,2))</f>
        <v/>
      </c>
      <c r="G3908" s="6" t="n"/>
      <c r="H3908" s="16">
        <f>IF(OR(A3908="",B3908=""),"",IF(COUNTIFS('Lançamentos Diários'!$A$5:$A$2004,A3908,'Lançamentos Diários'!$B$5:$B$2004,B3908)&gt;0,"OK","FALTA LANÇAMENTO"))</f>
        <v/>
      </c>
    </row>
    <row r="3909">
      <c r="A3909" s="13" t="n"/>
      <c r="B3909" s="6" t="n"/>
      <c r="C3909" s="14" t="n"/>
      <c r="D3909" s="14" t="n"/>
      <c r="E3909" s="6" t="n"/>
      <c r="F3909" s="11">
        <f>IF(OR(C3909="",D3909=""),"",ROUND(MOD(D3909-C3909,1)*24,2))</f>
        <v/>
      </c>
      <c r="G3909" s="6" t="n"/>
      <c r="H3909" s="16">
        <f>IF(OR(A3909="",B3909=""),"",IF(COUNTIFS('Lançamentos Diários'!$A$5:$A$2004,A3909,'Lançamentos Diários'!$B$5:$B$2004,B3909)&gt;0,"OK","FALTA LANÇAMENTO"))</f>
        <v/>
      </c>
    </row>
    <row r="3910">
      <c r="A3910" s="13" t="n"/>
      <c r="B3910" s="6" t="n"/>
      <c r="C3910" s="14" t="n"/>
      <c r="D3910" s="14" t="n"/>
      <c r="E3910" s="6" t="n"/>
      <c r="F3910" s="11">
        <f>IF(OR(C3910="",D3910=""),"",ROUND(MOD(D3910-C3910,1)*24,2))</f>
        <v/>
      </c>
      <c r="G3910" s="6" t="n"/>
      <c r="H3910" s="16">
        <f>IF(OR(A3910="",B3910=""),"",IF(COUNTIFS('Lançamentos Diários'!$A$5:$A$2004,A3910,'Lançamentos Diários'!$B$5:$B$2004,B3910)&gt;0,"OK","FALTA LANÇAMENTO"))</f>
        <v/>
      </c>
    </row>
    <row r="3911">
      <c r="A3911" s="13" t="n"/>
      <c r="B3911" s="6" t="n"/>
      <c r="C3911" s="14" t="n"/>
      <c r="D3911" s="14" t="n"/>
      <c r="E3911" s="6" t="n"/>
      <c r="F3911" s="11">
        <f>IF(OR(C3911="",D3911=""),"",ROUND(MOD(D3911-C3911,1)*24,2))</f>
        <v/>
      </c>
      <c r="G3911" s="6" t="n"/>
      <c r="H3911" s="16">
        <f>IF(OR(A3911="",B3911=""),"",IF(COUNTIFS('Lançamentos Diários'!$A$5:$A$2004,A3911,'Lançamentos Diários'!$B$5:$B$2004,B3911)&gt;0,"OK","FALTA LANÇAMENTO"))</f>
        <v/>
      </c>
    </row>
    <row r="3912">
      <c r="A3912" s="13" t="n"/>
      <c r="B3912" s="6" t="n"/>
      <c r="C3912" s="14" t="n"/>
      <c r="D3912" s="14" t="n"/>
      <c r="E3912" s="6" t="n"/>
      <c r="F3912" s="11">
        <f>IF(OR(C3912="",D3912=""),"",ROUND(MOD(D3912-C3912,1)*24,2))</f>
        <v/>
      </c>
      <c r="G3912" s="6" t="n"/>
      <c r="H3912" s="16">
        <f>IF(OR(A3912="",B3912=""),"",IF(COUNTIFS('Lançamentos Diários'!$A$5:$A$2004,A3912,'Lançamentos Diários'!$B$5:$B$2004,B3912)&gt;0,"OK","FALTA LANÇAMENTO"))</f>
        <v/>
      </c>
    </row>
    <row r="3913">
      <c r="A3913" s="13" t="n"/>
      <c r="B3913" s="6" t="n"/>
      <c r="C3913" s="14" t="n"/>
      <c r="D3913" s="14" t="n"/>
      <c r="E3913" s="6" t="n"/>
      <c r="F3913" s="11">
        <f>IF(OR(C3913="",D3913=""),"",ROUND(MOD(D3913-C3913,1)*24,2))</f>
        <v/>
      </c>
      <c r="G3913" s="6" t="n"/>
      <c r="H3913" s="16">
        <f>IF(OR(A3913="",B3913=""),"",IF(COUNTIFS('Lançamentos Diários'!$A$5:$A$2004,A3913,'Lançamentos Diários'!$B$5:$B$2004,B3913)&gt;0,"OK","FALTA LANÇAMENTO"))</f>
        <v/>
      </c>
    </row>
    <row r="3914">
      <c r="A3914" s="13" t="n"/>
      <c r="B3914" s="6" t="n"/>
      <c r="C3914" s="14" t="n"/>
      <c r="D3914" s="14" t="n"/>
      <c r="E3914" s="6" t="n"/>
      <c r="F3914" s="11">
        <f>IF(OR(C3914="",D3914=""),"",ROUND(MOD(D3914-C3914,1)*24,2))</f>
        <v/>
      </c>
      <c r="G3914" s="6" t="n"/>
      <c r="H3914" s="16">
        <f>IF(OR(A3914="",B3914=""),"",IF(COUNTIFS('Lançamentos Diários'!$A$5:$A$2004,A3914,'Lançamentos Diários'!$B$5:$B$2004,B3914)&gt;0,"OK","FALTA LANÇAMENTO"))</f>
        <v/>
      </c>
    </row>
    <row r="3915">
      <c r="A3915" s="13" t="n"/>
      <c r="B3915" s="6" t="n"/>
      <c r="C3915" s="14" t="n"/>
      <c r="D3915" s="14" t="n"/>
      <c r="E3915" s="6" t="n"/>
      <c r="F3915" s="11">
        <f>IF(OR(C3915="",D3915=""),"",ROUND(MOD(D3915-C3915,1)*24,2))</f>
        <v/>
      </c>
      <c r="G3915" s="6" t="n"/>
      <c r="H3915" s="16">
        <f>IF(OR(A3915="",B3915=""),"",IF(COUNTIFS('Lançamentos Diários'!$A$5:$A$2004,A3915,'Lançamentos Diários'!$B$5:$B$2004,B3915)&gt;0,"OK","FALTA LANÇAMENTO"))</f>
        <v/>
      </c>
    </row>
    <row r="3916">
      <c r="A3916" s="13" t="n"/>
      <c r="B3916" s="6" t="n"/>
      <c r="C3916" s="14" t="n"/>
      <c r="D3916" s="14" t="n"/>
      <c r="E3916" s="6" t="n"/>
      <c r="F3916" s="11">
        <f>IF(OR(C3916="",D3916=""),"",ROUND(MOD(D3916-C3916,1)*24,2))</f>
        <v/>
      </c>
      <c r="G3916" s="6" t="n"/>
      <c r="H3916" s="16">
        <f>IF(OR(A3916="",B3916=""),"",IF(COUNTIFS('Lançamentos Diários'!$A$5:$A$2004,A3916,'Lançamentos Diários'!$B$5:$B$2004,B3916)&gt;0,"OK","FALTA LANÇAMENTO"))</f>
        <v/>
      </c>
    </row>
    <row r="3917">
      <c r="A3917" s="13" t="n"/>
      <c r="B3917" s="6" t="n"/>
      <c r="C3917" s="14" t="n"/>
      <c r="D3917" s="14" t="n"/>
      <c r="E3917" s="6" t="n"/>
      <c r="F3917" s="11">
        <f>IF(OR(C3917="",D3917=""),"",ROUND(MOD(D3917-C3917,1)*24,2))</f>
        <v/>
      </c>
      <c r="G3917" s="6" t="n"/>
      <c r="H3917" s="16">
        <f>IF(OR(A3917="",B3917=""),"",IF(COUNTIFS('Lançamentos Diários'!$A$5:$A$2004,A3917,'Lançamentos Diários'!$B$5:$B$2004,B3917)&gt;0,"OK","FALTA LANÇAMENTO"))</f>
        <v/>
      </c>
    </row>
    <row r="3918">
      <c r="A3918" s="13" t="n"/>
      <c r="B3918" s="6" t="n"/>
      <c r="C3918" s="14" t="n"/>
      <c r="D3918" s="14" t="n"/>
      <c r="E3918" s="6" t="n"/>
      <c r="F3918" s="11">
        <f>IF(OR(C3918="",D3918=""),"",ROUND(MOD(D3918-C3918,1)*24,2))</f>
        <v/>
      </c>
      <c r="G3918" s="6" t="n"/>
      <c r="H3918" s="16">
        <f>IF(OR(A3918="",B3918=""),"",IF(COUNTIFS('Lançamentos Diários'!$A$5:$A$2004,A3918,'Lançamentos Diários'!$B$5:$B$2004,B3918)&gt;0,"OK","FALTA LANÇAMENTO"))</f>
        <v/>
      </c>
    </row>
    <row r="3919">
      <c r="A3919" s="13" t="n"/>
      <c r="B3919" s="6" t="n"/>
      <c r="C3919" s="14" t="n"/>
      <c r="D3919" s="14" t="n"/>
      <c r="E3919" s="6" t="n"/>
      <c r="F3919" s="11">
        <f>IF(OR(C3919="",D3919=""),"",ROUND(MOD(D3919-C3919,1)*24,2))</f>
        <v/>
      </c>
      <c r="G3919" s="6" t="n"/>
      <c r="H3919" s="16">
        <f>IF(OR(A3919="",B3919=""),"",IF(COUNTIFS('Lançamentos Diários'!$A$5:$A$2004,A3919,'Lançamentos Diários'!$B$5:$B$2004,B3919)&gt;0,"OK","FALTA LANÇAMENTO"))</f>
        <v/>
      </c>
    </row>
    <row r="3920">
      <c r="A3920" s="13" t="n"/>
      <c r="B3920" s="6" t="n"/>
      <c r="C3920" s="14" t="n"/>
      <c r="D3920" s="14" t="n"/>
      <c r="E3920" s="6" t="n"/>
      <c r="F3920" s="11">
        <f>IF(OR(C3920="",D3920=""),"",ROUND(MOD(D3920-C3920,1)*24,2))</f>
        <v/>
      </c>
      <c r="G3920" s="6" t="n"/>
      <c r="H3920" s="16">
        <f>IF(OR(A3920="",B3920=""),"",IF(COUNTIFS('Lançamentos Diários'!$A$5:$A$2004,A3920,'Lançamentos Diários'!$B$5:$B$2004,B3920)&gt;0,"OK","FALTA LANÇAMENTO"))</f>
        <v/>
      </c>
    </row>
    <row r="3921">
      <c r="A3921" s="13" t="n"/>
      <c r="B3921" s="6" t="n"/>
      <c r="C3921" s="14" t="n"/>
      <c r="D3921" s="14" t="n"/>
      <c r="E3921" s="6" t="n"/>
      <c r="F3921" s="11">
        <f>IF(OR(C3921="",D3921=""),"",ROUND(MOD(D3921-C3921,1)*24,2))</f>
        <v/>
      </c>
      <c r="G3921" s="6" t="n"/>
      <c r="H3921" s="16">
        <f>IF(OR(A3921="",B3921=""),"",IF(COUNTIFS('Lançamentos Diários'!$A$5:$A$2004,A3921,'Lançamentos Diários'!$B$5:$B$2004,B3921)&gt;0,"OK","FALTA LANÇAMENTO"))</f>
        <v/>
      </c>
    </row>
    <row r="3922">
      <c r="A3922" s="13" t="n"/>
      <c r="B3922" s="6" t="n"/>
      <c r="C3922" s="14" t="n"/>
      <c r="D3922" s="14" t="n"/>
      <c r="E3922" s="6" t="n"/>
      <c r="F3922" s="11">
        <f>IF(OR(C3922="",D3922=""),"",ROUND(MOD(D3922-C3922,1)*24,2))</f>
        <v/>
      </c>
      <c r="G3922" s="6" t="n"/>
      <c r="H3922" s="16">
        <f>IF(OR(A3922="",B3922=""),"",IF(COUNTIFS('Lançamentos Diários'!$A$5:$A$2004,A3922,'Lançamentos Diários'!$B$5:$B$2004,B3922)&gt;0,"OK","FALTA LANÇAMENTO"))</f>
        <v/>
      </c>
    </row>
    <row r="3923">
      <c r="A3923" s="13" t="n"/>
      <c r="B3923" s="6" t="n"/>
      <c r="C3923" s="14" t="n"/>
      <c r="D3923" s="14" t="n"/>
      <c r="E3923" s="6" t="n"/>
      <c r="F3923" s="11">
        <f>IF(OR(C3923="",D3923=""),"",ROUND(MOD(D3923-C3923,1)*24,2))</f>
        <v/>
      </c>
      <c r="G3923" s="6" t="n"/>
      <c r="H3923" s="16">
        <f>IF(OR(A3923="",B3923=""),"",IF(COUNTIFS('Lançamentos Diários'!$A$5:$A$2004,A3923,'Lançamentos Diários'!$B$5:$B$2004,B3923)&gt;0,"OK","FALTA LANÇAMENTO"))</f>
        <v/>
      </c>
    </row>
    <row r="3924">
      <c r="A3924" s="13" t="n"/>
      <c r="B3924" s="6" t="n"/>
      <c r="C3924" s="14" t="n"/>
      <c r="D3924" s="14" t="n"/>
      <c r="E3924" s="6" t="n"/>
      <c r="F3924" s="11">
        <f>IF(OR(C3924="",D3924=""),"",ROUND(MOD(D3924-C3924,1)*24,2))</f>
        <v/>
      </c>
      <c r="G3924" s="6" t="n"/>
      <c r="H3924" s="16">
        <f>IF(OR(A3924="",B3924=""),"",IF(COUNTIFS('Lançamentos Diários'!$A$5:$A$2004,A3924,'Lançamentos Diários'!$B$5:$B$2004,B3924)&gt;0,"OK","FALTA LANÇAMENTO"))</f>
        <v/>
      </c>
    </row>
    <row r="3925">
      <c r="A3925" s="13" t="n"/>
      <c r="B3925" s="6" t="n"/>
      <c r="C3925" s="14" t="n"/>
      <c r="D3925" s="14" t="n"/>
      <c r="E3925" s="6" t="n"/>
      <c r="F3925" s="11">
        <f>IF(OR(C3925="",D3925=""),"",ROUND(MOD(D3925-C3925,1)*24,2))</f>
        <v/>
      </c>
      <c r="G3925" s="6" t="n"/>
      <c r="H3925" s="16">
        <f>IF(OR(A3925="",B3925=""),"",IF(COUNTIFS('Lançamentos Diários'!$A$5:$A$2004,A3925,'Lançamentos Diários'!$B$5:$B$2004,B3925)&gt;0,"OK","FALTA LANÇAMENTO"))</f>
        <v/>
      </c>
    </row>
    <row r="3926">
      <c r="A3926" s="13" t="n"/>
      <c r="B3926" s="6" t="n"/>
      <c r="C3926" s="14" t="n"/>
      <c r="D3926" s="14" t="n"/>
      <c r="E3926" s="6" t="n"/>
      <c r="F3926" s="11">
        <f>IF(OR(C3926="",D3926=""),"",ROUND(MOD(D3926-C3926,1)*24,2))</f>
        <v/>
      </c>
      <c r="G3926" s="6" t="n"/>
      <c r="H3926" s="16">
        <f>IF(OR(A3926="",B3926=""),"",IF(COUNTIFS('Lançamentos Diários'!$A$5:$A$2004,A3926,'Lançamentos Diários'!$B$5:$B$2004,B3926)&gt;0,"OK","FALTA LANÇAMENTO"))</f>
        <v/>
      </c>
    </row>
    <row r="3927">
      <c r="A3927" s="13" t="n"/>
      <c r="B3927" s="6" t="n"/>
      <c r="C3927" s="14" t="n"/>
      <c r="D3927" s="14" t="n"/>
      <c r="E3927" s="6" t="n"/>
      <c r="F3927" s="11">
        <f>IF(OR(C3927="",D3927=""),"",ROUND(MOD(D3927-C3927,1)*24,2))</f>
        <v/>
      </c>
      <c r="G3927" s="6" t="n"/>
      <c r="H3927" s="16">
        <f>IF(OR(A3927="",B3927=""),"",IF(COUNTIFS('Lançamentos Diários'!$A$5:$A$2004,A3927,'Lançamentos Diários'!$B$5:$B$2004,B3927)&gt;0,"OK","FALTA LANÇAMENTO"))</f>
        <v/>
      </c>
    </row>
    <row r="3928">
      <c r="A3928" s="13" t="n"/>
      <c r="B3928" s="6" t="n"/>
      <c r="C3928" s="14" t="n"/>
      <c r="D3928" s="14" t="n"/>
      <c r="E3928" s="6" t="n"/>
      <c r="F3928" s="11">
        <f>IF(OR(C3928="",D3928=""),"",ROUND(MOD(D3928-C3928,1)*24,2))</f>
        <v/>
      </c>
      <c r="G3928" s="6" t="n"/>
      <c r="H3928" s="16">
        <f>IF(OR(A3928="",B3928=""),"",IF(COUNTIFS('Lançamentos Diários'!$A$5:$A$2004,A3928,'Lançamentos Diários'!$B$5:$B$2004,B3928)&gt;0,"OK","FALTA LANÇAMENTO"))</f>
        <v/>
      </c>
    </row>
    <row r="3929">
      <c r="A3929" s="13" t="n"/>
      <c r="B3929" s="6" t="n"/>
      <c r="C3929" s="14" t="n"/>
      <c r="D3929" s="14" t="n"/>
      <c r="E3929" s="6" t="n"/>
      <c r="F3929" s="11">
        <f>IF(OR(C3929="",D3929=""),"",ROUND(MOD(D3929-C3929,1)*24,2))</f>
        <v/>
      </c>
      <c r="G3929" s="6" t="n"/>
      <c r="H3929" s="16">
        <f>IF(OR(A3929="",B3929=""),"",IF(COUNTIFS('Lançamentos Diários'!$A$5:$A$2004,A3929,'Lançamentos Diários'!$B$5:$B$2004,B3929)&gt;0,"OK","FALTA LANÇAMENTO"))</f>
        <v/>
      </c>
    </row>
    <row r="3930">
      <c r="A3930" s="13" t="n"/>
      <c r="B3930" s="6" t="n"/>
      <c r="C3930" s="14" t="n"/>
      <c r="D3930" s="14" t="n"/>
      <c r="E3930" s="6" t="n"/>
      <c r="F3930" s="11">
        <f>IF(OR(C3930="",D3930=""),"",ROUND(MOD(D3930-C3930,1)*24,2))</f>
        <v/>
      </c>
      <c r="G3930" s="6" t="n"/>
      <c r="H3930" s="16">
        <f>IF(OR(A3930="",B3930=""),"",IF(COUNTIFS('Lançamentos Diários'!$A$5:$A$2004,A3930,'Lançamentos Diários'!$B$5:$B$2004,B3930)&gt;0,"OK","FALTA LANÇAMENTO"))</f>
        <v/>
      </c>
    </row>
    <row r="3931">
      <c r="A3931" s="13" t="n"/>
      <c r="B3931" s="6" t="n"/>
      <c r="C3931" s="14" t="n"/>
      <c r="D3931" s="14" t="n"/>
      <c r="E3931" s="6" t="n"/>
      <c r="F3931" s="11">
        <f>IF(OR(C3931="",D3931=""),"",ROUND(MOD(D3931-C3931,1)*24,2))</f>
        <v/>
      </c>
      <c r="G3931" s="6" t="n"/>
      <c r="H3931" s="16">
        <f>IF(OR(A3931="",B3931=""),"",IF(COUNTIFS('Lançamentos Diários'!$A$5:$A$2004,A3931,'Lançamentos Diários'!$B$5:$B$2004,B3931)&gt;0,"OK","FALTA LANÇAMENTO"))</f>
        <v/>
      </c>
    </row>
    <row r="3932">
      <c r="A3932" s="13" t="n"/>
      <c r="B3932" s="6" t="n"/>
      <c r="C3932" s="14" t="n"/>
      <c r="D3932" s="14" t="n"/>
      <c r="E3932" s="6" t="n"/>
      <c r="F3932" s="11">
        <f>IF(OR(C3932="",D3932=""),"",ROUND(MOD(D3932-C3932,1)*24,2))</f>
        <v/>
      </c>
      <c r="G3932" s="6" t="n"/>
      <c r="H3932" s="16">
        <f>IF(OR(A3932="",B3932=""),"",IF(COUNTIFS('Lançamentos Diários'!$A$5:$A$2004,A3932,'Lançamentos Diários'!$B$5:$B$2004,B3932)&gt;0,"OK","FALTA LANÇAMENTO"))</f>
        <v/>
      </c>
    </row>
    <row r="3933">
      <c r="A3933" s="13" t="n"/>
      <c r="B3933" s="6" t="n"/>
      <c r="C3933" s="14" t="n"/>
      <c r="D3933" s="14" t="n"/>
      <c r="E3933" s="6" t="n"/>
      <c r="F3933" s="11">
        <f>IF(OR(C3933="",D3933=""),"",ROUND(MOD(D3933-C3933,1)*24,2))</f>
        <v/>
      </c>
      <c r="G3933" s="6" t="n"/>
      <c r="H3933" s="16">
        <f>IF(OR(A3933="",B3933=""),"",IF(COUNTIFS('Lançamentos Diários'!$A$5:$A$2004,A3933,'Lançamentos Diários'!$B$5:$B$2004,B3933)&gt;0,"OK","FALTA LANÇAMENTO"))</f>
        <v/>
      </c>
    </row>
    <row r="3934">
      <c r="A3934" s="13" t="n"/>
      <c r="B3934" s="6" t="n"/>
      <c r="C3934" s="14" t="n"/>
      <c r="D3934" s="14" t="n"/>
      <c r="E3934" s="6" t="n"/>
      <c r="F3934" s="11">
        <f>IF(OR(C3934="",D3934=""),"",ROUND(MOD(D3934-C3934,1)*24,2))</f>
        <v/>
      </c>
      <c r="G3934" s="6" t="n"/>
      <c r="H3934" s="16">
        <f>IF(OR(A3934="",B3934=""),"",IF(COUNTIFS('Lançamentos Diários'!$A$5:$A$2004,A3934,'Lançamentos Diários'!$B$5:$B$2004,B3934)&gt;0,"OK","FALTA LANÇAMENTO"))</f>
        <v/>
      </c>
    </row>
    <row r="3935">
      <c r="A3935" s="13" t="n"/>
      <c r="B3935" s="6" t="n"/>
      <c r="C3935" s="14" t="n"/>
      <c r="D3935" s="14" t="n"/>
      <c r="E3935" s="6" t="n"/>
      <c r="F3935" s="11">
        <f>IF(OR(C3935="",D3935=""),"",ROUND(MOD(D3935-C3935,1)*24,2))</f>
        <v/>
      </c>
      <c r="G3935" s="6" t="n"/>
      <c r="H3935" s="16">
        <f>IF(OR(A3935="",B3935=""),"",IF(COUNTIFS('Lançamentos Diários'!$A$5:$A$2004,A3935,'Lançamentos Diários'!$B$5:$B$2004,B3935)&gt;0,"OK","FALTA LANÇAMENTO"))</f>
        <v/>
      </c>
    </row>
    <row r="3936">
      <c r="A3936" s="13" t="n"/>
      <c r="B3936" s="6" t="n"/>
      <c r="C3936" s="14" t="n"/>
      <c r="D3936" s="14" t="n"/>
      <c r="E3936" s="6" t="n"/>
      <c r="F3936" s="11">
        <f>IF(OR(C3936="",D3936=""),"",ROUND(MOD(D3936-C3936,1)*24,2))</f>
        <v/>
      </c>
      <c r="G3936" s="6" t="n"/>
      <c r="H3936" s="16">
        <f>IF(OR(A3936="",B3936=""),"",IF(COUNTIFS('Lançamentos Diários'!$A$5:$A$2004,A3936,'Lançamentos Diários'!$B$5:$B$2004,B3936)&gt;0,"OK","FALTA LANÇAMENTO"))</f>
        <v/>
      </c>
    </row>
    <row r="3937">
      <c r="A3937" s="13" t="n"/>
      <c r="B3937" s="6" t="n"/>
      <c r="C3937" s="14" t="n"/>
      <c r="D3937" s="14" t="n"/>
      <c r="E3937" s="6" t="n"/>
      <c r="F3937" s="11">
        <f>IF(OR(C3937="",D3937=""),"",ROUND(MOD(D3937-C3937,1)*24,2))</f>
        <v/>
      </c>
      <c r="G3937" s="6" t="n"/>
      <c r="H3937" s="16">
        <f>IF(OR(A3937="",B3937=""),"",IF(COUNTIFS('Lançamentos Diários'!$A$5:$A$2004,A3937,'Lançamentos Diários'!$B$5:$B$2004,B3937)&gt;0,"OK","FALTA LANÇAMENTO"))</f>
        <v/>
      </c>
    </row>
    <row r="3938">
      <c r="A3938" s="13" t="n"/>
      <c r="B3938" s="6" t="n"/>
      <c r="C3938" s="14" t="n"/>
      <c r="D3938" s="14" t="n"/>
      <c r="E3938" s="6" t="n"/>
      <c r="F3938" s="11">
        <f>IF(OR(C3938="",D3938=""),"",ROUND(MOD(D3938-C3938,1)*24,2))</f>
        <v/>
      </c>
      <c r="G3938" s="6" t="n"/>
      <c r="H3938" s="16">
        <f>IF(OR(A3938="",B3938=""),"",IF(COUNTIFS('Lançamentos Diários'!$A$5:$A$2004,A3938,'Lançamentos Diários'!$B$5:$B$2004,B3938)&gt;0,"OK","FALTA LANÇAMENTO"))</f>
        <v/>
      </c>
    </row>
    <row r="3939">
      <c r="A3939" s="13" t="n"/>
      <c r="B3939" s="6" t="n"/>
      <c r="C3939" s="14" t="n"/>
      <c r="D3939" s="14" t="n"/>
      <c r="E3939" s="6" t="n"/>
      <c r="F3939" s="11">
        <f>IF(OR(C3939="",D3939=""),"",ROUND(MOD(D3939-C3939,1)*24,2))</f>
        <v/>
      </c>
      <c r="G3939" s="6" t="n"/>
      <c r="H3939" s="16">
        <f>IF(OR(A3939="",B3939=""),"",IF(COUNTIFS('Lançamentos Diários'!$A$5:$A$2004,A3939,'Lançamentos Diários'!$B$5:$B$2004,B3939)&gt;0,"OK","FALTA LANÇAMENTO"))</f>
        <v/>
      </c>
    </row>
    <row r="3940">
      <c r="A3940" s="13" t="n"/>
      <c r="B3940" s="6" t="n"/>
      <c r="C3940" s="14" t="n"/>
      <c r="D3940" s="14" t="n"/>
      <c r="E3940" s="6" t="n"/>
      <c r="F3940" s="11">
        <f>IF(OR(C3940="",D3940=""),"",ROUND(MOD(D3940-C3940,1)*24,2))</f>
        <v/>
      </c>
      <c r="G3940" s="6" t="n"/>
      <c r="H3940" s="16">
        <f>IF(OR(A3940="",B3940=""),"",IF(COUNTIFS('Lançamentos Diários'!$A$5:$A$2004,A3940,'Lançamentos Diários'!$B$5:$B$2004,B3940)&gt;0,"OK","FALTA LANÇAMENTO"))</f>
        <v/>
      </c>
    </row>
    <row r="3941">
      <c r="A3941" s="13" t="n"/>
      <c r="B3941" s="6" t="n"/>
      <c r="C3941" s="14" t="n"/>
      <c r="D3941" s="14" t="n"/>
      <c r="E3941" s="6" t="n"/>
      <c r="F3941" s="11">
        <f>IF(OR(C3941="",D3941=""),"",ROUND(MOD(D3941-C3941,1)*24,2))</f>
        <v/>
      </c>
      <c r="G3941" s="6" t="n"/>
      <c r="H3941" s="16">
        <f>IF(OR(A3941="",B3941=""),"",IF(COUNTIFS('Lançamentos Diários'!$A$5:$A$2004,A3941,'Lançamentos Diários'!$B$5:$B$2004,B3941)&gt;0,"OK","FALTA LANÇAMENTO"))</f>
        <v/>
      </c>
    </row>
    <row r="3942">
      <c r="A3942" s="13" t="n"/>
      <c r="B3942" s="6" t="n"/>
      <c r="C3942" s="14" t="n"/>
      <c r="D3942" s="14" t="n"/>
      <c r="E3942" s="6" t="n"/>
      <c r="F3942" s="11">
        <f>IF(OR(C3942="",D3942=""),"",ROUND(MOD(D3942-C3942,1)*24,2))</f>
        <v/>
      </c>
      <c r="G3942" s="6" t="n"/>
      <c r="H3942" s="16">
        <f>IF(OR(A3942="",B3942=""),"",IF(COUNTIFS('Lançamentos Diários'!$A$5:$A$2004,A3942,'Lançamentos Diários'!$B$5:$B$2004,B3942)&gt;0,"OK","FALTA LANÇAMENTO"))</f>
        <v/>
      </c>
    </row>
    <row r="3943">
      <c r="A3943" s="13" t="n"/>
      <c r="B3943" s="6" t="n"/>
      <c r="C3943" s="14" t="n"/>
      <c r="D3943" s="14" t="n"/>
      <c r="E3943" s="6" t="n"/>
      <c r="F3943" s="11">
        <f>IF(OR(C3943="",D3943=""),"",ROUND(MOD(D3943-C3943,1)*24,2))</f>
        <v/>
      </c>
      <c r="G3943" s="6" t="n"/>
      <c r="H3943" s="16">
        <f>IF(OR(A3943="",B3943=""),"",IF(COUNTIFS('Lançamentos Diários'!$A$5:$A$2004,A3943,'Lançamentos Diários'!$B$5:$B$2004,B3943)&gt;0,"OK","FALTA LANÇAMENTO"))</f>
        <v/>
      </c>
    </row>
    <row r="3944">
      <c r="A3944" s="13" t="n"/>
      <c r="B3944" s="6" t="n"/>
      <c r="C3944" s="14" t="n"/>
      <c r="D3944" s="14" t="n"/>
      <c r="E3944" s="6" t="n"/>
      <c r="F3944" s="11">
        <f>IF(OR(C3944="",D3944=""),"",ROUND(MOD(D3944-C3944,1)*24,2))</f>
        <v/>
      </c>
      <c r="G3944" s="6" t="n"/>
      <c r="H3944" s="16">
        <f>IF(OR(A3944="",B3944=""),"",IF(COUNTIFS('Lançamentos Diários'!$A$5:$A$2004,A3944,'Lançamentos Diários'!$B$5:$B$2004,B3944)&gt;0,"OK","FALTA LANÇAMENTO"))</f>
        <v/>
      </c>
    </row>
    <row r="3945">
      <c r="A3945" s="13" t="n"/>
      <c r="B3945" s="6" t="n"/>
      <c r="C3945" s="14" t="n"/>
      <c r="D3945" s="14" t="n"/>
      <c r="E3945" s="6" t="n"/>
      <c r="F3945" s="11">
        <f>IF(OR(C3945="",D3945=""),"",ROUND(MOD(D3945-C3945,1)*24,2))</f>
        <v/>
      </c>
      <c r="G3945" s="6" t="n"/>
      <c r="H3945" s="16">
        <f>IF(OR(A3945="",B3945=""),"",IF(COUNTIFS('Lançamentos Diários'!$A$5:$A$2004,A3945,'Lançamentos Diários'!$B$5:$B$2004,B3945)&gt;0,"OK","FALTA LANÇAMENTO"))</f>
        <v/>
      </c>
    </row>
    <row r="3946">
      <c r="A3946" s="13" t="n"/>
      <c r="B3946" s="6" t="n"/>
      <c r="C3946" s="14" t="n"/>
      <c r="D3946" s="14" t="n"/>
      <c r="E3946" s="6" t="n"/>
      <c r="F3946" s="11">
        <f>IF(OR(C3946="",D3946=""),"",ROUND(MOD(D3946-C3946,1)*24,2))</f>
        <v/>
      </c>
      <c r="G3946" s="6" t="n"/>
      <c r="H3946" s="16">
        <f>IF(OR(A3946="",B3946=""),"",IF(COUNTIFS('Lançamentos Diários'!$A$5:$A$2004,A3946,'Lançamentos Diários'!$B$5:$B$2004,B3946)&gt;0,"OK","FALTA LANÇAMENTO"))</f>
        <v/>
      </c>
    </row>
    <row r="3947">
      <c r="A3947" s="13" t="n"/>
      <c r="B3947" s="6" t="n"/>
      <c r="C3947" s="14" t="n"/>
      <c r="D3947" s="14" t="n"/>
      <c r="E3947" s="6" t="n"/>
      <c r="F3947" s="11">
        <f>IF(OR(C3947="",D3947=""),"",ROUND(MOD(D3947-C3947,1)*24,2))</f>
        <v/>
      </c>
      <c r="G3947" s="6" t="n"/>
      <c r="H3947" s="16">
        <f>IF(OR(A3947="",B3947=""),"",IF(COUNTIFS('Lançamentos Diários'!$A$5:$A$2004,A3947,'Lançamentos Diários'!$B$5:$B$2004,B3947)&gt;0,"OK","FALTA LANÇAMENTO"))</f>
        <v/>
      </c>
    </row>
    <row r="3948">
      <c r="A3948" s="13" t="n"/>
      <c r="B3948" s="6" t="n"/>
      <c r="C3948" s="14" t="n"/>
      <c r="D3948" s="14" t="n"/>
      <c r="E3948" s="6" t="n"/>
      <c r="F3948" s="11">
        <f>IF(OR(C3948="",D3948=""),"",ROUND(MOD(D3948-C3948,1)*24,2))</f>
        <v/>
      </c>
      <c r="G3948" s="6" t="n"/>
      <c r="H3948" s="16">
        <f>IF(OR(A3948="",B3948=""),"",IF(COUNTIFS('Lançamentos Diários'!$A$5:$A$2004,A3948,'Lançamentos Diários'!$B$5:$B$2004,B3948)&gt;0,"OK","FALTA LANÇAMENTO"))</f>
        <v/>
      </c>
    </row>
    <row r="3949">
      <c r="A3949" s="13" t="n"/>
      <c r="B3949" s="6" t="n"/>
      <c r="C3949" s="14" t="n"/>
      <c r="D3949" s="14" t="n"/>
      <c r="E3949" s="6" t="n"/>
      <c r="F3949" s="11">
        <f>IF(OR(C3949="",D3949=""),"",ROUND(MOD(D3949-C3949,1)*24,2))</f>
        <v/>
      </c>
      <c r="G3949" s="6" t="n"/>
      <c r="H3949" s="16">
        <f>IF(OR(A3949="",B3949=""),"",IF(COUNTIFS('Lançamentos Diários'!$A$5:$A$2004,A3949,'Lançamentos Diários'!$B$5:$B$2004,B3949)&gt;0,"OK","FALTA LANÇAMENTO"))</f>
        <v/>
      </c>
    </row>
    <row r="3950">
      <c r="A3950" s="13" t="n"/>
      <c r="B3950" s="6" t="n"/>
      <c r="C3950" s="14" t="n"/>
      <c r="D3950" s="14" t="n"/>
      <c r="E3950" s="6" t="n"/>
      <c r="F3950" s="11">
        <f>IF(OR(C3950="",D3950=""),"",ROUND(MOD(D3950-C3950,1)*24,2))</f>
        <v/>
      </c>
      <c r="G3950" s="6" t="n"/>
      <c r="H3950" s="16">
        <f>IF(OR(A3950="",B3950=""),"",IF(COUNTIFS('Lançamentos Diários'!$A$5:$A$2004,A3950,'Lançamentos Diários'!$B$5:$B$2004,B3950)&gt;0,"OK","FALTA LANÇAMENTO"))</f>
        <v/>
      </c>
    </row>
    <row r="3951">
      <c r="A3951" s="13" t="n"/>
      <c r="B3951" s="6" t="n"/>
      <c r="C3951" s="14" t="n"/>
      <c r="D3951" s="14" t="n"/>
      <c r="E3951" s="6" t="n"/>
      <c r="F3951" s="11">
        <f>IF(OR(C3951="",D3951=""),"",ROUND(MOD(D3951-C3951,1)*24,2))</f>
        <v/>
      </c>
      <c r="G3951" s="6" t="n"/>
      <c r="H3951" s="16">
        <f>IF(OR(A3951="",B3951=""),"",IF(COUNTIFS('Lançamentos Diários'!$A$5:$A$2004,A3951,'Lançamentos Diários'!$B$5:$B$2004,B3951)&gt;0,"OK","FALTA LANÇAMENTO"))</f>
        <v/>
      </c>
    </row>
    <row r="3952">
      <c r="A3952" s="13" t="n"/>
      <c r="B3952" s="6" t="n"/>
      <c r="C3952" s="14" t="n"/>
      <c r="D3952" s="14" t="n"/>
      <c r="E3952" s="6" t="n"/>
      <c r="F3952" s="11">
        <f>IF(OR(C3952="",D3952=""),"",ROUND(MOD(D3952-C3952,1)*24,2))</f>
        <v/>
      </c>
      <c r="G3952" s="6" t="n"/>
      <c r="H3952" s="16">
        <f>IF(OR(A3952="",B3952=""),"",IF(COUNTIFS('Lançamentos Diários'!$A$5:$A$2004,A3952,'Lançamentos Diários'!$B$5:$B$2004,B3952)&gt;0,"OK","FALTA LANÇAMENTO"))</f>
        <v/>
      </c>
    </row>
    <row r="3953">
      <c r="A3953" s="13" t="n"/>
      <c r="B3953" s="6" t="n"/>
      <c r="C3953" s="14" t="n"/>
      <c r="D3953" s="14" t="n"/>
      <c r="E3953" s="6" t="n"/>
      <c r="F3953" s="11">
        <f>IF(OR(C3953="",D3953=""),"",ROUND(MOD(D3953-C3953,1)*24,2))</f>
        <v/>
      </c>
      <c r="G3953" s="6" t="n"/>
      <c r="H3953" s="16">
        <f>IF(OR(A3953="",B3953=""),"",IF(COUNTIFS('Lançamentos Diários'!$A$5:$A$2004,A3953,'Lançamentos Diários'!$B$5:$B$2004,B3953)&gt;0,"OK","FALTA LANÇAMENTO"))</f>
        <v/>
      </c>
    </row>
    <row r="3954">
      <c r="A3954" s="13" t="n"/>
      <c r="B3954" s="6" t="n"/>
      <c r="C3954" s="14" t="n"/>
      <c r="D3954" s="14" t="n"/>
      <c r="E3954" s="6" t="n"/>
      <c r="F3954" s="11">
        <f>IF(OR(C3954="",D3954=""),"",ROUND(MOD(D3954-C3954,1)*24,2))</f>
        <v/>
      </c>
      <c r="G3954" s="6" t="n"/>
      <c r="H3954" s="16">
        <f>IF(OR(A3954="",B3954=""),"",IF(COUNTIFS('Lançamentos Diários'!$A$5:$A$2004,A3954,'Lançamentos Diários'!$B$5:$B$2004,B3954)&gt;0,"OK","FALTA LANÇAMENTO"))</f>
        <v/>
      </c>
    </row>
    <row r="3955">
      <c r="A3955" s="13" t="n"/>
      <c r="B3955" s="6" t="n"/>
      <c r="C3955" s="14" t="n"/>
      <c r="D3955" s="14" t="n"/>
      <c r="E3955" s="6" t="n"/>
      <c r="F3955" s="11">
        <f>IF(OR(C3955="",D3955=""),"",ROUND(MOD(D3955-C3955,1)*24,2))</f>
        <v/>
      </c>
      <c r="G3955" s="6" t="n"/>
      <c r="H3955" s="16">
        <f>IF(OR(A3955="",B3955=""),"",IF(COUNTIFS('Lançamentos Diários'!$A$5:$A$2004,A3955,'Lançamentos Diários'!$B$5:$B$2004,B3955)&gt;0,"OK","FALTA LANÇAMENTO"))</f>
        <v/>
      </c>
    </row>
    <row r="3956">
      <c r="A3956" s="13" t="n"/>
      <c r="B3956" s="6" t="n"/>
      <c r="C3956" s="14" t="n"/>
      <c r="D3956" s="14" t="n"/>
      <c r="E3956" s="6" t="n"/>
      <c r="F3956" s="11">
        <f>IF(OR(C3956="",D3956=""),"",ROUND(MOD(D3956-C3956,1)*24,2))</f>
        <v/>
      </c>
      <c r="G3956" s="6" t="n"/>
      <c r="H3956" s="16">
        <f>IF(OR(A3956="",B3956=""),"",IF(COUNTIFS('Lançamentos Diários'!$A$5:$A$2004,A3956,'Lançamentos Diários'!$B$5:$B$2004,B3956)&gt;0,"OK","FALTA LANÇAMENTO"))</f>
        <v/>
      </c>
    </row>
    <row r="3957">
      <c r="A3957" s="13" t="n"/>
      <c r="B3957" s="6" t="n"/>
      <c r="C3957" s="14" t="n"/>
      <c r="D3957" s="14" t="n"/>
      <c r="E3957" s="6" t="n"/>
      <c r="F3957" s="11">
        <f>IF(OR(C3957="",D3957=""),"",ROUND(MOD(D3957-C3957,1)*24,2))</f>
        <v/>
      </c>
      <c r="G3957" s="6" t="n"/>
      <c r="H3957" s="16">
        <f>IF(OR(A3957="",B3957=""),"",IF(COUNTIFS('Lançamentos Diários'!$A$5:$A$2004,A3957,'Lançamentos Diários'!$B$5:$B$2004,B3957)&gt;0,"OK","FALTA LANÇAMENTO"))</f>
        <v/>
      </c>
    </row>
    <row r="3958">
      <c r="A3958" s="13" t="n"/>
      <c r="B3958" s="6" t="n"/>
      <c r="C3958" s="14" t="n"/>
      <c r="D3958" s="14" t="n"/>
      <c r="E3958" s="6" t="n"/>
      <c r="F3958" s="11">
        <f>IF(OR(C3958="",D3958=""),"",ROUND(MOD(D3958-C3958,1)*24,2))</f>
        <v/>
      </c>
      <c r="G3958" s="6" t="n"/>
      <c r="H3958" s="16">
        <f>IF(OR(A3958="",B3958=""),"",IF(COUNTIFS('Lançamentos Diários'!$A$5:$A$2004,A3958,'Lançamentos Diários'!$B$5:$B$2004,B3958)&gt;0,"OK","FALTA LANÇAMENTO"))</f>
        <v/>
      </c>
    </row>
    <row r="3959">
      <c r="A3959" s="13" t="n"/>
      <c r="B3959" s="6" t="n"/>
      <c r="C3959" s="14" t="n"/>
      <c r="D3959" s="14" t="n"/>
      <c r="E3959" s="6" t="n"/>
      <c r="F3959" s="11">
        <f>IF(OR(C3959="",D3959=""),"",ROUND(MOD(D3959-C3959,1)*24,2))</f>
        <v/>
      </c>
      <c r="G3959" s="6" t="n"/>
      <c r="H3959" s="16">
        <f>IF(OR(A3959="",B3959=""),"",IF(COUNTIFS('Lançamentos Diários'!$A$5:$A$2004,A3959,'Lançamentos Diários'!$B$5:$B$2004,B3959)&gt;0,"OK","FALTA LANÇAMENTO"))</f>
        <v/>
      </c>
    </row>
    <row r="3960">
      <c r="A3960" s="13" t="n"/>
      <c r="B3960" s="6" t="n"/>
      <c r="C3960" s="14" t="n"/>
      <c r="D3960" s="14" t="n"/>
      <c r="E3960" s="6" t="n"/>
      <c r="F3960" s="11">
        <f>IF(OR(C3960="",D3960=""),"",ROUND(MOD(D3960-C3960,1)*24,2))</f>
        <v/>
      </c>
      <c r="G3960" s="6" t="n"/>
      <c r="H3960" s="16">
        <f>IF(OR(A3960="",B3960=""),"",IF(COUNTIFS('Lançamentos Diários'!$A$5:$A$2004,A3960,'Lançamentos Diários'!$B$5:$B$2004,B3960)&gt;0,"OK","FALTA LANÇAMENTO"))</f>
        <v/>
      </c>
    </row>
    <row r="3961">
      <c r="A3961" s="13" t="n"/>
      <c r="B3961" s="6" t="n"/>
      <c r="C3961" s="14" t="n"/>
      <c r="D3961" s="14" t="n"/>
      <c r="E3961" s="6" t="n"/>
      <c r="F3961" s="11">
        <f>IF(OR(C3961="",D3961=""),"",ROUND(MOD(D3961-C3961,1)*24,2))</f>
        <v/>
      </c>
      <c r="G3961" s="6" t="n"/>
      <c r="H3961" s="16">
        <f>IF(OR(A3961="",B3961=""),"",IF(COUNTIFS('Lançamentos Diários'!$A$5:$A$2004,A3961,'Lançamentos Diários'!$B$5:$B$2004,B3961)&gt;0,"OK","FALTA LANÇAMENTO"))</f>
        <v/>
      </c>
    </row>
    <row r="3962">
      <c r="A3962" s="13" t="n"/>
      <c r="B3962" s="6" t="n"/>
      <c r="C3962" s="14" t="n"/>
      <c r="D3962" s="14" t="n"/>
      <c r="E3962" s="6" t="n"/>
      <c r="F3962" s="11">
        <f>IF(OR(C3962="",D3962=""),"",ROUND(MOD(D3962-C3962,1)*24,2))</f>
        <v/>
      </c>
      <c r="G3962" s="6" t="n"/>
      <c r="H3962" s="16">
        <f>IF(OR(A3962="",B3962=""),"",IF(COUNTIFS('Lançamentos Diários'!$A$5:$A$2004,A3962,'Lançamentos Diários'!$B$5:$B$2004,B3962)&gt;0,"OK","FALTA LANÇAMENTO"))</f>
        <v/>
      </c>
    </row>
    <row r="3963">
      <c r="A3963" s="13" t="n"/>
      <c r="B3963" s="6" t="n"/>
      <c r="C3963" s="14" t="n"/>
      <c r="D3963" s="14" t="n"/>
      <c r="E3963" s="6" t="n"/>
      <c r="F3963" s="11">
        <f>IF(OR(C3963="",D3963=""),"",ROUND(MOD(D3963-C3963,1)*24,2))</f>
        <v/>
      </c>
      <c r="G3963" s="6" t="n"/>
      <c r="H3963" s="16">
        <f>IF(OR(A3963="",B3963=""),"",IF(COUNTIFS('Lançamentos Diários'!$A$5:$A$2004,A3963,'Lançamentos Diários'!$B$5:$B$2004,B3963)&gt;0,"OK","FALTA LANÇAMENTO"))</f>
        <v/>
      </c>
    </row>
    <row r="3964">
      <c r="A3964" s="13" t="n"/>
      <c r="B3964" s="6" t="n"/>
      <c r="C3964" s="14" t="n"/>
      <c r="D3964" s="14" t="n"/>
      <c r="E3964" s="6" t="n"/>
      <c r="F3964" s="11">
        <f>IF(OR(C3964="",D3964=""),"",ROUND(MOD(D3964-C3964,1)*24,2))</f>
        <v/>
      </c>
      <c r="G3964" s="6" t="n"/>
      <c r="H3964" s="16">
        <f>IF(OR(A3964="",B3964=""),"",IF(COUNTIFS('Lançamentos Diários'!$A$5:$A$2004,A3964,'Lançamentos Diários'!$B$5:$B$2004,B3964)&gt;0,"OK","FALTA LANÇAMENTO"))</f>
        <v/>
      </c>
    </row>
    <row r="3965">
      <c r="A3965" s="13" t="n"/>
      <c r="B3965" s="6" t="n"/>
      <c r="C3965" s="14" t="n"/>
      <c r="D3965" s="14" t="n"/>
      <c r="E3965" s="6" t="n"/>
      <c r="F3965" s="11">
        <f>IF(OR(C3965="",D3965=""),"",ROUND(MOD(D3965-C3965,1)*24,2))</f>
        <v/>
      </c>
      <c r="G3965" s="6" t="n"/>
      <c r="H3965" s="16">
        <f>IF(OR(A3965="",B3965=""),"",IF(COUNTIFS('Lançamentos Diários'!$A$5:$A$2004,A3965,'Lançamentos Diários'!$B$5:$B$2004,B3965)&gt;0,"OK","FALTA LANÇAMENTO"))</f>
        <v/>
      </c>
    </row>
    <row r="3966">
      <c r="A3966" s="13" t="n"/>
      <c r="B3966" s="6" t="n"/>
      <c r="C3966" s="14" t="n"/>
      <c r="D3966" s="14" t="n"/>
      <c r="E3966" s="6" t="n"/>
      <c r="F3966" s="11">
        <f>IF(OR(C3966="",D3966=""),"",ROUND(MOD(D3966-C3966,1)*24,2))</f>
        <v/>
      </c>
      <c r="G3966" s="6" t="n"/>
      <c r="H3966" s="16">
        <f>IF(OR(A3966="",B3966=""),"",IF(COUNTIFS('Lançamentos Diários'!$A$5:$A$2004,A3966,'Lançamentos Diários'!$B$5:$B$2004,B3966)&gt;0,"OK","FALTA LANÇAMENTO"))</f>
        <v/>
      </c>
    </row>
    <row r="3967">
      <c r="A3967" s="13" t="n"/>
      <c r="B3967" s="6" t="n"/>
      <c r="C3967" s="14" t="n"/>
      <c r="D3967" s="14" t="n"/>
      <c r="E3967" s="6" t="n"/>
      <c r="F3967" s="11">
        <f>IF(OR(C3967="",D3967=""),"",ROUND(MOD(D3967-C3967,1)*24,2))</f>
        <v/>
      </c>
      <c r="G3967" s="6" t="n"/>
      <c r="H3967" s="16">
        <f>IF(OR(A3967="",B3967=""),"",IF(COUNTIFS('Lançamentos Diários'!$A$5:$A$2004,A3967,'Lançamentos Diários'!$B$5:$B$2004,B3967)&gt;0,"OK","FALTA LANÇAMENTO"))</f>
        <v/>
      </c>
    </row>
    <row r="3968">
      <c r="A3968" s="13" t="n"/>
      <c r="B3968" s="6" t="n"/>
      <c r="C3968" s="14" t="n"/>
      <c r="D3968" s="14" t="n"/>
      <c r="E3968" s="6" t="n"/>
      <c r="F3968" s="11">
        <f>IF(OR(C3968="",D3968=""),"",ROUND(MOD(D3968-C3968,1)*24,2))</f>
        <v/>
      </c>
      <c r="G3968" s="6" t="n"/>
      <c r="H3968" s="16">
        <f>IF(OR(A3968="",B3968=""),"",IF(COUNTIFS('Lançamentos Diários'!$A$5:$A$2004,A3968,'Lançamentos Diários'!$B$5:$B$2004,B3968)&gt;0,"OK","FALTA LANÇAMENTO"))</f>
        <v/>
      </c>
    </row>
    <row r="3969">
      <c r="A3969" s="13" t="n"/>
      <c r="B3969" s="6" t="n"/>
      <c r="C3969" s="14" t="n"/>
      <c r="D3969" s="14" t="n"/>
      <c r="E3969" s="6" t="n"/>
      <c r="F3969" s="11">
        <f>IF(OR(C3969="",D3969=""),"",ROUND(MOD(D3969-C3969,1)*24,2))</f>
        <v/>
      </c>
      <c r="G3969" s="6" t="n"/>
      <c r="H3969" s="16">
        <f>IF(OR(A3969="",B3969=""),"",IF(COUNTIFS('Lançamentos Diários'!$A$5:$A$2004,A3969,'Lançamentos Diários'!$B$5:$B$2004,B3969)&gt;0,"OK","FALTA LANÇAMENTO"))</f>
        <v/>
      </c>
    </row>
    <row r="3970">
      <c r="A3970" s="13" t="n"/>
      <c r="B3970" s="6" t="n"/>
      <c r="C3970" s="14" t="n"/>
      <c r="D3970" s="14" t="n"/>
      <c r="E3970" s="6" t="n"/>
      <c r="F3970" s="11">
        <f>IF(OR(C3970="",D3970=""),"",ROUND(MOD(D3970-C3970,1)*24,2))</f>
        <v/>
      </c>
      <c r="G3970" s="6" t="n"/>
      <c r="H3970" s="16">
        <f>IF(OR(A3970="",B3970=""),"",IF(COUNTIFS('Lançamentos Diários'!$A$5:$A$2004,A3970,'Lançamentos Diários'!$B$5:$B$2004,B3970)&gt;0,"OK","FALTA LANÇAMENTO"))</f>
        <v/>
      </c>
    </row>
    <row r="3971">
      <c r="A3971" s="13" t="n"/>
      <c r="B3971" s="6" t="n"/>
      <c r="C3971" s="14" t="n"/>
      <c r="D3971" s="14" t="n"/>
      <c r="E3971" s="6" t="n"/>
      <c r="F3971" s="11">
        <f>IF(OR(C3971="",D3971=""),"",ROUND(MOD(D3971-C3971,1)*24,2))</f>
        <v/>
      </c>
      <c r="G3971" s="6" t="n"/>
      <c r="H3971" s="16">
        <f>IF(OR(A3971="",B3971=""),"",IF(COUNTIFS('Lançamentos Diários'!$A$5:$A$2004,A3971,'Lançamentos Diários'!$B$5:$B$2004,B3971)&gt;0,"OK","FALTA LANÇAMENTO"))</f>
        <v/>
      </c>
    </row>
    <row r="3972">
      <c r="A3972" s="13" t="n"/>
      <c r="B3972" s="6" t="n"/>
      <c r="C3972" s="14" t="n"/>
      <c r="D3972" s="14" t="n"/>
      <c r="E3972" s="6" t="n"/>
      <c r="F3972" s="11">
        <f>IF(OR(C3972="",D3972=""),"",ROUND(MOD(D3972-C3972,1)*24,2))</f>
        <v/>
      </c>
      <c r="G3972" s="6" t="n"/>
      <c r="H3972" s="16">
        <f>IF(OR(A3972="",B3972=""),"",IF(COUNTIFS('Lançamentos Diários'!$A$5:$A$2004,A3972,'Lançamentos Diários'!$B$5:$B$2004,B3972)&gt;0,"OK","FALTA LANÇAMENTO"))</f>
        <v/>
      </c>
    </row>
    <row r="3973">
      <c r="A3973" s="13" t="n"/>
      <c r="B3973" s="6" t="n"/>
      <c r="C3973" s="14" t="n"/>
      <c r="D3973" s="14" t="n"/>
      <c r="E3973" s="6" t="n"/>
      <c r="F3973" s="11">
        <f>IF(OR(C3973="",D3973=""),"",ROUND(MOD(D3973-C3973,1)*24,2))</f>
        <v/>
      </c>
      <c r="G3973" s="6" t="n"/>
      <c r="H3973" s="16">
        <f>IF(OR(A3973="",B3973=""),"",IF(COUNTIFS('Lançamentos Diários'!$A$5:$A$2004,A3973,'Lançamentos Diários'!$B$5:$B$2004,B3973)&gt;0,"OK","FALTA LANÇAMENTO"))</f>
        <v/>
      </c>
    </row>
    <row r="3974">
      <c r="A3974" s="13" t="n"/>
      <c r="B3974" s="6" t="n"/>
      <c r="C3974" s="14" t="n"/>
      <c r="D3974" s="14" t="n"/>
      <c r="E3974" s="6" t="n"/>
      <c r="F3974" s="11">
        <f>IF(OR(C3974="",D3974=""),"",ROUND(MOD(D3974-C3974,1)*24,2))</f>
        <v/>
      </c>
      <c r="G3974" s="6" t="n"/>
      <c r="H3974" s="16">
        <f>IF(OR(A3974="",B3974=""),"",IF(COUNTIFS('Lançamentos Diários'!$A$5:$A$2004,A3974,'Lançamentos Diários'!$B$5:$B$2004,B3974)&gt;0,"OK","FALTA LANÇAMENTO"))</f>
        <v/>
      </c>
    </row>
    <row r="3975">
      <c r="A3975" s="13" t="n"/>
      <c r="B3975" s="6" t="n"/>
      <c r="C3975" s="14" t="n"/>
      <c r="D3975" s="14" t="n"/>
      <c r="E3975" s="6" t="n"/>
      <c r="F3975" s="11">
        <f>IF(OR(C3975="",D3975=""),"",ROUND(MOD(D3975-C3975,1)*24,2))</f>
        <v/>
      </c>
      <c r="G3975" s="6" t="n"/>
      <c r="H3975" s="16">
        <f>IF(OR(A3975="",B3975=""),"",IF(COUNTIFS('Lançamentos Diários'!$A$5:$A$2004,A3975,'Lançamentos Diários'!$B$5:$B$2004,B3975)&gt;0,"OK","FALTA LANÇAMENTO"))</f>
        <v/>
      </c>
    </row>
    <row r="3976">
      <c r="A3976" s="13" t="n"/>
      <c r="B3976" s="6" t="n"/>
      <c r="C3976" s="14" t="n"/>
      <c r="D3976" s="14" t="n"/>
      <c r="E3976" s="6" t="n"/>
      <c r="F3976" s="11">
        <f>IF(OR(C3976="",D3976=""),"",ROUND(MOD(D3976-C3976,1)*24,2))</f>
        <v/>
      </c>
      <c r="G3976" s="6" t="n"/>
      <c r="H3976" s="16">
        <f>IF(OR(A3976="",B3976=""),"",IF(COUNTIFS('Lançamentos Diários'!$A$5:$A$2004,A3976,'Lançamentos Diários'!$B$5:$B$2004,B3976)&gt;0,"OK","FALTA LANÇAMENTO"))</f>
        <v/>
      </c>
    </row>
    <row r="3977">
      <c r="A3977" s="13" t="n"/>
      <c r="B3977" s="6" t="n"/>
      <c r="C3977" s="14" t="n"/>
      <c r="D3977" s="14" t="n"/>
      <c r="E3977" s="6" t="n"/>
      <c r="F3977" s="11">
        <f>IF(OR(C3977="",D3977=""),"",ROUND(MOD(D3977-C3977,1)*24,2))</f>
        <v/>
      </c>
      <c r="G3977" s="6" t="n"/>
      <c r="H3977" s="16">
        <f>IF(OR(A3977="",B3977=""),"",IF(COUNTIFS('Lançamentos Diários'!$A$5:$A$2004,A3977,'Lançamentos Diários'!$B$5:$B$2004,B3977)&gt;0,"OK","FALTA LANÇAMENTO"))</f>
        <v/>
      </c>
    </row>
    <row r="3978">
      <c r="A3978" s="13" t="n"/>
      <c r="B3978" s="6" t="n"/>
      <c r="C3978" s="14" t="n"/>
      <c r="D3978" s="14" t="n"/>
      <c r="E3978" s="6" t="n"/>
      <c r="F3978" s="11">
        <f>IF(OR(C3978="",D3978=""),"",ROUND(MOD(D3978-C3978,1)*24,2))</f>
        <v/>
      </c>
      <c r="G3978" s="6" t="n"/>
      <c r="H3978" s="16">
        <f>IF(OR(A3978="",B3978=""),"",IF(COUNTIFS('Lançamentos Diários'!$A$5:$A$2004,A3978,'Lançamentos Diários'!$B$5:$B$2004,B3978)&gt;0,"OK","FALTA LANÇAMENTO"))</f>
        <v/>
      </c>
    </row>
    <row r="3979">
      <c r="A3979" s="13" t="n"/>
      <c r="B3979" s="6" t="n"/>
      <c r="C3979" s="14" t="n"/>
      <c r="D3979" s="14" t="n"/>
      <c r="E3979" s="6" t="n"/>
      <c r="F3979" s="11">
        <f>IF(OR(C3979="",D3979=""),"",ROUND(MOD(D3979-C3979,1)*24,2))</f>
        <v/>
      </c>
      <c r="G3979" s="6" t="n"/>
      <c r="H3979" s="16">
        <f>IF(OR(A3979="",B3979=""),"",IF(COUNTIFS('Lançamentos Diários'!$A$5:$A$2004,A3979,'Lançamentos Diários'!$B$5:$B$2004,B3979)&gt;0,"OK","FALTA LANÇAMENTO"))</f>
        <v/>
      </c>
    </row>
    <row r="3980">
      <c r="A3980" s="13" t="n"/>
      <c r="B3980" s="6" t="n"/>
      <c r="C3980" s="14" t="n"/>
      <c r="D3980" s="14" t="n"/>
      <c r="E3980" s="6" t="n"/>
      <c r="F3980" s="11">
        <f>IF(OR(C3980="",D3980=""),"",ROUND(MOD(D3980-C3980,1)*24,2))</f>
        <v/>
      </c>
      <c r="G3980" s="6" t="n"/>
      <c r="H3980" s="16">
        <f>IF(OR(A3980="",B3980=""),"",IF(COUNTIFS('Lançamentos Diários'!$A$5:$A$2004,A3980,'Lançamentos Diários'!$B$5:$B$2004,B3980)&gt;0,"OK","FALTA LANÇAMENTO"))</f>
        <v/>
      </c>
    </row>
    <row r="3981">
      <c r="A3981" s="13" t="n"/>
      <c r="B3981" s="6" t="n"/>
      <c r="C3981" s="14" t="n"/>
      <c r="D3981" s="14" t="n"/>
      <c r="E3981" s="6" t="n"/>
      <c r="F3981" s="11">
        <f>IF(OR(C3981="",D3981=""),"",ROUND(MOD(D3981-C3981,1)*24,2))</f>
        <v/>
      </c>
      <c r="G3981" s="6" t="n"/>
      <c r="H3981" s="16">
        <f>IF(OR(A3981="",B3981=""),"",IF(COUNTIFS('Lançamentos Diários'!$A$5:$A$2004,A3981,'Lançamentos Diários'!$B$5:$B$2004,B3981)&gt;0,"OK","FALTA LANÇAMENTO"))</f>
        <v/>
      </c>
    </row>
    <row r="3982">
      <c r="A3982" s="13" t="n"/>
      <c r="B3982" s="6" t="n"/>
      <c r="C3982" s="14" t="n"/>
      <c r="D3982" s="14" t="n"/>
      <c r="E3982" s="6" t="n"/>
      <c r="F3982" s="11">
        <f>IF(OR(C3982="",D3982=""),"",ROUND(MOD(D3982-C3982,1)*24,2))</f>
        <v/>
      </c>
      <c r="G3982" s="6" t="n"/>
      <c r="H3982" s="16">
        <f>IF(OR(A3982="",B3982=""),"",IF(COUNTIFS('Lançamentos Diários'!$A$5:$A$2004,A3982,'Lançamentos Diários'!$B$5:$B$2004,B3982)&gt;0,"OK","FALTA LANÇAMENTO"))</f>
        <v/>
      </c>
    </row>
    <row r="3983">
      <c r="A3983" s="13" t="n"/>
      <c r="B3983" s="6" t="n"/>
      <c r="C3983" s="14" t="n"/>
      <c r="D3983" s="14" t="n"/>
      <c r="E3983" s="6" t="n"/>
      <c r="F3983" s="11">
        <f>IF(OR(C3983="",D3983=""),"",ROUND(MOD(D3983-C3983,1)*24,2))</f>
        <v/>
      </c>
      <c r="G3983" s="6" t="n"/>
      <c r="H3983" s="16">
        <f>IF(OR(A3983="",B3983=""),"",IF(COUNTIFS('Lançamentos Diários'!$A$5:$A$2004,A3983,'Lançamentos Diários'!$B$5:$B$2004,B3983)&gt;0,"OK","FALTA LANÇAMENTO"))</f>
        <v/>
      </c>
    </row>
    <row r="3984">
      <c r="A3984" s="13" t="n"/>
      <c r="B3984" s="6" t="n"/>
      <c r="C3984" s="14" t="n"/>
      <c r="D3984" s="14" t="n"/>
      <c r="E3984" s="6" t="n"/>
      <c r="F3984" s="11">
        <f>IF(OR(C3984="",D3984=""),"",ROUND(MOD(D3984-C3984,1)*24,2))</f>
        <v/>
      </c>
      <c r="G3984" s="6" t="n"/>
      <c r="H3984" s="16">
        <f>IF(OR(A3984="",B3984=""),"",IF(COUNTIFS('Lançamentos Diários'!$A$5:$A$2004,A3984,'Lançamentos Diários'!$B$5:$B$2004,B3984)&gt;0,"OK","FALTA LANÇAMENTO"))</f>
        <v/>
      </c>
    </row>
    <row r="3985">
      <c r="A3985" s="13" t="n"/>
      <c r="B3985" s="6" t="n"/>
      <c r="C3985" s="14" t="n"/>
      <c r="D3985" s="14" t="n"/>
      <c r="E3985" s="6" t="n"/>
      <c r="F3985" s="11">
        <f>IF(OR(C3985="",D3985=""),"",ROUND(MOD(D3985-C3985,1)*24,2))</f>
        <v/>
      </c>
      <c r="G3985" s="6" t="n"/>
      <c r="H3985" s="16">
        <f>IF(OR(A3985="",B3985=""),"",IF(COUNTIFS('Lançamentos Diários'!$A$5:$A$2004,A3985,'Lançamentos Diários'!$B$5:$B$2004,B3985)&gt;0,"OK","FALTA LANÇAMENTO"))</f>
        <v/>
      </c>
    </row>
    <row r="3986">
      <c r="A3986" s="13" t="n"/>
      <c r="B3986" s="6" t="n"/>
      <c r="C3986" s="14" t="n"/>
      <c r="D3986" s="14" t="n"/>
      <c r="E3986" s="6" t="n"/>
      <c r="F3986" s="11">
        <f>IF(OR(C3986="",D3986=""),"",ROUND(MOD(D3986-C3986,1)*24,2))</f>
        <v/>
      </c>
      <c r="G3986" s="6" t="n"/>
      <c r="H3986" s="16">
        <f>IF(OR(A3986="",B3986=""),"",IF(COUNTIFS('Lançamentos Diários'!$A$5:$A$2004,A3986,'Lançamentos Diários'!$B$5:$B$2004,B3986)&gt;0,"OK","FALTA LANÇAMENTO"))</f>
        <v/>
      </c>
    </row>
    <row r="3987">
      <c r="A3987" s="13" t="n"/>
      <c r="B3987" s="6" t="n"/>
      <c r="C3987" s="14" t="n"/>
      <c r="D3987" s="14" t="n"/>
      <c r="E3987" s="6" t="n"/>
      <c r="F3987" s="11">
        <f>IF(OR(C3987="",D3987=""),"",ROUND(MOD(D3987-C3987,1)*24,2))</f>
        <v/>
      </c>
      <c r="G3987" s="6" t="n"/>
      <c r="H3987" s="16">
        <f>IF(OR(A3987="",B3987=""),"",IF(COUNTIFS('Lançamentos Diários'!$A$5:$A$2004,A3987,'Lançamentos Diários'!$B$5:$B$2004,B3987)&gt;0,"OK","FALTA LANÇAMENTO"))</f>
        <v/>
      </c>
    </row>
    <row r="3988">
      <c r="A3988" s="13" t="n"/>
      <c r="B3988" s="6" t="n"/>
      <c r="C3988" s="14" t="n"/>
      <c r="D3988" s="14" t="n"/>
      <c r="E3988" s="6" t="n"/>
      <c r="F3988" s="11">
        <f>IF(OR(C3988="",D3988=""),"",ROUND(MOD(D3988-C3988,1)*24,2))</f>
        <v/>
      </c>
      <c r="G3988" s="6" t="n"/>
      <c r="H3988" s="16">
        <f>IF(OR(A3988="",B3988=""),"",IF(COUNTIFS('Lançamentos Diários'!$A$5:$A$2004,A3988,'Lançamentos Diários'!$B$5:$B$2004,B3988)&gt;0,"OK","FALTA LANÇAMENTO"))</f>
        <v/>
      </c>
    </row>
    <row r="3989">
      <c r="A3989" s="13" t="n"/>
      <c r="B3989" s="6" t="n"/>
      <c r="C3989" s="14" t="n"/>
      <c r="D3989" s="14" t="n"/>
      <c r="E3989" s="6" t="n"/>
      <c r="F3989" s="11">
        <f>IF(OR(C3989="",D3989=""),"",ROUND(MOD(D3989-C3989,1)*24,2))</f>
        <v/>
      </c>
      <c r="G3989" s="6" t="n"/>
      <c r="H3989" s="16">
        <f>IF(OR(A3989="",B3989=""),"",IF(COUNTIFS('Lançamentos Diários'!$A$5:$A$2004,A3989,'Lançamentos Diários'!$B$5:$B$2004,B3989)&gt;0,"OK","FALTA LANÇAMENTO"))</f>
        <v/>
      </c>
    </row>
    <row r="3990">
      <c r="A3990" s="13" t="n"/>
      <c r="B3990" s="6" t="n"/>
      <c r="C3990" s="14" t="n"/>
      <c r="D3990" s="14" t="n"/>
      <c r="E3990" s="6" t="n"/>
      <c r="F3990" s="11">
        <f>IF(OR(C3990="",D3990=""),"",ROUND(MOD(D3990-C3990,1)*24,2))</f>
        <v/>
      </c>
      <c r="G3990" s="6" t="n"/>
      <c r="H3990" s="16">
        <f>IF(OR(A3990="",B3990=""),"",IF(COUNTIFS('Lançamentos Diários'!$A$5:$A$2004,A3990,'Lançamentos Diários'!$B$5:$B$2004,B3990)&gt;0,"OK","FALTA LANÇAMENTO"))</f>
        <v/>
      </c>
    </row>
    <row r="3991">
      <c r="A3991" s="13" t="n"/>
      <c r="B3991" s="6" t="n"/>
      <c r="C3991" s="14" t="n"/>
      <c r="D3991" s="14" t="n"/>
      <c r="E3991" s="6" t="n"/>
      <c r="F3991" s="11">
        <f>IF(OR(C3991="",D3991=""),"",ROUND(MOD(D3991-C3991,1)*24,2))</f>
        <v/>
      </c>
      <c r="G3991" s="6" t="n"/>
      <c r="H3991" s="16">
        <f>IF(OR(A3991="",B3991=""),"",IF(COUNTIFS('Lançamentos Diários'!$A$5:$A$2004,A3991,'Lançamentos Diários'!$B$5:$B$2004,B3991)&gt;0,"OK","FALTA LANÇAMENTO"))</f>
        <v/>
      </c>
    </row>
    <row r="3992">
      <c r="A3992" s="13" t="n"/>
      <c r="B3992" s="6" t="n"/>
      <c r="C3992" s="14" t="n"/>
      <c r="D3992" s="14" t="n"/>
      <c r="E3992" s="6" t="n"/>
      <c r="F3992" s="11">
        <f>IF(OR(C3992="",D3992=""),"",ROUND(MOD(D3992-C3992,1)*24,2))</f>
        <v/>
      </c>
      <c r="G3992" s="6" t="n"/>
      <c r="H3992" s="16">
        <f>IF(OR(A3992="",B3992=""),"",IF(COUNTIFS('Lançamentos Diários'!$A$5:$A$2004,A3992,'Lançamentos Diários'!$B$5:$B$2004,B3992)&gt;0,"OK","FALTA LANÇAMENTO"))</f>
        <v/>
      </c>
    </row>
    <row r="3993">
      <c r="A3993" s="13" t="n"/>
      <c r="B3993" s="6" t="n"/>
      <c r="C3993" s="14" t="n"/>
      <c r="D3993" s="14" t="n"/>
      <c r="E3993" s="6" t="n"/>
      <c r="F3993" s="11">
        <f>IF(OR(C3993="",D3993=""),"",ROUND(MOD(D3993-C3993,1)*24,2))</f>
        <v/>
      </c>
      <c r="G3993" s="6" t="n"/>
      <c r="H3993" s="16">
        <f>IF(OR(A3993="",B3993=""),"",IF(COUNTIFS('Lançamentos Diários'!$A$5:$A$2004,A3993,'Lançamentos Diários'!$B$5:$B$2004,B3993)&gt;0,"OK","FALTA LANÇAMENTO"))</f>
        <v/>
      </c>
    </row>
    <row r="3994">
      <c r="A3994" s="13" t="n"/>
      <c r="B3994" s="6" t="n"/>
      <c r="C3994" s="14" t="n"/>
      <c r="D3994" s="14" t="n"/>
      <c r="E3994" s="6" t="n"/>
      <c r="F3994" s="11">
        <f>IF(OR(C3994="",D3994=""),"",ROUND(MOD(D3994-C3994,1)*24,2))</f>
        <v/>
      </c>
      <c r="G3994" s="6" t="n"/>
      <c r="H3994" s="16">
        <f>IF(OR(A3994="",B3994=""),"",IF(COUNTIFS('Lançamentos Diários'!$A$5:$A$2004,A3994,'Lançamentos Diários'!$B$5:$B$2004,B3994)&gt;0,"OK","FALTA LANÇAMENTO"))</f>
        <v/>
      </c>
    </row>
    <row r="3995">
      <c r="A3995" s="13" t="n"/>
      <c r="B3995" s="6" t="n"/>
      <c r="C3995" s="14" t="n"/>
      <c r="D3995" s="14" t="n"/>
      <c r="E3995" s="6" t="n"/>
      <c r="F3995" s="11">
        <f>IF(OR(C3995="",D3995=""),"",ROUND(MOD(D3995-C3995,1)*24,2))</f>
        <v/>
      </c>
      <c r="G3995" s="6" t="n"/>
      <c r="H3995" s="16">
        <f>IF(OR(A3995="",B3995=""),"",IF(COUNTIFS('Lançamentos Diários'!$A$5:$A$2004,A3995,'Lançamentos Diários'!$B$5:$B$2004,B3995)&gt;0,"OK","FALTA LANÇAMENTO"))</f>
        <v/>
      </c>
    </row>
    <row r="3996">
      <c r="A3996" s="13" t="n"/>
      <c r="B3996" s="6" t="n"/>
      <c r="C3996" s="14" t="n"/>
      <c r="D3996" s="14" t="n"/>
      <c r="E3996" s="6" t="n"/>
      <c r="F3996" s="11">
        <f>IF(OR(C3996="",D3996=""),"",ROUND(MOD(D3996-C3996,1)*24,2))</f>
        <v/>
      </c>
      <c r="G3996" s="6" t="n"/>
      <c r="H3996" s="16">
        <f>IF(OR(A3996="",B3996=""),"",IF(COUNTIFS('Lançamentos Diários'!$A$5:$A$2004,A3996,'Lançamentos Diários'!$B$5:$B$2004,B3996)&gt;0,"OK","FALTA LANÇAMENTO"))</f>
        <v/>
      </c>
    </row>
    <row r="3997">
      <c r="A3997" s="13" t="n"/>
      <c r="B3997" s="6" t="n"/>
      <c r="C3997" s="14" t="n"/>
      <c r="D3997" s="14" t="n"/>
      <c r="E3997" s="6" t="n"/>
      <c r="F3997" s="11">
        <f>IF(OR(C3997="",D3997=""),"",ROUND(MOD(D3997-C3997,1)*24,2))</f>
        <v/>
      </c>
      <c r="G3997" s="6" t="n"/>
      <c r="H3997" s="16">
        <f>IF(OR(A3997="",B3997=""),"",IF(COUNTIFS('Lançamentos Diários'!$A$5:$A$2004,A3997,'Lançamentos Diários'!$B$5:$B$2004,B3997)&gt;0,"OK","FALTA LANÇAMENTO"))</f>
        <v/>
      </c>
    </row>
    <row r="3998">
      <c r="A3998" s="13" t="n"/>
      <c r="B3998" s="6" t="n"/>
      <c r="C3998" s="14" t="n"/>
      <c r="D3998" s="14" t="n"/>
      <c r="E3998" s="6" t="n"/>
      <c r="F3998" s="11">
        <f>IF(OR(C3998="",D3998=""),"",ROUND(MOD(D3998-C3998,1)*24,2))</f>
        <v/>
      </c>
      <c r="G3998" s="6" t="n"/>
      <c r="H3998" s="16">
        <f>IF(OR(A3998="",B3998=""),"",IF(COUNTIFS('Lançamentos Diários'!$A$5:$A$2004,A3998,'Lançamentos Diários'!$B$5:$B$2004,B3998)&gt;0,"OK","FALTA LANÇAMENTO"))</f>
        <v/>
      </c>
    </row>
    <row r="3999">
      <c r="A3999" s="13" t="n"/>
      <c r="B3999" s="6" t="n"/>
      <c r="C3999" s="14" t="n"/>
      <c r="D3999" s="14" t="n"/>
      <c r="E3999" s="6" t="n"/>
      <c r="F3999" s="11">
        <f>IF(OR(C3999="",D3999=""),"",ROUND(MOD(D3999-C3999,1)*24,2))</f>
        <v/>
      </c>
      <c r="G3999" s="6" t="n"/>
      <c r="H3999" s="16">
        <f>IF(OR(A3999="",B3999=""),"",IF(COUNTIFS('Lançamentos Diários'!$A$5:$A$2004,A3999,'Lançamentos Diários'!$B$5:$B$2004,B3999)&gt;0,"OK","FALTA LANÇAMENTO"))</f>
        <v/>
      </c>
    </row>
    <row r="4000">
      <c r="A4000" s="13" t="n"/>
      <c r="B4000" s="6" t="n"/>
      <c r="C4000" s="14" t="n"/>
      <c r="D4000" s="14" t="n"/>
      <c r="E4000" s="6" t="n"/>
      <c r="F4000" s="11">
        <f>IF(OR(C4000="",D4000=""),"",ROUND(MOD(D4000-C4000,1)*24,2))</f>
        <v/>
      </c>
      <c r="G4000" s="6" t="n"/>
      <c r="H4000" s="16">
        <f>IF(OR(A4000="",B4000=""),"",IF(COUNTIFS('Lançamentos Diários'!$A$5:$A$2004,A4000,'Lançamentos Diários'!$B$5:$B$2004,B4000)&gt;0,"OK","FALTA LANÇAMENTO"))</f>
        <v/>
      </c>
    </row>
    <row r="4001">
      <c r="A4001" s="13" t="n"/>
      <c r="B4001" s="6" t="n"/>
      <c r="C4001" s="14" t="n"/>
      <c r="D4001" s="14" t="n"/>
      <c r="E4001" s="6" t="n"/>
      <c r="F4001" s="11">
        <f>IF(OR(C4001="",D4001=""),"",ROUND(MOD(D4001-C4001,1)*24,2))</f>
        <v/>
      </c>
      <c r="G4001" s="6" t="n"/>
      <c r="H4001" s="16">
        <f>IF(OR(A4001="",B4001=""),"",IF(COUNTIFS('Lançamentos Diários'!$A$5:$A$2004,A4001,'Lançamentos Diários'!$B$5:$B$2004,B4001)&gt;0,"OK","FALTA LANÇAMENTO"))</f>
        <v/>
      </c>
    </row>
    <row r="4002">
      <c r="A4002" s="13" t="n"/>
      <c r="B4002" s="6" t="n"/>
      <c r="C4002" s="14" t="n"/>
      <c r="D4002" s="14" t="n"/>
      <c r="E4002" s="6" t="n"/>
      <c r="F4002" s="11">
        <f>IF(OR(C4002="",D4002=""),"",ROUND(MOD(D4002-C4002,1)*24,2))</f>
        <v/>
      </c>
      <c r="G4002" s="6" t="n"/>
      <c r="H4002" s="16">
        <f>IF(OR(A4002="",B4002=""),"",IF(COUNTIFS('Lançamentos Diários'!$A$5:$A$2004,A4002,'Lançamentos Diários'!$B$5:$B$2004,B4002)&gt;0,"OK","FALTA LANÇAMENTO"))</f>
        <v/>
      </c>
    </row>
    <row r="4003">
      <c r="A4003" s="13" t="n"/>
      <c r="B4003" s="6" t="n"/>
      <c r="C4003" s="14" t="n"/>
      <c r="D4003" s="14" t="n"/>
      <c r="E4003" s="6" t="n"/>
      <c r="F4003" s="11">
        <f>IF(OR(C4003="",D4003=""),"",ROUND(MOD(D4003-C4003,1)*24,2))</f>
        <v/>
      </c>
      <c r="G4003" s="6" t="n"/>
      <c r="H4003" s="16">
        <f>IF(OR(A4003="",B4003=""),"",IF(COUNTIFS('Lançamentos Diários'!$A$5:$A$2004,A4003,'Lançamentos Diários'!$B$5:$B$2004,B4003)&gt;0,"OK","FALTA LANÇAMENTO"))</f>
        <v/>
      </c>
    </row>
    <row r="4004">
      <c r="A4004" s="13" t="n"/>
      <c r="B4004" s="6" t="n"/>
      <c r="C4004" s="14" t="n"/>
      <c r="D4004" s="14" t="n"/>
      <c r="E4004" s="6" t="n"/>
      <c r="F4004" s="11">
        <f>IF(OR(C4004="",D4004=""),"",ROUND(MOD(D4004-C4004,1)*24,2))</f>
        <v/>
      </c>
      <c r="G4004" s="6" t="n"/>
      <c r="H4004" s="16">
        <f>IF(OR(A4004="",B4004=""),"",IF(COUNTIFS('Lançamentos Diários'!$A$5:$A$2004,A4004,'Lançamentos Diários'!$B$5:$B$2004,B4004)&gt;0,"OK","FALTA LANÇAMENTO"))</f>
        <v/>
      </c>
    </row>
  </sheetData>
  <autoFilter ref="A4:H4004"/>
  <mergeCells count="3">
    <mergeCell ref="C1:H2"/>
    <mergeCell ref="A1:B3"/>
    <mergeCell ref="C3:H3"/>
  </mergeCells>
  <conditionalFormatting sqref="H5:H4004">
    <cfRule type="expression" priority="1" dxfId="0">
      <formula>H5="FALTA LANÇAMENTO"</formula>
    </cfRule>
  </conditionalFormatting>
  <dataValidations count="2">
    <dataValidation sqref="B5:B4004" showDropDown="0" showInputMessage="0" showErrorMessage="0" allowBlank="1" type="list">
      <formula1>ListaEquipamentos</formula1>
    </dataValidation>
    <dataValidation sqref="E5:E4004" showDropDown="0" showInputMessage="0" showErrorMessage="0" allowBlank="1" type="list">
      <formula1>ListaMotivos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H39"/>
  <sheetViews>
    <sheetView tabSelected="0" workbookViewId="0">
      <selection activeCell="F22" sqref="F22"/>
    </sheetView>
  </sheetViews>
  <sheetFormatPr baseColWidth="8" defaultRowHeight="14.4"/>
  <cols>
    <col width="30" customWidth="1" min="1" max="1"/>
    <col width="14" customWidth="1" min="2" max="4"/>
    <col width="16" customWidth="1" min="5" max="5"/>
    <col width="12" customWidth="1" min="6" max="6"/>
    <col width="14" customWidth="1" min="7" max="8"/>
  </cols>
  <sheetData>
    <row r="1" ht="17.4" customHeight="1">
      <c r="B1" s="36" t="inlineStr">
        <is>
          <t>RESUMO MENSAL — JANEIRO</t>
        </is>
      </c>
      <c r="C1" s="38" t="n"/>
      <c r="D1" s="38" t="n"/>
      <c r="E1" s="38" t="n"/>
      <c r="F1" s="38" t="n"/>
      <c r="G1" s="38" t="n"/>
      <c r="H1" s="39" t="n"/>
    </row>
    <row r="2" ht="37.2" customHeight="1">
      <c r="A2" s="2" t="n"/>
      <c r="B2" s="40" t="n"/>
      <c r="C2" s="41" t="n"/>
      <c r="D2" s="41" t="n"/>
      <c r="E2" s="41" t="n"/>
      <c r="F2" s="41" t="n"/>
      <c r="G2" s="41" t="n"/>
      <c r="H2" s="42" t="n"/>
    </row>
    <row r="3">
      <c r="A3" s="17" t="inlineStr">
        <is>
          <t>Mês de referência:</t>
        </is>
      </c>
      <c r="B3" s="43">
        <f>DATE('Resumo Anual'!$B$3,1,1)</f>
        <v/>
      </c>
      <c r="C3" s="1" t="n"/>
      <c r="D3" s="1" t="inlineStr">
        <is>
          <t>De:</t>
        </is>
      </c>
      <c r="E3" s="18">
        <f>DATE(YEAR(B3),MONTH(B3),1)</f>
        <v/>
      </c>
      <c r="F3" s="1" t="inlineStr">
        <is>
          <t>até:</t>
        </is>
      </c>
      <c r="G3" s="18">
        <f>EOMONTH(B3,0)</f>
        <v/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1.95" customHeight="1">
      <c r="A5" s="3" t="inlineStr">
        <is>
          <t>Equipamento</t>
        </is>
      </c>
      <c r="B5" s="3" t="inlineStr">
        <is>
          <t>Dias lançados</t>
        </is>
      </c>
      <c r="C5" s="3" t="inlineStr">
        <is>
          <t>Horas totais</t>
        </is>
      </c>
      <c r="D5" s="3" t="inlineStr">
        <is>
          <t>Horas paradas</t>
        </is>
      </c>
      <c r="E5" s="3" t="inlineStr">
        <is>
          <t>Horas efetivas trabalhadas</t>
        </is>
      </c>
      <c r="F5" s="3" t="inlineStr">
        <is>
          <t>Nº de paradas</t>
        </is>
      </c>
      <c r="G5" s="3" t="inlineStr">
        <is>
          <t>Média efetiva por dia</t>
        </is>
      </c>
      <c r="H5" s="3" t="inlineStr">
        <is>
          <t>% do tempo trabalhando</t>
        </is>
      </c>
    </row>
    <row r="6">
      <c r="A6" s="19">
        <f>IF(Equipamentos!A6="","",Equipamentos!A6)</f>
        <v/>
      </c>
      <c r="B6" s="19">
        <f>IF(A6="","",COUNTIFS('Lançamentos Diários'!$B$5:$B$2004,$A6,'Lançamentos Diários'!$A$5:$A$2004,"&gt;="&amp;$E$3,'Lançamentos Diários'!$A$5:$A$2004,"&lt;="&amp;$G$3))</f>
        <v/>
      </c>
      <c r="C6" s="20">
        <f>IF(A6="","",SUMIFS('Lançamentos Diários'!$J$5:$J$2004,'Lançamentos Diários'!$B$5:$B$2004,$A6,'Lançamentos Diários'!$A$5:$A$2004,"&gt;="&amp;$E$3,'Lançamentos Diários'!$A$5:$A$2004,"&lt;="&amp;$G$3))</f>
        <v/>
      </c>
      <c r="D6" s="20">
        <f>IF(A6="","",SUMIFS(Paradas!$F$5:$F$4004,Paradas!$B$5:$B$4004,$A6,Paradas!$A$5:$A$4004,"&gt;="&amp;$E$3,Paradas!$A$5:$A$4004,"&lt;="&amp;$G$3))</f>
        <v/>
      </c>
      <c r="E6" s="20">
        <f>IF(A6="","",C6-D6)</f>
        <v/>
      </c>
      <c r="F6" s="19">
        <f>IF(A6="","",COUNTIFS(Paradas!$B$5:$B$4004,$A6,Paradas!$A$5:$A$4004,"&gt;="&amp;$E$3,Paradas!$A$5:$A$4004,"&lt;="&amp;$G$3))</f>
        <v/>
      </c>
      <c r="G6" s="20">
        <f>IF(A6="","",IF(B6=0,0,E6/B6))</f>
        <v/>
      </c>
      <c r="H6" s="44">
        <f>IF(A6="","",IF(C6=0,0,E6/C6))</f>
        <v/>
      </c>
    </row>
    <row r="7">
      <c r="A7" s="19">
        <f>IF(Equipamentos!A7="","",Equipamentos!A7)</f>
        <v/>
      </c>
      <c r="B7" s="19">
        <f>IF(A7="","",COUNTIFS('Lançamentos Diários'!$B$5:$B$2004,$A7,'Lançamentos Diários'!$A$5:$A$2004,"&gt;="&amp;$E$3,'Lançamentos Diários'!$A$5:$A$2004,"&lt;="&amp;$G$3))</f>
        <v/>
      </c>
      <c r="C7" s="20">
        <f>IF(A7="","",SUMIFS('Lançamentos Diários'!$J$5:$J$2004,'Lançamentos Diários'!$B$5:$B$2004,$A7,'Lançamentos Diários'!$A$5:$A$2004,"&gt;="&amp;$E$3,'Lançamentos Diários'!$A$5:$A$2004,"&lt;="&amp;$G$3))</f>
        <v/>
      </c>
      <c r="D7" s="20">
        <f>IF(A7="","",SUMIFS(Paradas!$F$5:$F$4004,Paradas!$B$5:$B$4004,$A7,Paradas!$A$5:$A$4004,"&gt;="&amp;$E$3,Paradas!$A$5:$A$4004,"&lt;="&amp;$G$3))</f>
        <v/>
      </c>
      <c r="E7" s="20">
        <f>IF(A7="","",C7-D7)</f>
        <v/>
      </c>
      <c r="F7" s="19">
        <f>IF(A7="","",COUNTIFS(Paradas!$B$5:$B$4004,$A7,Paradas!$A$5:$A$4004,"&gt;="&amp;$E$3,Paradas!$A$5:$A$4004,"&lt;="&amp;$G$3))</f>
        <v/>
      </c>
      <c r="G7" s="20">
        <f>IF(A7="","",IF(B7=0,0,E7/B7))</f>
        <v/>
      </c>
      <c r="H7" s="44">
        <f>IF(A7="","",IF(C7=0,0,E7/C7))</f>
        <v/>
      </c>
    </row>
    <row r="8">
      <c r="A8" s="19">
        <f>IF(Equipamentos!A8="","",Equipamentos!A8)</f>
        <v/>
      </c>
      <c r="B8" s="19">
        <f>IF(A8="","",COUNTIFS('Lançamentos Diários'!$B$5:$B$2004,$A8,'Lançamentos Diários'!$A$5:$A$2004,"&gt;="&amp;$E$3,'Lançamentos Diários'!$A$5:$A$2004,"&lt;="&amp;$G$3))</f>
        <v/>
      </c>
      <c r="C8" s="20">
        <f>IF(A8="","",SUMIFS('Lançamentos Diários'!$J$5:$J$2004,'Lançamentos Diários'!$B$5:$B$2004,$A8,'Lançamentos Diários'!$A$5:$A$2004,"&gt;="&amp;$E$3,'Lançamentos Diários'!$A$5:$A$2004,"&lt;="&amp;$G$3))</f>
        <v/>
      </c>
      <c r="D8" s="20">
        <f>IF(A8="","",SUMIFS(Paradas!$F$5:$F$4004,Paradas!$B$5:$B$4004,$A8,Paradas!$A$5:$A$4004,"&gt;="&amp;$E$3,Paradas!$A$5:$A$4004,"&lt;="&amp;$G$3))</f>
        <v/>
      </c>
      <c r="E8" s="20">
        <f>IF(A8="","",C8-D8)</f>
        <v/>
      </c>
      <c r="F8" s="19">
        <f>IF(A8="","",COUNTIFS(Paradas!$B$5:$B$4004,$A8,Paradas!$A$5:$A$4004,"&gt;="&amp;$E$3,Paradas!$A$5:$A$4004,"&lt;="&amp;$G$3))</f>
        <v/>
      </c>
      <c r="G8" s="20">
        <f>IF(A8="","",IF(B8=0,0,E8/B8))</f>
        <v/>
      </c>
      <c r="H8" s="44">
        <f>IF(A8="","",IF(C8=0,0,E8/C8))</f>
        <v/>
      </c>
    </row>
    <row r="9">
      <c r="A9" s="19">
        <f>IF(Equipamentos!A9="","",Equipamentos!A9)</f>
        <v/>
      </c>
      <c r="B9" s="19">
        <f>IF(A9="","",COUNTIFS('Lançamentos Diários'!$B$5:$B$2004,$A9,'Lançamentos Diários'!$A$5:$A$2004,"&gt;="&amp;$E$3,'Lançamentos Diários'!$A$5:$A$2004,"&lt;="&amp;$G$3))</f>
        <v/>
      </c>
      <c r="C9" s="20">
        <f>IF(A9="","",SUMIFS('Lançamentos Diários'!$J$5:$J$2004,'Lançamentos Diários'!$B$5:$B$2004,$A9,'Lançamentos Diários'!$A$5:$A$2004,"&gt;="&amp;$E$3,'Lançamentos Diários'!$A$5:$A$2004,"&lt;="&amp;$G$3))</f>
        <v/>
      </c>
      <c r="D9" s="20">
        <f>IF(A9="","",SUMIFS(Paradas!$F$5:$F$4004,Paradas!$B$5:$B$4004,$A9,Paradas!$A$5:$A$4004,"&gt;="&amp;$E$3,Paradas!$A$5:$A$4004,"&lt;="&amp;$G$3))</f>
        <v/>
      </c>
      <c r="E9" s="20">
        <f>IF(A9="","",C9-D9)</f>
        <v/>
      </c>
      <c r="F9" s="19">
        <f>IF(A9="","",COUNTIFS(Paradas!$B$5:$B$4004,$A9,Paradas!$A$5:$A$4004,"&gt;="&amp;$E$3,Paradas!$A$5:$A$4004,"&lt;="&amp;$G$3))</f>
        <v/>
      </c>
      <c r="G9" s="20">
        <f>IF(A9="","",IF(B9=0,0,E9/B9))</f>
        <v/>
      </c>
      <c r="H9" s="44">
        <f>IF(A9="","",IF(C9=0,0,E9/C9))</f>
        <v/>
      </c>
    </row>
    <row r="10">
      <c r="A10" s="19">
        <f>IF(Equipamentos!A10="","",Equipamentos!A10)</f>
        <v/>
      </c>
      <c r="B10" s="19">
        <f>IF(A10="","",COUNTIFS('Lançamentos Diários'!$B$5:$B$2004,$A10,'Lançamentos Diários'!$A$5:$A$2004,"&gt;="&amp;$E$3,'Lançamentos Diários'!$A$5:$A$2004,"&lt;="&amp;$G$3))</f>
        <v/>
      </c>
      <c r="C10" s="20">
        <f>IF(A10="","",SUMIFS('Lançamentos Diários'!$J$5:$J$2004,'Lançamentos Diários'!$B$5:$B$2004,$A10,'Lançamentos Diários'!$A$5:$A$2004,"&gt;="&amp;$E$3,'Lançamentos Diários'!$A$5:$A$2004,"&lt;="&amp;$G$3))</f>
        <v/>
      </c>
      <c r="D10" s="20">
        <f>IF(A10="","",SUMIFS(Paradas!$F$5:$F$4004,Paradas!$B$5:$B$4004,$A10,Paradas!$A$5:$A$4004,"&gt;="&amp;$E$3,Paradas!$A$5:$A$4004,"&lt;="&amp;$G$3))</f>
        <v/>
      </c>
      <c r="E10" s="20">
        <f>IF(A10="","",C10-D10)</f>
        <v/>
      </c>
      <c r="F10" s="19">
        <f>IF(A10="","",COUNTIFS(Paradas!$B$5:$B$4004,$A10,Paradas!$A$5:$A$4004,"&gt;="&amp;$E$3,Paradas!$A$5:$A$4004,"&lt;="&amp;$G$3))</f>
        <v/>
      </c>
      <c r="G10" s="20">
        <f>IF(A10="","",IF(B10=0,0,E10/B10))</f>
        <v/>
      </c>
      <c r="H10" s="44">
        <f>IF(A10="","",IF(C10=0,0,E10/C10))</f>
        <v/>
      </c>
    </row>
    <row r="11">
      <c r="A11" s="19">
        <f>IF(Equipamentos!A11="","",Equipamentos!A11)</f>
        <v/>
      </c>
      <c r="B11" s="19">
        <f>IF(A11="","",COUNTIFS('Lançamentos Diários'!$B$5:$B$2004,$A11,'Lançamentos Diários'!$A$5:$A$2004,"&gt;="&amp;$E$3,'Lançamentos Diários'!$A$5:$A$2004,"&lt;="&amp;$G$3))</f>
        <v/>
      </c>
      <c r="C11" s="20">
        <f>IF(A11="","",SUMIFS('Lançamentos Diários'!$J$5:$J$2004,'Lançamentos Diários'!$B$5:$B$2004,$A11,'Lançamentos Diários'!$A$5:$A$2004,"&gt;="&amp;$E$3,'Lançamentos Diários'!$A$5:$A$2004,"&lt;="&amp;$G$3))</f>
        <v/>
      </c>
      <c r="D11" s="20">
        <f>IF(A11="","",SUMIFS(Paradas!$F$5:$F$4004,Paradas!$B$5:$B$4004,$A11,Paradas!$A$5:$A$4004,"&gt;="&amp;$E$3,Paradas!$A$5:$A$4004,"&lt;="&amp;$G$3))</f>
        <v/>
      </c>
      <c r="E11" s="20">
        <f>IF(A11="","",C11-D11)</f>
        <v/>
      </c>
      <c r="F11" s="19">
        <f>IF(A11="","",COUNTIFS(Paradas!$B$5:$B$4004,$A11,Paradas!$A$5:$A$4004,"&gt;="&amp;$E$3,Paradas!$A$5:$A$4004,"&lt;="&amp;$G$3))</f>
        <v/>
      </c>
      <c r="G11" s="20">
        <f>IF(A11="","",IF(B11=0,0,E11/B11))</f>
        <v/>
      </c>
      <c r="H11" s="44">
        <f>IF(A11="","",IF(C11=0,0,E11/C11))</f>
        <v/>
      </c>
    </row>
    <row r="12">
      <c r="A12" s="17" t="inlineStr">
        <is>
          <t>TOTAL</t>
        </is>
      </c>
      <c r="B12" s="22">
        <f>SUM(B6:B11)</f>
        <v/>
      </c>
      <c r="C12" s="23">
        <f>SUM(C6:C11)</f>
        <v/>
      </c>
      <c r="D12" s="23">
        <f>SUM(D6:D11)</f>
        <v/>
      </c>
      <c r="E12" s="23">
        <f>SUM(E6:E11)</f>
        <v/>
      </c>
      <c r="F12" s="22">
        <f>SUM(F6:F11)</f>
        <v/>
      </c>
      <c r="G12" s="1" t="n"/>
      <c r="H12" s="45">
        <f>IF(C12=0,0,E12/C12)</f>
        <v/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15.6" customHeight="1">
      <c r="A15" s="25" t="inlineStr">
        <is>
          <t>HORAS PARADAS POR MOTIVO NO MÊS</t>
        </is>
      </c>
      <c r="B15" s="1" t="n"/>
      <c r="C15" s="1" t="n"/>
      <c r="D15" s="1" t="n"/>
      <c r="E15" s="1" t="n"/>
      <c r="F15" s="1" t="n"/>
      <c r="G15" s="1" t="n"/>
      <c r="H15" s="1" t="n"/>
    </row>
    <row r="16" ht="31.95" customHeight="1">
      <c r="A16" s="3" t="inlineStr">
        <is>
          <t>Motivo</t>
        </is>
      </c>
      <c r="B16" s="3">
        <f>IF(Equipamentos!A6="","",Equipamentos!A6)</f>
        <v/>
      </c>
      <c r="C16" s="3">
        <f>IF(Equipamentos!A7="","",Equipamentos!A7)</f>
        <v/>
      </c>
      <c r="D16" s="3">
        <f>IF(Equipamentos!A8="","",Equipamentos!A8)</f>
        <v/>
      </c>
      <c r="E16" s="3">
        <f>IF(Equipamentos!A9="","",Equipamentos!A9)</f>
        <v/>
      </c>
      <c r="F16" s="3">
        <f>IF(Equipamentos!A10="","",Equipamentos!A10)</f>
        <v/>
      </c>
      <c r="G16" s="3">
        <f>IF(Equipamentos!A11="","",Equipamentos!A11)</f>
        <v/>
      </c>
      <c r="H16" s="3" t="inlineStr">
        <is>
          <t>Total</t>
        </is>
      </c>
    </row>
    <row r="17">
      <c r="A17" s="26">
        <f>IF('Motivos de Parada'!A7="","",'Motivos de Parada'!A7)</f>
        <v/>
      </c>
      <c r="B17" s="46">
        <f>IF(OR($A17="",B$16=""),"",SUMIFS(Paradas!$F$5:$F$4004,Paradas!$E$5:$E$4004,$A17,Paradas!$B$5:$B$4004,B$16,Paradas!$A$5:$A$4004,"&gt;="&amp;$E$3,Paradas!$A$5:$A$4004,"&lt;="&amp;$G$3))</f>
        <v/>
      </c>
      <c r="C17" s="46">
        <f>IF(OR($A17="",C$16=""),"",SUMIFS(Paradas!$F$5:$F$4004,Paradas!$E$5:$E$4004,$A17,Paradas!$B$5:$B$4004,C$16,Paradas!$A$5:$A$4004,"&gt;="&amp;$E$3,Paradas!$A$5:$A$4004,"&lt;="&amp;$G$3))</f>
        <v/>
      </c>
      <c r="D17" s="46">
        <f>IF(OR($A17="",D$16=""),"",SUMIFS(Paradas!$F$5:$F$4004,Paradas!$E$5:$E$4004,$A17,Paradas!$B$5:$B$4004,D$16,Paradas!$A$5:$A$4004,"&gt;="&amp;$E$3,Paradas!$A$5:$A$4004,"&lt;="&amp;$G$3))</f>
        <v/>
      </c>
      <c r="E17" s="46">
        <f>IF(OR($A17="",E$16=""),"",SUMIFS(Paradas!$F$5:$F$4004,Paradas!$E$5:$E$4004,$A17,Paradas!$B$5:$B$4004,E$16,Paradas!$A$5:$A$4004,"&gt;="&amp;$E$3,Paradas!$A$5:$A$4004,"&lt;="&amp;$G$3))</f>
        <v/>
      </c>
      <c r="F17" s="46">
        <f>IF(OR($A17="",F$16=""),"",SUMIFS(Paradas!$F$5:$F$4004,Paradas!$E$5:$E$4004,$A17,Paradas!$B$5:$B$4004,F$16,Paradas!$A$5:$A$4004,"&gt;="&amp;$E$3,Paradas!$A$5:$A$4004,"&lt;="&amp;$G$3))</f>
        <v/>
      </c>
      <c r="G17" s="46">
        <f>IF(OR($A17="",G$16=""),"",SUMIFS(Paradas!$F$5:$F$4004,Paradas!$E$5:$E$4004,$A17,Paradas!$B$5:$B$4004,G$16,Paradas!$A$5:$A$4004,"&gt;="&amp;$E$3,Paradas!$A$5:$A$4004,"&lt;="&amp;$G$3))</f>
        <v/>
      </c>
      <c r="H17" s="46">
        <f>IF($A17="","",SUM(B17:G17))</f>
        <v/>
      </c>
    </row>
    <row r="18">
      <c r="A18" s="26">
        <f>IF('Motivos de Parada'!A8="","",'Motivos de Parada'!A8)</f>
        <v/>
      </c>
      <c r="B18" s="46">
        <f>IF(OR($A18="",B$16=""),"",SUMIFS(Paradas!$F$5:$F$4004,Paradas!$E$5:$E$4004,$A18,Paradas!$B$5:$B$4004,B$16,Paradas!$A$5:$A$4004,"&gt;="&amp;$E$3,Paradas!$A$5:$A$4004,"&lt;="&amp;$G$3))</f>
        <v/>
      </c>
      <c r="C18" s="46">
        <f>IF(OR($A18="",C$16=""),"",SUMIFS(Paradas!$F$5:$F$4004,Paradas!$E$5:$E$4004,$A18,Paradas!$B$5:$B$4004,C$16,Paradas!$A$5:$A$4004,"&gt;="&amp;$E$3,Paradas!$A$5:$A$4004,"&lt;="&amp;$G$3))</f>
        <v/>
      </c>
      <c r="D18" s="46">
        <f>IF(OR($A18="",D$16=""),"",SUMIFS(Paradas!$F$5:$F$4004,Paradas!$E$5:$E$4004,$A18,Paradas!$B$5:$B$4004,D$16,Paradas!$A$5:$A$4004,"&gt;="&amp;$E$3,Paradas!$A$5:$A$4004,"&lt;="&amp;$G$3))</f>
        <v/>
      </c>
      <c r="E18" s="46">
        <f>IF(OR($A18="",E$16=""),"",SUMIFS(Paradas!$F$5:$F$4004,Paradas!$E$5:$E$4004,$A18,Paradas!$B$5:$B$4004,E$16,Paradas!$A$5:$A$4004,"&gt;="&amp;$E$3,Paradas!$A$5:$A$4004,"&lt;="&amp;$G$3))</f>
        <v/>
      </c>
      <c r="F18" s="46">
        <f>IF(OR($A18="",F$16=""),"",SUMIFS(Paradas!$F$5:$F$4004,Paradas!$E$5:$E$4004,$A18,Paradas!$B$5:$B$4004,F$16,Paradas!$A$5:$A$4004,"&gt;="&amp;$E$3,Paradas!$A$5:$A$4004,"&lt;="&amp;$G$3))</f>
        <v/>
      </c>
      <c r="G18" s="46">
        <f>IF(OR($A18="",G$16=""),"",SUMIFS(Paradas!$F$5:$F$4004,Paradas!$E$5:$E$4004,$A18,Paradas!$B$5:$B$4004,G$16,Paradas!$A$5:$A$4004,"&gt;="&amp;$E$3,Paradas!$A$5:$A$4004,"&lt;="&amp;$G$3))</f>
        <v/>
      </c>
      <c r="H18" s="46">
        <f>IF($A18="","",SUM(B18:G18))</f>
        <v/>
      </c>
    </row>
    <row r="19">
      <c r="A19" s="26">
        <f>IF('Motivos de Parada'!A9="","",'Motivos de Parada'!A9)</f>
        <v/>
      </c>
      <c r="B19" s="46">
        <f>IF(OR($A19="",B$16=""),"",SUMIFS(Paradas!$F$5:$F$4004,Paradas!$E$5:$E$4004,$A19,Paradas!$B$5:$B$4004,B$16,Paradas!$A$5:$A$4004,"&gt;="&amp;$E$3,Paradas!$A$5:$A$4004,"&lt;="&amp;$G$3))</f>
        <v/>
      </c>
      <c r="C19" s="46">
        <f>IF(OR($A19="",C$16=""),"",SUMIFS(Paradas!$F$5:$F$4004,Paradas!$E$5:$E$4004,$A19,Paradas!$B$5:$B$4004,C$16,Paradas!$A$5:$A$4004,"&gt;="&amp;$E$3,Paradas!$A$5:$A$4004,"&lt;="&amp;$G$3))</f>
        <v/>
      </c>
      <c r="D19" s="46">
        <f>IF(OR($A19="",D$16=""),"",SUMIFS(Paradas!$F$5:$F$4004,Paradas!$E$5:$E$4004,$A19,Paradas!$B$5:$B$4004,D$16,Paradas!$A$5:$A$4004,"&gt;="&amp;$E$3,Paradas!$A$5:$A$4004,"&lt;="&amp;$G$3))</f>
        <v/>
      </c>
      <c r="E19" s="46">
        <f>IF(OR($A19="",E$16=""),"",SUMIFS(Paradas!$F$5:$F$4004,Paradas!$E$5:$E$4004,$A19,Paradas!$B$5:$B$4004,E$16,Paradas!$A$5:$A$4004,"&gt;="&amp;$E$3,Paradas!$A$5:$A$4004,"&lt;="&amp;$G$3))</f>
        <v/>
      </c>
      <c r="F19" s="46">
        <f>IF(OR($A19="",F$16=""),"",SUMIFS(Paradas!$F$5:$F$4004,Paradas!$E$5:$E$4004,$A19,Paradas!$B$5:$B$4004,F$16,Paradas!$A$5:$A$4004,"&gt;="&amp;$E$3,Paradas!$A$5:$A$4004,"&lt;="&amp;$G$3))</f>
        <v/>
      </c>
      <c r="G19" s="46">
        <f>IF(OR($A19="",G$16=""),"",SUMIFS(Paradas!$F$5:$F$4004,Paradas!$E$5:$E$4004,$A19,Paradas!$B$5:$B$4004,G$16,Paradas!$A$5:$A$4004,"&gt;="&amp;$E$3,Paradas!$A$5:$A$4004,"&lt;="&amp;$G$3))</f>
        <v/>
      </c>
      <c r="H19" s="46">
        <f>IF($A19="","",SUM(B19:G19))</f>
        <v/>
      </c>
    </row>
    <row r="20">
      <c r="A20" s="26">
        <f>IF('Motivos de Parada'!A10="","",'Motivos de Parada'!A10)</f>
        <v/>
      </c>
      <c r="B20" s="46">
        <f>IF(OR($A20="",B$16=""),"",SUMIFS(Paradas!$F$5:$F$4004,Paradas!$E$5:$E$4004,$A20,Paradas!$B$5:$B$4004,B$16,Paradas!$A$5:$A$4004,"&gt;="&amp;$E$3,Paradas!$A$5:$A$4004,"&lt;="&amp;$G$3))</f>
        <v/>
      </c>
      <c r="C20" s="46">
        <f>IF(OR($A20="",C$16=""),"",SUMIFS(Paradas!$F$5:$F$4004,Paradas!$E$5:$E$4004,$A20,Paradas!$B$5:$B$4004,C$16,Paradas!$A$5:$A$4004,"&gt;="&amp;$E$3,Paradas!$A$5:$A$4004,"&lt;="&amp;$G$3))</f>
        <v/>
      </c>
      <c r="D20" s="46">
        <f>IF(OR($A20="",D$16=""),"",SUMIFS(Paradas!$F$5:$F$4004,Paradas!$E$5:$E$4004,$A20,Paradas!$B$5:$B$4004,D$16,Paradas!$A$5:$A$4004,"&gt;="&amp;$E$3,Paradas!$A$5:$A$4004,"&lt;="&amp;$G$3))</f>
        <v/>
      </c>
      <c r="E20" s="46">
        <f>IF(OR($A20="",E$16=""),"",SUMIFS(Paradas!$F$5:$F$4004,Paradas!$E$5:$E$4004,$A20,Paradas!$B$5:$B$4004,E$16,Paradas!$A$5:$A$4004,"&gt;="&amp;$E$3,Paradas!$A$5:$A$4004,"&lt;="&amp;$G$3))</f>
        <v/>
      </c>
      <c r="F20" s="46">
        <f>IF(OR($A20="",F$16=""),"",SUMIFS(Paradas!$F$5:$F$4004,Paradas!$E$5:$E$4004,$A20,Paradas!$B$5:$B$4004,F$16,Paradas!$A$5:$A$4004,"&gt;="&amp;$E$3,Paradas!$A$5:$A$4004,"&lt;="&amp;$G$3))</f>
        <v/>
      </c>
      <c r="G20" s="46">
        <f>IF(OR($A20="",G$16=""),"",SUMIFS(Paradas!$F$5:$F$4004,Paradas!$E$5:$E$4004,$A20,Paradas!$B$5:$B$4004,G$16,Paradas!$A$5:$A$4004,"&gt;="&amp;$E$3,Paradas!$A$5:$A$4004,"&lt;="&amp;$G$3))</f>
        <v/>
      </c>
      <c r="H20" s="46">
        <f>IF($A20="","",SUM(B20:G20))</f>
        <v/>
      </c>
    </row>
    <row r="21">
      <c r="A21" s="26">
        <f>IF('Motivos de Parada'!A11="","",'Motivos de Parada'!A11)</f>
        <v/>
      </c>
      <c r="B21" s="46">
        <f>IF(OR($A21="",B$16=""),"",SUMIFS(Paradas!$F$5:$F$4004,Paradas!$E$5:$E$4004,$A21,Paradas!$B$5:$B$4004,B$16,Paradas!$A$5:$A$4004,"&gt;="&amp;$E$3,Paradas!$A$5:$A$4004,"&lt;="&amp;$G$3))</f>
        <v/>
      </c>
      <c r="C21" s="46">
        <f>IF(OR($A21="",C$16=""),"",SUMIFS(Paradas!$F$5:$F$4004,Paradas!$E$5:$E$4004,$A21,Paradas!$B$5:$B$4004,C$16,Paradas!$A$5:$A$4004,"&gt;="&amp;$E$3,Paradas!$A$5:$A$4004,"&lt;="&amp;$G$3))</f>
        <v/>
      </c>
      <c r="D21" s="46">
        <f>IF(OR($A21="",D$16=""),"",SUMIFS(Paradas!$F$5:$F$4004,Paradas!$E$5:$E$4004,$A21,Paradas!$B$5:$B$4004,D$16,Paradas!$A$5:$A$4004,"&gt;="&amp;$E$3,Paradas!$A$5:$A$4004,"&lt;="&amp;$G$3))</f>
        <v/>
      </c>
      <c r="E21" s="46">
        <f>IF(OR($A21="",E$16=""),"",SUMIFS(Paradas!$F$5:$F$4004,Paradas!$E$5:$E$4004,$A21,Paradas!$B$5:$B$4004,E$16,Paradas!$A$5:$A$4004,"&gt;="&amp;$E$3,Paradas!$A$5:$A$4004,"&lt;="&amp;$G$3))</f>
        <v/>
      </c>
      <c r="F21" s="46">
        <f>IF(OR($A21="",F$16=""),"",SUMIFS(Paradas!$F$5:$F$4004,Paradas!$E$5:$E$4004,$A21,Paradas!$B$5:$B$4004,F$16,Paradas!$A$5:$A$4004,"&gt;="&amp;$E$3,Paradas!$A$5:$A$4004,"&lt;="&amp;$G$3))</f>
        <v/>
      </c>
      <c r="G21" s="46">
        <f>IF(OR($A21="",G$16=""),"",SUMIFS(Paradas!$F$5:$F$4004,Paradas!$E$5:$E$4004,$A21,Paradas!$B$5:$B$4004,G$16,Paradas!$A$5:$A$4004,"&gt;="&amp;$E$3,Paradas!$A$5:$A$4004,"&lt;="&amp;$G$3))</f>
        <v/>
      </c>
      <c r="H21" s="46">
        <f>IF($A21="","",SUM(B21:G21))</f>
        <v/>
      </c>
    </row>
    <row r="22">
      <c r="A22" s="26">
        <f>IF('Motivos de Parada'!A12="","",'Motivos de Parada'!A12)</f>
        <v/>
      </c>
      <c r="B22" s="46">
        <f>IF(OR($A22="",B$16=""),"",SUMIFS(Paradas!$F$5:$F$4004,Paradas!$E$5:$E$4004,$A22,Paradas!$B$5:$B$4004,B$16,Paradas!$A$5:$A$4004,"&gt;="&amp;$E$3,Paradas!$A$5:$A$4004,"&lt;="&amp;$G$3))</f>
        <v/>
      </c>
      <c r="C22" s="46">
        <f>IF(OR($A22="",C$16=""),"",SUMIFS(Paradas!$F$5:$F$4004,Paradas!$E$5:$E$4004,$A22,Paradas!$B$5:$B$4004,C$16,Paradas!$A$5:$A$4004,"&gt;="&amp;$E$3,Paradas!$A$5:$A$4004,"&lt;="&amp;$G$3))</f>
        <v/>
      </c>
      <c r="D22" s="46">
        <f>IF(OR($A22="",D$16=""),"",SUMIFS(Paradas!$F$5:$F$4004,Paradas!$E$5:$E$4004,$A22,Paradas!$B$5:$B$4004,D$16,Paradas!$A$5:$A$4004,"&gt;="&amp;$E$3,Paradas!$A$5:$A$4004,"&lt;="&amp;$G$3))</f>
        <v/>
      </c>
      <c r="E22" s="46">
        <f>IF(OR($A22="",E$16=""),"",SUMIFS(Paradas!$F$5:$F$4004,Paradas!$E$5:$E$4004,$A22,Paradas!$B$5:$B$4004,E$16,Paradas!$A$5:$A$4004,"&gt;="&amp;$E$3,Paradas!$A$5:$A$4004,"&lt;="&amp;$G$3))</f>
        <v/>
      </c>
      <c r="F22" s="46">
        <f>IF(OR($A22="",F$16=""),"",SUMIFS(Paradas!$F$5:$F$4004,Paradas!$E$5:$E$4004,$A22,Paradas!$B$5:$B$4004,F$16,Paradas!$A$5:$A$4004,"&gt;="&amp;$E$3,Paradas!$A$5:$A$4004,"&lt;="&amp;$G$3))</f>
        <v/>
      </c>
      <c r="G22" s="46">
        <f>IF(OR($A22="",G$16=""),"",SUMIFS(Paradas!$F$5:$F$4004,Paradas!$E$5:$E$4004,$A22,Paradas!$B$5:$B$4004,G$16,Paradas!$A$5:$A$4004,"&gt;="&amp;$E$3,Paradas!$A$5:$A$4004,"&lt;="&amp;$G$3))</f>
        <v/>
      </c>
      <c r="H22" s="46">
        <f>IF($A22="","",SUM(B22:G22))</f>
        <v/>
      </c>
    </row>
    <row r="23">
      <c r="A23" s="26">
        <f>IF('Motivos de Parada'!A13="","",'Motivos de Parada'!A13)</f>
        <v/>
      </c>
      <c r="B23" s="46">
        <f>IF(OR($A23="",B$16=""),"",SUMIFS(Paradas!$F$5:$F$4004,Paradas!$E$5:$E$4004,$A23,Paradas!$B$5:$B$4004,B$16,Paradas!$A$5:$A$4004,"&gt;="&amp;$E$3,Paradas!$A$5:$A$4004,"&lt;="&amp;$G$3))</f>
        <v/>
      </c>
      <c r="C23" s="46">
        <f>IF(OR($A23="",C$16=""),"",SUMIFS(Paradas!$F$5:$F$4004,Paradas!$E$5:$E$4004,$A23,Paradas!$B$5:$B$4004,C$16,Paradas!$A$5:$A$4004,"&gt;="&amp;$E$3,Paradas!$A$5:$A$4004,"&lt;="&amp;$G$3))</f>
        <v/>
      </c>
      <c r="D23" s="46">
        <f>IF(OR($A23="",D$16=""),"",SUMIFS(Paradas!$F$5:$F$4004,Paradas!$E$5:$E$4004,$A23,Paradas!$B$5:$B$4004,D$16,Paradas!$A$5:$A$4004,"&gt;="&amp;$E$3,Paradas!$A$5:$A$4004,"&lt;="&amp;$G$3))</f>
        <v/>
      </c>
      <c r="E23" s="46">
        <f>IF(OR($A23="",E$16=""),"",SUMIFS(Paradas!$F$5:$F$4004,Paradas!$E$5:$E$4004,$A23,Paradas!$B$5:$B$4004,E$16,Paradas!$A$5:$A$4004,"&gt;="&amp;$E$3,Paradas!$A$5:$A$4004,"&lt;="&amp;$G$3))</f>
        <v/>
      </c>
      <c r="F23" s="46">
        <f>IF(OR($A23="",F$16=""),"",SUMIFS(Paradas!$F$5:$F$4004,Paradas!$E$5:$E$4004,$A23,Paradas!$B$5:$B$4004,F$16,Paradas!$A$5:$A$4004,"&gt;="&amp;$E$3,Paradas!$A$5:$A$4004,"&lt;="&amp;$G$3))</f>
        <v/>
      </c>
      <c r="G23" s="46">
        <f>IF(OR($A23="",G$16=""),"",SUMIFS(Paradas!$F$5:$F$4004,Paradas!$E$5:$E$4004,$A23,Paradas!$B$5:$B$4004,G$16,Paradas!$A$5:$A$4004,"&gt;="&amp;$E$3,Paradas!$A$5:$A$4004,"&lt;="&amp;$G$3))</f>
        <v/>
      </c>
      <c r="H23" s="46">
        <f>IF($A23="","",SUM(B23:G23))</f>
        <v/>
      </c>
    </row>
    <row r="24">
      <c r="A24" s="26">
        <f>IF('Motivos de Parada'!A14="","",'Motivos de Parada'!A14)</f>
        <v/>
      </c>
      <c r="B24" s="46">
        <f>IF(OR($A24="",B$16=""),"",SUMIFS(Paradas!$F$5:$F$4004,Paradas!$E$5:$E$4004,$A24,Paradas!$B$5:$B$4004,B$16,Paradas!$A$5:$A$4004,"&gt;="&amp;$E$3,Paradas!$A$5:$A$4004,"&lt;="&amp;$G$3))</f>
        <v/>
      </c>
      <c r="C24" s="46">
        <f>IF(OR($A24="",C$16=""),"",SUMIFS(Paradas!$F$5:$F$4004,Paradas!$E$5:$E$4004,$A24,Paradas!$B$5:$B$4004,C$16,Paradas!$A$5:$A$4004,"&gt;="&amp;$E$3,Paradas!$A$5:$A$4004,"&lt;="&amp;$G$3))</f>
        <v/>
      </c>
      <c r="D24" s="46">
        <f>IF(OR($A24="",D$16=""),"",SUMIFS(Paradas!$F$5:$F$4004,Paradas!$E$5:$E$4004,$A24,Paradas!$B$5:$B$4004,D$16,Paradas!$A$5:$A$4004,"&gt;="&amp;$E$3,Paradas!$A$5:$A$4004,"&lt;="&amp;$G$3))</f>
        <v/>
      </c>
      <c r="E24" s="46">
        <f>IF(OR($A24="",E$16=""),"",SUMIFS(Paradas!$F$5:$F$4004,Paradas!$E$5:$E$4004,$A24,Paradas!$B$5:$B$4004,E$16,Paradas!$A$5:$A$4004,"&gt;="&amp;$E$3,Paradas!$A$5:$A$4004,"&lt;="&amp;$G$3))</f>
        <v/>
      </c>
      <c r="F24" s="46">
        <f>IF(OR($A24="",F$16=""),"",SUMIFS(Paradas!$F$5:$F$4004,Paradas!$E$5:$E$4004,$A24,Paradas!$B$5:$B$4004,F$16,Paradas!$A$5:$A$4004,"&gt;="&amp;$E$3,Paradas!$A$5:$A$4004,"&lt;="&amp;$G$3))</f>
        <v/>
      </c>
      <c r="G24" s="46">
        <f>IF(OR($A24="",G$16=""),"",SUMIFS(Paradas!$F$5:$F$4004,Paradas!$E$5:$E$4004,$A24,Paradas!$B$5:$B$4004,G$16,Paradas!$A$5:$A$4004,"&gt;="&amp;$E$3,Paradas!$A$5:$A$4004,"&lt;="&amp;$G$3))</f>
        <v/>
      </c>
      <c r="H24" s="46">
        <f>IF($A24="","",SUM(B24:G24))</f>
        <v/>
      </c>
    </row>
    <row r="25">
      <c r="A25" s="26">
        <f>IF('Motivos de Parada'!A15="","",'Motivos de Parada'!A15)</f>
        <v/>
      </c>
      <c r="B25" s="46">
        <f>IF(OR($A25="",B$16=""),"",SUMIFS(Paradas!$F$5:$F$4004,Paradas!$E$5:$E$4004,$A25,Paradas!$B$5:$B$4004,B$16,Paradas!$A$5:$A$4004,"&gt;="&amp;$E$3,Paradas!$A$5:$A$4004,"&lt;="&amp;$G$3))</f>
        <v/>
      </c>
      <c r="C25" s="46">
        <f>IF(OR($A25="",C$16=""),"",SUMIFS(Paradas!$F$5:$F$4004,Paradas!$E$5:$E$4004,$A25,Paradas!$B$5:$B$4004,C$16,Paradas!$A$5:$A$4004,"&gt;="&amp;$E$3,Paradas!$A$5:$A$4004,"&lt;="&amp;$G$3))</f>
        <v/>
      </c>
      <c r="D25" s="46">
        <f>IF(OR($A25="",D$16=""),"",SUMIFS(Paradas!$F$5:$F$4004,Paradas!$E$5:$E$4004,$A25,Paradas!$B$5:$B$4004,D$16,Paradas!$A$5:$A$4004,"&gt;="&amp;$E$3,Paradas!$A$5:$A$4004,"&lt;="&amp;$G$3))</f>
        <v/>
      </c>
      <c r="E25" s="46">
        <f>IF(OR($A25="",E$16=""),"",SUMIFS(Paradas!$F$5:$F$4004,Paradas!$E$5:$E$4004,$A25,Paradas!$B$5:$B$4004,E$16,Paradas!$A$5:$A$4004,"&gt;="&amp;$E$3,Paradas!$A$5:$A$4004,"&lt;="&amp;$G$3))</f>
        <v/>
      </c>
      <c r="F25" s="46">
        <f>IF(OR($A25="",F$16=""),"",SUMIFS(Paradas!$F$5:$F$4004,Paradas!$E$5:$E$4004,$A25,Paradas!$B$5:$B$4004,F$16,Paradas!$A$5:$A$4004,"&gt;="&amp;$E$3,Paradas!$A$5:$A$4004,"&lt;="&amp;$G$3))</f>
        <v/>
      </c>
      <c r="G25" s="46">
        <f>IF(OR($A25="",G$16=""),"",SUMIFS(Paradas!$F$5:$F$4004,Paradas!$E$5:$E$4004,$A25,Paradas!$B$5:$B$4004,G$16,Paradas!$A$5:$A$4004,"&gt;="&amp;$E$3,Paradas!$A$5:$A$4004,"&lt;="&amp;$G$3))</f>
        <v/>
      </c>
      <c r="H25" s="46">
        <f>IF($A25="","",SUM(B25:G25))</f>
        <v/>
      </c>
    </row>
    <row r="26">
      <c r="A26" s="26">
        <f>IF('Motivos de Parada'!A16="","",'Motivos de Parada'!A16)</f>
        <v/>
      </c>
      <c r="B26" s="46">
        <f>IF(OR($A26="",B$16=""),"",SUMIFS(Paradas!$F$5:$F$4004,Paradas!$E$5:$E$4004,$A26,Paradas!$B$5:$B$4004,B$16,Paradas!$A$5:$A$4004,"&gt;="&amp;$E$3,Paradas!$A$5:$A$4004,"&lt;="&amp;$G$3))</f>
        <v/>
      </c>
      <c r="C26" s="46">
        <f>IF(OR($A26="",C$16=""),"",SUMIFS(Paradas!$F$5:$F$4004,Paradas!$E$5:$E$4004,$A26,Paradas!$B$5:$B$4004,C$16,Paradas!$A$5:$A$4004,"&gt;="&amp;$E$3,Paradas!$A$5:$A$4004,"&lt;="&amp;$G$3))</f>
        <v/>
      </c>
      <c r="D26" s="46">
        <f>IF(OR($A26="",D$16=""),"",SUMIFS(Paradas!$F$5:$F$4004,Paradas!$E$5:$E$4004,$A26,Paradas!$B$5:$B$4004,D$16,Paradas!$A$5:$A$4004,"&gt;="&amp;$E$3,Paradas!$A$5:$A$4004,"&lt;="&amp;$G$3))</f>
        <v/>
      </c>
      <c r="E26" s="46">
        <f>IF(OR($A26="",E$16=""),"",SUMIFS(Paradas!$F$5:$F$4004,Paradas!$E$5:$E$4004,$A26,Paradas!$B$5:$B$4004,E$16,Paradas!$A$5:$A$4004,"&gt;="&amp;$E$3,Paradas!$A$5:$A$4004,"&lt;="&amp;$G$3))</f>
        <v/>
      </c>
      <c r="F26" s="46">
        <f>IF(OR($A26="",F$16=""),"",SUMIFS(Paradas!$F$5:$F$4004,Paradas!$E$5:$E$4004,$A26,Paradas!$B$5:$B$4004,F$16,Paradas!$A$5:$A$4004,"&gt;="&amp;$E$3,Paradas!$A$5:$A$4004,"&lt;="&amp;$G$3))</f>
        <v/>
      </c>
      <c r="G26" s="46">
        <f>IF(OR($A26="",G$16=""),"",SUMIFS(Paradas!$F$5:$F$4004,Paradas!$E$5:$E$4004,$A26,Paradas!$B$5:$B$4004,G$16,Paradas!$A$5:$A$4004,"&gt;="&amp;$E$3,Paradas!$A$5:$A$4004,"&lt;="&amp;$G$3))</f>
        <v/>
      </c>
      <c r="H26" s="46">
        <f>IF($A26="","",SUM(B26:G26))</f>
        <v/>
      </c>
    </row>
    <row r="27">
      <c r="A27" s="26">
        <f>IF('Motivos de Parada'!A17="","",'Motivos de Parada'!A17)</f>
        <v/>
      </c>
      <c r="B27" s="46">
        <f>IF(OR($A27="",B$16=""),"",SUMIFS(Paradas!$F$5:$F$4004,Paradas!$E$5:$E$4004,$A27,Paradas!$B$5:$B$4004,B$16,Paradas!$A$5:$A$4004,"&gt;="&amp;$E$3,Paradas!$A$5:$A$4004,"&lt;="&amp;$G$3))</f>
        <v/>
      </c>
      <c r="C27" s="46">
        <f>IF(OR($A27="",C$16=""),"",SUMIFS(Paradas!$F$5:$F$4004,Paradas!$E$5:$E$4004,$A27,Paradas!$B$5:$B$4004,C$16,Paradas!$A$5:$A$4004,"&gt;="&amp;$E$3,Paradas!$A$5:$A$4004,"&lt;="&amp;$G$3))</f>
        <v/>
      </c>
      <c r="D27" s="46">
        <f>IF(OR($A27="",D$16=""),"",SUMIFS(Paradas!$F$5:$F$4004,Paradas!$E$5:$E$4004,$A27,Paradas!$B$5:$B$4004,D$16,Paradas!$A$5:$A$4004,"&gt;="&amp;$E$3,Paradas!$A$5:$A$4004,"&lt;="&amp;$G$3))</f>
        <v/>
      </c>
      <c r="E27" s="46">
        <f>IF(OR($A27="",E$16=""),"",SUMIFS(Paradas!$F$5:$F$4004,Paradas!$E$5:$E$4004,$A27,Paradas!$B$5:$B$4004,E$16,Paradas!$A$5:$A$4004,"&gt;="&amp;$E$3,Paradas!$A$5:$A$4004,"&lt;="&amp;$G$3))</f>
        <v/>
      </c>
      <c r="F27" s="46">
        <f>IF(OR($A27="",F$16=""),"",SUMIFS(Paradas!$F$5:$F$4004,Paradas!$E$5:$E$4004,$A27,Paradas!$B$5:$B$4004,F$16,Paradas!$A$5:$A$4004,"&gt;="&amp;$E$3,Paradas!$A$5:$A$4004,"&lt;="&amp;$G$3))</f>
        <v/>
      </c>
      <c r="G27" s="46">
        <f>IF(OR($A27="",G$16=""),"",SUMIFS(Paradas!$F$5:$F$4004,Paradas!$E$5:$E$4004,$A27,Paradas!$B$5:$B$4004,G$16,Paradas!$A$5:$A$4004,"&gt;="&amp;$E$3,Paradas!$A$5:$A$4004,"&lt;="&amp;$G$3))</f>
        <v/>
      </c>
      <c r="H27" s="46">
        <f>IF($A27="","",SUM(B27:G27))</f>
        <v/>
      </c>
    </row>
    <row r="28">
      <c r="A28" s="26">
        <f>IF('Motivos de Parada'!A18="","",'Motivos de Parada'!A18)</f>
        <v/>
      </c>
      <c r="B28" s="46">
        <f>IF(OR($A28="",B$16=""),"",SUMIFS(Paradas!$F$5:$F$4004,Paradas!$E$5:$E$4004,$A28,Paradas!$B$5:$B$4004,B$16,Paradas!$A$5:$A$4004,"&gt;="&amp;$E$3,Paradas!$A$5:$A$4004,"&lt;="&amp;$G$3))</f>
        <v/>
      </c>
      <c r="C28" s="46">
        <f>IF(OR($A28="",C$16=""),"",SUMIFS(Paradas!$F$5:$F$4004,Paradas!$E$5:$E$4004,$A28,Paradas!$B$5:$B$4004,C$16,Paradas!$A$5:$A$4004,"&gt;="&amp;$E$3,Paradas!$A$5:$A$4004,"&lt;="&amp;$G$3))</f>
        <v/>
      </c>
      <c r="D28" s="46">
        <f>IF(OR($A28="",D$16=""),"",SUMIFS(Paradas!$F$5:$F$4004,Paradas!$E$5:$E$4004,$A28,Paradas!$B$5:$B$4004,D$16,Paradas!$A$5:$A$4004,"&gt;="&amp;$E$3,Paradas!$A$5:$A$4004,"&lt;="&amp;$G$3))</f>
        <v/>
      </c>
      <c r="E28" s="46">
        <f>IF(OR($A28="",E$16=""),"",SUMIFS(Paradas!$F$5:$F$4004,Paradas!$E$5:$E$4004,$A28,Paradas!$B$5:$B$4004,E$16,Paradas!$A$5:$A$4004,"&gt;="&amp;$E$3,Paradas!$A$5:$A$4004,"&lt;="&amp;$G$3))</f>
        <v/>
      </c>
      <c r="F28" s="46">
        <f>IF(OR($A28="",F$16=""),"",SUMIFS(Paradas!$F$5:$F$4004,Paradas!$E$5:$E$4004,$A28,Paradas!$B$5:$B$4004,F$16,Paradas!$A$5:$A$4004,"&gt;="&amp;$E$3,Paradas!$A$5:$A$4004,"&lt;="&amp;$G$3))</f>
        <v/>
      </c>
      <c r="G28" s="46">
        <f>IF(OR($A28="",G$16=""),"",SUMIFS(Paradas!$F$5:$F$4004,Paradas!$E$5:$E$4004,$A28,Paradas!$B$5:$B$4004,G$16,Paradas!$A$5:$A$4004,"&gt;="&amp;$E$3,Paradas!$A$5:$A$4004,"&lt;="&amp;$G$3))</f>
        <v/>
      </c>
      <c r="H28" s="46">
        <f>IF($A28="","",SUM(B28:G28))</f>
        <v/>
      </c>
    </row>
    <row r="29">
      <c r="A29" s="26">
        <f>IF('Motivos de Parada'!A19="","",'Motivos de Parada'!A19)</f>
        <v/>
      </c>
      <c r="B29" s="46">
        <f>IF(OR($A29="",B$16=""),"",SUMIFS(Paradas!$F$5:$F$4004,Paradas!$E$5:$E$4004,$A29,Paradas!$B$5:$B$4004,B$16,Paradas!$A$5:$A$4004,"&gt;="&amp;$E$3,Paradas!$A$5:$A$4004,"&lt;="&amp;$G$3))</f>
        <v/>
      </c>
      <c r="C29" s="46">
        <f>IF(OR($A29="",C$16=""),"",SUMIFS(Paradas!$F$5:$F$4004,Paradas!$E$5:$E$4004,$A29,Paradas!$B$5:$B$4004,C$16,Paradas!$A$5:$A$4004,"&gt;="&amp;$E$3,Paradas!$A$5:$A$4004,"&lt;="&amp;$G$3))</f>
        <v/>
      </c>
      <c r="D29" s="46">
        <f>IF(OR($A29="",D$16=""),"",SUMIFS(Paradas!$F$5:$F$4004,Paradas!$E$5:$E$4004,$A29,Paradas!$B$5:$B$4004,D$16,Paradas!$A$5:$A$4004,"&gt;="&amp;$E$3,Paradas!$A$5:$A$4004,"&lt;="&amp;$G$3))</f>
        <v/>
      </c>
      <c r="E29" s="46">
        <f>IF(OR($A29="",E$16=""),"",SUMIFS(Paradas!$F$5:$F$4004,Paradas!$E$5:$E$4004,$A29,Paradas!$B$5:$B$4004,E$16,Paradas!$A$5:$A$4004,"&gt;="&amp;$E$3,Paradas!$A$5:$A$4004,"&lt;="&amp;$G$3))</f>
        <v/>
      </c>
      <c r="F29" s="46">
        <f>IF(OR($A29="",F$16=""),"",SUMIFS(Paradas!$F$5:$F$4004,Paradas!$E$5:$E$4004,$A29,Paradas!$B$5:$B$4004,F$16,Paradas!$A$5:$A$4004,"&gt;="&amp;$E$3,Paradas!$A$5:$A$4004,"&lt;="&amp;$G$3))</f>
        <v/>
      </c>
      <c r="G29" s="46">
        <f>IF(OR($A29="",G$16=""),"",SUMIFS(Paradas!$F$5:$F$4004,Paradas!$E$5:$E$4004,$A29,Paradas!$B$5:$B$4004,G$16,Paradas!$A$5:$A$4004,"&gt;="&amp;$E$3,Paradas!$A$5:$A$4004,"&lt;="&amp;$G$3))</f>
        <v/>
      </c>
      <c r="H29" s="46">
        <f>IF($A29="","",SUM(B29:G29))</f>
        <v/>
      </c>
    </row>
    <row r="30">
      <c r="A30" s="26">
        <f>IF('Motivos de Parada'!A20="","",'Motivos de Parada'!A20)</f>
        <v/>
      </c>
      <c r="B30" s="46">
        <f>IF(OR($A30="",B$16=""),"",SUMIFS(Paradas!$F$5:$F$4004,Paradas!$E$5:$E$4004,$A30,Paradas!$B$5:$B$4004,B$16,Paradas!$A$5:$A$4004,"&gt;="&amp;$E$3,Paradas!$A$5:$A$4004,"&lt;="&amp;$G$3))</f>
        <v/>
      </c>
      <c r="C30" s="46">
        <f>IF(OR($A30="",C$16=""),"",SUMIFS(Paradas!$F$5:$F$4004,Paradas!$E$5:$E$4004,$A30,Paradas!$B$5:$B$4004,C$16,Paradas!$A$5:$A$4004,"&gt;="&amp;$E$3,Paradas!$A$5:$A$4004,"&lt;="&amp;$G$3))</f>
        <v/>
      </c>
      <c r="D30" s="46">
        <f>IF(OR($A30="",D$16=""),"",SUMIFS(Paradas!$F$5:$F$4004,Paradas!$E$5:$E$4004,$A30,Paradas!$B$5:$B$4004,D$16,Paradas!$A$5:$A$4004,"&gt;="&amp;$E$3,Paradas!$A$5:$A$4004,"&lt;="&amp;$G$3))</f>
        <v/>
      </c>
      <c r="E30" s="46">
        <f>IF(OR($A30="",E$16=""),"",SUMIFS(Paradas!$F$5:$F$4004,Paradas!$E$5:$E$4004,$A30,Paradas!$B$5:$B$4004,E$16,Paradas!$A$5:$A$4004,"&gt;="&amp;$E$3,Paradas!$A$5:$A$4004,"&lt;="&amp;$G$3))</f>
        <v/>
      </c>
      <c r="F30" s="46">
        <f>IF(OR($A30="",F$16=""),"",SUMIFS(Paradas!$F$5:$F$4004,Paradas!$E$5:$E$4004,$A30,Paradas!$B$5:$B$4004,F$16,Paradas!$A$5:$A$4004,"&gt;="&amp;$E$3,Paradas!$A$5:$A$4004,"&lt;="&amp;$G$3))</f>
        <v/>
      </c>
      <c r="G30" s="46">
        <f>IF(OR($A30="",G$16=""),"",SUMIFS(Paradas!$F$5:$F$4004,Paradas!$E$5:$E$4004,$A30,Paradas!$B$5:$B$4004,G$16,Paradas!$A$5:$A$4004,"&gt;="&amp;$E$3,Paradas!$A$5:$A$4004,"&lt;="&amp;$G$3))</f>
        <v/>
      </c>
      <c r="H30" s="46">
        <f>IF($A30="","",SUM(B30:G30))</f>
        <v/>
      </c>
    </row>
    <row r="31">
      <c r="A31" s="26">
        <f>IF('Motivos de Parada'!A21="","",'Motivos de Parada'!A21)</f>
        <v/>
      </c>
      <c r="B31" s="46">
        <f>IF(OR($A31="",B$16=""),"",SUMIFS(Paradas!$F$5:$F$4004,Paradas!$E$5:$E$4004,$A31,Paradas!$B$5:$B$4004,B$16,Paradas!$A$5:$A$4004,"&gt;="&amp;$E$3,Paradas!$A$5:$A$4004,"&lt;="&amp;$G$3))</f>
        <v/>
      </c>
      <c r="C31" s="46">
        <f>IF(OR($A31="",C$16=""),"",SUMIFS(Paradas!$F$5:$F$4004,Paradas!$E$5:$E$4004,$A31,Paradas!$B$5:$B$4004,C$16,Paradas!$A$5:$A$4004,"&gt;="&amp;$E$3,Paradas!$A$5:$A$4004,"&lt;="&amp;$G$3))</f>
        <v/>
      </c>
      <c r="D31" s="46">
        <f>IF(OR($A31="",D$16=""),"",SUMIFS(Paradas!$F$5:$F$4004,Paradas!$E$5:$E$4004,$A31,Paradas!$B$5:$B$4004,D$16,Paradas!$A$5:$A$4004,"&gt;="&amp;$E$3,Paradas!$A$5:$A$4004,"&lt;="&amp;$G$3))</f>
        <v/>
      </c>
      <c r="E31" s="46">
        <f>IF(OR($A31="",E$16=""),"",SUMIFS(Paradas!$F$5:$F$4004,Paradas!$E$5:$E$4004,$A31,Paradas!$B$5:$B$4004,E$16,Paradas!$A$5:$A$4004,"&gt;="&amp;$E$3,Paradas!$A$5:$A$4004,"&lt;="&amp;$G$3))</f>
        <v/>
      </c>
      <c r="F31" s="46">
        <f>IF(OR($A31="",F$16=""),"",SUMIFS(Paradas!$F$5:$F$4004,Paradas!$E$5:$E$4004,$A31,Paradas!$B$5:$B$4004,F$16,Paradas!$A$5:$A$4004,"&gt;="&amp;$E$3,Paradas!$A$5:$A$4004,"&lt;="&amp;$G$3))</f>
        <v/>
      </c>
      <c r="G31" s="46">
        <f>IF(OR($A31="",G$16=""),"",SUMIFS(Paradas!$F$5:$F$4004,Paradas!$E$5:$E$4004,$A31,Paradas!$B$5:$B$4004,G$16,Paradas!$A$5:$A$4004,"&gt;="&amp;$E$3,Paradas!$A$5:$A$4004,"&lt;="&amp;$G$3))</f>
        <v/>
      </c>
      <c r="H31" s="46">
        <f>IF($A31="","",SUM(B31:G31))</f>
        <v/>
      </c>
    </row>
    <row r="32">
      <c r="A32" s="26">
        <f>IF('Motivos de Parada'!A22="","",'Motivos de Parada'!A22)</f>
        <v/>
      </c>
      <c r="B32" s="46">
        <f>IF(OR($A32="",B$16=""),"",SUMIFS(Paradas!$F$5:$F$4004,Paradas!$E$5:$E$4004,$A32,Paradas!$B$5:$B$4004,B$16,Paradas!$A$5:$A$4004,"&gt;="&amp;$E$3,Paradas!$A$5:$A$4004,"&lt;="&amp;$G$3))</f>
        <v/>
      </c>
      <c r="C32" s="46">
        <f>IF(OR($A32="",C$16=""),"",SUMIFS(Paradas!$F$5:$F$4004,Paradas!$E$5:$E$4004,$A32,Paradas!$B$5:$B$4004,C$16,Paradas!$A$5:$A$4004,"&gt;="&amp;$E$3,Paradas!$A$5:$A$4004,"&lt;="&amp;$G$3))</f>
        <v/>
      </c>
      <c r="D32" s="46">
        <f>IF(OR($A32="",D$16=""),"",SUMIFS(Paradas!$F$5:$F$4004,Paradas!$E$5:$E$4004,$A32,Paradas!$B$5:$B$4004,D$16,Paradas!$A$5:$A$4004,"&gt;="&amp;$E$3,Paradas!$A$5:$A$4004,"&lt;="&amp;$G$3))</f>
        <v/>
      </c>
      <c r="E32" s="46">
        <f>IF(OR($A32="",E$16=""),"",SUMIFS(Paradas!$F$5:$F$4004,Paradas!$E$5:$E$4004,$A32,Paradas!$B$5:$B$4004,E$16,Paradas!$A$5:$A$4004,"&gt;="&amp;$E$3,Paradas!$A$5:$A$4004,"&lt;="&amp;$G$3))</f>
        <v/>
      </c>
      <c r="F32" s="46">
        <f>IF(OR($A32="",F$16=""),"",SUMIFS(Paradas!$F$5:$F$4004,Paradas!$E$5:$E$4004,$A32,Paradas!$B$5:$B$4004,F$16,Paradas!$A$5:$A$4004,"&gt;="&amp;$E$3,Paradas!$A$5:$A$4004,"&lt;="&amp;$G$3))</f>
        <v/>
      </c>
      <c r="G32" s="46">
        <f>IF(OR($A32="",G$16=""),"",SUMIFS(Paradas!$F$5:$F$4004,Paradas!$E$5:$E$4004,$A32,Paradas!$B$5:$B$4004,G$16,Paradas!$A$5:$A$4004,"&gt;="&amp;$E$3,Paradas!$A$5:$A$4004,"&lt;="&amp;$G$3))</f>
        <v/>
      </c>
      <c r="H32" s="46">
        <f>IF($A32="","",SUM(B32:G32))</f>
        <v/>
      </c>
    </row>
    <row r="33">
      <c r="A33" s="26">
        <f>IF('Motivos de Parada'!A23="","",'Motivos de Parada'!A23)</f>
        <v/>
      </c>
      <c r="B33" s="46">
        <f>IF(OR($A33="",B$16=""),"",SUMIFS(Paradas!$F$5:$F$4004,Paradas!$E$5:$E$4004,$A33,Paradas!$B$5:$B$4004,B$16,Paradas!$A$5:$A$4004,"&gt;="&amp;$E$3,Paradas!$A$5:$A$4004,"&lt;="&amp;$G$3))</f>
        <v/>
      </c>
      <c r="C33" s="46">
        <f>IF(OR($A33="",C$16=""),"",SUMIFS(Paradas!$F$5:$F$4004,Paradas!$E$5:$E$4004,$A33,Paradas!$B$5:$B$4004,C$16,Paradas!$A$5:$A$4004,"&gt;="&amp;$E$3,Paradas!$A$5:$A$4004,"&lt;="&amp;$G$3))</f>
        <v/>
      </c>
      <c r="D33" s="46">
        <f>IF(OR($A33="",D$16=""),"",SUMIFS(Paradas!$F$5:$F$4004,Paradas!$E$5:$E$4004,$A33,Paradas!$B$5:$B$4004,D$16,Paradas!$A$5:$A$4004,"&gt;="&amp;$E$3,Paradas!$A$5:$A$4004,"&lt;="&amp;$G$3))</f>
        <v/>
      </c>
      <c r="E33" s="46">
        <f>IF(OR($A33="",E$16=""),"",SUMIFS(Paradas!$F$5:$F$4004,Paradas!$E$5:$E$4004,$A33,Paradas!$B$5:$B$4004,E$16,Paradas!$A$5:$A$4004,"&gt;="&amp;$E$3,Paradas!$A$5:$A$4004,"&lt;="&amp;$G$3))</f>
        <v/>
      </c>
      <c r="F33" s="46">
        <f>IF(OR($A33="",F$16=""),"",SUMIFS(Paradas!$F$5:$F$4004,Paradas!$E$5:$E$4004,$A33,Paradas!$B$5:$B$4004,F$16,Paradas!$A$5:$A$4004,"&gt;="&amp;$E$3,Paradas!$A$5:$A$4004,"&lt;="&amp;$G$3))</f>
        <v/>
      </c>
      <c r="G33" s="46">
        <f>IF(OR($A33="",G$16=""),"",SUMIFS(Paradas!$F$5:$F$4004,Paradas!$E$5:$E$4004,$A33,Paradas!$B$5:$B$4004,G$16,Paradas!$A$5:$A$4004,"&gt;="&amp;$E$3,Paradas!$A$5:$A$4004,"&lt;="&amp;$G$3))</f>
        <v/>
      </c>
      <c r="H33" s="46">
        <f>IF($A33="","",SUM(B33:G33))</f>
        <v/>
      </c>
    </row>
    <row r="34">
      <c r="A34" s="26">
        <f>IF('Motivos de Parada'!A24="","",'Motivos de Parada'!A24)</f>
        <v/>
      </c>
      <c r="B34" s="46">
        <f>IF(OR($A34="",B$16=""),"",SUMIFS(Paradas!$F$5:$F$4004,Paradas!$E$5:$E$4004,$A34,Paradas!$B$5:$B$4004,B$16,Paradas!$A$5:$A$4004,"&gt;="&amp;$E$3,Paradas!$A$5:$A$4004,"&lt;="&amp;$G$3))</f>
        <v/>
      </c>
      <c r="C34" s="46">
        <f>IF(OR($A34="",C$16=""),"",SUMIFS(Paradas!$F$5:$F$4004,Paradas!$E$5:$E$4004,$A34,Paradas!$B$5:$B$4004,C$16,Paradas!$A$5:$A$4004,"&gt;="&amp;$E$3,Paradas!$A$5:$A$4004,"&lt;="&amp;$G$3))</f>
        <v/>
      </c>
      <c r="D34" s="46">
        <f>IF(OR($A34="",D$16=""),"",SUMIFS(Paradas!$F$5:$F$4004,Paradas!$E$5:$E$4004,$A34,Paradas!$B$5:$B$4004,D$16,Paradas!$A$5:$A$4004,"&gt;="&amp;$E$3,Paradas!$A$5:$A$4004,"&lt;="&amp;$G$3))</f>
        <v/>
      </c>
      <c r="E34" s="46">
        <f>IF(OR($A34="",E$16=""),"",SUMIFS(Paradas!$F$5:$F$4004,Paradas!$E$5:$E$4004,$A34,Paradas!$B$5:$B$4004,E$16,Paradas!$A$5:$A$4004,"&gt;="&amp;$E$3,Paradas!$A$5:$A$4004,"&lt;="&amp;$G$3))</f>
        <v/>
      </c>
      <c r="F34" s="46">
        <f>IF(OR($A34="",F$16=""),"",SUMIFS(Paradas!$F$5:$F$4004,Paradas!$E$5:$E$4004,$A34,Paradas!$B$5:$B$4004,F$16,Paradas!$A$5:$A$4004,"&gt;="&amp;$E$3,Paradas!$A$5:$A$4004,"&lt;="&amp;$G$3))</f>
        <v/>
      </c>
      <c r="G34" s="46">
        <f>IF(OR($A34="",G$16=""),"",SUMIFS(Paradas!$F$5:$F$4004,Paradas!$E$5:$E$4004,$A34,Paradas!$B$5:$B$4004,G$16,Paradas!$A$5:$A$4004,"&gt;="&amp;$E$3,Paradas!$A$5:$A$4004,"&lt;="&amp;$G$3))</f>
        <v/>
      </c>
      <c r="H34" s="46">
        <f>IF($A34="","",SUM(B34:G34))</f>
        <v/>
      </c>
    </row>
    <row r="35">
      <c r="A35" s="26">
        <f>IF('Motivos de Parada'!A25="","",'Motivos de Parada'!A25)</f>
        <v/>
      </c>
      <c r="B35" s="46">
        <f>IF(OR($A35="",B$16=""),"",SUMIFS(Paradas!$F$5:$F$4004,Paradas!$E$5:$E$4004,$A35,Paradas!$B$5:$B$4004,B$16,Paradas!$A$5:$A$4004,"&gt;="&amp;$E$3,Paradas!$A$5:$A$4004,"&lt;="&amp;$G$3))</f>
        <v/>
      </c>
      <c r="C35" s="46">
        <f>IF(OR($A35="",C$16=""),"",SUMIFS(Paradas!$F$5:$F$4004,Paradas!$E$5:$E$4004,$A35,Paradas!$B$5:$B$4004,C$16,Paradas!$A$5:$A$4004,"&gt;="&amp;$E$3,Paradas!$A$5:$A$4004,"&lt;="&amp;$G$3))</f>
        <v/>
      </c>
      <c r="D35" s="46">
        <f>IF(OR($A35="",D$16=""),"",SUMIFS(Paradas!$F$5:$F$4004,Paradas!$E$5:$E$4004,$A35,Paradas!$B$5:$B$4004,D$16,Paradas!$A$5:$A$4004,"&gt;="&amp;$E$3,Paradas!$A$5:$A$4004,"&lt;="&amp;$G$3))</f>
        <v/>
      </c>
      <c r="E35" s="46">
        <f>IF(OR($A35="",E$16=""),"",SUMIFS(Paradas!$F$5:$F$4004,Paradas!$E$5:$E$4004,$A35,Paradas!$B$5:$B$4004,E$16,Paradas!$A$5:$A$4004,"&gt;="&amp;$E$3,Paradas!$A$5:$A$4004,"&lt;="&amp;$G$3))</f>
        <v/>
      </c>
      <c r="F35" s="46">
        <f>IF(OR($A35="",F$16=""),"",SUMIFS(Paradas!$F$5:$F$4004,Paradas!$E$5:$E$4004,$A35,Paradas!$B$5:$B$4004,F$16,Paradas!$A$5:$A$4004,"&gt;="&amp;$E$3,Paradas!$A$5:$A$4004,"&lt;="&amp;$G$3))</f>
        <v/>
      </c>
      <c r="G35" s="46">
        <f>IF(OR($A35="",G$16=""),"",SUMIFS(Paradas!$F$5:$F$4004,Paradas!$E$5:$E$4004,$A35,Paradas!$B$5:$B$4004,G$16,Paradas!$A$5:$A$4004,"&gt;="&amp;$E$3,Paradas!$A$5:$A$4004,"&lt;="&amp;$G$3))</f>
        <v/>
      </c>
      <c r="H35" s="46">
        <f>IF($A35="","",SUM(B35:G35))</f>
        <v/>
      </c>
    </row>
    <row r="36">
      <c r="A36" s="26">
        <f>IF('Motivos de Parada'!A26="","",'Motivos de Parada'!A26)</f>
        <v/>
      </c>
      <c r="B36" s="46">
        <f>IF(OR($A36="",B$16=""),"",SUMIFS(Paradas!$F$5:$F$4004,Paradas!$E$5:$E$4004,$A36,Paradas!$B$5:$B$4004,B$16,Paradas!$A$5:$A$4004,"&gt;="&amp;$E$3,Paradas!$A$5:$A$4004,"&lt;="&amp;$G$3))</f>
        <v/>
      </c>
      <c r="C36" s="46">
        <f>IF(OR($A36="",C$16=""),"",SUMIFS(Paradas!$F$5:$F$4004,Paradas!$E$5:$E$4004,$A36,Paradas!$B$5:$B$4004,C$16,Paradas!$A$5:$A$4004,"&gt;="&amp;$E$3,Paradas!$A$5:$A$4004,"&lt;="&amp;$G$3))</f>
        <v/>
      </c>
      <c r="D36" s="46">
        <f>IF(OR($A36="",D$16=""),"",SUMIFS(Paradas!$F$5:$F$4004,Paradas!$E$5:$E$4004,$A36,Paradas!$B$5:$B$4004,D$16,Paradas!$A$5:$A$4004,"&gt;="&amp;$E$3,Paradas!$A$5:$A$4004,"&lt;="&amp;$G$3))</f>
        <v/>
      </c>
      <c r="E36" s="46">
        <f>IF(OR($A36="",E$16=""),"",SUMIFS(Paradas!$F$5:$F$4004,Paradas!$E$5:$E$4004,$A36,Paradas!$B$5:$B$4004,E$16,Paradas!$A$5:$A$4004,"&gt;="&amp;$E$3,Paradas!$A$5:$A$4004,"&lt;="&amp;$G$3))</f>
        <v/>
      </c>
      <c r="F36" s="46">
        <f>IF(OR($A36="",F$16=""),"",SUMIFS(Paradas!$F$5:$F$4004,Paradas!$E$5:$E$4004,$A36,Paradas!$B$5:$B$4004,F$16,Paradas!$A$5:$A$4004,"&gt;="&amp;$E$3,Paradas!$A$5:$A$4004,"&lt;="&amp;$G$3))</f>
        <v/>
      </c>
      <c r="G36" s="46">
        <f>IF(OR($A36="",G$16=""),"",SUMIFS(Paradas!$F$5:$F$4004,Paradas!$E$5:$E$4004,$A36,Paradas!$B$5:$B$4004,G$16,Paradas!$A$5:$A$4004,"&gt;="&amp;$E$3,Paradas!$A$5:$A$4004,"&lt;="&amp;$G$3))</f>
        <v/>
      </c>
      <c r="H36" s="46">
        <f>IF($A36="","",SUM(B36:G36))</f>
        <v/>
      </c>
    </row>
    <row r="37">
      <c r="A37" s="17" t="inlineStr">
        <is>
          <t>TOTAL</t>
        </is>
      </c>
      <c r="B37" s="47">
        <f>SUM(B17:B36)</f>
        <v/>
      </c>
      <c r="C37" s="47">
        <f>SUM(C17:C36)</f>
        <v/>
      </c>
      <c r="D37" s="47">
        <f>SUM(D17:D36)</f>
        <v/>
      </c>
      <c r="E37" s="47">
        <f>SUM(E17:E36)</f>
        <v/>
      </c>
      <c r="F37" s="47">
        <f>SUM(F17:F36)</f>
        <v/>
      </c>
      <c r="G37" s="47">
        <f>SUM(G17:G36)</f>
        <v/>
      </c>
      <c r="H37" s="47">
        <f>SUM(H17:H36)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2" t="n"/>
      <c r="B39" s="1" t="n"/>
      <c r="C39" s="1" t="n"/>
      <c r="D39" s="1" t="n"/>
      <c r="E39" s="1" t="n"/>
      <c r="F39" s="1" t="n"/>
      <c r="G39" s="1" t="n"/>
      <c r="H39" s="1" t="n"/>
    </row>
  </sheetData>
  <mergeCells count="1">
    <mergeCell ref="B1:H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3864"/>
    <outlinePr summaryBelow="1" summaryRight="1"/>
    <pageSetUpPr/>
  </sheetPr>
  <dimension ref="A1:H39"/>
  <sheetViews>
    <sheetView tabSelected="0" workbookViewId="0">
      <selection activeCell="A1" sqref="A1"/>
    </sheetView>
  </sheetViews>
  <sheetFormatPr baseColWidth="8" defaultRowHeight="14.4"/>
  <cols>
    <col width="30" customWidth="1" min="1" max="1"/>
    <col width="14" customWidth="1" min="2" max="4"/>
    <col width="16" customWidth="1" min="5" max="5"/>
    <col width="12" customWidth="1" min="6" max="6"/>
    <col width="14" customWidth="1" min="7" max="8"/>
  </cols>
  <sheetData>
    <row r="1" ht="17.4" customHeight="1">
      <c r="B1" s="36" t="inlineStr">
        <is>
          <t>RESUMO MENSAL — FEVEREIRO</t>
        </is>
      </c>
      <c r="C1" s="38" t="n"/>
      <c r="D1" s="38" t="n"/>
      <c r="E1" s="38" t="n"/>
      <c r="F1" s="38" t="n"/>
      <c r="G1" s="38" t="n"/>
      <c r="H1" s="39" t="n"/>
    </row>
    <row r="2" ht="37.2" customHeight="1">
      <c r="A2" s="2" t="n"/>
      <c r="B2" s="40" t="n"/>
      <c r="C2" s="41" t="n"/>
      <c r="D2" s="41" t="n"/>
      <c r="E2" s="41" t="n"/>
      <c r="F2" s="41" t="n"/>
      <c r="G2" s="41" t="n"/>
      <c r="H2" s="42" t="n"/>
    </row>
    <row r="3">
      <c r="A3" s="17" t="inlineStr">
        <is>
          <t>Mês de referência:</t>
        </is>
      </c>
      <c r="B3" s="43">
        <f>DATE('Resumo Anual'!$B$3,2,1)</f>
        <v/>
      </c>
      <c r="C3" s="1" t="n"/>
      <c r="D3" s="1" t="inlineStr">
        <is>
          <t>De:</t>
        </is>
      </c>
      <c r="E3" s="18">
        <f>DATE(YEAR(B3),MONTH(B3),1)</f>
        <v/>
      </c>
      <c r="F3" s="1" t="inlineStr">
        <is>
          <t>até:</t>
        </is>
      </c>
      <c r="G3" s="18">
        <f>EOMONTH(B3,0)</f>
        <v/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1.95" customHeight="1">
      <c r="A5" s="3" t="inlineStr">
        <is>
          <t>Equipamento</t>
        </is>
      </c>
      <c r="B5" s="3" t="inlineStr">
        <is>
          <t>Dias lançados</t>
        </is>
      </c>
      <c r="C5" s="3" t="inlineStr">
        <is>
          <t>Horas totais</t>
        </is>
      </c>
      <c r="D5" s="3" t="inlineStr">
        <is>
          <t>Horas paradas</t>
        </is>
      </c>
      <c r="E5" s="3" t="inlineStr">
        <is>
          <t>Horas efetivas trabalhadas</t>
        </is>
      </c>
      <c r="F5" s="3" t="inlineStr">
        <is>
          <t>Nº de paradas</t>
        </is>
      </c>
      <c r="G5" s="3" t="inlineStr">
        <is>
          <t>Média efetiva por dia</t>
        </is>
      </c>
      <c r="H5" s="3" t="inlineStr">
        <is>
          <t>% do tempo trabalhando</t>
        </is>
      </c>
    </row>
    <row r="6">
      <c r="A6" s="19">
        <f>IF(Equipamentos!A6="","",Equipamentos!A6)</f>
        <v/>
      </c>
      <c r="B6" s="19">
        <f>IF(A6="","",COUNTIFS('Lançamentos Diários'!$B$5:$B$2004,$A6,'Lançamentos Diários'!$A$5:$A$2004,"&gt;="&amp;$E$3,'Lançamentos Diários'!$A$5:$A$2004,"&lt;="&amp;$G$3))</f>
        <v/>
      </c>
      <c r="C6" s="20">
        <f>IF(A6="","",SUMIFS('Lançamentos Diários'!$J$5:$J$2004,'Lançamentos Diários'!$B$5:$B$2004,$A6,'Lançamentos Diários'!$A$5:$A$2004,"&gt;="&amp;$E$3,'Lançamentos Diários'!$A$5:$A$2004,"&lt;="&amp;$G$3))</f>
        <v/>
      </c>
      <c r="D6" s="20">
        <f>IF(A6="","",SUMIFS(Paradas!$F$5:$F$4004,Paradas!$B$5:$B$4004,$A6,Paradas!$A$5:$A$4004,"&gt;="&amp;$E$3,Paradas!$A$5:$A$4004,"&lt;="&amp;$G$3))</f>
        <v/>
      </c>
      <c r="E6" s="20">
        <f>IF(A6="","",C6-D6)</f>
        <v/>
      </c>
      <c r="F6" s="19">
        <f>IF(A6="","",COUNTIFS(Paradas!$B$5:$B$4004,$A6,Paradas!$A$5:$A$4004,"&gt;="&amp;$E$3,Paradas!$A$5:$A$4004,"&lt;="&amp;$G$3))</f>
        <v/>
      </c>
      <c r="G6" s="20">
        <f>IF(A6="","",IF(B6=0,0,E6/B6))</f>
        <v/>
      </c>
      <c r="H6" s="44">
        <f>IF(A6="","",IF(C6=0,0,E6/C6))</f>
        <v/>
      </c>
    </row>
    <row r="7">
      <c r="A7" s="19">
        <f>IF(Equipamentos!A7="","",Equipamentos!A7)</f>
        <v/>
      </c>
      <c r="B7" s="19">
        <f>IF(A7="","",COUNTIFS('Lançamentos Diários'!$B$5:$B$2004,$A7,'Lançamentos Diários'!$A$5:$A$2004,"&gt;="&amp;$E$3,'Lançamentos Diários'!$A$5:$A$2004,"&lt;="&amp;$G$3))</f>
        <v/>
      </c>
      <c r="C7" s="20">
        <f>IF(A7="","",SUMIFS('Lançamentos Diários'!$J$5:$J$2004,'Lançamentos Diários'!$B$5:$B$2004,$A7,'Lançamentos Diários'!$A$5:$A$2004,"&gt;="&amp;$E$3,'Lançamentos Diários'!$A$5:$A$2004,"&lt;="&amp;$G$3))</f>
        <v/>
      </c>
      <c r="D7" s="20">
        <f>IF(A7="","",SUMIFS(Paradas!$F$5:$F$4004,Paradas!$B$5:$B$4004,$A7,Paradas!$A$5:$A$4004,"&gt;="&amp;$E$3,Paradas!$A$5:$A$4004,"&lt;="&amp;$G$3))</f>
        <v/>
      </c>
      <c r="E7" s="20">
        <f>IF(A7="","",C7-D7)</f>
        <v/>
      </c>
      <c r="F7" s="19">
        <f>IF(A7="","",COUNTIFS(Paradas!$B$5:$B$4004,$A7,Paradas!$A$5:$A$4004,"&gt;="&amp;$E$3,Paradas!$A$5:$A$4004,"&lt;="&amp;$G$3))</f>
        <v/>
      </c>
      <c r="G7" s="20">
        <f>IF(A7="","",IF(B7=0,0,E7/B7))</f>
        <v/>
      </c>
      <c r="H7" s="44">
        <f>IF(A7="","",IF(C7=0,0,E7/C7))</f>
        <v/>
      </c>
    </row>
    <row r="8">
      <c r="A8" s="19">
        <f>IF(Equipamentos!A8="","",Equipamentos!A8)</f>
        <v/>
      </c>
      <c r="B8" s="19">
        <f>IF(A8="","",COUNTIFS('Lançamentos Diários'!$B$5:$B$2004,$A8,'Lançamentos Diários'!$A$5:$A$2004,"&gt;="&amp;$E$3,'Lançamentos Diários'!$A$5:$A$2004,"&lt;="&amp;$G$3))</f>
        <v/>
      </c>
      <c r="C8" s="20">
        <f>IF(A8="","",SUMIFS('Lançamentos Diários'!$J$5:$J$2004,'Lançamentos Diários'!$B$5:$B$2004,$A8,'Lançamentos Diários'!$A$5:$A$2004,"&gt;="&amp;$E$3,'Lançamentos Diários'!$A$5:$A$2004,"&lt;="&amp;$G$3))</f>
        <v/>
      </c>
      <c r="D8" s="20">
        <f>IF(A8="","",SUMIFS(Paradas!$F$5:$F$4004,Paradas!$B$5:$B$4004,$A8,Paradas!$A$5:$A$4004,"&gt;="&amp;$E$3,Paradas!$A$5:$A$4004,"&lt;="&amp;$G$3))</f>
        <v/>
      </c>
      <c r="E8" s="20">
        <f>IF(A8="","",C8-D8)</f>
        <v/>
      </c>
      <c r="F8" s="19">
        <f>IF(A8="","",COUNTIFS(Paradas!$B$5:$B$4004,$A8,Paradas!$A$5:$A$4004,"&gt;="&amp;$E$3,Paradas!$A$5:$A$4004,"&lt;="&amp;$G$3))</f>
        <v/>
      </c>
      <c r="G8" s="20">
        <f>IF(A8="","",IF(B8=0,0,E8/B8))</f>
        <v/>
      </c>
      <c r="H8" s="44">
        <f>IF(A8="","",IF(C8=0,0,E8/C8))</f>
        <v/>
      </c>
    </row>
    <row r="9">
      <c r="A9" s="19">
        <f>IF(Equipamentos!A9="","",Equipamentos!A9)</f>
        <v/>
      </c>
      <c r="B9" s="19">
        <f>IF(A9="","",COUNTIFS('Lançamentos Diários'!$B$5:$B$2004,$A9,'Lançamentos Diários'!$A$5:$A$2004,"&gt;="&amp;$E$3,'Lançamentos Diários'!$A$5:$A$2004,"&lt;="&amp;$G$3))</f>
        <v/>
      </c>
      <c r="C9" s="20">
        <f>IF(A9="","",SUMIFS('Lançamentos Diários'!$J$5:$J$2004,'Lançamentos Diários'!$B$5:$B$2004,$A9,'Lançamentos Diários'!$A$5:$A$2004,"&gt;="&amp;$E$3,'Lançamentos Diários'!$A$5:$A$2004,"&lt;="&amp;$G$3))</f>
        <v/>
      </c>
      <c r="D9" s="20">
        <f>IF(A9="","",SUMIFS(Paradas!$F$5:$F$4004,Paradas!$B$5:$B$4004,$A9,Paradas!$A$5:$A$4004,"&gt;="&amp;$E$3,Paradas!$A$5:$A$4004,"&lt;="&amp;$G$3))</f>
        <v/>
      </c>
      <c r="E9" s="20">
        <f>IF(A9="","",C9-D9)</f>
        <v/>
      </c>
      <c r="F9" s="19">
        <f>IF(A9="","",COUNTIFS(Paradas!$B$5:$B$4004,$A9,Paradas!$A$5:$A$4004,"&gt;="&amp;$E$3,Paradas!$A$5:$A$4004,"&lt;="&amp;$G$3))</f>
        <v/>
      </c>
      <c r="G9" s="20">
        <f>IF(A9="","",IF(B9=0,0,E9/B9))</f>
        <v/>
      </c>
      <c r="H9" s="44">
        <f>IF(A9="","",IF(C9=0,0,E9/C9))</f>
        <v/>
      </c>
    </row>
    <row r="10">
      <c r="A10" s="19">
        <f>IF(Equipamentos!A10="","",Equipamentos!A10)</f>
        <v/>
      </c>
      <c r="B10" s="19">
        <f>IF(A10="","",COUNTIFS('Lançamentos Diários'!$B$5:$B$2004,$A10,'Lançamentos Diários'!$A$5:$A$2004,"&gt;="&amp;$E$3,'Lançamentos Diários'!$A$5:$A$2004,"&lt;="&amp;$G$3))</f>
        <v/>
      </c>
      <c r="C10" s="20">
        <f>IF(A10="","",SUMIFS('Lançamentos Diários'!$J$5:$J$2004,'Lançamentos Diários'!$B$5:$B$2004,$A10,'Lançamentos Diários'!$A$5:$A$2004,"&gt;="&amp;$E$3,'Lançamentos Diários'!$A$5:$A$2004,"&lt;="&amp;$G$3))</f>
        <v/>
      </c>
      <c r="D10" s="20">
        <f>IF(A10="","",SUMIFS(Paradas!$F$5:$F$4004,Paradas!$B$5:$B$4004,$A10,Paradas!$A$5:$A$4004,"&gt;="&amp;$E$3,Paradas!$A$5:$A$4004,"&lt;="&amp;$G$3))</f>
        <v/>
      </c>
      <c r="E10" s="20">
        <f>IF(A10="","",C10-D10)</f>
        <v/>
      </c>
      <c r="F10" s="19">
        <f>IF(A10="","",COUNTIFS(Paradas!$B$5:$B$4004,$A10,Paradas!$A$5:$A$4004,"&gt;="&amp;$E$3,Paradas!$A$5:$A$4004,"&lt;="&amp;$G$3))</f>
        <v/>
      </c>
      <c r="G10" s="20">
        <f>IF(A10="","",IF(B10=0,0,E10/B10))</f>
        <v/>
      </c>
      <c r="H10" s="44">
        <f>IF(A10="","",IF(C10=0,0,E10/C10))</f>
        <v/>
      </c>
    </row>
    <row r="11">
      <c r="A11" s="19">
        <f>IF(Equipamentos!A11="","",Equipamentos!A11)</f>
        <v/>
      </c>
      <c r="B11" s="19">
        <f>IF(A11="","",COUNTIFS('Lançamentos Diários'!$B$5:$B$2004,$A11,'Lançamentos Diários'!$A$5:$A$2004,"&gt;="&amp;$E$3,'Lançamentos Diários'!$A$5:$A$2004,"&lt;="&amp;$G$3))</f>
        <v/>
      </c>
      <c r="C11" s="20">
        <f>IF(A11="","",SUMIFS('Lançamentos Diários'!$J$5:$J$2004,'Lançamentos Diários'!$B$5:$B$2004,$A11,'Lançamentos Diários'!$A$5:$A$2004,"&gt;="&amp;$E$3,'Lançamentos Diários'!$A$5:$A$2004,"&lt;="&amp;$G$3))</f>
        <v/>
      </c>
      <c r="D11" s="20">
        <f>IF(A11="","",SUMIFS(Paradas!$F$5:$F$4004,Paradas!$B$5:$B$4004,$A11,Paradas!$A$5:$A$4004,"&gt;="&amp;$E$3,Paradas!$A$5:$A$4004,"&lt;="&amp;$G$3))</f>
        <v/>
      </c>
      <c r="E11" s="20">
        <f>IF(A11="","",C11-D11)</f>
        <v/>
      </c>
      <c r="F11" s="19">
        <f>IF(A11="","",COUNTIFS(Paradas!$B$5:$B$4004,$A11,Paradas!$A$5:$A$4004,"&gt;="&amp;$E$3,Paradas!$A$5:$A$4004,"&lt;="&amp;$G$3))</f>
        <v/>
      </c>
      <c r="G11" s="20">
        <f>IF(A11="","",IF(B11=0,0,E11/B11))</f>
        <v/>
      </c>
      <c r="H11" s="44">
        <f>IF(A11="","",IF(C11=0,0,E11/C11))</f>
        <v/>
      </c>
    </row>
    <row r="12">
      <c r="A12" s="17" t="inlineStr">
        <is>
          <t>TOTAL</t>
        </is>
      </c>
      <c r="B12" s="22">
        <f>SUM(B6:B11)</f>
        <v/>
      </c>
      <c r="C12" s="23">
        <f>SUM(C6:C11)</f>
        <v/>
      </c>
      <c r="D12" s="23">
        <f>SUM(D6:D11)</f>
        <v/>
      </c>
      <c r="E12" s="23">
        <f>SUM(E6:E11)</f>
        <v/>
      </c>
      <c r="F12" s="22">
        <f>SUM(F6:F11)</f>
        <v/>
      </c>
      <c r="G12" s="1" t="n"/>
      <c r="H12" s="45">
        <f>IF(C12=0,0,E12/C12)</f>
        <v/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15.6" customHeight="1">
      <c r="A15" s="25" t="inlineStr">
        <is>
          <t>HORAS PARADAS POR MOTIVO NO MÊS</t>
        </is>
      </c>
      <c r="B15" s="1" t="n"/>
      <c r="C15" s="1" t="n"/>
      <c r="D15" s="1" t="n"/>
      <c r="E15" s="1" t="n"/>
      <c r="F15" s="1" t="n"/>
      <c r="G15" s="1" t="n"/>
      <c r="H15" s="1" t="n"/>
    </row>
    <row r="16" ht="31.95" customHeight="1">
      <c r="A16" s="3" t="inlineStr">
        <is>
          <t>Motivo</t>
        </is>
      </c>
      <c r="B16" s="3">
        <f>IF(Equipamentos!A6="","",Equipamentos!A6)</f>
        <v/>
      </c>
      <c r="C16" s="3">
        <f>IF(Equipamentos!A7="","",Equipamentos!A7)</f>
        <v/>
      </c>
      <c r="D16" s="3">
        <f>IF(Equipamentos!A8="","",Equipamentos!A8)</f>
        <v/>
      </c>
      <c r="E16" s="3">
        <f>IF(Equipamentos!A9="","",Equipamentos!A9)</f>
        <v/>
      </c>
      <c r="F16" s="3">
        <f>IF(Equipamentos!A10="","",Equipamentos!A10)</f>
        <v/>
      </c>
      <c r="G16" s="3">
        <f>IF(Equipamentos!A11="","",Equipamentos!A11)</f>
        <v/>
      </c>
      <c r="H16" s="3" t="inlineStr">
        <is>
          <t>Total</t>
        </is>
      </c>
    </row>
    <row r="17">
      <c r="A17" s="26">
        <f>IF('Motivos de Parada'!A7="","",'Motivos de Parada'!A7)</f>
        <v/>
      </c>
      <c r="B17" s="46">
        <f>IF(OR($A17="",B$16=""),"",SUMIFS(Paradas!$F$5:$F$4004,Paradas!$E$5:$E$4004,$A17,Paradas!$B$5:$B$4004,B$16,Paradas!$A$5:$A$4004,"&gt;="&amp;$E$3,Paradas!$A$5:$A$4004,"&lt;="&amp;$G$3))</f>
        <v/>
      </c>
      <c r="C17" s="46">
        <f>IF(OR($A17="",C$16=""),"",SUMIFS(Paradas!$F$5:$F$4004,Paradas!$E$5:$E$4004,$A17,Paradas!$B$5:$B$4004,C$16,Paradas!$A$5:$A$4004,"&gt;="&amp;$E$3,Paradas!$A$5:$A$4004,"&lt;="&amp;$G$3))</f>
        <v/>
      </c>
      <c r="D17" s="46">
        <f>IF(OR($A17="",D$16=""),"",SUMIFS(Paradas!$F$5:$F$4004,Paradas!$E$5:$E$4004,$A17,Paradas!$B$5:$B$4004,D$16,Paradas!$A$5:$A$4004,"&gt;="&amp;$E$3,Paradas!$A$5:$A$4004,"&lt;="&amp;$G$3))</f>
        <v/>
      </c>
      <c r="E17" s="46">
        <f>IF(OR($A17="",E$16=""),"",SUMIFS(Paradas!$F$5:$F$4004,Paradas!$E$5:$E$4004,$A17,Paradas!$B$5:$B$4004,E$16,Paradas!$A$5:$A$4004,"&gt;="&amp;$E$3,Paradas!$A$5:$A$4004,"&lt;="&amp;$G$3))</f>
        <v/>
      </c>
      <c r="F17" s="46">
        <f>IF(OR($A17="",F$16=""),"",SUMIFS(Paradas!$F$5:$F$4004,Paradas!$E$5:$E$4004,$A17,Paradas!$B$5:$B$4004,F$16,Paradas!$A$5:$A$4004,"&gt;="&amp;$E$3,Paradas!$A$5:$A$4004,"&lt;="&amp;$G$3))</f>
        <v/>
      </c>
      <c r="G17" s="46">
        <f>IF(OR($A17="",G$16=""),"",SUMIFS(Paradas!$F$5:$F$4004,Paradas!$E$5:$E$4004,$A17,Paradas!$B$5:$B$4004,G$16,Paradas!$A$5:$A$4004,"&gt;="&amp;$E$3,Paradas!$A$5:$A$4004,"&lt;="&amp;$G$3))</f>
        <v/>
      </c>
      <c r="H17" s="46">
        <f>IF($A17="","",SUM(B17:G17))</f>
        <v/>
      </c>
    </row>
    <row r="18">
      <c r="A18" s="26">
        <f>IF('Motivos de Parada'!A8="","",'Motivos de Parada'!A8)</f>
        <v/>
      </c>
      <c r="B18" s="46">
        <f>IF(OR($A18="",B$16=""),"",SUMIFS(Paradas!$F$5:$F$4004,Paradas!$E$5:$E$4004,$A18,Paradas!$B$5:$B$4004,B$16,Paradas!$A$5:$A$4004,"&gt;="&amp;$E$3,Paradas!$A$5:$A$4004,"&lt;="&amp;$G$3))</f>
        <v/>
      </c>
      <c r="C18" s="46">
        <f>IF(OR($A18="",C$16=""),"",SUMIFS(Paradas!$F$5:$F$4004,Paradas!$E$5:$E$4004,$A18,Paradas!$B$5:$B$4004,C$16,Paradas!$A$5:$A$4004,"&gt;="&amp;$E$3,Paradas!$A$5:$A$4004,"&lt;="&amp;$G$3))</f>
        <v/>
      </c>
      <c r="D18" s="46">
        <f>IF(OR($A18="",D$16=""),"",SUMIFS(Paradas!$F$5:$F$4004,Paradas!$E$5:$E$4004,$A18,Paradas!$B$5:$B$4004,D$16,Paradas!$A$5:$A$4004,"&gt;="&amp;$E$3,Paradas!$A$5:$A$4004,"&lt;="&amp;$G$3))</f>
        <v/>
      </c>
      <c r="E18" s="46">
        <f>IF(OR($A18="",E$16=""),"",SUMIFS(Paradas!$F$5:$F$4004,Paradas!$E$5:$E$4004,$A18,Paradas!$B$5:$B$4004,E$16,Paradas!$A$5:$A$4004,"&gt;="&amp;$E$3,Paradas!$A$5:$A$4004,"&lt;="&amp;$G$3))</f>
        <v/>
      </c>
      <c r="F18" s="46">
        <f>IF(OR($A18="",F$16=""),"",SUMIFS(Paradas!$F$5:$F$4004,Paradas!$E$5:$E$4004,$A18,Paradas!$B$5:$B$4004,F$16,Paradas!$A$5:$A$4004,"&gt;="&amp;$E$3,Paradas!$A$5:$A$4004,"&lt;="&amp;$G$3))</f>
        <v/>
      </c>
      <c r="G18" s="46">
        <f>IF(OR($A18="",G$16=""),"",SUMIFS(Paradas!$F$5:$F$4004,Paradas!$E$5:$E$4004,$A18,Paradas!$B$5:$B$4004,G$16,Paradas!$A$5:$A$4004,"&gt;="&amp;$E$3,Paradas!$A$5:$A$4004,"&lt;="&amp;$G$3))</f>
        <v/>
      </c>
      <c r="H18" s="46">
        <f>IF($A18="","",SUM(B18:G18))</f>
        <v/>
      </c>
    </row>
    <row r="19">
      <c r="A19" s="26">
        <f>IF('Motivos de Parada'!A9="","",'Motivos de Parada'!A9)</f>
        <v/>
      </c>
      <c r="B19" s="46">
        <f>IF(OR($A19="",B$16=""),"",SUMIFS(Paradas!$F$5:$F$4004,Paradas!$E$5:$E$4004,$A19,Paradas!$B$5:$B$4004,B$16,Paradas!$A$5:$A$4004,"&gt;="&amp;$E$3,Paradas!$A$5:$A$4004,"&lt;="&amp;$G$3))</f>
        <v/>
      </c>
      <c r="C19" s="46">
        <f>IF(OR($A19="",C$16=""),"",SUMIFS(Paradas!$F$5:$F$4004,Paradas!$E$5:$E$4004,$A19,Paradas!$B$5:$B$4004,C$16,Paradas!$A$5:$A$4004,"&gt;="&amp;$E$3,Paradas!$A$5:$A$4004,"&lt;="&amp;$G$3))</f>
        <v/>
      </c>
      <c r="D19" s="46">
        <f>IF(OR($A19="",D$16=""),"",SUMIFS(Paradas!$F$5:$F$4004,Paradas!$E$5:$E$4004,$A19,Paradas!$B$5:$B$4004,D$16,Paradas!$A$5:$A$4004,"&gt;="&amp;$E$3,Paradas!$A$5:$A$4004,"&lt;="&amp;$G$3))</f>
        <v/>
      </c>
      <c r="E19" s="46">
        <f>IF(OR($A19="",E$16=""),"",SUMIFS(Paradas!$F$5:$F$4004,Paradas!$E$5:$E$4004,$A19,Paradas!$B$5:$B$4004,E$16,Paradas!$A$5:$A$4004,"&gt;="&amp;$E$3,Paradas!$A$5:$A$4004,"&lt;="&amp;$G$3))</f>
        <v/>
      </c>
      <c r="F19" s="46">
        <f>IF(OR($A19="",F$16=""),"",SUMIFS(Paradas!$F$5:$F$4004,Paradas!$E$5:$E$4004,$A19,Paradas!$B$5:$B$4004,F$16,Paradas!$A$5:$A$4004,"&gt;="&amp;$E$3,Paradas!$A$5:$A$4004,"&lt;="&amp;$G$3))</f>
        <v/>
      </c>
      <c r="G19" s="46">
        <f>IF(OR($A19="",G$16=""),"",SUMIFS(Paradas!$F$5:$F$4004,Paradas!$E$5:$E$4004,$A19,Paradas!$B$5:$B$4004,G$16,Paradas!$A$5:$A$4004,"&gt;="&amp;$E$3,Paradas!$A$5:$A$4004,"&lt;="&amp;$G$3))</f>
        <v/>
      </c>
      <c r="H19" s="46">
        <f>IF($A19="","",SUM(B19:G19))</f>
        <v/>
      </c>
    </row>
    <row r="20">
      <c r="A20" s="26">
        <f>IF('Motivos de Parada'!A10="","",'Motivos de Parada'!A10)</f>
        <v/>
      </c>
      <c r="B20" s="46">
        <f>IF(OR($A20="",B$16=""),"",SUMIFS(Paradas!$F$5:$F$4004,Paradas!$E$5:$E$4004,$A20,Paradas!$B$5:$B$4004,B$16,Paradas!$A$5:$A$4004,"&gt;="&amp;$E$3,Paradas!$A$5:$A$4004,"&lt;="&amp;$G$3))</f>
        <v/>
      </c>
      <c r="C20" s="46">
        <f>IF(OR($A20="",C$16=""),"",SUMIFS(Paradas!$F$5:$F$4004,Paradas!$E$5:$E$4004,$A20,Paradas!$B$5:$B$4004,C$16,Paradas!$A$5:$A$4004,"&gt;="&amp;$E$3,Paradas!$A$5:$A$4004,"&lt;="&amp;$G$3))</f>
        <v/>
      </c>
      <c r="D20" s="46">
        <f>IF(OR($A20="",D$16=""),"",SUMIFS(Paradas!$F$5:$F$4004,Paradas!$E$5:$E$4004,$A20,Paradas!$B$5:$B$4004,D$16,Paradas!$A$5:$A$4004,"&gt;="&amp;$E$3,Paradas!$A$5:$A$4004,"&lt;="&amp;$G$3))</f>
        <v/>
      </c>
      <c r="E20" s="46">
        <f>IF(OR($A20="",E$16=""),"",SUMIFS(Paradas!$F$5:$F$4004,Paradas!$E$5:$E$4004,$A20,Paradas!$B$5:$B$4004,E$16,Paradas!$A$5:$A$4004,"&gt;="&amp;$E$3,Paradas!$A$5:$A$4004,"&lt;="&amp;$G$3))</f>
        <v/>
      </c>
      <c r="F20" s="46">
        <f>IF(OR($A20="",F$16=""),"",SUMIFS(Paradas!$F$5:$F$4004,Paradas!$E$5:$E$4004,$A20,Paradas!$B$5:$B$4004,F$16,Paradas!$A$5:$A$4004,"&gt;="&amp;$E$3,Paradas!$A$5:$A$4004,"&lt;="&amp;$G$3))</f>
        <v/>
      </c>
      <c r="G20" s="46">
        <f>IF(OR($A20="",G$16=""),"",SUMIFS(Paradas!$F$5:$F$4004,Paradas!$E$5:$E$4004,$A20,Paradas!$B$5:$B$4004,G$16,Paradas!$A$5:$A$4004,"&gt;="&amp;$E$3,Paradas!$A$5:$A$4004,"&lt;="&amp;$G$3))</f>
        <v/>
      </c>
      <c r="H20" s="46">
        <f>IF($A20="","",SUM(B20:G20))</f>
        <v/>
      </c>
    </row>
    <row r="21">
      <c r="A21" s="26">
        <f>IF('Motivos de Parada'!A11="","",'Motivos de Parada'!A11)</f>
        <v/>
      </c>
      <c r="B21" s="46">
        <f>IF(OR($A21="",B$16=""),"",SUMIFS(Paradas!$F$5:$F$4004,Paradas!$E$5:$E$4004,$A21,Paradas!$B$5:$B$4004,B$16,Paradas!$A$5:$A$4004,"&gt;="&amp;$E$3,Paradas!$A$5:$A$4004,"&lt;="&amp;$G$3))</f>
        <v/>
      </c>
      <c r="C21" s="46">
        <f>IF(OR($A21="",C$16=""),"",SUMIFS(Paradas!$F$5:$F$4004,Paradas!$E$5:$E$4004,$A21,Paradas!$B$5:$B$4004,C$16,Paradas!$A$5:$A$4004,"&gt;="&amp;$E$3,Paradas!$A$5:$A$4004,"&lt;="&amp;$G$3))</f>
        <v/>
      </c>
      <c r="D21" s="46">
        <f>IF(OR($A21="",D$16=""),"",SUMIFS(Paradas!$F$5:$F$4004,Paradas!$E$5:$E$4004,$A21,Paradas!$B$5:$B$4004,D$16,Paradas!$A$5:$A$4004,"&gt;="&amp;$E$3,Paradas!$A$5:$A$4004,"&lt;="&amp;$G$3))</f>
        <v/>
      </c>
      <c r="E21" s="46">
        <f>IF(OR($A21="",E$16=""),"",SUMIFS(Paradas!$F$5:$F$4004,Paradas!$E$5:$E$4004,$A21,Paradas!$B$5:$B$4004,E$16,Paradas!$A$5:$A$4004,"&gt;="&amp;$E$3,Paradas!$A$5:$A$4004,"&lt;="&amp;$G$3))</f>
        <v/>
      </c>
      <c r="F21" s="46">
        <f>IF(OR($A21="",F$16=""),"",SUMIFS(Paradas!$F$5:$F$4004,Paradas!$E$5:$E$4004,$A21,Paradas!$B$5:$B$4004,F$16,Paradas!$A$5:$A$4004,"&gt;="&amp;$E$3,Paradas!$A$5:$A$4004,"&lt;="&amp;$G$3))</f>
        <v/>
      </c>
      <c r="G21" s="46">
        <f>IF(OR($A21="",G$16=""),"",SUMIFS(Paradas!$F$5:$F$4004,Paradas!$E$5:$E$4004,$A21,Paradas!$B$5:$B$4004,G$16,Paradas!$A$5:$A$4004,"&gt;="&amp;$E$3,Paradas!$A$5:$A$4004,"&lt;="&amp;$G$3))</f>
        <v/>
      </c>
      <c r="H21" s="46">
        <f>IF($A21="","",SUM(B21:G21))</f>
        <v/>
      </c>
    </row>
    <row r="22">
      <c r="A22" s="26">
        <f>IF('Motivos de Parada'!A12="","",'Motivos de Parada'!A12)</f>
        <v/>
      </c>
      <c r="B22" s="46">
        <f>IF(OR($A22="",B$16=""),"",SUMIFS(Paradas!$F$5:$F$4004,Paradas!$E$5:$E$4004,$A22,Paradas!$B$5:$B$4004,B$16,Paradas!$A$5:$A$4004,"&gt;="&amp;$E$3,Paradas!$A$5:$A$4004,"&lt;="&amp;$G$3))</f>
        <v/>
      </c>
      <c r="C22" s="46">
        <f>IF(OR($A22="",C$16=""),"",SUMIFS(Paradas!$F$5:$F$4004,Paradas!$E$5:$E$4004,$A22,Paradas!$B$5:$B$4004,C$16,Paradas!$A$5:$A$4004,"&gt;="&amp;$E$3,Paradas!$A$5:$A$4004,"&lt;="&amp;$G$3))</f>
        <v/>
      </c>
      <c r="D22" s="46">
        <f>IF(OR($A22="",D$16=""),"",SUMIFS(Paradas!$F$5:$F$4004,Paradas!$E$5:$E$4004,$A22,Paradas!$B$5:$B$4004,D$16,Paradas!$A$5:$A$4004,"&gt;="&amp;$E$3,Paradas!$A$5:$A$4004,"&lt;="&amp;$G$3))</f>
        <v/>
      </c>
      <c r="E22" s="46">
        <f>IF(OR($A22="",E$16=""),"",SUMIFS(Paradas!$F$5:$F$4004,Paradas!$E$5:$E$4004,$A22,Paradas!$B$5:$B$4004,E$16,Paradas!$A$5:$A$4004,"&gt;="&amp;$E$3,Paradas!$A$5:$A$4004,"&lt;="&amp;$G$3))</f>
        <v/>
      </c>
      <c r="F22" s="46">
        <f>IF(OR($A22="",F$16=""),"",SUMIFS(Paradas!$F$5:$F$4004,Paradas!$E$5:$E$4004,$A22,Paradas!$B$5:$B$4004,F$16,Paradas!$A$5:$A$4004,"&gt;="&amp;$E$3,Paradas!$A$5:$A$4004,"&lt;="&amp;$G$3))</f>
        <v/>
      </c>
      <c r="G22" s="46">
        <f>IF(OR($A22="",G$16=""),"",SUMIFS(Paradas!$F$5:$F$4004,Paradas!$E$5:$E$4004,$A22,Paradas!$B$5:$B$4004,G$16,Paradas!$A$5:$A$4004,"&gt;="&amp;$E$3,Paradas!$A$5:$A$4004,"&lt;="&amp;$G$3))</f>
        <v/>
      </c>
      <c r="H22" s="46">
        <f>IF($A22="","",SUM(B22:G22))</f>
        <v/>
      </c>
    </row>
    <row r="23">
      <c r="A23" s="26">
        <f>IF('Motivos de Parada'!A13="","",'Motivos de Parada'!A13)</f>
        <v/>
      </c>
      <c r="B23" s="46">
        <f>IF(OR($A23="",B$16=""),"",SUMIFS(Paradas!$F$5:$F$4004,Paradas!$E$5:$E$4004,$A23,Paradas!$B$5:$B$4004,B$16,Paradas!$A$5:$A$4004,"&gt;="&amp;$E$3,Paradas!$A$5:$A$4004,"&lt;="&amp;$G$3))</f>
        <v/>
      </c>
      <c r="C23" s="46">
        <f>IF(OR($A23="",C$16=""),"",SUMIFS(Paradas!$F$5:$F$4004,Paradas!$E$5:$E$4004,$A23,Paradas!$B$5:$B$4004,C$16,Paradas!$A$5:$A$4004,"&gt;="&amp;$E$3,Paradas!$A$5:$A$4004,"&lt;="&amp;$G$3))</f>
        <v/>
      </c>
      <c r="D23" s="46">
        <f>IF(OR($A23="",D$16=""),"",SUMIFS(Paradas!$F$5:$F$4004,Paradas!$E$5:$E$4004,$A23,Paradas!$B$5:$B$4004,D$16,Paradas!$A$5:$A$4004,"&gt;="&amp;$E$3,Paradas!$A$5:$A$4004,"&lt;="&amp;$G$3))</f>
        <v/>
      </c>
      <c r="E23" s="46">
        <f>IF(OR($A23="",E$16=""),"",SUMIFS(Paradas!$F$5:$F$4004,Paradas!$E$5:$E$4004,$A23,Paradas!$B$5:$B$4004,E$16,Paradas!$A$5:$A$4004,"&gt;="&amp;$E$3,Paradas!$A$5:$A$4004,"&lt;="&amp;$G$3))</f>
        <v/>
      </c>
      <c r="F23" s="46">
        <f>IF(OR($A23="",F$16=""),"",SUMIFS(Paradas!$F$5:$F$4004,Paradas!$E$5:$E$4004,$A23,Paradas!$B$5:$B$4004,F$16,Paradas!$A$5:$A$4004,"&gt;="&amp;$E$3,Paradas!$A$5:$A$4004,"&lt;="&amp;$G$3))</f>
        <v/>
      </c>
      <c r="G23" s="46">
        <f>IF(OR($A23="",G$16=""),"",SUMIFS(Paradas!$F$5:$F$4004,Paradas!$E$5:$E$4004,$A23,Paradas!$B$5:$B$4004,G$16,Paradas!$A$5:$A$4004,"&gt;="&amp;$E$3,Paradas!$A$5:$A$4004,"&lt;="&amp;$G$3))</f>
        <v/>
      </c>
      <c r="H23" s="46">
        <f>IF($A23="","",SUM(B23:G23))</f>
        <v/>
      </c>
    </row>
    <row r="24">
      <c r="A24" s="26">
        <f>IF('Motivos de Parada'!A14="","",'Motivos de Parada'!A14)</f>
        <v/>
      </c>
      <c r="B24" s="46">
        <f>IF(OR($A24="",B$16=""),"",SUMIFS(Paradas!$F$5:$F$4004,Paradas!$E$5:$E$4004,$A24,Paradas!$B$5:$B$4004,B$16,Paradas!$A$5:$A$4004,"&gt;="&amp;$E$3,Paradas!$A$5:$A$4004,"&lt;="&amp;$G$3))</f>
        <v/>
      </c>
      <c r="C24" s="46">
        <f>IF(OR($A24="",C$16=""),"",SUMIFS(Paradas!$F$5:$F$4004,Paradas!$E$5:$E$4004,$A24,Paradas!$B$5:$B$4004,C$16,Paradas!$A$5:$A$4004,"&gt;="&amp;$E$3,Paradas!$A$5:$A$4004,"&lt;="&amp;$G$3))</f>
        <v/>
      </c>
      <c r="D24" s="46">
        <f>IF(OR($A24="",D$16=""),"",SUMIFS(Paradas!$F$5:$F$4004,Paradas!$E$5:$E$4004,$A24,Paradas!$B$5:$B$4004,D$16,Paradas!$A$5:$A$4004,"&gt;="&amp;$E$3,Paradas!$A$5:$A$4004,"&lt;="&amp;$G$3))</f>
        <v/>
      </c>
      <c r="E24" s="46">
        <f>IF(OR($A24="",E$16=""),"",SUMIFS(Paradas!$F$5:$F$4004,Paradas!$E$5:$E$4004,$A24,Paradas!$B$5:$B$4004,E$16,Paradas!$A$5:$A$4004,"&gt;="&amp;$E$3,Paradas!$A$5:$A$4004,"&lt;="&amp;$G$3))</f>
        <v/>
      </c>
      <c r="F24" s="46">
        <f>IF(OR($A24="",F$16=""),"",SUMIFS(Paradas!$F$5:$F$4004,Paradas!$E$5:$E$4004,$A24,Paradas!$B$5:$B$4004,F$16,Paradas!$A$5:$A$4004,"&gt;="&amp;$E$3,Paradas!$A$5:$A$4004,"&lt;="&amp;$G$3))</f>
        <v/>
      </c>
      <c r="G24" s="46">
        <f>IF(OR($A24="",G$16=""),"",SUMIFS(Paradas!$F$5:$F$4004,Paradas!$E$5:$E$4004,$A24,Paradas!$B$5:$B$4004,G$16,Paradas!$A$5:$A$4004,"&gt;="&amp;$E$3,Paradas!$A$5:$A$4004,"&lt;="&amp;$G$3))</f>
        <v/>
      </c>
      <c r="H24" s="46">
        <f>IF($A24="","",SUM(B24:G24))</f>
        <v/>
      </c>
    </row>
    <row r="25">
      <c r="A25" s="26">
        <f>IF('Motivos de Parada'!A15="","",'Motivos de Parada'!A15)</f>
        <v/>
      </c>
      <c r="B25" s="46">
        <f>IF(OR($A25="",B$16=""),"",SUMIFS(Paradas!$F$5:$F$4004,Paradas!$E$5:$E$4004,$A25,Paradas!$B$5:$B$4004,B$16,Paradas!$A$5:$A$4004,"&gt;="&amp;$E$3,Paradas!$A$5:$A$4004,"&lt;="&amp;$G$3))</f>
        <v/>
      </c>
      <c r="C25" s="46">
        <f>IF(OR($A25="",C$16=""),"",SUMIFS(Paradas!$F$5:$F$4004,Paradas!$E$5:$E$4004,$A25,Paradas!$B$5:$B$4004,C$16,Paradas!$A$5:$A$4004,"&gt;="&amp;$E$3,Paradas!$A$5:$A$4004,"&lt;="&amp;$G$3))</f>
        <v/>
      </c>
      <c r="D25" s="46">
        <f>IF(OR($A25="",D$16=""),"",SUMIFS(Paradas!$F$5:$F$4004,Paradas!$E$5:$E$4004,$A25,Paradas!$B$5:$B$4004,D$16,Paradas!$A$5:$A$4004,"&gt;="&amp;$E$3,Paradas!$A$5:$A$4004,"&lt;="&amp;$G$3))</f>
        <v/>
      </c>
      <c r="E25" s="46">
        <f>IF(OR($A25="",E$16=""),"",SUMIFS(Paradas!$F$5:$F$4004,Paradas!$E$5:$E$4004,$A25,Paradas!$B$5:$B$4004,E$16,Paradas!$A$5:$A$4004,"&gt;="&amp;$E$3,Paradas!$A$5:$A$4004,"&lt;="&amp;$G$3))</f>
        <v/>
      </c>
      <c r="F25" s="46">
        <f>IF(OR($A25="",F$16=""),"",SUMIFS(Paradas!$F$5:$F$4004,Paradas!$E$5:$E$4004,$A25,Paradas!$B$5:$B$4004,F$16,Paradas!$A$5:$A$4004,"&gt;="&amp;$E$3,Paradas!$A$5:$A$4004,"&lt;="&amp;$G$3))</f>
        <v/>
      </c>
      <c r="G25" s="46">
        <f>IF(OR($A25="",G$16=""),"",SUMIFS(Paradas!$F$5:$F$4004,Paradas!$E$5:$E$4004,$A25,Paradas!$B$5:$B$4004,G$16,Paradas!$A$5:$A$4004,"&gt;="&amp;$E$3,Paradas!$A$5:$A$4004,"&lt;="&amp;$G$3))</f>
        <v/>
      </c>
      <c r="H25" s="46">
        <f>IF($A25="","",SUM(B25:G25))</f>
        <v/>
      </c>
    </row>
    <row r="26">
      <c r="A26" s="26">
        <f>IF('Motivos de Parada'!A16="","",'Motivos de Parada'!A16)</f>
        <v/>
      </c>
      <c r="B26" s="46">
        <f>IF(OR($A26="",B$16=""),"",SUMIFS(Paradas!$F$5:$F$4004,Paradas!$E$5:$E$4004,$A26,Paradas!$B$5:$B$4004,B$16,Paradas!$A$5:$A$4004,"&gt;="&amp;$E$3,Paradas!$A$5:$A$4004,"&lt;="&amp;$G$3))</f>
        <v/>
      </c>
      <c r="C26" s="46">
        <f>IF(OR($A26="",C$16=""),"",SUMIFS(Paradas!$F$5:$F$4004,Paradas!$E$5:$E$4004,$A26,Paradas!$B$5:$B$4004,C$16,Paradas!$A$5:$A$4004,"&gt;="&amp;$E$3,Paradas!$A$5:$A$4004,"&lt;="&amp;$G$3))</f>
        <v/>
      </c>
      <c r="D26" s="46">
        <f>IF(OR($A26="",D$16=""),"",SUMIFS(Paradas!$F$5:$F$4004,Paradas!$E$5:$E$4004,$A26,Paradas!$B$5:$B$4004,D$16,Paradas!$A$5:$A$4004,"&gt;="&amp;$E$3,Paradas!$A$5:$A$4004,"&lt;="&amp;$G$3))</f>
        <v/>
      </c>
      <c r="E26" s="46">
        <f>IF(OR($A26="",E$16=""),"",SUMIFS(Paradas!$F$5:$F$4004,Paradas!$E$5:$E$4004,$A26,Paradas!$B$5:$B$4004,E$16,Paradas!$A$5:$A$4004,"&gt;="&amp;$E$3,Paradas!$A$5:$A$4004,"&lt;="&amp;$G$3))</f>
        <v/>
      </c>
      <c r="F26" s="46">
        <f>IF(OR($A26="",F$16=""),"",SUMIFS(Paradas!$F$5:$F$4004,Paradas!$E$5:$E$4004,$A26,Paradas!$B$5:$B$4004,F$16,Paradas!$A$5:$A$4004,"&gt;="&amp;$E$3,Paradas!$A$5:$A$4004,"&lt;="&amp;$G$3))</f>
        <v/>
      </c>
      <c r="G26" s="46">
        <f>IF(OR($A26="",G$16=""),"",SUMIFS(Paradas!$F$5:$F$4004,Paradas!$E$5:$E$4004,$A26,Paradas!$B$5:$B$4004,G$16,Paradas!$A$5:$A$4004,"&gt;="&amp;$E$3,Paradas!$A$5:$A$4004,"&lt;="&amp;$G$3))</f>
        <v/>
      </c>
      <c r="H26" s="46">
        <f>IF($A26="","",SUM(B26:G26))</f>
        <v/>
      </c>
    </row>
    <row r="27">
      <c r="A27" s="26">
        <f>IF('Motivos de Parada'!A17="","",'Motivos de Parada'!A17)</f>
        <v/>
      </c>
      <c r="B27" s="46">
        <f>IF(OR($A27="",B$16=""),"",SUMIFS(Paradas!$F$5:$F$4004,Paradas!$E$5:$E$4004,$A27,Paradas!$B$5:$B$4004,B$16,Paradas!$A$5:$A$4004,"&gt;="&amp;$E$3,Paradas!$A$5:$A$4004,"&lt;="&amp;$G$3))</f>
        <v/>
      </c>
      <c r="C27" s="46">
        <f>IF(OR($A27="",C$16=""),"",SUMIFS(Paradas!$F$5:$F$4004,Paradas!$E$5:$E$4004,$A27,Paradas!$B$5:$B$4004,C$16,Paradas!$A$5:$A$4004,"&gt;="&amp;$E$3,Paradas!$A$5:$A$4004,"&lt;="&amp;$G$3))</f>
        <v/>
      </c>
      <c r="D27" s="46">
        <f>IF(OR($A27="",D$16=""),"",SUMIFS(Paradas!$F$5:$F$4004,Paradas!$E$5:$E$4004,$A27,Paradas!$B$5:$B$4004,D$16,Paradas!$A$5:$A$4004,"&gt;="&amp;$E$3,Paradas!$A$5:$A$4004,"&lt;="&amp;$G$3))</f>
        <v/>
      </c>
      <c r="E27" s="46">
        <f>IF(OR($A27="",E$16=""),"",SUMIFS(Paradas!$F$5:$F$4004,Paradas!$E$5:$E$4004,$A27,Paradas!$B$5:$B$4004,E$16,Paradas!$A$5:$A$4004,"&gt;="&amp;$E$3,Paradas!$A$5:$A$4004,"&lt;="&amp;$G$3))</f>
        <v/>
      </c>
      <c r="F27" s="46">
        <f>IF(OR($A27="",F$16=""),"",SUMIFS(Paradas!$F$5:$F$4004,Paradas!$E$5:$E$4004,$A27,Paradas!$B$5:$B$4004,F$16,Paradas!$A$5:$A$4004,"&gt;="&amp;$E$3,Paradas!$A$5:$A$4004,"&lt;="&amp;$G$3))</f>
        <v/>
      </c>
      <c r="G27" s="46">
        <f>IF(OR($A27="",G$16=""),"",SUMIFS(Paradas!$F$5:$F$4004,Paradas!$E$5:$E$4004,$A27,Paradas!$B$5:$B$4004,G$16,Paradas!$A$5:$A$4004,"&gt;="&amp;$E$3,Paradas!$A$5:$A$4004,"&lt;="&amp;$G$3))</f>
        <v/>
      </c>
      <c r="H27" s="46">
        <f>IF($A27="","",SUM(B27:G27))</f>
        <v/>
      </c>
    </row>
    <row r="28">
      <c r="A28" s="26">
        <f>IF('Motivos de Parada'!A18="","",'Motivos de Parada'!A18)</f>
        <v/>
      </c>
      <c r="B28" s="46">
        <f>IF(OR($A28="",B$16=""),"",SUMIFS(Paradas!$F$5:$F$4004,Paradas!$E$5:$E$4004,$A28,Paradas!$B$5:$B$4004,B$16,Paradas!$A$5:$A$4004,"&gt;="&amp;$E$3,Paradas!$A$5:$A$4004,"&lt;="&amp;$G$3))</f>
        <v/>
      </c>
      <c r="C28" s="46">
        <f>IF(OR($A28="",C$16=""),"",SUMIFS(Paradas!$F$5:$F$4004,Paradas!$E$5:$E$4004,$A28,Paradas!$B$5:$B$4004,C$16,Paradas!$A$5:$A$4004,"&gt;="&amp;$E$3,Paradas!$A$5:$A$4004,"&lt;="&amp;$G$3))</f>
        <v/>
      </c>
      <c r="D28" s="46">
        <f>IF(OR($A28="",D$16=""),"",SUMIFS(Paradas!$F$5:$F$4004,Paradas!$E$5:$E$4004,$A28,Paradas!$B$5:$B$4004,D$16,Paradas!$A$5:$A$4004,"&gt;="&amp;$E$3,Paradas!$A$5:$A$4004,"&lt;="&amp;$G$3))</f>
        <v/>
      </c>
      <c r="E28" s="46">
        <f>IF(OR($A28="",E$16=""),"",SUMIFS(Paradas!$F$5:$F$4004,Paradas!$E$5:$E$4004,$A28,Paradas!$B$5:$B$4004,E$16,Paradas!$A$5:$A$4004,"&gt;="&amp;$E$3,Paradas!$A$5:$A$4004,"&lt;="&amp;$G$3))</f>
        <v/>
      </c>
      <c r="F28" s="46">
        <f>IF(OR($A28="",F$16=""),"",SUMIFS(Paradas!$F$5:$F$4004,Paradas!$E$5:$E$4004,$A28,Paradas!$B$5:$B$4004,F$16,Paradas!$A$5:$A$4004,"&gt;="&amp;$E$3,Paradas!$A$5:$A$4004,"&lt;="&amp;$G$3))</f>
        <v/>
      </c>
      <c r="G28" s="46">
        <f>IF(OR($A28="",G$16=""),"",SUMIFS(Paradas!$F$5:$F$4004,Paradas!$E$5:$E$4004,$A28,Paradas!$B$5:$B$4004,G$16,Paradas!$A$5:$A$4004,"&gt;="&amp;$E$3,Paradas!$A$5:$A$4004,"&lt;="&amp;$G$3))</f>
        <v/>
      </c>
      <c r="H28" s="46">
        <f>IF($A28="","",SUM(B28:G28))</f>
        <v/>
      </c>
    </row>
    <row r="29">
      <c r="A29" s="26">
        <f>IF('Motivos de Parada'!A19="","",'Motivos de Parada'!A19)</f>
        <v/>
      </c>
      <c r="B29" s="46">
        <f>IF(OR($A29="",B$16=""),"",SUMIFS(Paradas!$F$5:$F$4004,Paradas!$E$5:$E$4004,$A29,Paradas!$B$5:$B$4004,B$16,Paradas!$A$5:$A$4004,"&gt;="&amp;$E$3,Paradas!$A$5:$A$4004,"&lt;="&amp;$G$3))</f>
        <v/>
      </c>
      <c r="C29" s="46">
        <f>IF(OR($A29="",C$16=""),"",SUMIFS(Paradas!$F$5:$F$4004,Paradas!$E$5:$E$4004,$A29,Paradas!$B$5:$B$4004,C$16,Paradas!$A$5:$A$4004,"&gt;="&amp;$E$3,Paradas!$A$5:$A$4004,"&lt;="&amp;$G$3))</f>
        <v/>
      </c>
      <c r="D29" s="46">
        <f>IF(OR($A29="",D$16=""),"",SUMIFS(Paradas!$F$5:$F$4004,Paradas!$E$5:$E$4004,$A29,Paradas!$B$5:$B$4004,D$16,Paradas!$A$5:$A$4004,"&gt;="&amp;$E$3,Paradas!$A$5:$A$4004,"&lt;="&amp;$G$3))</f>
        <v/>
      </c>
      <c r="E29" s="46">
        <f>IF(OR($A29="",E$16=""),"",SUMIFS(Paradas!$F$5:$F$4004,Paradas!$E$5:$E$4004,$A29,Paradas!$B$5:$B$4004,E$16,Paradas!$A$5:$A$4004,"&gt;="&amp;$E$3,Paradas!$A$5:$A$4004,"&lt;="&amp;$G$3))</f>
        <v/>
      </c>
      <c r="F29" s="46">
        <f>IF(OR($A29="",F$16=""),"",SUMIFS(Paradas!$F$5:$F$4004,Paradas!$E$5:$E$4004,$A29,Paradas!$B$5:$B$4004,F$16,Paradas!$A$5:$A$4004,"&gt;="&amp;$E$3,Paradas!$A$5:$A$4004,"&lt;="&amp;$G$3))</f>
        <v/>
      </c>
      <c r="G29" s="46">
        <f>IF(OR($A29="",G$16=""),"",SUMIFS(Paradas!$F$5:$F$4004,Paradas!$E$5:$E$4004,$A29,Paradas!$B$5:$B$4004,G$16,Paradas!$A$5:$A$4004,"&gt;="&amp;$E$3,Paradas!$A$5:$A$4004,"&lt;="&amp;$G$3))</f>
        <v/>
      </c>
      <c r="H29" s="46">
        <f>IF($A29="","",SUM(B29:G29))</f>
        <v/>
      </c>
    </row>
    <row r="30">
      <c r="A30" s="26">
        <f>IF('Motivos de Parada'!A20="","",'Motivos de Parada'!A20)</f>
        <v/>
      </c>
      <c r="B30" s="46">
        <f>IF(OR($A30="",B$16=""),"",SUMIFS(Paradas!$F$5:$F$4004,Paradas!$E$5:$E$4004,$A30,Paradas!$B$5:$B$4004,B$16,Paradas!$A$5:$A$4004,"&gt;="&amp;$E$3,Paradas!$A$5:$A$4004,"&lt;="&amp;$G$3))</f>
        <v/>
      </c>
      <c r="C30" s="46">
        <f>IF(OR($A30="",C$16=""),"",SUMIFS(Paradas!$F$5:$F$4004,Paradas!$E$5:$E$4004,$A30,Paradas!$B$5:$B$4004,C$16,Paradas!$A$5:$A$4004,"&gt;="&amp;$E$3,Paradas!$A$5:$A$4004,"&lt;="&amp;$G$3))</f>
        <v/>
      </c>
      <c r="D30" s="46">
        <f>IF(OR($A30="",D$16=""),"",SUMIFS(Paradas!$F$5:$F$4004,Paradas!$E$5:$E$4004,$A30,Paradas!$B$5:$B$4004,D$16,Paradas!$A$5:$A$4004,"&gt;="&amp;$E$3,Paradas!$A$5:$A$4004,"&lt;="&amp;$G$3))</f>
        <v/>
      </c>
      <c r="E30" s="46">
        <f>IF(OR($A30="",E$16=""),"",SUMIFS(Paradas!$F$5:$F$4004,Paradas!$E$5:$E$4004,$A30,Paradas!$B$5:$B$4004,E$16,Paradas!$A$5:$A$4004,"&gt;="&amp;$E$3,Paradas!$A$5:$A$4004,"&lt;="&amp;$G$3))</f>
        <v/>
      </c>
      <c r="F30" s="46">
        <f>IF(OR($A30="",F$16=""),"",SUMIFS(Paradas!$F$5:$F$4004,Paradas!$E$5:$E$4004,$A30,Paradas!$B$5:$B$4004,F$16,Paradas!$A$5:$A$4004,"&gt;="&amp;$E$3,Paradas!$A$5:$A$4004,"&lt;="&amp;$G$3))</f>
        <v/>
      </c>
      <c r="G30" s="46">
        <f>IF(OR($A30="",G$16=""),"",SUMIFS(Paradas!$F$5:$F$4004,Paradas!$E$5:$E$4004,$A30,Paradas!$B$5:$B$4004,G$16,Paradas!$A$5:$A$4004,"&gt;="&amp;$E$3,Paradas!$A$5:$A$4004,"&lt;="&amp;$G$3))</f>
        <v/>
      </c>
      <c r="H30" s="46">
        <f>IF($A30="","",SUM(B30:G30))</f>
        <v/>
      </c>
    </row>
    <row r="31">
      <c r="A31" s="26">
        <f>IF('Motivos de Parada'!A21="","",'Motivos de Parada'!A21)</f>
        <v/>
      </c>
      <c r="B31" s="46">
        <f>IF(OR($A31="",B$16=""),"",SUMIFS(Paradas!$F$5:$F$4004,Paradas!$E$5:$E$4004,$A31,Paradas!$B$5:$B$4004,B$16,Paradas!$A$5:$A$4004,"&gt;="&amp;$E$3,Paradas!$A$5:$A$4004,"&lt;="&amp;$G$3))</f>
        <v/>
      </c>
      <c r="C31" s="46">
        <f>IF(OR($A31="",C$16=""),"",SUMIFS(Paradas!$F$5:$F$4004,Paradas!$E$5:$E$4004,$A31,Paradas!$B$5:$B$4004,C$16,Paradas!$A$5:$A$4004,"&gt;="&amp;$E$3,Paradas!$A$5:$A$4004,"&lt;="&amp;$G$3))</f>
        <v/>
      </c>
      <c r="D31" s="46">
        <f>IF(OR($A31="",D$16=""),"",SUMIFS(Paradas!$F$5:$F$4004,Paradas!$E$5:$E$4004,$A31,Paradas!$B$5:$B$4004,D$16,Paradas!$A$5:$A$4004,"&gt;="&amp;$E$3,Paradas!$A$5:$A$4004,"&lt;="&amp;$G$3))</f>
        <v/>
      </c>
      <c r="E31" s="46">
        <f>IF(OR($A31="",E$16=""),"",SUMIFS(Paradas!$F$5:$F$4004,Paradas!$E$5:$E$4004,$A31,Paradas!$B$5:$B$4004,E$16,Paradas!$A$5:$A$4004,"&gt;="&amp;$E$3,Paradas!$A$5:$A$4004,"&lt;="&amp;$G$3))</f>
        <v/>
      </c>
      <c r="F31" s="46">
        <f>IF(OR($A31="",F$16=""),"",SUMIFS(Paradas!$F$5:$F$4004,Paradas!$E$5:$E$4004,$A31,Paradas!$B$5:$B$4004,F$16,Paradas!$A$5:$A$4004,"&gt;="&amp;$E$3,Paradas!$A$5:$A$4004,"&lt;="&amp;$G$3))</f>
        <v/>
      </c>
      <c r="G31" s="46">
        <f>IF(OR($A31="",G$16=""),"",SUMIFS(Paradas!$F$5:$F$4004,Paradas!$E$5:$E$4004,$A31,Paradas!$B$5:$B$4004,G$16,Paradas!$A$5:$A$4004,"&gt;="&amp;$E$3,Paradas!$A$5:$A$4004,"&lt;="&amp;$G$3))</f>
        <v/>
      </c>
      <c r="H31" s="46">
        <f>IF($A31="","",SUM(B31:G31))</f>
        <v/>
      </c>
    </row>
    <row r="32">
      <c r="A32" s="26">
        <f>IF('Motivos de Parada'!A22="","",'Motivos de Parada'!A22)</f>
        <v/>
      </c>
      <c r="B32" s="46">
        <f>IF(OR($A32="",B$16=""),"",SUMIFS(Paradas!$F$5:$F$4004,Paradas!$E$5:$E$4004,$A32,Paradas!$B$5:$B$4004,B$16,Paradas!$A$5:$A$4004,"&gt;="&amp;$E$3,Paradas!$A$5:$A$4004,"&lt;="&amp;$G$3))</f>
        <v/>
      </c>
      <c r="C32" s="46">
        <f>IF(OR($A32="",C$16=""),"",SUMIFS(Paradas!$F$5:$F$4004,Paradas!$E$5:$E$4004,$A32,Paradas!$B$5:$B$4004,C$16,Paradas!$A$5:$A$4004,"&gt;="&amp;$E$3,Paradas!$A$5:$A$4004,"&lt;="&amp;$G$3))</f>
        <v/>
      </c>
      <c r="D32" s="46">
        <f>IF(OR($A32="",D$16=""),"",SUMIFS(Paradas!$F$5:$F$4004,Paradas!$E$5:$E$4004,$A32,Paradas!$B$5:$B$4004,D$16,Paradas!$A$5:$A$4004,"&gt;="&amp;$E$3,Paradas!$A$5:$A$4004,"&lt;="&amp;$G$3))</f>
        <v/>
      </c>
      <c r="E32" s="46">
        <f>IF(OR($A32="",E$16=""),"",SUMIFS(Paradas!$F$5:$F$4004,Paradas!$E$5:$E$4004,$A32,Paradas!$B$5:$B$4004,E$16,Paradas!$A$5:$A$4004,"&gt;="&amp;$E$3,Paradas!$A$5:$A$4004,"&lt;="&amp;$G$3))</f>
        <v/>
      </c>
      <c r="F32" s="46">
        <f>IF(OR($A32="",F$16=""),"",SUMIFS(Paradas!$F$5:$F$4004,Paradas!$E$5:$E$4004,$A32,Paradas!$B$5:$B$4004,F$16,Paradas!$A$5:$A$4004,"&gt;="&amp;$E$3,Paradas!$A$5:$A$4004,"&lt;="&amp;$G$3))</f>
        <v/>
      </c>
      <c r="G32" s="46">
        <f>IF(OR($A32="",G$16=""),"",SUMIFS(Paradas!$F$5:$F$4004,Paradas!$E$5:$E$4004,$A32,Paradas!$B$5:$B$4004,G$16,Paradas!$A$5:$A$4004,"&gt;="&amp;$E$3,Paradas!$A$5:$A$4004,"&lt;="&amp;$G$3))</f>
        <v/>
      </c>
      <c r="H32" s="46">
        <f>IF($A32="","",SUM(B32:G32))</f>
        <v/>
      </c>
    </row>
    <row r="33">
      <c r="A33" s="26">
        <f>IF('Motivos de Parada'!A23="","",'Motivos de Parada'!A23)</f>
        <v/>
      </c>
      <c r="B33" s="46">
        <f>IF(OR($A33="",B$16=""),"",SUMIFS(Paradas!$F$5:$F$4004,Paradas!$E$5:$E$4004,$A33,Paradas!$B$5:$B$4004,B$16,Paradas!$A$5:$A$4004,"&gt;="&amp;$E$3,Paradas!$A$5:$A$4004,"&lt;="&amp;$G$3))</f>
        <v/>
      </c>
      <c r="C33" s="46">
        <f>IF(OR($A33="",C$16=""),"",SUMIFS(Paradas!$F$5:$F$4004,Paradas!$E$5:$E$4004,$A33,Paradas!$B$5:$B$4004,C$16,Paradas!$A$5:$A$4004,"&gt;="&amp;$E$3,Paradas!$A$5:$A$4004,"&lt;="&amp;$G$3))</f>
        <v/>
      </c>
      <c r="D33" s="46">
        <f>IF(OR($A33="",D$16=""),"",SUMIFS(Paradas!$F$5:$F$4004,Paradas!$E$5:$E$4004,$A33,Paradas!$B$5:$B$4004,D$16,Paradas!$A$5:$A$4004,"&gt;="&amp;$E$3,Paradas!$A$5:$A$4004,"&lt;="&amp;$G$3))</f>
        <v/>
      </c>
      <c r="E33" s="46">
        <f>IF(OR($A33="",E$16=""),"",SUMIFS(Paradas!$F$5:$F$4004,Paradas!$E$5:$E$4004,$A33,Paradas!$B$5:$B$4004,E$16,Paradas!$A$5:$A$4004,"&gt;="&amp;$E$3,Paradas!$A$5:$A$4004,"&lt;="&amp;$G$3))</f>
        <v/>
      </c>
      <c r="F33" s="46">
        <f>IF(OR($A33="",F$16=""),"",SUMIFS(Paradas!$F$5:$F$4004,Paradas!$E$5:$E$4004,$A33,Paradas!$B$5:$B$4004,F$16,Paradas!$A$5:$A$4004,"&gt;="&amp;$E$3,Paradas!$A$5:$A$4004,"&lt;="&amp;$G$3))</f>
        <v/>
      </c>
      <c r="G33" s="46">
        <f>IF(OR($A33="",G$16=""),"",SUMIFS(Paradas!$F$5:$F$4004,Paradas!$E$5:$E$4004,$A33,Paradas!$B$5:$B$4004,G$16,Paradas!$A$5:$A$4004,"&gt;="&amp;$E$3,Paradas!$A$5:$A$4004,"&lt;="&amp;$G$3))</f>
        <v/>
      </c>
      <c r="H33" s="46">
        <f>IF($A33="","",SUM(B33:G33))</f>
        <v/>
      </c>
    </row>
    <row r="34">
      <c r="A34" s="26">
        <f>IF('Motivos de Parada'!A24="","",'Motivos de Parada'!A24)</f>
        <v/>
      </c>
      <c r="B34" s="46">
        <f>IF(OR($A34="",B$16=""),"",SUMIFS(Paradas!$F$5:$F$4004,Paradas!$E$5:$E$4004,$A34,Paradas!$B$5:$B$4004,B$16,Paradas!$A$5:$A$4004,"&gt;="&amp;$E$3,Paradas!$A$5:$A$4004,"&lt;="&amp;$G$3))</f>
        <v/>
      </c>
      <c r="C34" s="46">
        <f>IF(OR($A34="",C$16=""),"",SUMIFS(Paradas!$F$5:$F$4004,Paradas!$E$5:$E$4004,$A34,Paradas!$B$5:$B$4004,C$16,Paradas!$A$5:$A$4004,"&gt;="&amp;$E$3,Paradas!$A$5:$A$4004,"&lt;="&amp;$G$3))</f>
        <v/>
      </c>
      <c r="D34" s="46">
        <f>IF(OR($A34="",D$16=""),"",SUMIFS(Paradas!$F$5:$F$4004,Paradas!$E$5:$E$4004,$A34,Paradas!$B$5:$B$4004,D$16,Paradas!$A$5:$A$4004,"&gt;="&amp;$E$3,Paradas!$A$5:$A$4004,"&lt;="&amp;$G$3))</f>
        <v/>
      </c>
      <c r="E34" s="46">
        <f>IF(OR($A34="",E$16=""),"",SUMIFS(Paradas!$F$5:$F$4004,Paradas!$E$5:$E$4004,$A34,Paradas!$B$5:$B$4004,E$16,Paradas!$A$5:$A$4004,"&gt;="&amp;$E$3,Paradas!$A$5:$A$4004,"&lt;="&amp;$G$3))</f>
        <v/>
      </c>
      <c r="F34" s="46">
        <f>IF(OR($A34="",F$16=""),"",SUMIFS(Paradas!$F$5:$F$4004,Paradas!$E$5:$E$4004,$A34,Paradas!$B$5:$B$4004,F$16,Paradas!$A$5:$A$4004,"&gt;="&amp;$E$3,Paradas!$A$5:$A$4004,"&lt;="&amp;$G$3))</f>
        <v/>
      </c>
      <c r="G34" s="46">
        <f>IF(OR($A34="",G$16=""),"",SUMIFS(Paradas!$F$5:$F$4004,Paradas!$E$5:$E$4004,$A34,Paradas!$B$5:$B$4004,G$16,Paradas!$A$5:$A$4004,"&gt;="&amp;$E$3,Paradas!$A$5:$A$4004,"&lt;="&amp;$G$3))</f>
        <v/>
      </c>
      <c r="H34" s="46">
        <f>IF($A34="","",SUM(B34:G34))</f>
        <v/>
      </c>
    </row>
    <row r="35">
      <c r="A35" s="26">
        <f>IF('Motivos de Parada'!A25="","",'Motivos de Parada'!A25)</f>
        <v/>
      </c>
      <c r="B35" s="46">
        <f>IF(OR($A35="",B$16=""),"",SUMIFS(Paradas!$F$5:$F$4004,Paradas!$E$5:$E$4004,$A35,Paradas!$B$5:$B$4004,B$16,Paradas!$A$5:$A$4004,"&gt;="&amp;$E$3,Paradas!$A$5:$A$4004,"&lt;="&amp;$G$3))</f>
        <v/>
      </c>
      <c r="C35" s="46">
        <f>IF(OR($A35="",C$16=""),"",SUMIFS(Paradas!$F$5:$F$4004,Paradas!$E$5:$E$4004,$A35,Paradas!$B$5:$B$4004,C$16,Paradas!$A$5:$A$4004,"&gt;="&amp;$E$3,Paradas!$A$5:$A$4004,"&lt;="&amp;$G$3))</f>
        <v/>
      </c>
      <c r="D35" s="46">
        <f>IF(OR($A35="",D$16=""),"",SUMIFS(Paradas!$F$5:$F$4004,Paradas!$E$5:$E$4004,$A35,Paradas!$B$5:$B$4004,D$16,Paradas!$A$5:$A$4004,"&gt;="&amp;$E$3,Paradas!$A$5:$A$4004,"&lt;="&amp;$G$3))</f>
        <v/>
      </c>
      <c r="E35" s="46">
        <f>IF(OR($A35="",E$16=""),"",SUMIFS(Paradas!$F$5:$F$4004,Paradas!$E$5:$E$4004,$A35,Paradas!$B$5:$B$4004,E$16,Paradas!$A$5:$A$4004,"&gt;="&amp;$E$3,Paradas!$A$5:$A$4004,"&lt;="&amp;$G$3))</f>
        <v/>
      </c>
      <c r="F35" s="46">
        <f>IF(OR($A35="",F$16=""),"",SUMIFS(Paradas!$F$5:$F$4004,Paradas!$E$5:$E$4004,$A35,Paradas!$B$5:$B$4004,F$16,Paradas!$A$5:$A$4004,"&gt;="&amp;$E$3,Paradas!$A$5:$A$4004,"&lt;="&amp;$G$3))</f>
        <v/>
      </c>
      <c r="G35" s="46">
        <f>IF(OR($A35="",G$16=""),"",SUMIFS(Paradas!$F$5:$F$4004,Paradas!$E$5:$E$4004,$A35,Paradas!$B$5:$B$4004,G$16,Paradas!$A$5:$A$4004,"&gt;="&amp;$E$3,Paradas!$A$5:$A$4004,"&lt;="&amp;$G$3))</f>
        <v/>
      </c>
      <c r="H35" s="46">
        <f>IF($A35="","",SUM(B35:G35))</f>
        <v/>
      </c>
    </row>
    <row r="36">
      <c r="A36" s="26">
        <f>IF('Motivos de Parada'!A26="","",'Motivos de Parada'!A26)</f>
        <v/>
      </c>
      <c r="B36" s="46">
        <f>IF(OR($A36="",B$16=""),"",SUMIFS(Paradas!$F$5:$F$4004,Paradas!$E$5:$E$4004,$A36,Paradas!$B$5:$B$4004,B$16,Paradas!$A$5:$A$4004,"&gt;="&amp;$E$3,Paradas!$A$5:$A$4004,"&lt;="&amp;$G$3))</f>
        <v/>
      </c>
      <c r="C36" s="46">
        <f>IF(OR($A36="",C$16=""),"",SUMIFS(Paradas!$F$5:$F$4004,Paradas!$E$5:$E$4004,$A36,Paradas!$B$5:$B$4004,C$16,Paradas!$A$5:$A$4004,"&gt;="&amp;$E$3,Paradas!$A$5:$A$4004,"&lt;="&amp;$G$3))</f>
        <v/>
      </c>
      <c r="D36" s="46">
        <f>IF(OR($A36="",D$16=""),"",SUMIFS(Paradas!$F$5:$F$4004,Paradas!$E$5:$E$4004,$A36,Paradas!$B$5:$B$4004,D$16,Paradas!$A$5:$A$4004,"&gt;="&amp;$E$3,Paradas!$A$5:$A$4004,"&lt;="&amp;$G$3))</f>
        <v/>
      </c>
      <c r="E36" s="46">
        <f>IF(OR($A36="",E$16=""),"",SUMIFS(Paradas!$F$5:$F$4004,Paradas!$E$5:$E$4004,$A36,Paradas!$B$5:$B$4004,E$16,Paradas!$A$5:$A$4004,"&gt;="&amp;$E$3,Paradas!$A$5:$A$4004,"&lt;="&amp;$G$3))</f>
        <v/>
      </c>
      <c r="F36" s="46">
        <f>IF(OR($A36="",F$16=""),"",SUMIFS(Paradas!$F$5:$F$4004,Paradas!$E$5:$E$4004,$A36,Paradas!$B$5:$B$4004,F$16,Paradas!$A$5:$A$4004,"&gt;="&amp;$E$3,Paradas!$A$5:$A$4004,"&lt;="&amp;$G$3))</f>
        <v/>
      </c>
      <c r="G36" s="46">
        <f>IF(OR($A36="",G$16=""),"",SUMIFS(Paradas!$F$5:$F$4004,Paradas!$E$5:$E$4004,$A36,Paradas!$B$5:$B$4004,G$16,Paradas!$A$5:$A$4004,"&gt;="&amp;$E$3,Paradas!$A$5:$A$4004,"&lt;="&amp;$G$3))</f>
        <v/>
      </c>
      <c r="H36" s="46">
        <f>IF($A36="","",SUM(B36:G36))</f>
        <v/>
      </c>
    </row>
    <row r="37">
      <c r="A37" s="17" t="inlineStr">
        <is>
          <t>TOTAL</t>
        </is>
      </c>
      <c r="B37" s="47">
        <f>SUM(B17:B36)</f>
        <v/>
      </c>
      <c r="C37" s="47">
        <f>SUM(C17:C36)</f>
        <v/>
      </c>
      <c r="D37" s="47">
        <f>SUM(D17:D36)</f>
        <v/>
      </c>
      <c r="E37" s="47">
        <f>SUM(E17:E36)</f>
        <v/>
      </c>
      <c r="F37" s="47">
        <f>SUM(F17:F36)</f>
        <v/>
      </c>
      <c r="G37" s="47">
        <f>SUM(G17:G36)</f>
        <v/>
      </c>
      <c r="H37" s="47">
        <f>SUM(H17:H36)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2" t="n"/>
      <c r="B39" s="1" t="n"/>
      <c r="C39" s="1" t="n"/>
      <c r="D39" s="1" t="n"/>
      <c r="E39" s="1" t="n"/>
      <c r="F39" s="1" t="n"/>
      <c r="G39" s="1" t="n"/>
      <c r="H39" s="1" t="n"/>
    </row>
  </sheetData>
  <mergeCells count="1">
    <mergeCell ref="B1:H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F3864"/>
    <outlinePr summaryBelow="1" summaryRight="1"/>
    <pageSetUpPr/>
  </sheetPr>
  <dimension ref="A1:H39"/>
  <sheetViews>
    <sheetView tabSelected="0" workbookViewId="0">
      <selection activeCell="A1" sqref="A1"/>
    </sheetView>
  </sheetViews>
  <sheetFormatPr baseColWidth="8" defaultRowHeight="14.4"/>
  <cols>
    <col width="30" customWidth="1" min="1" max="1"/>
    <col width="14" customWidth="1" min="2" max="4"/>
    <col width="16" customWidth="1" min="5" max="5"/>
    <col width="12" customWidth="1" min="6" max="6"/>
    <col width="14" customWidth="1" min="7" max="8"/>
  </cols>
  <sheetData>
    <row r="1" ht="17.4" customHeight="1">
      <c r="B1" s="36" t="inlineStr">
        <is>
          <t>RESUMO MENSAL — MARÇO</t>
        </is>
      </c>
      <c r="C1" s="38" t="n"/>
      <c r="D1" s="38" t="n"/>
      <c r="E1" s="38" t="n"/>
      <c r="F1" s="38" t="n"/>
      <c r="G1" s="38" t="n"/>
      <c r="H1" s="39" t="n"/>
    </row>
    <row r="2" ht="37.2" customHeight="1">
      <c r="A2" s="2" t="n"/>
      <c r="B2" s="40" t="n"/>
      <c r="C2" s="41" t="n"/>
      <c r="D2" s="41" t="n"/>
      <c r="E2" s="41" t="n"/>
      <c r="F2" s="41" t="n"/>
      <c r="G2" s="41" t="n"/>
      <c r="H2" s="42" t="n"/>
    </row>
    <row r="3">
      <c r="A3" s="17" t="inlineStr">
        <is>
          <t>Mês de referência:</t>
        </is>
      </c>
      <c r="B3" s="43">
        <f>DATE('Resumo Anual'!$B$3,3,1)</f>
        <v/>
      </c>
      <c r="C3" s="1" t="n"/>
      <c r="D3" s="1" t="inlineStr">
        <is>
          <t>De:</t>
        </is>
      </c>
      <c r="E3" s="18">
        <f>DATE(YEAR(B3),MONTH(B3),1)</f>
        <v/>
      </c>
      <c r="F3" s="1" t="inlineStr">
        <is>
          <t>até:</t>
        </is>
      </c>
      <c r="G3" s="18">
        <f>EOMONTH(B3,0)</f>
        <v/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1.95" customHeight="1">
      <c r="A5" s="3" t="inlineStr">
        <is>
          <t>Equipamento</t>
        </is>
      </c>
      <c r="B5" s="3" t="inlineStr">
        <is>
          <t>Dias lançados</t>
        </is>
      </c>
      <c r="C5" s="3" t="inlineStr">
        <is>
          <t>Horas totais</t>
        </is>
      </c>
      <c r="D5" s="3" t="inlineStr">
        <is>
          <t>Horas paradas</t>
        </is>
      </c>
      <c r="E5" s="3" t="inlineStr">
        <is>
          <t>Horas efetivas trabalhadas</t>
        </is>
      </c>
      <c r="F5" s="3" t="inlineStr">
        <is>
          <t>Nº de paradas</t>
        </is>
      </c>
      <c r="G5" s="3" t="inlineStr">
        <is>
          <t>Média efetiva por dia</t>
        </is>
      </c>
      <c r="H5" s="3" t="inlineStr">
        <is>
          <t>% do tempo trabalhando</t>
        </is>
      </c>
    </row>
    <row r="6">
      <c r="A6" s="19">
        <f>IF(Equipamentos!A6="","",Equipamentos!A6)</f>
        <v/>
      </c>
      <c r="B6" s="19">
        <f>IF(A6="","",COUNTIFS('Lançamentos Diários'!$B$5:$B$2004,$A6,'Lançamentos Diários'!$A$5:$A$2004,"&gt;="&amp;$E$3,'Lançamentos Diários'!$A$5:$A$2004,"&lt;="&amp;$G$3))</f>
        <v/>
      </c>
      <c r="C6" s="20">
        <f>IF(A6="","",SUMIFS('Lançamentos Diários'!$J$5:$J$2004,'Lançamentos Diários'!$B$5:$B$2004,$A6,'Lançamentos Diários'!$A$5:$A$2004,"&gt;="&amp;$E$3,'Lançamentos Diários'!$A$5:$A$2004,"&lt;="&amp;$G$3))</f>
        <v/>
      </c>
      <c r="D6" s="20">
        <f>IF(A6="","",SUMIFS(Paradas!$F$5:$F$4004,Paradas!$B$5:$B$4004,$A6,Paradas!$A$5:$A$4004,"&gt;="&amp;$E$3,Paradas!$A$5:$A$4004,"&lt;="&amp;$G$3))</f>
        <v/>
      </c>
      <c r="E6" s="20">
        <f>IF(A6="","",C6-D6)</f>
        <v/>
      </c>
      <c r="F6" s="19">
        <f>IF(A6="","",COUNTIFS(Paradas!$B$5:$B$4004,$A6,Paradas!$A$5:$A$4004,"&gt;="&amp;$E$3,Paradas!$A$5:$A$4004,"&lt;="&amp;$G$3))</f>
        <v/>
      </c>
      <c r="G6" s="20">
        <f>IF(A6="","",IF(B6=0,0,E6/B6))</f>
        <v/>
      </c>
      <c r="H6" s="44">
        <f>IF(A6="","",IF(C6=0,0,E6/C6))</f>
        <v/>
      </c>
    </row>
    <row r="7">
      <c r="A7" s="19">
        <f>IF(Equipamentos!A7="","",Equipamentos!A7)</f>
        <v/>
      </c>
      <c r="B7" s="19">
        <f>IF(A7="","",COUNTIFS('Lançamentos Diários'!$B$5:$B$2004,$A7,'Lançamentos Diários'!$A$5:$A$2004,"&gt;="&amp;$E$3,'Lançamentos Diários'!$A$5:$A$2004,"&lt;="&amp;$G$3))</f>
        <v/>
      </c>
      <c r="C7" s="20">
        <f>IF(A7="","",SUMIFS('Lançamentos Diários'!$J$5:$J$2004,'Lançamentos Diários'!$B$5:$B$2004,$A7,'Lançamentos Diários'!$A$5:$A$2004,"&gt;="&amp;$E$3,'Lançamentos Diários'!$A$5:$A$2004,"&lt;="&amp;$G$3))</f>
        <v/>
      </c>
      <c r="D7" s="20">
        <f>IF(A7="","",SUMIFS(Paradas!$F$5:$F$4004,Paradas!$B$5:$B$4004,$A7,Paradas!$A$5:$A$4004,"&gt;="&amp;$E$3,Paradas!$A$5:$A$4004,"&lt;="&amp;$G$3))</f>
        <v/>
      </c>
      <c r="E7" s="20">
        <f>IF(A7="","",C7-D7)</f>
        <v/>
      </c>
      <c r="F7" s="19">
        <f>IF(A7="","",COUNTIFS(Paradas!$B$5:$B$4004,$A7,Paradas!$A$5:$A$4004,"&gt;="&amp;$E$3,Paradas!$A$5:$A$4004,"&lt;="&amp;$G$3))</f>
        <v/>
      </c>
      <c r="G7" s="20">
        <f>IF(A7="","",IF(B7=0,0,E7/B7))</f>
        <v/>
      </c>
      <c r="H7" s="44">
        <f>IF(A7="","",IF(C7=0,0,E7/C7))</f>
        <v/>
      </c>
    </row>
    <row r="8">
      <c r="A8" s="19">
        <f>IF(Equipamentos!A8="","",Equipamentos!A8)</f>
        <v/>
      </c>
      <c r="B8" s="19">
        <f>IF(A8="","",COUNTIFS('Lançamentos Diários'!$B$5:$B$2004,$A8,'Lançamentos Diários'!$A$5:$A$2004,"&gt;="&amp;$E$3,'Lançamentos Diários'!$A$5:$A$2004,"&lt;="&amp;$G$3))</f>
        <v/>
      </c>
      <c r="C8" s="20">
        <f>IF(A8="","",SUMIFS('Lançamentos Diários'!$J$5:$J$2004,'Lançamentos Diários'!$B$5:$B$2004,$A8,'Lançamentos Diários'!$A$5:$A$2004,"&gt;="&amp;$E$3,'Lançamentos Diários'!$A$5:$A$2004,"&lt;="&amp;$G$3))</f>
        <v/>
      </c>
      <c r="D8" s="20">
        <f>IF(A8="","",SUMIFS(Paradas!$F$5:$F$4004,Paradas!$B$5:$B$4004,$A8,Paradas!$A$5:$A$4004,"&gt;="&amp;$E$3,Paradas!$A$5:$A$4004,"&lt;="&amp;$G$3))</f>
        <v/>
      </c>
      <c r="E8" s="20">
        <f>IF(A8="","",C8-D8)</f>
        <v/>
      </c>
      <c r="F8" s="19">
        <f>IF(A8="","",COUNTIFS(Paradas!$B$5:$B$4004,$A8,Paradas!$A$5:$A$4004,"&gt;="&amp;$E$3,Paradas!$A$5:$A$4004,"&lt;="&amp;$G$3))</f>
        <v/>
      </c>
      <c r="G8" s="20">
        <f>IF(A8="","",IF(B8=0,0,E8/B8))</f>
        <v/>
      </c>
      <c r="H8" s="44">
        <f>IF(A8="","",IF(C8=0,0,E8/C8))</f>
        <v/>
      </c>
    </row>
    <row r="9">
      <c r="A9" s="19">
        <f>IF(Equipamentos!A9="","",Equipamentos!A9)</f>
        <v/>
      </c>
      <c r="B9" s="19">
        <f>IF(A9="","",COUNTIFS('Lançamentos Diários'!$B$5:$B$2004,$A9,'Lançamentos Diários'!$A$5:$A$2004,"&gt;="&amp;$E$3,'Lançamentos Diários'!$A$5:$A$2004,"&lt;="&amp;$G$3))</f>
        <v/>
      </c>
      <c r="C9" s="20">
        <f>IF(A9="","",SUMIFS('Lançamentos Diários'!$J$5:$J$2004,'Lançamentos Diários'!$B$5:$B$2004,$A9,'Lançamentos Diários'!$A$5:$A$2004,"&gt;="&amp;$E$3,'Lançamentos Diários'!$A$5:$A$2004,"&lt;="&amp;$G$3))</f>
        <v/>
      </c>
      <c r="D9" s="20">
        <f>IF(A9="","",SUMIFS(Paradas!$F$5:$F$4004,Paradas!$B$5:$B$4004,$A9,Paradas!$A$5:$A$4004,"&gt;="&amp;$E$3,Paradas!$A$5:$A$4004,"&lt;="&amp;$G$3))</f>
        <v/>
      </c>
      <c r="E9" s="20">
        <f>IF(A9="","",C9-D9)</f>
        <v/>
      </c>
      <c r="F9" s="19">
        <f>IF(A9="","",COUNTIFS(Paradas!$B$5:$B$4004,$A9,Paradas!$A$5:$A$4004,"&gt;="&amp;$E$3,Paradas!$A$5:$A$4004,"&lt;="&amp;$G$3))</f>
        <v/>
      </c>
      <c r="G9" s="20">
        <f>IF(A9="","",IF(B9=0,0,E9/B9))</f>
        <v/>
      </c>
      <c r="H9" s="44">
        <f>IF(A9="","",IF(C9=0,0,E9/C9))</f>
        <v/>
      </c>
    </row>
    <row r="10">
      <c r="A10" s="19">
        <f>IF(Equipamentos!A10="","",Equipamentos!A10)</f>
        <v/>
      </c>
      <c r="B10" s="19">
        <f>IF(A10="","",COUNTIFS('Lançamentos Diários'!$B$5:$B$2004,$A10,'Lançamentos Diários'!$A$5:$A$2004,"&gt;="&amp;$E$3,'Lançamentos Diários'!$A$5:$A$2004,"&lt;="&amp;$G$3))</f>
        <v/>
      </c>
      <c r="C10" s="20">
        <f>IF(A10="","",SUMIFS('Lançamentos Diários'!$J$5:$J$2004,'Lançamentos Diários'!$B$5:$B$2004,$A10,'Lançamentos Diários'!$A$5:$A$2004,"&gt;="&amp;$E$3,'Lançamentos Diários'!$A$5:$A$2004,"&lt;="&amp;$G$3))</f>
        <v/>
      </c>
      <c r="D10" s="20">
        <f>IF(A10="","",SUMIFS(Paradas!$F$5:$F$4004,Paradas!$B$5:$B$4004,$A10,Paradas!$A$5:$A$4004,"&gt;="&amp;$E$3,Paradas!$A$5:$A$4004,"&lt;="&amp;$G$3))</f>
        <v/>
      </c>
      <c r="E10" s="20">
        <f>IF(A10="","",C10-D10)</f>
        <v/>
      </c>
      <c r="F10" s="19">
        <f>IF(A10="","",COUNTIFS(Paradas!$B$5:$B$4004,$A10,Paradas!$A$5:$A$4004,"&gt;="&amp;$E$3,Paradas!$A$5:$A$4004,"&lt;="&amp;$G$3))</f>
        <v/>
      </c>
      <c r="G10" s="20">
        <f>IF(A10="","",IF(B10=0,0,E10/B10))</f>
        <v/>
      </c>
      <c r="H10" s="44">
        <f>IF(A10="","",IF(C10=0,0,E10/C10))</f>
        <v/>
      </c>
    </row>
    <row r="11">
      <c r="A11" s="19">
        <f>IF(Equipamentos!A11="","",Equipamentos!A11)</f>
        <v/>
      </c>
      <c r="B11" s="19">
        <f>IF(A11="","",COUNTIFS('Lançamentos Diários'!$B$5:$B$2004,$A11,'Lançamentos Diários'!$A$5:$A$2004,"&gt;="&amp;$E$3,'Lançamentos Diários'!$A$5:$A$2004,"&lt;="&amp;$G$3))</f>
        <v/>
      </c>
      <c r="C11" s="20">
        <f>IF(A11="","",SUMIFS('Lançamentos Diários'!$J$5:$J$2004,'Lançamentos Diários'!$B$5:$B$2004,$A11,'Lançamentos Diários'!$A$5:$A$2004,"&gt;="&amp;$E$3,'Lançamentos Diários'!$A$5:$A$2004,"&lt;="&amp;$G$3))</f>
        <v/>
      </c>
      <c r="D11" s="20">
        <f>IF(A11="","",SUMIFS(Paradas!$F$5:$F$4004,Paradas!$B$5:$B$4004,$A11,Paradas!$A$5:$A$4004,"&gt;="&amp;$E$3,Paradas!$A$5:$A$4004,"&lt;="&amp;$G$3))</f>
        <v/>
      </c>
      <c r="E11" s="20">
        <f>IF(A11="","",C11-D11)</f>
        <v/>
      </c>
      <c r="F11" s="19">
        <f>IF(A11="","",COUNTIFS(Paradas!$B$5:$B$4004,$A11,Paradas!$A$5:$A$4004,"&gt;="&amp;$E$3,Paradas!$A$5:$A$4004,"&lt;="&amp;$G$3))</f>
        <v/>
      </c>
      <c r="G11" s="20">
        <f>IF(A11="","",IF(B11=0,0,E11/B11))</f>
        <v/>
      </c>
      <c r="H11" s="44">
        <f>IF(A11="","",IF(C11=0,0,E11/C11))</f>
        <v/>
      </c>
    </row>
    <row r="12">
      <c r="A12" s="17" t="inlineStr">
        <is>
          <t>TOTAL</t>
        </is>
      </c>
      <c r="B12" s="22">
        <f>SUM(B6:B11)</f>
        <v/>
      </c>
      <c r="C12" s="23">
        <f>SUM(C6:C11)</f>
        <v/>
      </c>
      <c r="D12" s="23">
        <f>SUM(D6:D11)</f>
        <v/>
      </c>
      <c r="E12" s="23">
        <f>SUM(E6:E11)</f>
        <v/>
      </c>
      <c r="F12" s="22">
        <f>SUM(F6:F11)</f>
        <v/>
      </c>
      <c r="G12" s="1" t="n"/>
      <c r="H12" s="45">
        <f>IF(C12=0,0,E12/C12)</f>
        <v/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15.6" customHeight="1">
      <c r="A15" s="25" t="inlineStr">
        <is>
          <t>HORAS PARADAS POR MOTIVO NO MÊS</t>
        </is>
      </c>
      <c r="B15" s="1" t="n"/>
      <c r="C15" s="1" t="n"/>
      <c r="D15" s="1" t="n"/>
      <c r="E15" s="1" t="n"/>
      <c r="F15" s="1" t="n"/>
      <c r="G15" s="1" t="n"/>
      <c r="H15" s="1" t="n"/>
    </row>
    <row r="16" ht="31.95" customHeight="1">
      <c r="A16" s="3" t="inlineStr">
        <is>
          <t>Motivo</t>
        </is>
      </c>
      <c r="B16" s="3">
        <f>IF(Equipamentos!A6="","",Equipamentos!A6)</f>
        <v/>
      </c>
      <c r="C16" s="3">
        <f>IF(Equipamentos!A7="","",Equipamentos!A7)</f>
        <v/>
      </c>
      <c r="D16" s="3">
        <f>IF(Equipamentos!A8="","",Equipamentos!A8)</f>
        <v/>
      </c>
      <c r="E16" s="3">
        <f>IF(Equipamentos!A9="","",Equipamentos!A9)</f>
        <v/>
      </c>
      <c r="F16" s="3">
        <f>IF(Equipamentos!A10="","",Equipamentos!A10)</f>
        <v/>
      </c>
      <c r="G16" s="3">
        <f>IF(Equipamentos!A11="","",Equipamentos!A11)</f>
        <v/>
      </c>
      <c r="H16" s="3" t="inlineStr">
        <is>
          <t>Total</t>
        </is>
      </c>
    </row>
    <row r="17">
      <c r="A17" s="26">
        <f>IF('Motivos de Parada'!A7="","",'Motivos de Parada'!A7)</f>
        <v/>
      </c>
      <c r="B17" s="46">
        <f>IF(OR($A17="",B$16=""),"",SUMIFS(Paradas!$F$5:$F$4004,Paradas!$E$5:$E$4004,$A17,Paradas!$B$5:$B$4004,B$16,Paradas!$A$5:$A$4004,"&gt;="&amp;$E$3,Paradas!$A$5:$A$4004,"&lt;="&amp;$G$3))</f>
        <v/>
      </c>
      <c r="C17" s="46">
        <f>IF(OR($A17="",C$16=""),"",SUMIFS(Paradas!$F$5:$F$4004,Paradas!$E$5:$E$4004,$A17,Paradas!$B$5:$B$4004,C$16,Paradas!$A$5:$A$4004,"&gt;="&amp;$E$3,Paradas!$A$5:$A$4004,"&lt;="&amp;$G$3))</f>
        <v/>
      </c>
      <c r="D17" s="46">
        <f>IF(OR($A17="",D$16=""),"",SUMIFS(Paradas!$F$5:$F$4004,Paradas!$E$5:$E$4004,$A17,Paradas!$B$5:$B$4004,D$16,Paradas!$A$5:$A$4004,"&gt;="&amp;$E$3,Paradas!$A$5:$A$4004,"&lt;="&amp;$G$3))</f>
        <v/>
      </c>
      <c r="E17" s="46">
        <f>IF(OR($A17="",E$16=""),"",SUMIFS(Paradas!$F$5:$F$4004,Paradas!$E$5:$E$4004,$A17,Paradas!$B$5:$B$4004,E$16,Paradas!$A$5:$A$4004,"&gt;="&amp;$E$3,Paradas!$A$5:$A$4004,"&lt;="&amp;$G$3))</f>
        <v/>
      </c>
      <c r="F17" s="46">
        <f>IF(OR($A17="",F$16=""),"",SUMIFS(Paradas!$F$5:$F$4004,Paradas!$E$5:$E$4004,$A17,Paradas!$B$5:$B$4004,F$16,Paradas!$A$5:$A$4004,"&gt;="&amp;$E$3,Paradas!$A$5:$A$4004,"&lt;="&amp;$G$3))</f>
        <v/>
      </c>
      <c r="G17" s="46">
        <f>IF(OR($A17="",G$16=""),"",SUMIFS(Paradas!$F$5:$F$4004,Paradas!$E$5:$E$4004,$A17,Paradas!$B$5:$B$4004,G$16,Paradas!$A$5:$A$4004,"&gt;="&amp;$E$3,Paradas!$A$5:$A$4004,"&lt;="&amp;$G$3))</f>
        <v/>
      </c>
      <c r="H17" s="46">
        <f>IF($A17="","",SUM(B17:G17))</f>
        <v/>
      </c>
    </row>
    <row r="18">
      <c r="A18" s="26">
        <f>IF('Motivos de Parada'!A8="","",'Motivos de Parada'!A8)</f>
        <v/>
      </c>
      <c r="B18" s="46">
        <f>IF(OR($A18="",B$16=""),"",SUMIFS(Paradas!$F$5:$F$4004,Paradas!$E$5:$E$4004,$A18,Paradas!$B$5:$B$4004,B$16,Paradas!$A$5:$A$4004,"&gt;="&amp;$E$3,Paradas!$A$5:$A$4004,"&lt;="&amp;$G$3))</f>
        <v/>
      </c>
      <c r="C18" s="46">
        <f>IF(OR($A18="",C$16=""),"",SUMIFS(Paradas!$F$5:$F$4004,Paradas!$E$5:$E$4004,$A18,Paradas!$B$5:$B$4004,C$16,Paradas!$A$5:$A$4004,"&gt;="&amp;$E$3,Paradas!$A$5:$A$4004,"&lt;="&amp;$G$3))</f>
        <v/>
      </c>
      <c r="D18" s="46">
        <f>IF(OR($A18="",D$16=""),"",SUMIFS(Paradas!$F$5:$F$4004,Paradas!$E$5:$E$4004,$A18,Paradas!$B$5:$B$4004,D$16,Paradas!$A$5:$A$4004,"&gt;="&amp;$E$3,Paradas!$A$5:$A$4004,"&lt;="&amp;$G$3))</f>
        <v/>
      </c>
      <c r="E18" s="46">
        <f>IF(OR($A18="",E$16=""),"",SUMIFS(Paradas!$F$5:$F$4004,Paradas!$E$5:$E$4004,$A18,Paradas!$B$5:$B$4004,E$16,Paradas!$A$5:$A$4004,"&gt;="&amp;$E$3,Paradas!$A$5:$A$4004,"&lt;="&amp;$G$3))</f>
        <v/>
      </c>
      <c r="F18" s="46">
        <f>IF(OR($A18="",F$16=""),"",SUMIFS(Paradas!$F$5:$F$4004,Paradas!$E$5:$E$4004,$A18,Paradas!$B$5:$B$4004,F$16,Paradas!$A$5:$A$4004,"&gt;="&amp;$E$3,Paradas!$A$5:$A$4004,"&lt;="&amp;$G$3))</f>
        <v/>
      </c>
      <c r="G18" s="46">
        <f>IF(OR($A18="",G$16=""),"",SUMIFS(Paradas!$F$5:$F$4004,Paradas!$E$5:$E$4004,$A18,Paradas!$B$5:$B$4004,G$16,Paradas!$A$5:$A$4004,"&gt;="&amp;$E$3,Paradas!$A$5:$A$4004,"&lt;="&amp;$G$3))</f>
        <v/>
      </c>
      <c r="H18" s="46">
        <f>IF($A18="","",SUM(B18:G18))</f>
        <v/>
      </c>
    </row>
    <row r="19">
      <c r="A19" s="26">
        <f>IF('Motivos de Parada'!A9="","",'Motivos de Parada'!A9)</f>
        <v/>
      </c>
      <c r="B19" s="46">
        <f>IF(OR($A19="",B$16=""),"",SUMIFS(Paradas!$F$5:$F$4004,Paradas!$E$5:$E$4004,$A19,Paradas!$B$5:$B$4004,B$16,Paradas!$A$5:$A$4004,"&gt;="&amp;$E$3,Paradas!$A$5:$A$4004,"&lt;="&amp;$G$3))</f>
        <v/>
      </c>
      <c r="C19" s="46">
        <f>IF(OR($A19="",C$16=""),"",SUMIFS(Paradas!$F$5:$F$4004,Paradas!$E$5:$E$4004,$A19,Paradas!$B$5:$B$4004,C$16,Paradas!$A$5:$A$4004,"&gt;="&amp;$E$3,Paradas!$A$5:$A$4004,"&lt;="&amp;$G$3))</f>
        <v/>
      </c>
      <c r="D19" s="46">
        <f>IF(OR($A19="",D$16=""),"",SUMIFS(Paradas!$F$5:$F$4004,Paradas!$E$5:$E$4004,$A19,Paradas!$B$5:$B$4004,D$16,Paradas!$A$5:$A$4004,"&gt;="&amp;$E$3,Paradas!$A$5:$A$4004,"&lt;="&amp;$G$3))</f>
        <v/>
      </c>
      <c r="E19" s="46">
        <f>IF(OR($A19="",E$16=""),"",SUMIFS(Paradas!$F$5:$F$4004,Paradas!$E$5:$E$4004,$A19,Paradas!$B$5:$B$4004,E$16,Paradas!$A$5:$A$4004,"&gt;="&amp;$E$3,Paradas!$A$5:$A$4004,"&lt;="&amp;$G$3))</f>
        <v/>
      </c>
      <c r="F19" s="46">
        <f>IF(OR($A19="",F$16=""),"",SUMIFS(Paradas!$F$5:$F$4004,Paradas!$E$5:$E$4004,$A19,Paradas!$B$5:$B$4004,F$16,Paradas!$A$5:$A$4004,"&gt;="&amp;$E$3,Paradas!$A$5:$A$4004,"&lt;="&amp;$G$3))</f>
        <v/>
      </c>
      <c r="G19" s="46">
        <f>IF(OR($A19="",G$16=""),"",SUMIFS(Paradas!$F$5:$F$4004,Paradas!$E$5:$E$4004,$A19,Paradas!$B$5:$B$4004,G$16,Paradas!$A$5:$A$4004,"&gt;="&amp;$E$3,Paradas!$A$5:$A$4004,"&lt;="&amp;$G$3))</f>
        <v/>
      </c>
      <c r="H19" s="46">
        <f>IF($A19="","",SUM(B19:G19))</f>
        <v/>
      </c>
    </row>
    <row r="20">
      <c r="A20" s="26">
        <f>IF('Motivos de Parada'!A10="","",'Motivos de Parada'!A10)</f>
        <v/>
      </c>
      <c r="B20" s="46">
        <f>IF(OR($A20="",B$16=""),"",SUMIFS(Paradas!$F$5:$F$4004,Paradas!$E$5:$E$4004,$A20,Paradas!$B$5:$B$4004,B$16,Paradas!$A$5:$A$4004,"&gt;="&amp;$E$3,Paradas!$A$5:$A$4004,"&lt;="&amp;$G$3))</f>
        <v/>
      </c>
      <c r="C20" s="46">
        <f>IF(OR($A20="",C$16=""),"",SUMIFS(Paradas!$F$5:$F$4004,Paradas!$E$5:$E$4004,$A20,Paradas!$B$5:$B$4004,C$16,Paradas!$A$5:$A$4004,"&gt;="&amp;$E$3,Paradas!$A$5:$A$4004,"&lt;="&amp;$G$3))</f>
        <v/>
      </c>
      <c r="D20" s="46">
        <f>IF(OR($A20="",D$16=""),"",SUMIFS(Paradas!$F$5:$F$4004,Paradas!$E$5:$E$4004,$A20,Paradas!$B$5:$B$4004,D$16,Paradas!$A$5:$A$4004,"&gt;="&amp;$E$3,Paradas!$A$5:$A$4004,"&lt;="&amp;$G$3))</f>
        <v/>
      </c>
      <c r="E20" s="46">
        <f>IF(OR($A20="",E$16=""),"",SUMIFS(Paradas!$F$5:$F$4004,Paradas!$E$5:$E$4004,$A20,Paradas!$B$5:$B$4004,E$16,Paradas!$A$5:$A$4004,"&gt;="&amp;$E$3,Paradas!$A$5:$A$4004,"&lt;="&amp;$G$3))</f>
        <v/>
      </c>
      <c r="F20" s="46">
        <f>IF(OR($A20="",F$16=""),"",SUMIFS(Paradas!$F$5:$F$4004,Paradas!$E$5:$E$4004,$A20,Paradas!$B$5:$B$4004,F$16,Paradas!$A$5:$A$4004,"&gt;="&amp;$E$3,Paradas!$A$5:$A$4004,"&lt;="&amp;$G$3))</f>
        <v/>
      </c>
      <c r="G20" s="46">
        <f>IF(OR($A20="",G$16=""),"",SUMIFS(Paradas!$F$5:$F$4004,Paradas!$E$5:$E$4004,$A20,Paradas!$B$5:$B$4004,G$16,Paradas!$A$5:$A$4004,"&gt;="&amp;$E$3,Paradas!$A$5:$A$4004,"&lt;="&amp;$G$3))</f>
        <v/>
      </c>
      <c r="H20" s="46">
        <f>IF($A20="","",SUM(B20:G20))</f>
        <v/>
      </c>
    </row>
    <row r="21">
      <c r="A21" s="26">
        <f>IF('Motivos de Parada'!A11="","",'Motivos de Parada'!A11)</f>
        <v/>
      </c>
      <c r="B21" s="46">
        <f>IF(OR($A21="",B$16=""),"",SUMIFS(Paradas!$F$5:$F$4004,Paradas!$E$5:$E$4004,$A21,Paradas!$B$5:$B$4004,B$16,Paradas!$A$5:$A$4004,"&gt;="&amp;$E$3,Paradas!$A$5:$A$4004,"&lt;="&amp;$G$3))</f>
        <v/>
      </c>
      <c r="C21" s="46">
        <f>IF(OR($A21="",C$16=""),"",SUMIFS(Paradas!$F$5:$F$4004,Paradas!$E$5:$E$4004,$A21,Paradas!$B$5:$B$4004,C$16,Paradas!$A$5:$A$4004,"&gt;="&amp;$E$3,Paradas!$A$5:$A$4004,"&lt;="&amp;$G$3))</f>
        <v/>
      </c>
      <c r="D21" s="46">
        <f>IF(OR($A21="",D$16=""),"",SUMIFS(Paradas!$F$5:$F$4004,Paradas!$E$5:$E$4004,$A21,Paradas!$B$5:$B$4004,D$16,Paradas!$A$5:$A$4004,"&gt;="&amp;$E$3,Paradas!$A$5:$A$4004,"&lt;="&amp;$G$3))</f>
        <v/>
      </c>
      <c r="E21" s="46">
        <f>IF(OR($A21="",E$16=""),"",SUMIFS(Paradas!$F$5:$F$4004,Paradas!$E$5:$E$4004,$A21,Paradas!$B$5:$B$4004,E$16,Paradas!$A$5:$A$4004,"&gt;="&amp;$E$3,Paradas!$A$5:$A$4004,"&lt;="&amp;$G$3))</f>
        <v/>
      </c>
      <c r="F21" s="46">
        <f>IF(OR($A21="",F$16=""),"",SUMIFS(Paradas!$F$5:$F$4004,Paradas!$E$5:$E$4004,$A21,Paradas!$B$5:$B$4004,F$16,Paradas!$A$5:$A$4004,"&gt;="&amp;$E$3,Paradas!$A$5:$A$4004,"&lt;="&amp;$G$3))</f>
        <v/>
      </c>
      <c r="G21" s="46">
        <f>IF(OR($A21="",G$16=""),"",SUMIFS(Paradas!$F$5:$F$4004,Paradas!$E$5:$E$4004,$A21,Paradas!$B$5:$B$4004,G$16,Paradas!$A$5:$A$4004,"&gt;="&amp;$E$3,Paradas!$A$5:$A$4004,"&lt;="&amp;$G$3))</f>
        <v/>
      </c>
      <c r="H21" s="46">
        <f>IF($A21="","",SUM(B21:G21))</f>
        <v/>
      </c>
    </row>
    <row r="22">
      <c r="A22" s="26">
        <f>IF('Motivos de Parada'!A12="","",'Motivos de Parada'!A12)</f>
        <v/>
      </c>
      <c r="B22" s="46">
        <f>IF(OR($A22="",B$16=""),"",SUMIFS(Paradas!$F$5:$F$4004,Paradas!$E$5:$E$4004,$A22,Paradas!$B$5:$B$4004,B$16,Paradas!$A$5:$A$4004,"&gt;="&amp;$E$3,Paradas!$A$5:$A$4004,"&lt;="&amp;$G$3))</f>
        <v/>
      </c>
      <c r="C22" s="46">
        <f>IF(OR($A22="",C$16=""),"",SUMIFS(Paradas!$F$5:$F$4004,Paradas!$E$5:$E$4004,$A22,Paradas!$B$5:$B$4004,C$16,Paradas!$A$5:$A$4004,"&gt;="&amp;$E$3,Paradas!$A$5:$A$4004,"&lt;="&amp;$G$3))</f>
        <v/>
      </c>
      <c r="D22" s="46">
        <f>IF(OR($A22="",D$16=""),"",SUMIFS(Paradas!$F$5:$F$4004,Paradas!$E$5:$E$4004,$A22,Paradas!$B$5:$B$4004,D$16,Paradas!$A$5:$A$4004,"&gt;="&amp;$E$3,Paradas!$A$5:$A$4004,"&lt;="&amp;$G$3))</f>
        <v/>
      </c>
      <c r="E22" s="46">
        <f>IF(OR($A22="",E$16=""),"",SUMIFS(Paradas!$F$5:$F$4004,Paradas!$E$5:$E$4004,$A22,Paradas!$B$5:$B$4004,E$16,Paradas!$A$5:$A$4004,"&gt;="&amp;$E$3,Paradas!$A$5:$A$4004,"&lt;="&amp;$G$3))</f>
        <v/>
      </c>
      <c r="F22" s="46">
        <f>IF(OR($A22="",F$16=""),"",SUMIFS(Paradas!$F$5:$F$4004,Paradas!$E$5:$E$4004,$A22,Paradas!$B$5:$B$4004,F$16,Paradas!$A$5:$A$4004,"&gt;="&amp;$E$3,Paradas!$A$5:$A$4004,"&lt;="&amp;$G$3))</f>
        <v/>
      </c>
      <c r="G22" s="46">
        <f>IF(OR($A22="",G$16=""),"",SUMIFS(Paradas!$F$5:$F$4004,Paradas!$E$5:$E$4004,$A22,Paradas!$B$5:$B$4004,G$16,Paradas!$A$5:$A$4004,"&gt;="&amp;$E$3,Paradas!$A$5:$A$4004,"&lt;="&amp;$G$3))</f>
        <v/>
      </c>
      <c r="H22" s="46">
        <f>IF($A22="","",SUM(B22:G22))</f>
        <v/>
      </c>
    </row>
    <row r="23">
      <c r="A23" s="26">
        <f>IF('Motivos de Parada'!A13="","",'Motivos de Parada'!A13)</f>
        <v/>
      </c>
      <c r="B23" s="46">
        <f>IF(OR($A23="",B$16=""),"",SUMIFS(Paradas!$F$5:$F$4004,Paradas!$E$5:$E$4004,$A23,Paradas!$B$5:$B$4004,B$16,Paradas!$A$5:$A$4004,"&gt;="&amp;$E$3,Paradas!$A$5:$A$4004,"&lt;="&amp;$G$3))</f>
        <v/>
      </c>
      <c r="C23" s="46">
        <f>IF(OR($A23="",C$16=""),"",SUMIFS(Paradas!$F$5:$F$4004,Paradas!$E$5:$E$4004,$A23,Paradas!$B$5:$B$4004,C$16,Paradas!$A$5:$A$4004,"&gt;="&amp;$E$3,Paradas!$A$5:$A$4004,"&lt;="&amp;$G$3))</f>
        <v/>
      </c>
      <c r="D23" s="46">
        <f>IF(OR($A23="",D$16=""),"",SUMIFS(Paradas!$F$5:$F$4004,Paradas!$E$5:$E$4004,$A23,Paradas!$B$5:$B$4004,D$16,Paradas!$A$5:$A$4004,"&gt;="&amp;$E$3,Paradas!$A$5:$A$4004,"&lt;="&amp;$G$3))</f>
        <v/>
      </c>
      <c r="E23" s="46">
        <f>IF(OR($A23="",E$16=""),"",SUMIFS(Paradas!$F$5:$F$4004,Paradas!$E$5:$E$4004,$A23,Paradas!$B$5:$B$4004,E$16,Paradas!$A$5:$A$4004,"&gt;="&amp;$E$3,Paradas!$A$5:$A$4004,"&lt;="&amp;$G$3))</f>
        <v/>
      </c>
      <c r="F23" s="46">
        <f>IF(OR($A23="",F$16=""),"",SUMIFS(Paradas!$F$5:$F$4004,Paradas!$E$5:$E$4004,$A23,Paradas!$B$5:$B$4004,F$16,Paradas!$A$5:$A$4004,"&gt;="&amp;$E$3,Paradas!$A$5:$A$4004,"&lt;="&amp;$G$3))</f>
        <v/>
      </c>
      <c r="G23" s="46">
        <f>IF(OR($A23="",G$16=""),"",SUMIFS(Paradas!$F$5:$F$4004,Paradas!$E$5:$E$4004,$A23,Paradas!$B$5:$B$4004,G$16,Paradas!$A$5:$A$4004,"&gt;="&amp;$E$3,Paradas!$A$5:$A$4004,"&lt;="&amp;$G$3))</f>
        <v/>
      </c>
      <c r="H23" s="46">
        <f>IF($A23="","",SUM(B23:G23))</f>
        <v/>
      </c>
    </row>
    <row r="24">
      <c r="A24" s="26">
        <f>IF('Motivos de Parada'!A14="","",'Motivos de Parada'!A14)</f>
        <v/>
      </c>
      <c r="B24" s="46">
        <f>IF(OR($A24="",B$16=""),"",SUMIFS(Paradas!$F$5:$F$4004,Paradas!$E$5:$E$4004,$A24,Paradas!$B$5:$B$4004,B$16,Paradas!$A$5:$A$4004,"&gt;="&amp;$E$3,Paradas!$A$5:$A$4004,"&lt;="&amp;$G$3))</f>
        <v/>
      </c>
      <c r="C24" s="46">
        <f>IF(OR($A24="",C$16=""),"",SUMIFS(Paradas!$F$5:$F$4004,Paradas!$E$5:$E$4004,$A24,Paradas!$B$5:$B$4004,C$16,Paradas!$A$5:$A$4004,"&gt;="&amp;$E$3,Paradas!$A$5:$A$4004,"&lt;="&amp;$G$3))</f>
        <v/>
      </c>
      <c r="D24" s="46">
        <f>IF(OR($A24="",D$16=""),"",SUMIFS(Paradas!$F$5:$F$4004,Paradas!$E$5:$E$4004,$A24,Paradas!$B$5:$B$4004,D$16,Paradas!$A$5:$A$4004,"&gt;="&amp;$E$3,Paradas!$A$5:$A$4004,"&lt;="&amp;$G$3))</f>
        <v/>
      </c>
      <c r="E24" s="46">
        <f>IF(OR($A24="",E$16=""),"",SUMIFS(Paradas!$F$5:$F$4004,Paradas!$E$5:$E$4004,$A24,Paradas!$B$5:$B$4004,E$16,Paradas!$A$5:$A$4004,"&gt;="&amp;$E$3,Paradas!$A$5:$A$4004,"&lt;="&amp;$G$3))</f>
        <v/>
      </c>
      <c r="F24" s="46">
        <f>IF(OR($A24="",F$16=""),"",SUMIFS(Paradas!$F$5:$F$4004,Paradas!$E$5:$E$4004,$A24,Paradas!$B$5:$B$4004,F$16,Paradas!$A$5:$A$4004,"&gt;="&amp;$E$3,Paradas!$A$5:$A$4004,"&lt;="&amp;$G$3))</f>
        <v/>
      </c>
      <c r="G24" s="46">
        <f>IF(OR($A24="",G$16=""),"",SUMIFS(Paradas!$F$5:$F$4004,Paradas!$E$5:$E$4004,$A24,Paradas!$B$5:$B$4004,G$16,Paradas!$A$5:$A$4004,"&gt;="&amp;$E$3,Paradas!$A$5:$A$4004,"&lt;="&amp;$G$3))</f>
        <v/>
      </c>
      <c r="H24" s="46">
        <f>IF($A24="","",SUM(B24:G24))</f>
        <v/>
      </c>
    </row>
    <row r="25">
      <c r="A25" s="26">
        <f>IF('Motivos de Parada'!A15="","",'Motivos de Parada'!A15)</f>
        <v/>
      </c>
      <c r="B25" s="46">
        <f>IF(OR($A25="",B$16=""),"",SUMIFS(Paradas!$F$5:$F$4004,Paradas!$E$5:$E$4004,$A25,Paradas!$B$5:$B$4004,B$16,Paradas!$A$5:$A$4004,"&gt;="&amp;$E$3,Paradas!$A$5:$A$4004,"&lt;="&amp;$G$3))</f>
        <v/>
      </c>
      <c r="C25" s="46">
        <f>IF(OR($A25="",C$16=""),"",SUMIFS(Paradas!$F$5:$F$4004,Paradas!$E$5:$E$4004,$A25,Paradas!$B$5:$B$4004,C$16,Paradas!$A$5:$A$4004,"&gt;="&amp;$E$3,Paradas!$A$5:$A$4004,"&lt;="&amp;$G$3))</f>
        <v/>
      </c>
      <c r="D25" s="46">
        <f>IF(OR($A25="",D$16=""),"",SUMIFS(Paradas!$F$5:$F$4004,Paradas!$E$5:$E$4004,$A25,Paradas!$B$5:$B$4004,D$16,Paradas!$A$5:$A$4004,"&gt;="&amp;$E$3,Paradas!$A$5:$A$4004,"&lt;="&amp;$G$3))</f>
        <v/>
      </c>
      <c r="E25" s="46">
        <f>IF(OR($A25="",E$16=""),"",SUMIFS(Paradas!$F$5:$F$4004,Paradas!$E$5:$E$4004,$A25,Paradas!$B$5:$B$4004,E$16,Paradas!$A$5:$A$4004,"&gt;="&amp;$E$3,Paradas!$A$5:$A$4004,"&lt;="&amp;$G$3))</f>
        <v/>
      </c>
      <c r="F25" s="46">
        <f>IF(OR($A25="",F$16=""),"",SUMIFS(Paradas!$F$5:$F$4004,Paradas!$E$5:$E$4004,$A25,Paradas!$B$5:$B$4004,F$16,Paradas!$A$5:$A$4004,"&gt;="&amp;$E$3,Paradas!$A$5:$A$4004,"&lt;="&amp;$G$3))</f>
        <v/>
      </c>
      <c r="G25" s="46">
        <f>IF(OR($A25="",G$16=""),"",SUMIFS(Paradas!$F$5:$F$4004,Paradas!$E$5:$E$4004,$A25,Paradas!$B$5:$B$4004,G$16,Paradas!$A$5:$A$4004,"&gt;="&amp;$E$3,Paradas!$A$5:$A$4004,"&lt;="&amp;$G$3))</f>
        <v/>
      </c>
      <c r="H25" s="46">
        <f>IF($A25="","",SUM(B25:G25))</f>
        <v/>
      </c>
    </row>
    <row r="26">
      <c r="A26" s="26">
        <f>IF('Motivos de Parada'!A16="","",'Motivos de Parada'!A16)</f>
        <v/>
      </c>
      <c r="B26" s="46">
        <f>IF(OR($A26="",B$16=""),"",SUMIFS(Paradas!$F$5:$F$4004,Paradas!$E$5:$E$4004,$A26,Paradas!$B$5:$B$4004,B$16,Paradas!$A$5:$A$4004,"&gt;="&amp;$E$3,Paradas!$A$5:$A$4004,"&lt;="&amp;$G$3))</f>
        <v/>
      </c>
      <c r="C26" s="46">
        <f>IF(OR($A26="",C$16=""),"",SUMIFS(Paradas!$F$5:$F$4004,Paradas!$E$5:$E$4004,$A26,Paradas!$B$5:$B$4004,C$16,Paradas!$A$5:$A$4004,"&gt;="&amp;$E$3,Paradas!$A$5:$A$4004,"&lt;="&amp;$G$3))</f>
        <v/>
      </c>
      <c r="D26" s="46">
        <f>IF(OR($A26="",D$16=""),"",SUMIFS(Paradas!$F$5:$F$4004,Paradas!$E$5:$E$4004,$A26,Paradas!$B$5:$B$4004,D$16,Paradas!$A$5:$A$4004,"&gt;="&amp;$E$3,Paradas!$A$5:$A$4004,"&lt;="&amp;$G$3))</f>
        <v/>
      </c>
      <c r="E26" s="46">
        <f>IF(OR($A26="",E$16=""),"",SUMIFS(Paradas!$F$5:$F$4004,Paradas!$E$5:$E$4004,$A26,Paradas!$B$5:$B$4004,E$16,Paradas!$A$5:$A$4004,"&gt;="&amp;$E$3,Paradas!$A$5:$A$4004,"&lt;="&amp;$G$3))</f>
        <v/>
      </c>
      <c r="F26" s="46">
        <f>IF(OR($A26="",F$16=""),"",SUMIFS(Paradas!$F$5:$F$4004,Paradas!$E$5:$E$4004,$A26,Paradas!$B$5:$B$4004,F$16,Paradas!$A$5:$A$4004,"&gt;="&amp;$E$3,Paradas!$A$5:$A$4004,"&lt;="&amp;$G$3))</f>
        <v/>
      </c>
      <c r="G26" s="46">
        <f>IF(OR($A26="",G$16=""),"",SUMIFS(Paradas!$F$5:$F$4004,Paradas!$E$5:$E$4004,$A26,Paradas!$B$5:$B$4004,G$16,Paradas!$A$5:$A$4004,"&gt;="&amp;$E$3,Paradas!$A$5:$A$4004,"&lt;="&amp;$G$3))</f>
        <v/>
      </c>
      <c r="H26" s="46">
        <f>IF($A26="","",SUM(B26:G26))</f>
        <v/>
      </c>
    </row>
    <row r="27">
      <c r="A27" s="26">
        <f>IF('Motivos de Parada'!A17="","",'Motivos de Parada'!A17)</f>
        <v/>
      </c>
      <c r="B27" s="46">
        <f>IF(OR($A27="",B$16=""),"",SUMIFS(Paradas!$F$5:$F$4004,Paradas!$E$5:$E$4004,$A27,Paradas!$B$5:$B$4004,B$16,Paradas!$A$5:$A$4004,"&gt;="&amp;$E$3,Paradas!$A$5:$A$4004,"&lt;="&amp;$G$3))</f>
        <v/>
      </c>
      <c r="C27" s="46">
        <f>IF(OR($A27="",C$16=""),"",SUMIFS(Paradas!$F$5:$F$4004,Paradas!$E$5:$E$4004,$A27,Paradas!$B$5:$B$4004,C$16,Paradas!$A$5:$A$4004,"&gt;="&amp;$E$3,Paradas!$A$5:$A$4004,"&lt;="&amp;$G$3))</f>
        <v/>
      </c>
      <c r="D27" s="46">
        <f>IF(OR($A27="",D$16=""),"",SUMIFS(Paradas!$F$5:$F$4004,Paradas!$E$5:$E$4004,$A27,Paradas!$B$5:$B$4004,D$16,Paradas!$A$5:$A$4004,"&gt;="&amp;$E$3,Paradas!$A$5:$A$4004,"&lt;="&amp;$G$3))</f>
        <v/>
      </c>
      <c r="E27" s="46">
        <f>IF(OR($A27="",E$16=""),"",SUMIFS(Paradas!$F$5:$F$4004,Paradas!$E$5:$E$4004,$A27,Paradas!$B$5:$B$4004,E$16,Paradas!$A$5:$A$4004,"&gt;="&amp;$E$3,Paradas!$A$5:$A$4004,"&lt;="&amp;$G$3))</f>
        <v/>
      </c>
      <c r="F27" s="46">
        <f>IF(OR($A27="",F$16=""),"",SUMIFS(Paradas!$F$5:$F$4004,Paradas!$E$5:$E$4004,$A27,Paradas!$B$5:$B$4004,F$16,Paradas!$A$5:$A$4004,"&gt;="&amp;$E$3,Paradas!$A$5:$A$4004,"&lt;="&amp;$G$3))</f>
        <v/>
      </c>
      <c r="G27" s="46">
        <f>IF(OR($A27="",G$16=""),"",SUMIFS(Paradas!$F$5:$F$4004,Paradas!$E$5:$E$4004,$A27,Paradas!$B$5:$B$4004,G$16,Paradas!$A$5:$A$4004,"&gt;="&amp;$E$3,Paradas!$A$5:$A$4004,"&lt;="&amp;$G$3))</f>
        <v/>
      </c>
      <c r="H27" s="46">
        <f>IF($A27="","",SUM(B27:G27))</f>
        <v/>
      </c>
    </row>
    <row r="28">
      <c r="A28" s="26">
        <f>IF('Motivos de Parada'!A18="","",'Motivos de Parada'!A18)</f>
        <v/>
      </c>
      <c r="B28" s="46">
        <f>IF(OR($A28="",B$16=""),"",SUMIFS(Paradas!$F$5:$F$4004,Paradas!$E$5:$E$4004,$A28,Paradas!$B$5:$B$4004,B$16,Paradas!$A$5:$A$4004,"&gt;="&amp;$E$3,Paradas!$A$5:$A$4004,"&lt;="&amp;$G$3))</f>
        <v/>
      </c>
      <c r="C28" s="46">
        <f>IF(OR($A28="",C$16=""),"",SUMIFS(Paradas!$F$5:$F$4004,Paradas!$E$5:$E$4004,$A28,Paradas!$B$5:$B$4004,C$16,Paradas!$A$5:$A$4004,"&gt;="&amp;$E$3,Paradas!$A$5:$A$4004,"&lt;="&amp;$G$3))</f>
        <v/>
      </c>
      <c r="D28" s="46">
        <f>IF(OR($A28="",D$16=""),"",SUMIFS(Paradas!$F$5:$F$4004,Paradas!$E$5:$E$4004,$A28,Paradas!$B$5:$B$4004,D$16,Paradas!$A$5:$A$4004,"&gt;="&amp;$E$3,Paradas!$A$5:$A$4004,"&lt;="&amp;$G$3))</f>
        <v/>
      </c>
      <c r="E28" s="46">
        <f>IF(OR($A28="",E$16=""),"",SUMIFS(Paradas!$F$5:$F$4004,Paradas!$E$5:$E$4004,$A28,Paradas!$B$5:$B$4004,E$16,Paradas!$A$5:$A$4004,"&gt;="&amp;$E$3,Paradas!$A$5:$A$4004,"&lt;="&amp;$G$3))</f>
        <v/>
      </c>
      <c r="F28" s="46">
        <f>IF(OR($A28="",F$16=""),"",SUMIFS(Paradas!$F$5:$F$4004,Paradas!$E$5:$E$4004,$A28,Paradas!$B$5:$B$4004,F$16,Paradas!$A$5:$A$4004,"&gt;="&amp;$E$3,Paradas!$A$5:$A$4004,"&lt;="&amp;$G$3))</f>
        <v/>
      </c>
      <c r="G28" s="46">
        <f>IF(OR($A28="",G$16=""),"",SUMIFS(Paradas!$F$5:$F$4004,Paradas!$E$5:$E$4004,$A28,Paradas!$B$5:$B$4004,G$16,Paradas!$A$5:$A$4004,"&gt;="&amp;$E$3,Paradas!$A$5:$A$4004,"&lt;="&amp;$G$3))</f>
        <v/>
      </c>
      <c r="H28" s="46">
        <f>IF($A28="","",SUM(B28:G28))</f>
        <v/>
      </c>
    </row>
    <row r="29">
      <c r="A29" s="26">
        <f>IF('Motivos de Parada'!A19="","",'Motivos de Parada'!A19)</f>
        <v/>
      </c>
      <c r="B29" s="46">
        <f>IF(OR($A29="",B$16=""),"",SUMIFS(Paradas!$F$5:$F$4004,Paradas!$E$5:$E$4004,$A29,Paradas!$B$5:$B$4004,B$16,Paradas!$A$5:$A$4004,"&gt;="&amp;$E$3,Paradas!$A$5:$A$4004,"&lt;="&amp;$G$3))</f>
        <v/>
      </c>
      <c r="C29" s="46">
        <f>IF(OR($A29="",C$16=""),"",SUMIFS(Paradas!$F$5:$F$4004,Paradas!$E$5:$E$4004,$A29,Paradas!$B$5:$B$4004,C$16,Paradas!$A$5:$A$4004,"&gt;="&amp;$E$3,Paradas!$A$5:$A$4004,"&lt;="&amp;$G$3))</f>
        <v/>
      </c>
      <c r="D29" s="46">
        <f>IF(OR($A29="",D$16=""),"",SUMIFS(Paradas!$F$5:$F$4004,Paradas!$E$5:$E$4004,$A29,Paradas!$B$5:$B$4004,D$16,Paradas!$A$5:$A$4004,"&gt;="&amp;$E$3,Paradas!$A$5:$A$4004,"&lt;="&amp;$G$3))</f>
        <v/>
      </c>
      <c r="E29" s="46">
        <f>IF(OR($A29="",E$16=""),"",SUMIFS(Paradas!$F$5:$F$4004,Paradas!$E$5:$E$4004,$A29,Paradas!$B$5:$B$4004,E$16,Paradas!$A$5:$A$4004,"&gt;="&amp;$E$3,Paradas!$A$5:$A$4004,"&lt;="&amp;$G$3))</f>
        <v/>
      </c>
      <c r="F29" s="46">
        <f>IF(OR($A29="",F$16=""),"",SUMIFS(Paradas!$F$5:$F$4004,Paradas!$E$5:$E$4004,$A29,Paradas!$B$5:$B$4004,F$16,Paradas!$A$5:$A$4004,"&gt;="&amp;$E$3,Paradas!$A$5:$A$4004,"&lt;="&amp;$G$3))</f>
        <v/>
      </c>
      <c r="G29" s="46">
        <f>IF(OR($A29="",G$16=""),"",SUMIFS(Paradas!$F$5:$F$4004,Paradas!$E$5:$E$4004,$A29,Paradas!$B$5:$B$4004,G$16,Paradas!$A$5:$A$4004,"&gt;="&amp;$E$3,Paradas!$A$5:$A$4004,"&lt;="&amp;$G$3))</f>
        <v/>
      </c>
      <c r="H29" s="46">
        <f>IF($A29="","",SUM(B29:G29))</f>
        <v/>
      </c>
    </row>
    <row r="30">
      <c r="A30" s="26">
        <f>IF('Motivos de Parada'!A20="","",'Motivos de Parada'!A20)</f>
        <v/>
      </c>
      <c r="B30" s="46">
        <f>IF(OR($A30="",B$16=""),"",SUMIFS(Paradas!$F$5:$F$4004,Paradas!$E$5:$E$4004,$A30,Paradas!$B$5:$B$4004,B$16,Paradas!$A$5:$A$4004,"&gt;="&amp;$E$3,Paradas!$A$5:$A$4004,"&lt;="&amp;$G$3))</f>
        <v/>
      </c>
      <c r="C30" s="46">
        <f>IF(OR($A30="",C$16=""),"",SUMIFS(Paradas!$F$5:$F$4004,Paradas!$E$5:$E$4004,$A30,Paradas!$B$5:$B$4004,C$16,Paradas!$A$5:$A$4004,"&gt;="&amp;$E$3,Paradas!$A$5:$A$4004,"&lt;="&amp;$G$3))</f>
        <v/>
      </c>
      <c r="D30" s="46">
        <f>IF(OR($A30="",D$16=""),"",SUMIFS(Paradas!$F$5:$F$4004,Paradas!$E$5:$E$4004,$A30,Paradas!$B$5:$B$4004,D$16,Paradas!$A$5:$A$4004,"&gt;="&amp;$E$3,Paradas!$A$5:$A$4004,"&lt;="&amp;$G$3))</f>
        <v/>
      </c>
      <c r="E30" s="46">
        <f>IF(OR($A30="",E$16=""),"",SUMIFS(Paradas!$F$5:$F$4004,Paradas!$E$5:$E$4004,$A30,Paradas!$B$5:$B$4004,E$16,Paradas!$A$5:$A$4004,"&gt;="&amp;$E$3,Paradas!$A$5:$A$4004,"&lt;="&amp;$G$3))</f>
        <v/>
      </c>
      <c r="F30" s="46">
        <f>IF(OR($A30="",F$16=""),"",SUMIFS(Paradas!$F$5:$F$4004,Paradas!$E$5:$E$4004,$A30,Paradas!$B$5:$B$4004,F$16,Paradas!$A$5:$A$4004,"&gt;="&amp;$E$3,Paradas!$A$5:$A$4004,"&lt;="&amp;$G$3))</f>
        <v/>
      </c>
      <c r="G30" s="46">
        <f>IF(OR($A30="",G$16=""),"",SUMIFS(Paradas!$F$5:$F$4004,Paradas!$E$5:$E$4004,$A30,Paradas!$B$5:$B$4004,G$16,Paradas!$A$5:$A$4004,"&gt;="&amp;$E$3,Paradas!$A$5:$A$4004,"&lt;="&amp;$G$3))</f>
        <v/>
      </c>
      <c r="H30" s="46">
        <f>IF($A30="","",SUM(B30:G30))</f>
        <v/>
      </c>
    </row>
    <row r="31">
      <c r="A31" s="26">
        <f>IF('Motivos de Parada'!A21="","",'Motivos de Parada'!A21)</f>
        <v/>
      </c>
      <c r="B31" s="46">
        <f>IF(OR($A31="",B$16=""),"",SUMIFS(Paradas!$F$5:$F$4004,Paradas!$E$5:$E$4004,$A31,Paradas!$B$5:$B$4004,B$16,Paradas!$A$5:$A$4004,"&gt;="&amp;$E$3,Paradas!$A$5:$A$4004,"&lt;="&amp;$G$3))</f>
        <v/>
      </c>
      <c r="C31" s="46">
        <f>IF(OR($A31="",C$16=""),"",SUMIFS(Paradas!$F$5:$F$4004,Paradas!$E$5:$E$4004,$A31,Paradas!$B$5:$B$4004,C$16,Paradas!$A$5:$A$4004,"&gt;="&amp;$E$3,Paradas!$A$5:$A$4004,"&lt;="&amp;$G$3))</f>
        <v/>
      </c>
      <c r="D31" s="46">
        <f>IF(OR($A31="",D$16=""),"",SUMIFS(Paradas!$F$5:$F$4004,Paradas!$E$5:$E$4004,$A31,Paradas!$B$5:$B$4004,D$16,Paradas!$A$5:$A$4004,"&gt;="&amp;$E$3,Paradas!$A$5:$A$4004,"&lt;="&amp;$G$3))</f>
        <v/>
      </c>
      <c r="E31" s="46">
        <f>IF(OR($A31="",E$16=""),"",SUMIFS(Paradas!$F$5:$F$4004,Paradas!$E$5:$E$4004,$A31,Paradas!$B$5:$B$4004,E$16,Paradas!$A$5:$A$4004,"&gt;="&amp;$E$3,Paradas!$A$5:$A$4004,"&lt;="&amp;$G$3))</f>
        <v/>
      </c>
      <c r="F31" s="46">
        <f>IF(OR($A31="",F$16=""),"",SUMIFS(Paradas!$F$5:$F$4004,Paradas!$E$5:$E$4004,$A31,Paradas!$B$5:$B$4004,F$16,Paradas!$A$5:$A$4004,"&gt;="&amp;$E$3,Paradas!$A$5:$A$4004,"&lt;="&amp;$G$3))</f>
        <v/>
      </c>
      <c r="G31" s="46">
        <f>IF(OR($A31="",G$16=""),"",SUMIFS(Paradas!$F$5:$F$4004,Paradas!$E$5:$E$4004,$A31,Paradas!$B$5:$B$4004,G$16,Paradas!$A$5:$A$4004,"&gt;="&amp;$E$3,Paradas!$A$5:$A$4004,"&lt;="&amp;$G$3))</f>
        <v/>
      </c>
      <c r="H31" s="46">
        <f>IF($A31="","",SUM(B31:G31))</f>
        <v/>
      </c>
    </row>
    <row r="32">
      <c r="A32" s="26">
        <f>IF('Motivos de Parada'!A22="","",'Motivos de Parada'!A22)</f>
        <v/>
      </c>
      <c r="B32" s="46">
        <f>IF(OR($A32="",B$16=""),"",SUMIFS(Paradas!$F$5:$F$4004,Paradas!$E$5:$E$4004,$A32,Paradas!$B$5:$B$4004,B$16,Paradas!$A$5:$A$4004,"&gt;="&amp;$E$3,Paradas!$A$5:$A$4004,"&lt;="&amp;$G$3))</f>
        <v/>
      </c>
      <c r="C32" s="46">
        <f>IF(OR($A32="",C$16=""),"",SUMIFS(Paradas!$F$5:$F$4004,Paradas!$E$5:$E$4004,$A32,Paradas!$B$5:$B$4004,C$16,Paradas!$A$5:$A$4004,"&gt;="&amp;$E$3,Paradas!$A$5:$A$4004,"&lt;="&amp;$G$3))</f>
        <v/>
      </c>
      <c r="D32" s="46">
        <f>IF(OR($A32="",D$16=""),"",SUMIFS(Paradas!$F$5:$F$4004,Paradas!$E$5:$E$4004,$A32,Paradas!$B$5:$B$4004,D$16,Paradas!$A$5:$A$4004,"&gt;="&amp;$E$3,Paradas!$A$5:$A$4004,"&lt;="&amp;$G$3))</f>
        <v/>
      </c>
      <c r="E32" s="46">
        <f>IF(OR($A32="",E$16=""),"",SUMIFS(Paradas!$F$5:$F$4004,Paradas!$E$5:$E$4004,$A32,Paradas!$B$5:$B$4004,E$16,Paradas!$A$5:$A$4004,"&gt;="&amp;$E$3,Paradas!$A$5:$A$4004,"&lt;="&amp;$G$3))</f>
        <v/>
      </c>
      <c r="F32" s="46">
        <f>IF(OR($A32="",F$16=""),"",SUMIFS(Paradas!$F$5:$F$4004,Paradas!$E$5:$E$4004,$A32,Paradas!$B$5:$B$4004,F$16,Paradas!$A$5:$A$4004,"&gt;="&amp;$E$3,Paradas!$A$5:$A$4004,"&lt;="&amp;$G$3))</f>
        <v/>
      </c>
      <c r="G32" s="46">
        <f>IF(OR($A32="",G$16=""),"",SUMIFS(Paradas!$F$5:$F$4004,Paradas!$E$5:$E$4004,$A32,Paradas!$B$5:$B$4004,G$16,Paradas!$A$5:$A$4004,"&gt;="&amp;$E$3,Paradas!$A$5:$A$4004,"&lt;="&amp;$G$3))</f>
        <v/>
      </c>
      <c r="H32" s="46">
        <f>IF($A32="","",SUM(B32:G32))</f>
        <v/>
      </c>
    </row>
    <row r="33">
      <c r="A33" s="26">
        <f>IF('Motivos de Parada'!A23="","",'Motivos de Parada'!A23)</f>
        <v/>
      </c>
      <c r="B33" s="46">
        <f>IF(OR($A33="",B$16=""),"",SUMIFS(Paradas!$F$5:$F$4004,Paradas!$E$5:$E$4004,$A33,Paradas!$B$5:$B$4004,B$16,Paradas!$A$5:$A$4004,"&gt;="&amp;$E$3,Paradas!$A$5:$A$4004,"&lt;="&amp;$G$3))</f>
        <v/>
      </c>
      <c r="C33" s="46">
        <f>IF(OR($A33="",C$16=""),"",SUMIFS(Paradas!$F$5:$F$4004,Paradas!$E$5:$E$4004,$A33,Paradas!$B$5:$B$4004,C$16,Paradas!$A$5:$A$4004,"&gt;="&amp;$E$3,Paradas!$A$5:$A$4004,"&lt;="&amp;$G$3))</f>
        <v/>
      </c>
      <c r="D33" s="46">
        <f>IF(OR($A33="",D$16=""),"",SUMIFS(Paradas!$F$5:$F$4004,Paradas!$E$5:$E$4004,$A33,Paradas!$B$5:$B$4004,D$16,Paradas!$A$5:$A$4004,"&gt;="&amp;$E$3,Paradas!$A$5:$A$4004,"&lt;="&amp;$G$3))</f>
        <v/>
      </c>
      <c r="E33" s="46">
        <f>IF(OR($A33="",E$16=""),"",SUMIFS(Paradas!$F$5:$F$4004,Paradas!$E$5:$E$4004,$A33,Paradas!$B$5:$B$4004,E$16,Paradas!$A$5:$A$4004,"&gt;="&amp;$E$3,Paradas!$A$5:$A$4004,"&lt;="&amp;$G$3))</f>
        <v/>
      </c>
      <c r="F33" s="46">
        <f>IF(OR($A33="",F$16=""),"",SUMIFS(Paradas!$F$5:$F$4004,Paradas!$E$5:$E$4004,$A33,Paradas!$B$5:$B$4004,F$16,Paradas!$A$5:$A$4004,"&gt;="&amp;$E$3,Paradas!$A$5:$A$4004,"&lt;="&amp;$G$3))</f>
        <v/>
      </c>
      <c r="G33" s="46">
        <f>IF(OR($A33="",G$16=""),"",SUMIFS(Paradas!$F$5:$F$4004,Paradas!$E$5:$E$4004,$A33,Paradas!$B$5:$B$4004,G$16,Paradas!$A$5:$A$4004,"&gt;="&amp;$E$3,Paradas!$A$5:$A$4004,"&lt;="&amp;$G$3))</f>
        <v/>
      </c>
      <c r="H33" s="46">
        <f>IF($A33="","",SUM(B33:G33))</f>
        <v/>
      </c>
    </row>
    <row r="34">
      <c r="A34" s="26">
        <f>IF('Motivos de Parada'!A24="","",'Motivos de Parada'!A24)</f>
        <v/>
      </c>
      <c r="B34" s="46">
        <f>IF(OR($A34="",B$16=""),"",SUMIFS(Paradas!$F$5:$F$4004,Paradas!$E$5:$E$4004,$A34,Paradas!$B$5:$B$4004,B$16,Paradas!$A$5:$A$4004,"&gt;="&amp;$E$3,Paradas!$A$5:$A$4004,"&lt;="&amp;$G$3))</f>
        <v/>
      </c>
      <c r="C34" s="46">
        <f>IF(OR($A34="",C$16=""),"",SUMIFS(Paradas!$F$5:$F$4004,Paradas!$E$5:$E$4004,$A34,Paradas!$B$5:$B$4004,C$16,Paradas!$A$5:$A$4004,"&gt;="&amp;$E$3,Paradas!$A$5:$A$4004,"&lt;="&amp;$G$3))</f>
        <v/>
      </c>
      <c r="D34" s="46">
        <f>IF(OR($A34="",D$16=""),"",SUMIFS(Paradas!$F$5:$F$4004,Paradas!$E$5:$E$4004,$A34,Paradas!$B$5:$B$4004,D$16,Paradas!$A$5:$A$4004,"&gt;="&amp;$E$3,Paradas!$A$5:$A$4004,"&lt;="&amp;$G$3))</f>
        <v/>
      </c>
      <c r="E34" s="46">
        <f>IF(OR($A34="",E$16=""),"",SUMIFS(Paradas!$F$5:$F$4004,Paradas!$E$5:$E$4004,$A34,Paradas!$B$5:$B$4004,E$16,Paradas!$A$5:$A$4004,"&gt;="&amp;$E$3,Paradas!$A$5:$A$4004,"&lt;="&amp;$G$3))</f>
        <v/>
      </c>
      <c r="F34" s="46">
        <f>IF(OR($A34="",F$16=""),"",SUMIFS(Paradas!$F$5:$F$4004,Paradas!$E$5:$E$4004,$A34,Paradas!$B$5:$B$4004,F$16,Paradas!$A$5:$A$4004,"&gt;="&amp;$E$3,Paradas!$A$5:$A$4004,"&lt;="&amp;$G$3))</f>
        <v/>
      </c>
      <c r="G34" s="46">
        <f>IF(OR($A34="",G$16=""),"",SUMIFS(Paradas!$F$5:$F$4004,Paradas!$E$5:$E$4004,$A34,Paradas!$B$5:$B$4004,G$16,Paradas!$A$5:$A$4004,"&gt;="&amp;$E$3,Paradas!$A$5:$A$4004,"&lt;="&amp;$G$3))</f>
        <v/>
      </c>
      <c r="H34" s="46">
        <f>IF($A34="","",SUM(B34:G34))</f>
        <v/>
      </c>
    </row>
    <row r="35">
      <c r="A35" s="26">
        <f>IF('Motivos de Parada'!A25="","",'Motivos de Parada'!A25)</f>
        <v/>
      </c>
      <c r="B35" s="46">
        <f>IF(OR($A35="",B$16=""),"",SUMIFS(Paradas!$F$5:$F$4004,Paradas!$E$5:$E$4004,$A35,Paradas!$B$5:$B$4004,B$16,Paradas!$A$5:$A$4004,"&gt;="&amp;$E$3,Paradas!$A$5:$A$4004,"&lt;="&amp;$G$3))</f>
        <v/>
      </c>
      <c r="C35" s="46">
        <f>IF(OR($A35="",C$16=""),"",SUMIFS(Paradas!$F$5:$F$4004,Paradas!$E$5:$E$4004,$A35,Paradas!$B$5:$B$4004,C$16,Paradas!$A$5:$A$4004,"&gt;="&amp;$E$3,Paradas!$A$5:$A$4004,"&lt;="&amp;$G$3))</f>
        <v/>
      </c>
      <c r="D35" s="46">
        <f>IF(OR($A35="",D$16=""),"",SUMIFS(Paradas!$F$5:$F$4004,Paradas!$E$5:$E$4004,$A35,Paradas!$B$5:$B$4004,D$16,Paradas!$A$5:$A$4004,"&gt;="&amp;$E$3,Paradas!$A$5:$A$4004,"&lt;="&amp;$G$3))</f>
        <v/>
      </c>
      <c r="E35" s="46">
        <f>IF(OR($A35="",E$16=""),"",SUMIFS(Paradas!$F$5:$F$4004,Paradas!$E$5:$E$4004,$A35,Paradas!$B$5:$B$4004,E$16,Paradas!$A$5:$A$4004,"&gt;="&amp;$E$3,Paradas!$A$5:$A$4004,"&lt;="&amp;$G$3))</f>
        <v/>
      </c>
      <c r="F35" s="46">
        <f>IF(OR($A35="",F$16=""),"",SUMIFS(Paradas!$F$5:$F$4004,Paradas!$E$5:$E$4004,$A35,Paradas!$B$5:$B$4004,F$16,Paradas!$A$5:$A$4004,"&gt;="&amp;$E$3,Paradas!$A$5:$A$4004,"&lt;="&amp;$G$3))</f>
        <v/>
      </c>
      <c r="G35" s="46">
        <f>IF(OR($A35="",G$16=""),"",SUMIFS(Paradas!$F$5:$F$4004,Paradas!$E$5:$E$4004,$A35,Paradas!$B$5:$B$4004,G$16,Paradas!$A$5:$A$4004,"&gt;="&amp;$E$3,Paradas!$A$5:$A$4004,"&lt;="&amp;$G$3))</f>
        <v/>
      </c>
      <c r="H35" s="46">
        <f>IF($A35="","",SUM(B35:G35))</f>
        <v/>
      </c>
    </row>
    <row r="36">
      <c r="A36" s="26">
        <f>IF('Motivos de Parada'!A26="","",'Motivos de Parada'!A26)</f>
        <v/>
      </c>
      <c r="B36" s="46">
        <f>IF(OR($A36="",B$16=""),"",SUMIFS(Paradas!$F$5:$F$4004,Paradas!$E$5:$E$4004,$A36,Paradas!$B$5:$B$4004,B$16,Paradas!$A$5:$A$4004,"&gt;="&amp;$E$3,Paradas!$A$5:$A$4004,"&lt;="&amp;$G$3))</f>
        <v/>
      </c>
      <c r="C36" s="46">
        <f>IF(OR($A36="",C$16=""),"",SUMIFS(Paradas!$F$5:$F$4004,Paradas!$E$5:$E$4004,$A36,Paradas!$B$5:$B$4004,C$16,Paradas!$A$5:$A$4004,"&gt;="&amp;$E$3,Paradas!$A$5:$A$4004,"&lt;="&amp;$G$3))</f>
        <v/>
      </c>
      <c r="D36" s="46">
        <f>IF(OR($A36="",D$16=""),"",SUMIFS(Paradas!$F$5:$F$4004,Paradas!$E$5:$E$4004,$A36,Paradas!$B$5:$B$4004,D$16,Paradas!$A$5:$A$4004,"&gt;="&amp;$E$3,Paradas!$A$5:$A$4004,"&lt;="&amp;$G$3))</f>
        <v/>
      </c>
      <c r="E36" s="46">
        <f>IF(OR($A36="",E$16=""),"",SUMIFS(Paradas!$F$5:$F$4004,Paradas!$E$5:$E$4004,$A36,Paradas!$B$5:$B$4004,E$16,Paradas!$A$5:$A$4004,"&gt;="&amp;$E$3,Paradas!$A$5:$A$4004,"&lt;="&amp;$G$3))</f>
        <v/>
      </c>
      <c r="F36" s="46">
        <f>IF(OR($A36="",F$16=""),"",SUMIFS(Paradas!$F$5:$F$4004,Paradas!$E$5:$E$4004,$A36,Paradas!$B$5:$B$4004,F$16,Paradas!$A$5:$A$4004,"&gt;="&amp;$E$3,Paradas!$A$5:$A$4004,"&lt;="&amp;$G$3))</f>
        <v/>
      </c>
      <c r="G36" s="46">
        <f>IF(OR($A36="",G$16=""),"",SUMIFS(Paradas!$F$5:$F$4004,Paradas!$E$5:$E$4004,$A36,Paradas!$B$5:$B$4004,G$16,Paradas!$A$5:$A$4004,"&gt;="&amp;$E$3,Paradas!$A$5:$A$4004,"&lt;="&amp;$G$3))</f>
        <v/>
      </c>
      <c r="H36" s="46">
        <f>IF($A36="","",SUM(B36:G36))</f>
        <v/>
      </c>
    </row>
    <row r="37">
      <c r="A37" s="17" t="inlineStr">
        <is>
          <t>TOTAL</t>
        </is>
      </c>
      <c r="B37" s="47">
        <f>SUM(B17:B36)</f>
        <v/>
      </c>
      <c r="C37" s="47">
        <f>SUM(C17:C36)</f>
        <v/>
      </c>
      <c r="D37" s="47">
        <f>SUM(D17:D36)</f>
        <v/>
      </c>
      <c r="E37" s="47">
        <f>SUM(E17:E36)</f>
        <v/>
      </c>
      <c r="F37" s="47">
        <f>SUM(F17:F36)</f>
        <v/>
      </c>
      <c r="G37" s="47">
        <f>SUM(G17:G36)</f>
        <v/>
      </c>
      <c r="H37" s="47">
        <f>SUM(H17:H36)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2" t="n"/>
      <c r="B39" s="1" t="n"/>
      <c r="C39" s="1" t="n"/>
      <c r="D39" s="1" t="n"/>
      <c r="E39" s="1" t="n"/>
      <c r="F39" s="1" t="n"/>
      <c r="G39" s="1" t="n"/>
      <c r="H39" s="1" t="n"/>
    </row>
  </sheetData>
  <mergeCells count="1">
    <mergeCell ref="B1:H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3864"/>
    <outlinePr summaryBelow="1" summaryRight="1"/>
    <pageSetUpPr/>
  </sheetPr>
  <dimension ref="A1:H39"/>
  <sheetViews>
    <sheetView tabSelected="0" workbookViewId="0">
      <selection activeCell="A1" sqref="A1"/>
    </sheetView>
  </sheetViews>
  <sheetFormatPr baseColWidth="8" defaultRowHeight="14.4"/>
  <cols>
    <col width="30" customWidth="1" min="1" max="1"/>
    <col width="14" customWidth="1" min="2" max="4"/>
    <col width="16" customWidth="1" min="5" max="5"/>
    <col width="12" customWidth="1" min="6" max="6"/>
    <col width="14" customWidth="1" min="7" max="8"/>
  </cols>
  <sheetData>
    <row r="1" ht="17.4" customHeight="1">
      <c r="B1" s="36" t="inlineStr">
        <is>
          <t>RESUMO MENSAL — ABRIL</t>
        </is>
      </c>
      <c r="C1" s="38" t="n"/>
      <c r="D1" s="38" t="n"/>
      <c r="E1" s="38" t="n"/>
      <c r="F1" s="38" t="n"/>
      <c r="G1" s="38" t="n"/>
      <c r="H1" s="39" t="n"/>
    </row>
    <row r="2" ht="37.2" customHeight="1">
      <c r="A2" s="2" t="n"/>
      <c r="B2" s="40" t="n"/>
      <c r="C2" s="41" t="n"/>
      <c r="D2" s="41" t="n"/>
      <c r="E2" s="41" t="n"/>
      <c r="F2" s="41" t="n"/>
      <c r="G2" s="41" t="n"/>
      <c r="H2" s="42" t="n"/>
    </row>
    <row r="3">
      <c r="A3" s="17" t="inlineStr">
        <is>
          <t>Mês de referência:</t>
        </is>
      </c>
      <c r="B3" s="43">
        <f>DATE('Resumo Anual'!$B$3,4,1)</f>
        <v/>
      </c>
      <c r="C3" s="1" t="n"/>
      <c r="D3" s="1" t="inlineStr">
        <is>
          <t>De:</t>
        </is>
      </c>
      <c r="E3" s="18">
        <f>DATE(YEAR(B3),MONTH(B3),1)</f>
        <v/>
      </c>
      <c r="F3" s="1" t="inlineStr">
        <is>
          <t>até:</t>
        </is>
      </c>
      <c r="G3" s="18">
        <f>EOMONTH(B3,0)</f>
        <v/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1.95" customHeight="1">
      <c r="A5" s="3" t="inlineStr">
        <is>
          <t>Equipamento</t>
        </is>
      </c>
      <c r="B5" s="3" t="inlineStr">
        <is>
          <t>Dias lançados</t>
        </is>
      </c>
      <c r="C5" s="3" t="inlineStr">
        <is>
          <t>Horas totais</t>
        </is>
      </c>
      <c r="D5" s="3" t="inlineStr">
        <is>
          <t>Horas paradas</t>
        </is>
      </c>
      <c r="E5" s="3" t="inlineStr">
        <is>
          <t>Horas efetivas trabalhadas</t>
        </is>
      </c>
      <c r="F5" s="3" t="inlineStr">
        <is>
          <t>Nº de paradas</t>
        </is>
      </c>
      <c r="G5" s="3" t="inlineStr">
        <is>
          <t>Média efetiva por dia</t>
        </is>
      </c>
      <c r="H5" s="3" t="inlineStr">
        <is>
          <t>% do tempo trabalhando</t>
        </is>
      </c>
    </row>
    <row r="6">
      <c r="A6" s="19">
        <f>IF(Equipamentos!A6="","",Equipamentos!A6)</f>
        <v/>
      </c>
      <c r="B6" s="19">
        <f>IF(A6="","",COUNTIFS('Lançamentos Diários'!$B$5:$B$2004,$A6,'Lançamentos Diários'!$A$5:$A$2004,"&gt;="&amp;$E$3,'Lançamentos Diários'!$A$5:$A$2004,"&lt;="&amp;$G$3))</f>
        <v/>
      </c>
      <c r="C6" s="20">
        <f>IF(A6="","",SUMIFS('Lançamentos Diários'!$J$5:$J$2004,'Lançamentos Diários'!$B$5:$B$2004,$A6,'Lançamentos Diários'!$A$5:$A$2004,"&gt;="&amp;$E$3,'Lançamentos Diários'!$A$5:$A$2004,"&lt;="&amp;$G$3))</f>
        <v/>
      </c>
      <c r="D6" s="20">
        <f>IF(A6="","",SUMIFS(Paradas!$F$5:$F$4004,Paradas!$B$5:$B$4004,$A6,Paradas!$A$5:$A$4004,"&gt;="&amp;$E$3,Paradas!$A$5:$A$4004,"&lt;="&amp;$G$3))</f>
        <v/>
      </c>
      <c r="E6" s="20">
        <f>IF(A6="","",C6-D6)</f>
        <v/>
      </c>
      <c r="F6" s="19">
        <f>IF(A6="","",COUNTIFS(Paradas!$B$5:$B$4004,$A6,Paradas!$A$5:$A$4004,"&gt;="&amp;$E$3,Paradas!$A$5:$A$4004,"&lt;="&amp;$G$3))</f>
        <v/>
      </c>
      <c r="G6" s="20">
        <f>IF(A6="","",IF(B6=0,0,E6/B6))</f>
        <v/>
      </c>
      <c r="H6" s="44">
        <f>IF(A6="","",IF(C6=0,0,E6/C6))</f>
        <v/>
      </c>
    </row>
    <row r="7">
      <c r="A7" s="19">
        <f>IF(Equipamentos!A7="","",Equipamentos!A7)</f>
        <v/>
      </c>
      <c r="B7" s="19">
        <f>IF(A7="","",COUNTIFS('Lançamentos Diários'!$B$5:$B$2004,$A7,'Lançamentos Diários'!$A$5:$A$2004,"&gt;="&amp;$E$3,'Lançamentos Diários'!$A$5:$A$2004,"&lt;="&amp;$G$3))</f>
        <v/>
      </c>
      <c r="C7" s="20">
        <f>IF(A7="","",SUMIFS('Lançamentos Diários'!$J$5:$J$2004,'Lançamentos Diários'!$B$5:$B$2004,$A7,'Lançamentos Diários'!$A$5:$A$2004,"&gt;="&amp;$E$3,'Lançamentos Diários'!$A$5:$A$2004,"&lt;="&amp;$G$3))</f>
        <v/>
      </c>
      <c r="D7" s="20">
        <f>IF(A7="","",SUMIFS(Paradas!$F$5:$F$4004,Paradas!$B$5:$B$4004,$A7,Paradas!$A$5:$A$4004,"&gt;="&amp;$E$3,Paradas!$A$5:$A$4004,"&lt;="&amp;$G$3))</f>
        <v/>
      </c>
      <c r="E7" s="20">
        <f>IF(A7="","",C7-D7)</f>
        <v/>
      </c>
      <c r="F7" s="19">
        <f>IF(A7="","",COUNTIFS(Paradas!$B$5:$B$4004,$A7,Paradas!$A$5:$A$4004,"&gt;="&amp;$E$3,Paradas!$A$5:$A$4004,"&lt;="&amp;$G$3))</f>
        <v/>
      </c>
      <c r="G7" s="20">
        <f>IF(A7="","",IF(B7=0,0,E7/B7))</f>
        <v/>
      </c>
      <c r="H7" s="44">
        <f>IF(A7="","",IF(C7=0,0,E7/C7))</f>
        <v/>
      </c>
    </row>
    <row r="8">
      <c r="A8" s="19">
        <f>IF(Equipamentos!A8="","",Equipamentos!A8)</f>
        <v/>
      </c>
      <c r="B8" s="19">
        <f>IF(A8="","",COUNTIFS('Lançamentos Diários'!$B$5:$B$2004,$A8,'Lançamentos Diários'!$A$5:$A$2004,"&gt;="&amp;$E$3,'Lançamentos Diários'!$A$5:$A$2004,"&lt;="&amp;$G$3))</f>
        <v/>
      </c>
      <c r="C8" s="20">
        <f>IF(A8="","",SUMIFS('Lançamentos Diários'!$J$5:$J$2004,'Lançamentos Diários'!$B$5:$B$2004,$A8,'Lançamentos Diários'!$A$5:$A$2004,"&gt;="&amp;$E$3,'Lançamentos Diários'!$A$5:$A$2004,"&lt;="&amp;$G$3))</f>
        <v/>
      </c>
      <c r="D8" s="20">
        <f>IF(A8="","",SUMIFS(Paradas!$F$5:$F$4004,Paradas!$B$5:$B$4004,$A8,Paradas!$A$5:$A$4004,"&gt;="&amp;$E$3,Paradas!$A$5:$A$4004,"&lt;="&amp;$G$3))</f>
        <v/>
      </c>
      <c r="E8" s="20">
        <f>IF(A8="","",C8-D8)</f>
        <v/>
      </c>
      <c r="F8" s="19">
        <f>IF(A8="","",COUNTIFS(Paradas!$B$5:$B$4004,$A8,Paradas!$A$5:$A$4004,"&gt;="&amp;$E$3,Paradas!$A$5:$A$4004,"&lt;="&amp;$G$3))</f>
        <v/>
      </c>
      <c r="G8" s="20">
        <f>IF(A8="","",IF(B8=0,0,E8/B8))</f>
        <v/>
      </c>
      <c r="H8" s="44">
        <f>IF(A8="","",IF(C8=0,0,E8/C8))</f>
        <v/>
      </c>
    </row>
    <row r="9">
      <c r="A9" s="19">
        <f>IF(Equipamentos!A9="","",Equipamentos!A9)</f>
        <v/>
      </c>
      <c r="B9" s="19">
        <f>IF(A9="","",COUNTIFS('Lançamentos Diários'!$B$5:$B$2004,$A9,'Lançamentos Diários'!$A$5:$A$2004,"&gt;="&amp;$E$3,'Lançamentos Diários'!$A$5:$A$2004,"&lt;="&amp;$G$3))</f>
        <v/>
      </c>
      <c r="C9" s="20">
        <f>IF(A9="","",SUMIFS('Lançamentos Diários'!$J$5:$J$2004,'Lançamentos Diários'!$B$5:$B$2004,$A9,'Lançamentos Diários'!$A$5:$A$2004,"&gt;="&amp;$E$3,'Lançamentos Diários'!$A$5:$A$2004,"&lt;="&amp;$G$3))</f>
        <v/>
      </c>
      <c r="D9" s="20">
        <f>IF(A9="","",SUMIFS(Paradas!$F$5:$F$4004,Paradas!$B$5:$B$4004,$A9,Paradas!$A$5:$A$4004,"&gt;="&amp;$E$3,Paradas!$A$5:$A$4004,"&lt;="&amp;$G$3))</f>
        <v/>
      </c>
      <c r="E9" s="20">
        <f>IF(A9="","",C9-D9)</f>
        <v/>
      </c>
      <c r="F9" s="19">
        <f>IF(A9="","",COUNTIFS(Paradas!$B$5:$B$4004,$A9,Paradas!$A$5:$A$4004,"&gt;="&amp;$E$3,Paradas!$A$5:$A$4004,"&lt;="&amp;$G$3))</f>
        <v/>
      </c>
      <c r="G9" s="20">
        <f>IF(A9="","",IF(B9=0,0,E9/B9))</f>
        <v/>
      </c>
      <c r="H9" s="44">
        <f>IF(A9="","",IF(C9=0,0,E9/C9))</f>
        <v/>
      </c>
    </row>
    <row r="10">
      <c r="A10" s="19">
        <f>IF(Equipamentos!A10="","",Equipamentos!A10)</f>
        <v/>
      </c>
      <c r="B10" s="19">
        <f>IF(A10="","",COUNTIFS('Lançamentos Diários'!$B$5:$B$2004,$A10,'Lançamentos Diários'!$A$5:$A$2004,"&gt;="&amp;$E$3,'Lançamentos Diários'!$A$5:$A$2004,"&lt;="&amp;$G$3))</f>
        <v/>
      </c>
      <c r="C10" s="20">
        <f>IF(A10="","",SUMIFS('Lançamentos Diários'!$J$5:$J$2004,'Lançamentos Diários'!$B$5:$B$2004,$A10,'Lançamentos Diários'!$A$5:$A$2004,"&gt;="&amp;$E$3,'Lançamentos Diários'!$A$5:$A$2004,"&lt;="&amp;$G$3))</f>
        <v/>
      </c>
      <c r="D10" s="20">
        <f>IF(A10="","",SUMIFS(Paradas!$F$5:$F$4004,Paradas!$B$5:$B$4004,$A10,Paradas!$A$5:$A$4004,"&gt;="&amp;$E$3,Paradas!$A$5:$A$4004,"&lt;="&amp;$G$3))</f>
        <v/>
      </c>
      <c r="E10" s="20">
        <f>IF(A10="","",C10-D10)</f>
        <v/>
      </c>
      <c r="F10" s="19">
        <f>IF(A10="","",COUNTIFS(Paradas!$B$5:$B$4004,$A10,Paradas!$A$5:$A$4004,"&gt;="&amp;$E$3,Paradas!$A$5:$A$4004,"&lt;="&amp;$G$3))</f>
        <v/>
      </c>
      <c r="G10" s="20">
        <f>IF(A10="","",IF(B10=0,0,E10/B10))</f>
        <v/>
      </c>
      <c r="H10" s="44">
        <f>IF(A10="","",IF(C10=0,0,E10/C10))</f>
        <v/>
      </c>
    </row>
    <row r="11">
      <c r="A11" s="19">
        <f>IF(Equipamentos!A11="","",Equipamentos!A11)</f>
        <v/>
      </c>
      <c r="B11" s="19">
        <f>IF(A11="","",COUNTIFS('Lançamentos Diários'!$B$5:$B$2004,$A11,'Lançamentos Diários'!$A$5:$A$2004,"&gt;="&amp;$E$3,'Lançamentos Diários'!$A$5:$A$2004,"&lt;="&amp;$G$3))</f>
        <v/>
      </c>
      <c r="C11" s="20">
        <f>IF(A11="","",SUMIFS('Lançamentos Diários'!$J$5:$J$2004,'Lançamentos Diários'!$B$5:$B$2004,$A11,'Lançamentos Diários'!$A$5:$A$2004,"&gt;="&amp;$E$3,'Lançamentos Diários'!$A$5:$A$2004,"&lt;="&amp;$G$3))</f>
        <v/>
      </c>
      <c r="D11" s="20">
        <f>IF(A11="","",SUMIFS(Paradas!$F$5:$F$4004,Paradas!$B$5:$B$4004,$A11,Paradas!$A$5:$A$4004,"&gt;="&amp;$E$3,Paradas!$A$5:$A$4004,"&lt;="&amp;$G$3))</f>
        <v/>
      </c>
      <c r="E11" s="20">
        <f>IF(A11="","",C11-D11)</f>
        <v/>
      </c>
      <c r="F11" s="19">
        <f>IF(A11="","",COUNTIFS(Paradas!$B$5:$B$4004,$A11,Paradas!$A$5:$A$4004,"&gt;="&amp;$E$3,Paradas!$A$5:$A$4004,"&lt;="&amp;$G$3))</f>
        <v/>
      </c>
      <c r="G11" s="20">
        <f>IF(A11="","",IF(B11=0,0,E11/B11))</f>
        <v/>
      </c>
      <c r="H11" s="44">
        <f>IF(A11="","",IF(C11=0,0,E11/C11))</f>
        <v/>
      </c>
    </row>
    <row r="12">
      <c r="A12" s="17" t="inlineStr">
        <is>
          <t>TOTAL</t>
        </is>
      </c>
      <c r="B12" s="22">
        <f>SUM(B6:B11)</f>
        <v/>
      </c>
      <c r="C12" s="23">
        <f>SUM(C6:C11)</f>
        <v/>
      </c>
      <c r="D12" s="23">
        <f>SUM(D6:D11)</f>
        <v/>
      </c>
      <c r="E12" s="23">
        <f>SUM(E6:E11)</f>
        <v/>
      </c>
      <c r="F12" s="22">
        <f>SUM(F6:F11)</f>
        <v/>
      </c>
      <c r="G12" s="1" t="n"/>
      <c r="H12" s="45">
        <f>IF(C12=0,0,E12/C12)</f>
        <v/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15.6" customHeight="1">
      <c r="A15" s="25" t="inlineStr">
        <is>
          <t>HORAS PARADAS POR MOTIVO NO MÊS</t>
        </is>
      </c>
      <c r="B15" s="1" t="n"/>
      <c r="C15" s="1" t="n"/>
      <c r="D15" s="1" t="n"/>
      <c r="E15" s="1" t="n"/>
      <c r="F15" s="1" t="n"/>
      <c r="G15" s="1" t="n"/>
      <c r="H15" s="1" t="n"/>
    </row>
    <row r="16" ht="31.95" customHeight="1">
      <c r="A16" s="3" t="inlineStr">
        <is>
          <t>Motivo</t>
        </is>
      </c>
      <c r="B16" s="3">
        <f>IF(Equipamentos!A6="","",Equipamentos!A6)</f>
        <v/>
      </c>
      <c r="C16" s="3">
        <f>IF(Equipamentos!A7="","",Equipamentos!A7)</f>
        <v/>
      </c>
      <c r="D16" s="3">
        <f>IF(Equipamentos!A8="","",Equipamentos!A8)</f>
        <v/>
      </c>
      <c r="E16" s="3">
        <f>IF(Equipamentos!A9="","",Equipamentos!A9)</f>
        <v/>
      </c>
      <c r="F16" s="3">
        <f>IF(Equipamentos!A10="","",Equipamentos!A10)</f>
        <v/>
      </c>
      <c r="G16" s="3">
        <f>IF(Equipamentos!A11="","",Equipamentos!A11)</f>
        <v/>
      </c>
      <c r="H16" s="3" t="inlineStr">
        <is>
          <t>Total</t>
        </is>
      </c>
    </row>
    <row r="17">
      <c r="A17" s="26">
        <f>IF('Motivos de Parada'!A7="","",'Motivos de Parada'!A7)</f>
        <v/>
      </c>
      <c r="B17" s="46">
        <f>IF(OR($A17="",B$16=""),"",SUMIFS(Paradas!$F$5:$F$4004,Paradas!$E$5:$E$4004,$A17,Paradas!$B$5:$B$4004,B$16,Paradas!$A$5:$A$4004,"&gt;="&amp;$E$3,Paradas!$A$5:$A$4004,"&lt;="&amp;$G$3))</f>
        <v/>
      </c>
      <c r="C17" s="46">
        <f>IF(OR($A17="",C$16=""),"",SUMIFS(Paradas!$F$5:$F$4004,Paradas!$E$5:$E$4004,$A17,Paradas!$B$5:$B$4004,C$16,Paradas!$A$5:$A$4004,"&gt;="&amp;$E$3,Paradas!$A$5:$A$4004,"&lt;="&amp;$G$3))</f>
        <v/>
      </c>
      <c r="D17" s="46">
        <f>IF(OR($A17="",D$16=""),"",SUMIFS(Paradas!$F$5:$F$4004,Paradas!$E$5:$E$4004,$A17,Paradas!$B$5:$B$4004,D$16,Paradas!$A$5:$A$4004,"&gt;="&amp;$E$3,Paradas!$A$5:$A$4004,"&lt;="&amp;$G$3))</f>
        <v/>
      </c>
      <c r="E17" s="46">
        <f>IF(OR($A17="",E$16=""),"",SUMIFS(Paradas!$F$5:$F$4004,Paradas!$E$5:$E$4004,$A17,Paradas!$B$5:$B$4004,E$16,Paradas!$A$5:$A$4004,"&gt;="&amp;$E$3,Paradas!$A$5:$A$4004,"&lt;="&amp;$G$3))</f>
        <v/>
      </c>
      <c r="F17" s="46">
        <f>IF(OR($A17="",F$16=""),"",SUMIFS(Paradas!$F$5:$F$4004,Paradas!$E$5:$E$4004,$A17,Paradas!$B$5:$B$4004,F$16,Paradas!$A$5:$A$4004,"&gt;="&amp;$E$3,Paradas!$A$5:$A$4004,"&lt;="&amp;$G$3))</f>
        <v/>
      </c>
      <c r="G17" s="46">
        <f>IF(OR($A17="",G$16=""),"",SUMIFS(Paradas!$F$5:$F$4004,Paradas!$E$5:$E$4004,$A17,Paradas!$B$5:$B$4004,G$16,Paradas!$A$5:$A$4004,"&gt;="&amp;$E$3,Paradas!$A$5:$A$4004,"&lt;="&amp;$G$3))</f>
        <v/>
      </c>
      <c r="H17" s="46">
        <f>IF($A17="","",SUM(B17:G17))</f>
        <v/>
      </c>
    </row>
    <row r="18">
      <c r="A18" s="26">
        <f>IF('Motivos de Parada'!A8="","",'Motivos de Parada'!A8)</f>
        <v/>
      </c>
      <c r="B18" s="46">
        <f>IF(OR($A18="",B$16=""),"",SUMIFS(Paradas!$F$5:$F$4004,Paradas!$E$5:$E$4004,$A18,Paradas!$B$5:$B$4004,B$16,Paradas!$A$5:$A$4004,"&gt;="&amp;$E$3,Paradas!$A$5:$A$4004,"&lt;="&amp;$G$3))</f>
        <v/>
      </c>
      <c r="C18" s="46">
        <f>IF(OR($A18="",C$16=""),"",SUMIFS(Paradas!$F$5:$F$4004,Paradas!$E$5:$E$4004,$A18,Paradas!$B$5:$B$4004,C$16,Paradas!$A$5:$A$4004,"&gt;="&amp;$E$3,Paradas!$A$5:$A$4004,"&lt;="&amp;$G$3))</f>
        <v/>
      </c>
      <c r="D18" s="46">
        <f>IF(OR($A18="",D$16=""),"",SUMIFS(Paradas!$F$5:$F$4004,Paradas!$E$5:$E$4004,$A18,Paradas!$B$5:$B$4004,D$16,Paradas!$A$5:$A$4004,"&gt;="&amp;$E$3,Paradas!$A$5:$A$4004,"&lt;="&amp;$G$3))</f>
        <v/>
      </c>
      <c r="E18" s="46">
        <f>IF(OR($A18="",E$16=""),"",SUMIFS(Paradas!$F$5:$F$4004,Paradas!$E$5:$E$4004,$A18,Paradas!$B$5:$B$4004,E$16,Paradas!$A$5:$A$4004,"&gt;="&amp;$E$3,Paradas!$A$5:$A$4004,"&lt;="&amp;$G$3))</f>
        <v/>
      </c>
      <c r="F18" s="46">
        <f>IF(OR($A18="",F$16=""),"",SUMIFS(Paradas!$F$5:$F$4004,Paradas!$E$5:$E$4004,$A18,Paradas!$B$5:$B$4004,F$16,Paradas!$A$5:$A$4004,"&gt;="&amp;$E$3,Paradas!$A$5:$A$4004,"&lt;="&amp;$G$3))</f>
        <v/>
      </c>
      <c r="G18" s="46">
        <f>IF(OR($A18="",G$16=""),"",SUMIFS(Paradas!$F$5:$F$4004,Paradas!$E$5:$E$4004,$A18,Paradas!$B$5:$B$4004,G$16,Paradas!$A$5:$A$4004,"&gt;="&amp;$E$3,Paradas!$A$5:$A$4004,"&lt;="&amp;$G$3))</f>
        <v/>
      </c>
      <c r="H18" s="46">
        <f>IF($A18="","",SUM(B18:G18))</f>
        <v/>
      </c>
    </row>
    <row r="19">
      <c r="A19" s="26">
        <f>IF('Motivos de Parada'!A9="","",'Motivos de Parada'!A9)</f>
        <v/>
      </c>
      <c r="B19" s="46">
        <f>IF(OR($A19="",B$16=""),"",SUMIFS(Paradas!$F$5:$F$4004,Paradas!$E$5:$E$4004,$A19,Paradas!$B$5:$B$4004,B$16,Paradas!$A$5:$A$4004,"&gt;="&amp;$E$3,Paradas!$A$5:$A$4004,"&lt;="&amp;$G$3))</f>
        <v/>
      </c>
      <c r="C19" s="46">
        <f>IF(OR($A19="",C$16=""),"",SUMIFS(Paradas!$F$5:$F$4004,Paradas!$E$5:$E$4004,$A19,Paradas!$B$5:$B$4004,C$16,Paradas!$A$5:$A$4004,"&gt;="&amp;$E$3,Paradas!$A$5:$A$4004,"&lt;="&amp;$G$3))</f>
        <v/>
      </c>
      <c r="D19" s="46">
        <f>IF(OR($A19="",D$16=""),"",SUMIFS(Paradas!$F$5:$F$4004,Paradas!$E$5:$E$4004,$A19,Paradas!$B$5:$B$4004,D$16,Paradas!$A$5:$A$4004,"&gt;="&amp;$E$3,Paradas!$A$5:$A$4004,"&lt;="&amp;$G$3))</f>
        <v/>
      </c>
      <c r="E19" s="46">
        <f>IF(OR($A19="",E$16=""),"",SUMIFS(Paradas!$F$5:$F$4004,Paradas!$E$5:$E$4004,$A19,Paradas!$B$5:$B$4004,E$16,Paradas!$A$5:$A$4004,"&gt;="&amp;$E$3,Paradas!$A$5:$A$4004,"&lt;="&amp;$G$3))</f>
        <v/>
      </c>
      <c r="F19" s="46">
        <f>IF(OR($A19="",F$16=""),"",SUMIFS(Paradas!$F$5:$F$4004,Paradas!$E$5:$E$4004,$A19,Paradas!$B$5:$B$4004,F$16,Paradas!$A$5:$A$4004,"&gt;="&amp;$E$3,Paradas!$A$5:$A$4004,"&lt;="&amp;$G$3))</f>
        <v/>
      </c>
      <c r="G19" s="46">
        <f>IF(OR($A19="",G$16=""),"",SUMIFS(Paradas!$F$5:$F$4004,Paradas!$E$5:$E$4004,$A19,Paradas!$B$5:$B$4004,G$16,Paradas!$A$5:$A$4004,"&gt;="&amp;$E$3,Paradas!$A$5:$A$4004,"&lt;="&amp;$G$3))</f>
        <v/>
      </c>
      <c r="H19" s="46">
        <f>IF($A19="","",SUM(B19:G19))</f>
        <v/>
      </c>
    </row>
    <row r="20">
      <c r="A20" s="26">
        <f>IF('Motivos de Parada'!A10="","",'Motivos de Parada'!A10)</f>
        <v/>
      </c>
      <c r="B20" s="46">
        <f>IF(OR($A20="",B$16=""),"",SUMIFS(Paradas!$F$5:$F$4004,Paradas!$E$5:$E$4004,$A20,Paradas!$B$5:$B$4004,B$16,Paradas!$A$5:$A$4004,"&gt;="&amp;$E$3,Paradas!$A$5:$A$4004,"&lt;="&amp;$G$3))</f>
        <v/>
      </c>
      <c r="C20" s="46">
        <f>IF(OR($A20="",C$16=""),"",SUMIFS(Paradas!$F$5:$F$4004,Paradas!$E$5:$E$4004,$A20,Paradas!$B$5:$B$4004,C$16,Paradas!$A$5:$A$4004,"&gt;="&amp;$E$3,Paradas!$A$5:$A$4004,"&lt;="&amp;$G$3))</f>
        <v/>
      </c>
      <c r="D20" s="46">
        <f>IF(OR($A20="",D$16=""),"",SUMIFS(Paradas!$F$5:$F$4004,Paradas!$E$5:$E$4004,$A20,Paradas!$B$5:$B$4004,D$16,Paradas!$A$5:$A$4004,"&gt;="&amp;$E$3,Paradas!$A$5:$A$4004,"&lt;="&amp;$G$3))</f>
        <v/>
      </c>
      <c r="E20" s="46">
        <f>IF(OR($A20="",E$16=""),"",SUMIFS(Paradas!$F$5:$F$4004,Paradas!$E$5:$E$4004,$A20,Paradas!$B$5:$B$4004,E$16,Paradas!$A$5:$A$4004,"&gt;="&amp;$E$3,Paradas!$A$5:$A$4004,"&lt;="&amp;$G$3))</f>
        <v/>
      </c>
      <c r="F20" s="46">
        <f>IF(OR($A20="",F$16=""),"",SUMIFS(Paradas!$F$5:$F$4004,Paradas!$E$5:$E$4004,$A20,Paradas!$B$5:$B$4004,F$16,Paradas!$A$5:$A$4004,"&gt;="&amp;$E$3,Paradas!$A$5:$A$4004,"&lt;="&amp;$G$3))</f>
        <v/>
      </c>
      <c r="G20" s="46">
        <f>IF(OR($A20="",G$16=""),"",SUMIFS(Paradas!$F$5:$F$4004,Paradas!$E$5:$E$4004,$A20,Paradas!$B$5:$B$4004,G$16,Paradas!$A$5:$A$4004,"&gt;="&amp;$E$3,Paradas!$A$5:$A$4004,"&lt;="&amp;$G$3))</f>
        <v/>
      </c>
      <c r="H20" s="46">
        <f>IF($A20="","",SUM(B20:G20))</f>
        <v/>
      </c>
    </row>
    <row r="21">
      <c r="A21" s="26">
        <f>IF('Motivos de Parada'!A11="","",'Motivos de Parada'!A11)</f>
        <v/>
      </c>
      <c r="B21" s="46">
        <f>IF(OR($A21="",B$16=""),"",SUMIFS(Paradas!$F$5:$F$4004,Paradas!$E$5:$E$4004,$A21,Paradas!$B$5:$B$4004,B$16,Paradas!$A$5:$A$4004,"&gt;="&amp;$E$3,Paradas!$A$5:$A$4004,"&lt;="&amp;$G$3))</f>
        <v/>
      </c>
      <c r="C21" s="46">
        <f>IF(OR($A21="",C$16=""),"",SUMIFS(Paradas!$F$5:$F$4004,Paradas!$E$5:$E$4004,$A21,Paradas!$B$5:$B$4004,C$16,Paradas!$A$5:$A$4004,"&gt;="&amp;$E$3,Paradas!$A$5:$A$4004,"&lt;="&amp;$G$3))</f>
        <v/>
      </c>
      <c r="D21" s="46">
        <f>IF(OR($A21="",D$16=""),"",SUMIFS(Paradas!$F$5:$F$4004,Paradas!$E$5:$E$4004,$A21,Paradas!$B$5:$B$4004,D$16,Paradas!$A$5:$A$4004,"&gt;="&amp;$E$3,Paradas!$A$5:$A$4004,"&lt;="&amp;$G$3))</f>
        <v/>
      </c>
      <c r="E21" s="46">
        <f>IF(OR($A21="",E$16=""),"",SUMIFS(Paradas!$F$5:$F$4004,Paradas!$E$5:$E$4004,$A21,Paradas!$B$5:$B$4004,E$16,Paradas!$A$5:$A$4004,"&gt;="&amp;$E$3,Paradas!$A$5:$A$4004,"&lt;="&amp;$G$3))</f>
        <v/>
      </c>
      <c r="F21" s="46">
        <f>IF(OR($A21="",F$16=""),"",SUMIFS(Paradas!$F$5:$F$4004,Paradas!$E$5:$E$4004,$A21,Paradas!$B$5:$B$4004,F$16,Paradas!$A$5:$A$4004,"&gt;="&amp;$E$3,Paradas!$A$5:$A$4004,"&lt;="&amp;$G$3))</f>
        <v/>
      </c>
      <c r="G21" s="46">
        <f>IF(OR($A21="",G$16=""),"",SUMIFS(Paradas!$F$5:$F$4004,Paradas!$E$5:$E$4004,$A21,Paradas!$B$5:$B$4004,G$16,Paradas!$A$5:$A$4004,"&gt;="&amp;$E$3,Paradas!$A$5:$A$4004,"&lt;="&amp;$G$3))</f>
        <v/>
      </c>
      <c r="H21" s="46">
        <f>IF($A21="","",SUM(B21:G21))</f>
        <v/>
      </c>
    </row>
    <row r="22">
      <c r="A22" s="26">
        <f>IF('Motivos de Parada'!A12="","",'Motivos de Parada'!A12)</f>
        <v/>
      </c>
      <c r="B22" s="46">
        <f>IF(OR($A22="",B$16=""),"",SUMIFS(Paradas!$F$5:$F$4004,Paradas!$E$5:$E$4004,$A22,Paradas!$B$5:$B$4004,B$16,Paradas!$A$5:$A$4004,"&gt;="&amp;$E$3,Paradas!$A$5:$A$4004,"&lt;="&amp;$G$3))</f>
        <v/>
      </c>
      <c r="C22" s="46">
        <f>IF(OR($A22="",C$16=""),"",SUMIFS(Paradas!$F$5:$F$4004,Paradas!$E$5:$E$4004,$A22,Paradas!$B$5:$B$4004,C$16,Paradas!$A$5:$A$4004,"&gt;="&amp;$E$3,Paradas!$A$5:$A$4004,"&lt;="&amp;$G$3))</f>
        <v/>
      </c>
      <c r="D22" s="46">
        <f>IF(OR($A22="",D$16=""),"",SUMIFS(Paradas!$F$5:$F$4004,Paradas!$E$5:$E$4004,$A22,Paradas!$B$5:$B$4004,D$16,Paradas!$A$5:$A$4004,"&gt;="&amp;$E$3,Paradas!$A$5:$A$4004,"&lt;="&amp;$G$3))</f>
        <v/>
      </c>
      <c r="E22" s="46">
        <f>IF(OR($A22="",E$16=""),"",SUMIFS(Paradas!$F$5:$F$4004,Paradas!$E$5:$E$4004,$A22,Paradas!$B$5:$B$4004,E$16,Paradas!$A$5:$A$4004,"&gt;="&amp;$E$3,Paradas!$A$5:$A$4004,"&lt;="&amp;$G$3))</f>
        <v/>
      </c>
      <c r="F22" s="46">
        <f>IF(OR($A22="",F$16=""),"",SUMIFS(Paradas!$F$5:$F$4004,Paradas!$E$5:$E$4004,$A22,Paradas!$B$5:$B$4004,F$16,Paradas!$A$5:$A$4004,"&gt;="&amp;$E$3,Paradas!$A$5:$A$4004,"&lt;="&amp;$G$3))</f>
        <v/>
      </c>
      <c r="G22" s="46">
        <f>IF(OR($A22="",G$16=""),"",SUMIFS(Paradas!$F$5:$F$4004,Paradas!$E$5:$E$4004,$A22,Paradas!$B$5:$B$4004,G$16,Paradas!$A$5:$A$4004,"&gt;="&amp;$E$3,Paradas!$A$5:$A$4004,"&lt;="&amp;$G$3))</f>
        <v/>
      </c>
      <c r="H22" s="46">
        <f>IF($A22="","",SUM(B22:G22))</f>
        <v/>
      </c>
    </row>
    <row r="23">
      <c r="A23" s="26">
        <f>IF('Motivos de Parada'!A13="","",'Motivos de Parada'!A13)</f>
        <v/>
      </c>
      <c r="B23" s="46">
        <f>IF(OR($A23="",B$16=""),"",SUMIFS(Paradas!$F$5:$F$4004,Paradas!$E$5:$E$4004,$A23,Paradas!$B$5:$B$4004,B$16,Paradas!$A$5:$A$4004,"&gt;="&amp;$E$3,Paradas!$A$5:$A$4004,"&lt;="&amp;$G$3))</f>
        <v/>
      </c>
      <c r="C23" s="46">
        <f>IF(OR($A23="",C$16=""),"",SUMIFS(Paradas!$F$5:$F$4004,Paradas!$E$5:$E$4004,$A23,Paradas!$B$5:$B$4004,C$16,Paradas!$A$5:$A$4004,"&gt;="&amp;$E$3,Paradas!$A$5:$A$4004,"&lt;="&amp;$G$3))</f>
        <v/>
      </c>
      <c r="D23" s="46">
        <f>IF(OR($A23="",D$16=""),"",SUMIFS(Paradas!$F$5:$F$4004,Paradas!$E$5:$E$4004,$A23,Paradas!$B$5:$B$4004,D$16,Paradas!$A$5:$A$4004,"&gt;="&amp;$E$3,Paradas!$A$5:$A$4004,"&lt;="&amp;$G$3))</f>
        <v/>
      </c>
      <c r="E23" s="46">
        <f>IF(OR($A23="",E$16=""),"",SUMIFS(Paradas!$F$5:$F$4004,Paradas!$E$5:$E$4004,$A23,Paradas!$B$5:$B$4004,E$16,Paradas!$A$5:$A$4004,"&gt;="&amp;$E$3,Paradas!$A$5:$A$4004,"&lt;="&amp;$G$3))</f>
        <v/>
      </c>
      <c r="F23" s="46">
        <f>IF(OR($A23="",F$16=""),"",SUMIFS(Paradas!$F$5:$F$4004,Paradas!$E$5:$E$4004,$A23,Paradas!$B$5:$B$4004,F$16,Paradas!$A$5:$A$4004,"&gt;="&amp;$E$3,Paradas!$A$5:$A$4004,"&lt;="&amp;$G$3))</f>
        <v/>
      </c>
      <c r="G23" s="46">
        <f>IF(OR($A23="",G$16=""),"",SUMIFS(Paradas!$F$5:$F$4004,Paradas!$E$5:$E$4004,$A23,Paradas!$B$5:$B$4004,G$16,Paradas!$A$5:$A$4004,"&gt;="&amp;$E$3,Paradas!$A$5:$A$4004,"&lt;="&amp;$G$3))</f>
        <v/>
      </c>
      <c r="H23" s="46">
        <f>IF($A23="","",SUM(B23:G23))</f>
        <v/>
      </c>
    </row>
    <row r="24">
      <c r="A24" s="26">
        <f>IF('Motivos de Parada'!A14="","",'Motivos de Parada'!A14)</f>
        <v/>
      </c>
      <c r="B24" s="46">
        <f>IF(OR($A24="",B$16=""),"",SUMIFS(Paradas!$F$5:$F$4004,Paradas!$E$5:$E$4004,$A24,Paradas!$B$5:$B$4004,B$16,Paradas!$A$5:$A$4004,"&gt;="&amp;$E$3,Paradas!$A$5:$A$4004,"&lt;="&amp;$G$3))</f>
        <v/>
      </c>
      <c r="C24" s="46">
        <f>IF(OR($A24="",C$16=""),"",SUMIFS(Paradas!$F$5:$F$4004,Paradas!$E$5:$E$4004,$A24,Paradas!$B$5:$B$4004,C$16,Paradas!$A$5:$A$4004,"&gt;="&amp;$E$3,Paradas!$A$5:$A$4004,"&lt;="&amp;$G$3))</f>
        <v/>
      </c>
      <c r="D24" s="46">
        <f>IF(OR($A24="",D$16=""),"",SUMIFS(Paradas!$F$5:$F$4004,Paradas!$E$5:$E$4004,$A24,Paradas!$B$5:$B$4004,D$16,Paradas!$A$5:$A$4004,"&gt;="&amp;$E$3,Paradas!$A$5:$A$4004,"&lt;="&amp;$G$3))</f>
        <v/>
      </c>
      <c r="E24" s="46">
        <f>IF(OR($A24="",E$16=""),"",SUMIFS(Paradas!$F$5:$F$4004,Paradas!$E$5:$E$4004,$A24,Paradas!$B$5:$B$4004,E$16,Paradas!$A$5:$A$4004,"&gt;="&amp;$E$3,Paradas!$A$5:$A$4004,"&lt;="&amp;$G$3))</f>
        <v/>
      </c>
      <c r="F24" s="46">
        <f>IF(OR($A24="",F$16=""),"",SUMIFS(Paradas!$F$5:$F$4004,Paradas!$E$5:$E$4004,$A24,Paradas!$B$5:$B$4004,F$16,Paradas!$A$5:$A$4004,"&gt;="&amp;$E$3,Paradas!$A$5:$A$4004,"&lt;="&amp;$G$3))</f>
        <v/>
      </c>
      <c r="G24" s="46">
        <f>IF(OR($A24="",G$16=""),"",SUMIFS(Paradas!$F$5:$F$4004,Paradas!$E$5:$E$4004,$A24,Paradas!$B$5:$B$4004,G$16,Paradas!$A$5:$A$4004,"&gt;="&amp;$E$3,Paradas!$A$5:$A$4004,"&lt;="&amp;$G$3))</f>
        <v/>
      </c>
      <c r="H24" s="46">
        <f>IF($A24="","",SUM(B24:G24))</f>
        <v/>
      </c>
    </row>
    <row r="25">
      <c r="A25" s="26">
        <f>IF('Motivos de Parada'!A15="","",'Motivos de Parada'!A15)</f>
        <v/>
      </c>
      <c r="B25" s="46">
        <f>IF(OR($A25="",B$16=""),"",SUMIFS(Paradas!$F$5:$F$4004,Paradas!$E$5:$E$4004,$A25,Paradas!$B$5:$B$4004,B$16,Paradas!$A$5:$A$4004,"&gt;="&amp;$E$3,Paradas!$A$5:$A$4004,"&lt;="&amp;$G$3))</f>
        <v/>
      </c>
      <c r="C25" s="46">
        <f>IF(OR($A25="",C$16=""),"",SUMIFS(Paradas!$F$5:$F$4004,Paradas!$E$5:$E$4004,$A25,Paradas!$B$5:$B$4004,C$16,Paradas!$A$5:$A$4004,"&gt;="&amp;$E$3,Paradas!$A$5:$A$4004,"&lt;="&amp;$G$3))</f>
        <v/>
      </c>
      <c r="D25" s="46">
        <f>IF(OR($A25="",D$16=""),"",SUMIFS(Paradas!$F$5:$F$4004,Paradas!$E$5:$E$4004,$A25,Paradas!$B$5:$B$4004,D$16,Paradas!$A$5:$A$4004,"&gt;="&amp;$E$3,Paradas!$A$5:$A$4004,"&lt;="&amp;$G$3))</f>
        <v/>
      </c>
      <c r="E25" s="46">
        <f>IF(OR($A25="",E$16=""),"",SUMIFS(Paradas!$F$5:$F$4004,Paradas!$E$5:$E$4004,$A25,Paradas!$B$5:$B$4004,E$16,Paradas!$A$5:$A$4004,"&gt;="&amp;$E$3,Paradas!$A$5:$A$4004,"&lt;="&amp;$G$3))</f>
        <v/>
      </c>
      <c r="F25" s="46">
        <f>IF(OR($A25="",F$16=""),"",SUMIFS(Paradas!$F$5:$F$4004,Paradas!$E$5:$E$4004,$A25,Paradas!$B$5:$B$4004,F$16,Paradas!$A$5:$A$4004,"&gt;="&amp;$E$3,Paradas!$A$5:$A$4004,"&lt;="&amp;$G$3))</f>
        <v/>
      </c>
      <c r="G25" s="46">
        <f>IF(OR($A25="",G$16=""),"",SUMIFS(Paradas!$F$5:$F$4004,Paradas!$E$5:$E$4004,$A25,Paradas!$B$5:$B$4004,G$16,Paradas!$A$5:$A$4004,"&gt;="&amp;$E$3,Paradas!$A$5:$A$4004,"&lt;="&amp;$G$3))</f>
        <v/>
      </c>
      <c r="H25" s="46">
        <f>IF($A25="","",SUM(B25:G25))</f>
        <v/>
      </c>
    </row>
    <row r="26">
      <c r="A26" s="26">
        <f>IF('Motivos de Parada'!A16="","",'Motivos de Parada'!A16)</f>
        <v/>
      </c>
      <c r="B26" s="46">
        <f>IF(OR($A26="",B$16=""),"",SUMIFS(Paradas!$F$5:$F$4004,Paradas!$E$5:$E$4004,$A26,Paradas!$B$5:$B$4004,B$16,Paradas!$A$5:$A$4004,"&gt;="&amp;$E$3,Paradas!$A$5:$A$4004,"&lt;="&amp;$G$3))</f>
        <v/>
      </c>
      <c r="C26" s="46">
        <f>IF(OR($A26="",C$16=""),"",SUMIFS(Paradas!$F$5:$F$4004,Paradas!$E$5:$E$4004,$A26,Paradas!$B$5:$B$4004,C$16,Paradas!$A$5:$A$4004,"&gt;="&amp;$E$3,Paradas!$A$5:$A$4004,"&lt;="&amp;$G$3))</f>
        <v/>
      </c>
      <c r="D26" s="46">
        <f>IF(OR($A26="",D$16=""),"",SUMIFS(Paradas!$F$5:$F$4004,Paradas!$E$5:$E$4004,$A26,Paradas!$B$5:$B$4004,D$16,Paradas!$A$5:$A$4004,"&gt;="&amp;$E$3,Paradas!$A$5:$A$4004,"&lt;="&amp;$G$3))</f>
        <v/>
      </c>
      <c r="E26" s="46">
        <f>IF(OR($A26="",E$16=""),"",SUMIFS(Paradas!$F$5:$F$4004,Paradas!$E$5:$E$4004,$A26,Paradas!$B$5:$B$4004,E$16,Paradas!$A$5:$A$4004,"&gt;="&amp;$E$3,Paradas!$A$5:$A$4004,"&lt;="&amp;$G$3))</f>
        <v/>
      </c>
      <c r="F26" s="46">
        <f>IF(OR($A26="",F$16=""),"",SUMIFS(Paradas!$F$5:$F$4004,Paradas!$E$5:$E$4004,$A26,Paradas!$B$5:$B$4004,F$16,Paradas!$A$5:$A$4004,"&gt;="&amp;$E$3,Paradas!$A$5:$A$4004,"&lt;="&amp;$G$3))</f>
        <v/>
      </c>
      <c r="G26" s="46">
        <f>IF(OR($A26="",G$16=""),"",SUMIFS(Paradas!$F$5:$F$4004,Paradas!$E$5:$E$4004,$A26,Paradas!$B$5:$B$4004,G$16,Paradas!$A$5:$A$4004,"&gt;="&amp;$E$3,Paradas!$A$5:$A$4004,"&lt;="&amp;$G$3))</f>
        <v/>
      </c>
      <c r="H26" s="46">
        <f>IF($A26="","",SUM(B26:G26))</f>
        <v/>
      </c>
    </row>
    <row r="27">
      <c r="A27" s="26">
        <f>IF('Motivos de Parada'!A17="","",'Motivos de Parada'!A17)</f>
        <v/>
      </c>
      <c r="B27" s="46">
        <f>IF(OR($A27="",B$16=""),"",SUMIFS(Paradas!$F$5:$F$4004,Paradas!$E$5:$E$4004,$A27,Paradas!$B$5:$B$4004,B$16,Paradas!$A$5:$A$4004,"&gt;="&amp;$E$3,Paradas!$A$5:$A$4004,"&lt;="&amp;$G$3))</f>
        <v/>
      </c>
      <c r="C27" s="46">
        <f>IF(OR($A27="",C$16=""),"",SUMIFS(Paradas!$F$5:$F$4004,Paradas!$E$5:$E$4004,$A27,Paradas!$B$5:$B$4004,C$16,Paradas!$A$5:$A$4004,"&gt;="&amp;$E$3,Paradas!$A$5:$A$4004,"&lt;="&amp;$G$3))</f>
        <v/>
      </c>
      <c r="D27" s="46">
        <f>IF(OR($A27="",D$16=""),"",SUMIFS(Paradas!$F$5:$F$4004,Paradas!$E$5:$E$4004,$A27,Paradas!$B$5:$B$4004,D$16,Paradas!$A$5:$A$4004,"&gt;="&amp;$E$3,Paradas!$A$5:$A$4004,"&lt;="&amp;$G$3))</f>
        <v/>
      </c>
      <c r="E27" s="46">
        <f>IF(OR($A27="",E$16=""),"",SUMIFS(Paradas!$F$5:$F$4004,Paradas!$E$5:$E$4004,$A27,Paradas!$B$5:$B$4004,E$16,Paradas!$A$5:$A$4004,"&gt;="&amp;$E$3,Paradas!$A$5:$A$4004,"&lt;="&amp;$G$3))</f>
        <v/>
      </c>
      <c r="F27" s="46">
        <f>IF(OR($A27="",F$16=""),"",SUMIFS(Paradas!$F$5:$F$4004,Paradas!$E$5:$E$4004,$A27,Paradas!$B$5:$B$4004,F$16,Paradas!$A$5:$A$4004,"&gt;="&amp;$E$3,Paradas!$A$5:$A$4004,"&lt;="&amp;$G$3))</f>
        <v/>
      </c>
      <c r="G27" s="46">
        <f>IF(OR($A27="",G$16=""),"",SUMIFS(Paradas!$F$5:$F$4004,Paradas!$E$5:$E$4004,$A27,Paradas!$B$5:$B$4004,G$16,Paradas!$A$5:$A$4004,"&gt;="&amp;$E$3,Paradas!$A$5:$A$4004,"&lt;="&amp;$G$3))</f>
        <v/>
      </c>
      <c r="H27" s="46">
        <f>IF($A27="","",SUM(B27:G27))</f>
        <v/>
      </c>
    </row>
    <row r="28">
      <c r="A28" s="26">
        <f>IF('Motivos de Parada'!A18="","",'Motivos de Parada'!A18)</f>
        <v/>
      </c>
      <c r="B28" s="46">
        <f>IF(OR($A28="",B$16=""),"",SUMIFS(Paradas!$F$5:$F$4004,Paradas!$E$5:$E$4004,$A28,Paradas!$B$5:$B$4004,B$16,Paradas!$A$5:$A$4004,"&gt;="&amp;$E$3,Paradas!$A$5:$A$4004,"&lt;="&amp;$G$3))</f>
        <v/>
      </c>
      <c r="C28" s="46">
        <f>IF(OR($A28="",C$16=""),"",SUMIFS(Paradas!$F$5:$F$4004,Paradas!$E$5:$E$4004,$A28,Paradas!$B$5:$B$4004,C$16,Paradas!$A$5:$A$4004,"&gt;="&amp;$E$3,Paradas!$A$5:$A$4004,"&lt;="&amp;$G$3))</f>
        <v/>
      </c>
      <c r="D28" s="46">
        <f>IF(OR($A28="",D$16=""),"",SUMIFS(Paradas!$F$5:$F$4004,Paradas!$E$5:$E$4004,$A28,Paradas!$B$5:$B$4004,D$16,Paradas!$A$5:$A$4004,"&gt;="&amp;$E$3,Paradas!$A$5:$A$4004,"&lt;="&amp;$G$3))</f>
        <v/>
      </c>
      <c r="E28" s="46">
        <f>IF(OR($A28="",E$16=""),"",SUMIFS(Paradas!$F$5:$F$4004,Paradas!$E$5:$E$4004,$A28,Paradas!$B$5:$B$4004,E$16,Paradas!$A$5:$A$4004,"&gt;="&amp;$E$3,Paradas!$A$5:$A$4004,"&lt;="&amp;$G$3))</f>
        <v/>
      </c>
      <c r="F28" s="46">
        <f>IF(OR($A28="",F$16=""),"",SUMIFS(Paradas!$F$5:$F$4004,Paradas!$E$5:$E$4004,$A28,Paradas!$B$5:$B$4004,F$16,Paradas!$A$5:$A$4004,"&gt;="&amp;$E$3,Paradas!$A$5:$A$4004,"&lt;="&amp;$G$3))</f>
        <v/>
      </c>
      <c r="G28" s="46">
        <f>IF(OR($A28="",G$16=""),"",SUMIFS(Paradas!$F$5:$F$4004,Paradas!$E$5:$E$4004,$A28,Paradas!$B$5:$B$4004,G$16,Paradas!$A$5:$A$4004,"&gt;="&amp;$E$3,Paradas!$A$5:$A$4004,"&lt;="&amp;$G$3))</f>
        <v/>
      </c>
      <c r="H28" s="46">
        <f>IF($A28="","",SUM(B28:G28))</f>
        <v/>
      </c>
    </row>
    <row r="29">
      <c r="A29" s="26">
        <f>IF('Motivos de Parada'!A19="","",'Motivos de Parada'!A19)</f>
        <v/>
      </c>
      <c r="B29" s="46">
        <f>IF(OR($A29="",B$16=""),"",SUMIFS(Paradas!$F$5:$F$4004,Paradas!$E$5:$E$4004,$A29,Paradas!$B$5:$B$4004,B$16,Paradas!$A$5:$A$4004,"&gt;="&amp;$E$3,Paradas!$A$5:$A$4004,"&lt;="&amp;$G$3))</f>
        <v/>
      </c>
      <c r="C29" s="46">
        <f>IF(OR($A29="",C$16=""),"",SUMIFS(Paradas!$F$5:$F$4004,Paradas!$E$5:$E$4004,$A29,Paradas!$B$5:$B$4004,C$16,Paradas!$A$5:$A$4004,"&gt;="&amp;$E$3,Paradas!$A$5:$A$4004,"&lt;="&amp;$G$3))</f>
        <v/>
      </c>
      <c r="D29" s="46">
        <f>IF(OR($A29="",D$16=""),"",SUMIFS(Paradas!$F$5:$F$4004,Paradas!$E$5:$E$4004,$A29,Paradas!$B$5:$B$4004,D$16,Paradas!$A$5:$A$4004,"&gt;="&amp;$E$3,Paradas!$A$5:$A$4004,"&lt;="&amp;$G$3))</f>
        <v/>
      </c>
      <c r="E29" s="46">
        <f>IF(OR($A29="",E$16=""),"",SUMIFS(Paradas!$F$5:$F$4004,Paradas!$E$5:$E$4004,$A29,Paradas!$B$5:$B$4004,E$16,Paradas!$A$5:$A$4004,"&gt;="&amp;$E$3,Paradas!$A$5:$A$4004,"&lt;="&amp;$G$3))</f>
        <v/>
      </c>
      <c r="F29" s="46">
        <f>IF(OR($A29="",F$16=""),"",SUMIFS(Paradas!$F$5:$F$4004,Paradas!$E$5:$E$4004,$A29,Paradas!$B$5:$B$4004,F$16,Paradas!$A$5:$A$4004,"&gt;="&amp;$E$3,Paradas!$A$5:$A$4004,"&lt;="&amp;$G$3))</f>
        <v/>
      </c>
      <c r="G29" s="46">
        <f>IF(OR($A29="",G$16=""),"",SUMIFS(Paradas!$F$5:$F$4004,Paradas!$E$5:$E$4004,$A29,Paradas!$B$5:$B$4004,G$16,Paradas!$A$5:$A$4004,"&gt;="&amp;$E$3,Paradas!$A$5:$A$4004,"&lt;="&amp;$G$3))</f>
        <v/>
      </c>
      <c r="H29" s="46">
        <f>IF($A29="","",SUM(B29:G29))</f>
        <v/>
      </c>
    </row>
    <row r="30">
      <c r="A30" s="26">
        <f>IF('Motivos de Parada'!A20="","",'Motivos de Parada'!A20)</f>
        <v/>
      </c>
      <c r="B30" s="46">
        <f>IF(OR($A30="",B$16=""),"",SUMIFS(Paradas!$F$5:$F$4004,Paradas!$E$5:$E$4004,$A30,Paradas!$B$5:$B$4004,B$16,Paradas!$A$5:$A$4004,"&gt;="&amp;$E$3,Paradas!$A$5:$A$4004,"&lt;="&amp;$G$3))</f>
        <v/>
      </c>
      <c r="C30" s="46">
        <f>IF(OR($A30="",C$16=""),"",SUMIFS(Paradas!$F$5:$F$4004,Paradas!$E$5:$E$4004,$A30,Paradas!$B$5:$B$4004,C$16,Paradas!$A$5:$A$4004,"&gt;="&amp;$E$3,Paradas!$A$5:$A$4004,"&lt;="&amp;$G$3))</f>
        <v/>
      </c>
      <c r="D30" s="46">
        <f>IF(OR($A30="",D$16=""),"",SUMIFS(Paradas!$F$5:$F$4004,Paradas!$E$5:$E$4004,$A30,Paradas!$B$5:$B$4004,D$16,Paradas!$A$5:$A$4004,"&gt;="&amp;$E$3,Paradas!$A$5:$A$4004,"&lt;="&amp;$G$3))</f>
        <v/>
      </c>
      <c r="E30" s="46">
        <f>IF(OR($A30="",E$16=""),"",SUMIFS(Paradas!$F$5:$F$4004,Paradas!$E$5:$E$4004,$A30,Paradas!$B$5:$B$4004,E$16,Paradas!$A$5:$A$4004,"&gt;="&amp;$E$3,Paradas!$A$5:$A$4004,"&lt;="&amp;$G$3))</f>
        <v/>
      </c>
      <c r="F30" s="46">
        <f>IF(OR($A30="",F$16=""),"",SUMIFS(Paradas!$F$5:$F$4004,Paradas!$E$5:$E$4004,$A30,Paradas!$B$5:$B$4004,F$16,Paradas!$A$5:$A$4004,"&gt;="&amp;$E$3,Paradas!$A$5:$A$4004,"&lt;="&amp;$G$3))</f>
        <v/>
      </c>
      <c r="G30" s="46">
        <f>IF(OR($A30="",G$16=""),"",SUMIFS(Paradas!$F$5:$F$4004,Paradas!$E$5:$E$4004,$A30,Paradas!$B$5:$B$4004,G$16,Paradas!$A$5:$A$4004,"&gt;="&amp;$E$3,Paradas!$A$5:$A$4004,"&lt;="&amp;$G$3))</f>
        <v/>
      </c>
      <c r="H30" s="46">
        <f>IF($A30="","",SUM(B30:G30))</f>
        <v/>
      </c>
    </row>
    <row r="31">
      <c r="A31" s="26">
        <f>IF('Motivos de Parada'!A21="","",'Motivos de Parada'!A21)</f>
        <v/>
      </c>
      <c r="B31" s="46">
        <f>IF(OR($A31="",B$16=""),"",SUMIFS(Paradas!$F$5:$F$4004,Paradas!$E$5:$E$4004,$A31,Paradas!$B$5:$B$4004,B$16,Paradas!$A$5:$A$4004,"&gt;="&amp;$E$3,Paradas!$A$5:$A$4004,"&lt;="&amp;$G$3))</f>
        <v/>
      </c>
      <c r="C31" s="46">
        <f>IF(OR($A31="",C$16=""),"",SUMIFS(Paradas!$F$5:$F$4004,Paradas!$E$5:$E$4004,$A31,Paradas!$B$5:$B$4004,C$16,Paradas!$A$5:$A$4004,"&gt;="&amp;$E$3,Paradas!$A$5:$A$4004,"&lt;="&amp;$G$3))</f>
        <v/>
      </c>
      <c r="D31" s="46">
        <f>IF(OR($A31="",D$16=""),"",SUMIFS(Paradas!$F$5:$F$4004,Paradas!$E$5:$E$4004,$A31,Paradas!$B$5:$B$4004,D$16,Paradas!$A$5:$A$4004,"&gt;="&amp;$E$3,Paradas!$A$5:$A$4004,"&lt;="&amp;$G$3))</f>
        <v/>
      </c>
      <c r="E31" s="46">
        <f>IF(OR($A31="",E$16=""),"",SUMIFS(Paradas!$F$5:$F$4004,Paradas!$E$5:$E$4004,$A31,Paradas!$B$5:$B$4004,E$16,Paradas!$A$5:$A$4004,"&gt;="&amp;$E$3,Paradas!$A$5:$A$4004,"&lt;="&amp;$G$3))</f>
        <v/>
      </c>
      <c r="F31" s="46">
        <f>IF(OR($A31="",F$16=""),"",SUMIFS(Paradas!$F$5:$F$4004,Paradas!$E$5:$E$4004,$A31,Paradas!$B$5:$B$4004,F$16,Paradas!$A$5:$A$4004,"&gt;="&amp;$E$3,Paradas!$A$5:$A$4004,"&lt;="&amp;$G$3))</f>
        <v/>
      </c>
      <c r="G31" s="46">
        <f>IF(OR($A31="",G$16=""),"",SUMIFS(Paradas!$F$5:$F$4004,Paradas!$E$5:$E$4004,$A31,Paradas!$B$5:$B$4004,G$16,Paradas!$A$5:$A$4004,"&gt;="&amp;$E$3,Paradas!$A$5:$A$4004,"&lt;="&amp;$G$3))</f>
        <v/>
      </c>
      <c r="H31" s="46">
        <f>IF($A31="","",SUM(B31:G31))</f>
        <v/>
      </c>
    </row>
    <row r="32">
      <c r="A32" s="26">
        <f>IF('Motivos de Parada'!A22="","",'Motivos de Parada'!A22)</f>
        <v/>
      </c>
      <c r="B32" s="46">
        <f>IF(OR($A32="",B$16=""),"",SUMIFS(Paradas!$F$5:$F$4004,Paradas!$E$5:$E$4004,$A32,Paradas!$B$5:$B$4004,B$16,Paradas!$A$5:$A$4004,"&gt;="&amp;$E$3,Paradas!$A$5:$A$4004,"&lt;="&amp;$G$3))</f>
        <v/>
      </c>
      <c r="C32" s="46">
        <f>IF(OR($A32="",C$16=""),"",SUMIFS(Paradas!$F$5:$F$4004,Paradas!$E$5:$E$4004,$A32,Paradas!$B$5:$B$4004,C$16,Paradas!$A$5:$A$4004,"&gt;="&amp;$E$3,Paradas!$A$5:$A$4004,"&lt;="&amp;$G$3))</f>
        <v/>
      </c>
      <c r="D32" s="46">
        <f>IF(OR($A32="",D$16=""),"",SUMIFS(Paradas!$F$5:$F$4004,Paradas!$E$5:$E$4004,$A32,Paradas!$B$5:$B$4004,D$16,Paradas!$A$5:$A$4004,"&gt;="&amp;$E$3,Paradas!$A$5:$A$4004,"&lt;="&amp;$G$3))</f>
        <v/>
      </c>
      <c r="E32" s="46">
        <f>IF(OR($A32="",E$16=""),"",SUMIFS(Paradas!$F$5:$F$4004,Paradas!$E$5:$E$4004,$A32,Paradas!$B$5:$B$4004,E$16,Paradas!$A$5:$A$4004,"&gt;="&amp;$E$3,Paradas!$A$5:$A$4004,"&lt;="&amp;$G$3))</f>
        <v/>
      </c>
      <c r="F32" s="46">
        <f>IF(OR($A32="",F$16=""),"",SUMIFS(Paradas!$F$5:$F$4004,Paradas!$E$5:$E$4004,$A32,Paradas!$B$5:$B$4004,F$16,Paradas!$A$5:$A$4004,"&gt;="&amp;$E$3,Paradas!$A$5:$A$4004,"&lt;="&amp;$G$3))</f>
        <v/>
      </c>
      <c r="G32" s="46">
        <f>IF(OR($A32="",G$16=""),"",SUMIFS(Paradas!$F$5:$F$4004,Paradas!$E$5:$E$4004,$A32,Paradas!$B$5:$B$4004,G$16,Paradas!$A$5:$A$4004,"&gt;="&amp;$E$3,Paradas!$A$5:$A$4004,"&lt;="&amp;$G$3))</f>
        <v/>
      </c>
      <c r="H32" s="46">
        <f>IF($A32="","",SUM(B32:G32))</f>
        <v/>
      </c>
    </row>
    <row r="33">
      <c r="A33" s="26">
        <f>IF('Motivos de Parada'!A23="","",'Motivos de Parada'!A23)</f>
        <v/>
      </c>
      <c r="B33" s="46">
        <f>IF(OR($A33="",B$16=""),"",SUMIFS(Paradas!$F$5:$F$4004,Paradas!$E$5:$E$4004,$A33,Paradas!$B$5:$B$4004,B$16,Paradas!$A$5:$A$4004,"&gt;="&amp;$E$3,Paradas!$A$5:$A$4004,"&lt;="&amp;$G$3))</f>
        <v/>
      </c>
      <c r="C33" s="46">
        <f>IF(OR($A33="",C$16=""),"",SUMIFS(Paradas!$F$5:$F$4004,Paradas!$E$5:$E$4004,$A33,Paradas!$B$5:$B$4004,C$16,Paradas!$A$5:$A$4004,"&gt;="&amp;$E$3,Paradas!$A$5:$A$4004,"&lt;="&amp;$G$3))</f>
        <v/>
      </c>
      <c r="D33" s="46">
        <f>IF(OR($A33="",D$16=""),"",SUMIFS(Paradas!$F$5:$F$4004,Paradas!$E$5:$E$4004,$A33,Paradas!$B$5:$B$4004,D$16,Paradas!$A$5:$A$4004,"&gt;="&amp;$E$3,Paradas!$A$5:$A$4004,"&lt;="&amp;$G$3))</f>
        <v/>
      </c>
      <c r="E33" s="46">
        <f>IF(OR($A33="",E$16=""),"",SUMIFS(Paradas!$F$5:$F$4004,Paradas!$E$5:$E$4004,$A33,Paradas!$B$5:$B$4004,E$16,Paradas!$A$5:$A$4004,"&gt;="&amp;$E$3,Paradas!$A$5:$A$4004,"&lt;="&amp;$G$3))</f>
        <v/>
      </c>
      <c r="F33" s="46">
        <f>IF(OR($A33="",F$16=""),"",SUMIFS(Paradas!$F$5:$F$4004,Paradas!$E$5:$E$4004,$A33,Paradas!$B$5:$B$4004,F$16,Paradas!$A$5:$A$4004,"&gt;="&amp;$E$3,Paradas!$A$5:$A$4004,"&lt;="&amp;$G$3))</f>
        <v/>
      </c>
      <c r="G33" s="46">
        <f>IF(OR($A33="",G$16=""),"",SUMIFS(Paradas!$F$5:$F$4004,Paradas!$E$5:$E$4004,$A33,Paradas!$B$5:$B$4004,G$16,Paradas!$A$5:$A$4004,"&gt;="&amp;$E$3,Paradas!$A$5:$A$4004,"&lt;="&amp;$G$3))</f>
        <v/>
      </c>
      <c r="H33" s="46">
        <f>IF($A33="","",SUM(B33:G33))</f>
        <v/>
      </c>
    </row>
    <row r="34">
      <c r="A34" s="26">
        <f>IF('Motivos de Parada'!A24="","",'Motivos de Parada'!A24)</f>
        <v/>
      </c>
      <c r="B34" s="46">
        <f>IF(OR($A34="",B$16=""),"",SUMIFS(Paradas!$F$5:$F$4004,Paradas!$E$5:$E$4004,$A34,Paradas!$B$5:$B$4004,B$16,Paradas!$A$5:$A$4004,"&gt;="&amp;$E$3,Paradas!$A$5:$A$4004,"&lt;="&amp;$G$3))</f>
        <v/>
      </c>
      <c r="C34" s="46">
        <f>IF(OR($A34="",C$16=""),"",SUMIFS(Paradas!$F$5:$F$4004,Paradas!$E$5:$E$4004,$A34,Paradas!$B$5:$B$4004,C$16,Paradas!$A$5:$A$4004,"&gt;="&amp;$E$3,Paradas!$A$5:$A$4004,"&lt;="&amp;$G$3))</f>
        <v/>
      </c>
      <c r="D34" s="46">
        <f>IF(OR($A34="",D$16=""),"",SUMIFS(Paradas!$F$5:$F$4004,Paradas!$E$5:$E$4004,$A34,Paradas!$B$5:$B$4004,D$16,Paradas!$A$5:$A$4004,"&gt;="&amp;$E$3,Paradas!$A$5:$A$4004,"&lt;="&amp;$G$3))</f>
        <v/>
      </c>
      <c r="E34" s="46">
        <f>IF(OR($A34="",E$16=""),"",SUMIFS(Paradas!$F$5:$F$4004,Paradas!$E$5:$E$4004,$A34,Paradas!$B$5:$B$4004,E$16,Paradas!$A$5:$A$4004,"&gt;="&amp;$E$3,Paradas!$A$5:$A$4004,"&lt;="&amp;$G$3))</f>
        <v/>
      </c>
      <c r="F34" s="46">
        <f>IF(OR($A34="",F$16=""),"",SUMIFS(Paradas!$F$5:$F$4004,Paradas!$E$5:$E$4004,$A34,Paradas!$B$5:$B$4004,F$16,Paradas!$A$5:$A$4004,"&gt;="&amp;$E$3,Paradas!$A$5:$A$4004,"&lt;="&amp;$G$3))</f>
        <v/>
      </c>
      <c r="G34" s="46">
        <f>IF(OR($A34="",G$16=""),"",SUMIFS(Paradas!$F$5:$F$4004,Paradas!$E$5:$E$4004,$A34,Paradas!$B$5:$B$4004,G$16,Paradas!$A$5:$A$4004,"&gt;="&amp;$E$3,Paradas!$A$5:$A$4004,"&lt;="&amp;$G$3))</f>
        <v/>
      </c>
      <c r="H34" s="46">
        <f>IF($A34="","",SUM(B34:G34))</f>
        <v/>
      </c>
    </row>
    <row r="35">
      <c r="A35" s="26">
        <f>IF('Motivos de Parada'!A25="","",'Motivos de Parada'!A25)</f>
        <v/>
      </c>
      <c r="B35" s="46">
        <f>IF(OR($A35="",B$16=""),"",SUMIFS(Paradas!$F$5:$F$4004,Paradas!$E$5:$E$4004,$A35,Paradas!$B$5:$B$4004,B$16,Paradas!$A$5:$A$4004,"&gt;="&amp;$E$3,Paradas!$A$5:$A$4004,"&lt;="&amp;$G$3))</f>
        <v/>
      </c>
      <c r="C35" s="46">
        <f>IF(OR($A35="",C$16=""),"",SUMIFS(Paradas!$F$5:$F$4004,Paradas!$E$5:$E$4004,$A35,Paradas!$B$5:$B$4004,C$16,Paradas!$A$5:$A$4004,"&gt;="&amp;$E$3,Paradas!$A$5:$A$4004,"&lt;="&amp;$G$3))</f>
        <v/>
      </c>
      <c r="D35" s="46">
        <f>IF(OR($A35="",D$16=""),"",SUMIFS(Paradas!$F$5:$F$4004,Paradas!$E$5:$E$4004,$A35,Paradas!$B$5:$B$4004,D$16,Paradas!$A$5:$A$4004,"&gt;="&amp;$E$3,Paradas!$A$5:$A$4004,"&lt;="&amp;$G$3))</f>
        <v/>
      </c>
      <c r="E35" s="46">
        <f>IF(OR($A35="",E$16=""),"",SUMIFS(Paradas!$F$5:$F$4004,Paradas!$E$5:$E$4004,$A35,Paradas!$B$5:$B$4004,E$16,Paradas!$A$5:$A$4004,"&gt;="&amp;$E$3,Paradas!$A$5:$A$4004,"&lt;="&amp;$G$3))</f>
        <v/>
      </c>
      <c r="F35" s="46">
        <f>IF(OR($A35="",F$16=""),"",SUMIFS(Paradas!$F$5:$F$4004,Paradas!$E$5:$E$4004,$A35,Paradas!$B$5:$B$4004,F$16,Paradas!$A$5:$A$4004,"&gt;="&amp;$E$3,Paradas!$A$5:$A$4004,"&lt;="&amp;$G$3))</f>
        <v/>
      </c>
      <c r="G35" s="46">
        <f>IF(OR($A35="",G$16=""),"",SUMIFS(Paradas!$F$5:$F$4004,Paradas!$E$5:$E$4004,$A35,Paradas!$B$5:$B$4004,G$16,Paradas!$A$5:$A$4004,"&gt;="&amp;$E$3,Paradas!$A$5:$A$4004,"&lt;="&amp;$G$3))</f>
        <v/>
      </c>
      <c r="H35" s="46">
        <f>IF($A35="","",SUM(B35:G35))</f>
        <v/>
      </c>
    </row>
    <row r="36">
      <c r="A36" s="26">
        <f>IF('Motivos de Parada'!A26="","",'Motivos de Parada'!A26)</f>
        <v/>
      </c>
      <c r="B36" s="46">
        <f>IF(OR($A36="",B$16=""),"",SUMIFS(Paradas!$F$5:$F$4004,Paradas!$E$5:$E$4004,$A36,Paradas!$B$5:$B$4004,B$16,Paradas!$A$5:$A$4004,"&gt;="&amp;$E$3,Paradas!$A$5:$A$4004,"&lt;="&amp;$G$3))</f>
        <v/>
      </c>
      <c r="C36" s="46">
        <f>IF(OR($A36="",C$16=""),"",SUMIFS(Paradas!$F$5:$F$4004,Paradas!$E$5:$E$4004,$A36,Paradas!$B$5:$B$4004,C$16,Paradas!$A$5:$A$4004,"&gt;="&amp;$E$3,Paradas!$A$5:$A$4004,"&lt;="&amp;$G$3))</f>
        <v/>
      </c>
      <c r="D36" s="46">
        <f>IF(OR($A36="",D$16=""),"",SUMIFS(Paradas!$F$5:$F$4004,Paradas!$E$5:$E$4004,$A36,Paradas!$B$5:$B$4004,D$16,Paradas!$A$5:$A$4004,"&gt;="&amp;$E$3,Paradas!$A$5:$A$4004,"&lt;="&amp;$G$3))</f>
        <v/>
      </c>
      <c r="E36" s="46">
        <f>IF(OR($A36="",E$16=""),"",SUMIFS(Paradas!$F$5:$F$4004,Paradas!$E$5:$E$4004,$A36,Paradas!$B$5:$B$4004,E$16,Paradas!$A$5:$A$4004,"&gt;="&amp;$E$3,Paradas!$A$5:$A$4004,"&lt;="&amp;$G$3))</f>
        <v/>
      </c>
      <c r="F36" s="46">
        <f>IF(OR($A36="",F$16=""),"",SUMIFS(Paradas!$F$5:$F$4004,Paradas!$E$5:$E$4004,$A36,Paradas!$B$5:$B$4004,F$16,Paradas!$A$5:$A$4004,"&gt;="&amp;$E$3,Paradas!$A$5:$A$4004,"&lt;="&amp;$G$3))</f>
        <v/>
      </c>
      <c r="G36" s="46">
        <f>IF(OR($A36="",G$16=""),"",SUMIFS(Paradas!$F$5:$F$4004,Paradas!$E$5:$E$4004,$A36,Paradas!$B$5:$B$4004,G$16,Paradas!$A$5:$A$4004,"&gt;="&amp;$E$3,Paradas!$A$5:$A$4004,"&lt;="&amp;$G$3))</f>
        <v/>
      </c>
      <c r="H36" s="46">
        <f>IF($A36="","",SUM(B36:G36))</f>
        <v/>
      </c>
    </row>
    <row r="37">
      <c r="A37" s="17" t="inlineStr">
        <is>
          <t>TOTAL</t>
        </is>
      </c>
      <c r="B37" s="47">
        <f>SUM(B17:B36)</f>
        <v/>
      </c>
      <c r="C37" s="47">
        <f>SUM(C17:C36)</f>
        <v/>
      </c>
      <c r="D37" s="47">
        <f>SUM(D17:D36)</f>
        <v/>
      </c>
      <c r="E37" s="47">
        <f>SUM(E17:E36)</f>
        <v/>
      </c>
      <c r="F37" s="47">
        <f>SUM(F17:F36)</f>
        <v/>
      </c>
      <c r="G37" s="47">
        <f>SUM(G17:G36)</f>
        <v/>
      </c>
      <c r="H37" s="47">
        <f>SUM(H17:H36)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2" t="n"/>
      <c r="B39" s="1" t="n"/>
      <c r="C39" s="1" t="n"/>
      <c r="D39" s="1" t="n"/>
      <c r="E39" s="1" t="n"/>
      <c r="F39" s="1" t="n"/>
      <c r="G39" s="1" t="n"/>
      <c r="H39" s="1" t="n"/>
    </row>
  </sheetData>
  <mergeCells count="1">
    <mergeCell ref="B1:H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1F3864"/>
    <outlinePr summaryBelow="1" summaryRight="1"/>
    <pageSetUpPr/>
  </sheetPr>
  <dimension ref="A1:H39"/>
  <sheetViews>
    <sheetView tabSelected="0" workbookViewId="0">
      <selection activeCell="A1" sqref="A1"/>
    </sheetView>
  </sheetViews>
  <sheetFormatPr baseColWidth="8" defaultRowHeight="14.4"/>
  <cols>
    <col width="30" customWidth="1" min="1" max="1"/>
    <col width="14" customWidth="1" min="2" max="4"/>
    <col width="16" customWidth="1" min="5" max="5"/>
    <col width="12" customWidth="1" min="6" max="6"/>
    <col width="14" customWidth="1" min="7" max="8"/>
  </cols>
  <sheetData>
    <row r="1" ht="17.4" customHeight="1">
      <c r="B1" s="36" t="inlineStr">
        <is>
          <t>RESUMO MENSAL — MAIO</t>
        </is>
      </c>
      <c r="C1" s="38" t="n"/>
      <c r="D1" s="38" t="n"/>
      <c r="E1" s="38" t="n"/>
      <c r="F1" s="38" t="n"/>
      <c r="G1" s="38" t="n"/>
      <c r="H1" s="39" t="n"/>
    </row>
    <row r="2" ht="37.2" customHeight="1">
      <c r="A2" s="2" t="n"/>
      <c r="B2" s="40" t="n"/>
      <c r="C2" s="41" t="n"/>
      <c r="D2" s="41" t="n"/>
      <c r="E2" s="41" t="n"/>
      <c r="F2" s="41" t="n"/>
      <c r="G2" s="41" t="n"/>
      <c r="H2" s="42" t="n"/>
    </row>
    <row r="3">
      <c r="A3" s="17" t="inlineStr">
        <is>
          <t>Mês de referência:</t>
        </is>
      </c>
      <c r="B3" s="43">
        <f>DATE('Resumo Anual'!$B$3,5,1)</f>
        <v/>
      </c>
      <c r="C3" s="1" t="n"/>
      <c r="D3" s="1" t="inlineStr">
        <is>
          <t>De:</t>
        </is>
      </c>
      <c r="E3" s="18">
        <f>DATE(YEAR(B3),MONTH(B3),1)</f>
        <v/>
      </c>
      <c r="F3" s="1" t="inlineStr">
        <is>
          <t>até:</t>
        </is>
      </c>
      <c r="G3" s="18">
        <f>EOMONTH(B3,0)</f>
        <v/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1.95" customHeight="1">
      <c r="A5" s="3" t="inlineStr">
        <is>
          <t>Equipamento</t>
        </is>
      </c>
      <c r="B5" s="3" t="inlineStr">
        <is>
          <t>Dias lançados</t>
        </is>
      </c>
      <c r="C5" s="3" t="inlineStr">
        <is>
          <t>Horas totais</t>
        </is>
      </c>
      <c r="D5" s="3" t="inlineStr">
        <is>
          <t>Horas paradas</t>
        </is>
      </c>
      <c r="E5" s="3" t="inlineStr">
        <is>
          <t>Horas efetivas trabalhadas</t>
        </is>
      </c>
      <c r="F5" s="3" t="inlineStr">
        <is>
          <t>Nº de paradas</t>
        </is>
      </c>
      <c r="G5" s="3" t="inlineStr">
        <is>
          <t>Média efetiva por dia</t>
        </is>
      </c>
      <c r="H5" s="3" t="inlineStr">
        <is>
          <t>% do tempo trabalhando</t>
        </is>
      </c>
    </row>
    <row r="6">
      <c r="A6" s="19">
        <f>IF(Equipamentos!A6="","",Equipamentos!A6)</f>
        <v/>
      </c>
      <c r="B6" s="19">
        <f>IF(A6="","",COUNTIFS('Lançamentos Diários'!$B$5:$B$2004,$A6,'Lançamentos Diários'!$A$5:$A$2004,"&gt;="&amp;$E$3,'Lançamentos Diários'!$A$5:$A$2004,"&lt;="&amp;$G$3))</f>
        <v/>
      </c>
      <c r="C6" s="20">
        <f>IF(A6="","",SUMIFS('Lançamentos Diários'!$J$5:$J$2004,'Lançamentos Diários'!$B$5:$B$2004,$A6,'Lançamentos Diários'!$A$5:$A$2004,"&gt;="&amp;$E$3,'Lançamentos Diários'!$A$5:$A$2004,"&lt;="&amp;$G$3))</f>
        <v/>
      </c>
      <c r="D6" s="20">
        <f>IF(A6="","",SUMIFS(Paradas!$F$5:$F$4004,Paradas!$B$5:$B$4004,$A6,Paradas!$A$5:$A$4004,"&gt;="&amp;$E$3,Paradas!$A$5:$A$4004,"&lt;="&amp;$G$3))</f>
        <v/>
      </c>
      <c r="E6" s="20">
        <f>IF(A6="","",C6-D6)</f>
        <v/>
      </c>
      <c r="F6" s="19">
        <f>IF(A6="","",COUNTIFS(Paradas!$B$5:$B$4004,$A6,Paradas!$A$5:$A$4004,"&gt;="&amp;$E$3,Paradas!$A$5:$A$4004,"&lt;="&amp;$G$3))</f>
        <v/>
      </c>
      <c r="G6" s="20">
        <f>IF(A6="","",IF(B6=0,0,E6/B6))</f>
        <v/>
      </c>
      <c r="H6" s="44">
        <f>IF(A6="","",IF(C6=0,0,E6/C6))</f>
        <v/>
      </c>
    </row>
    <row r="7">
      <c r="A7" s="19">
        <f>IF(Equipamentos!A7="","",Equipamentos!A7)</f>
        <v/>
      </c>
      <c r="B7" s="19">
        <f>IF(A7="","",COUNTIFS('Lançamentos Diários'!$B$5:$B$2004,$A7,'Lançamentos Diários'!$A$5:$A$2004,"&gt;="&amp;$E$3,'Lançamentos Diários'!$A$5:$A$2004,"&lt;="&amp;$G$3))</f>
        <v/>
      </c>
      <c r="C7" s="20">
        <f>IF(A7="","",SUMIFS('Lançamentos Diários'!$J$5:$J$2004,'Lançamentos Diários'!$B$5:$B$2004,$A7,'Lançamentos Diários'!$A$5:$A$2004,"&gt;="&amp;$E$3,'Lançamentos Diários'!$A$5:$A$2004,"&lt;="&amp;$G$3))</f>
        <v/>
      </c>
      <c r="D7" s="20">
        <f>IF(A7="","",SUMIFS(Paradas!$F$5:$F$4004,Paradas!$B$5:$B$4004,$A7,Paradas!$A$5:$A$4004,"&gt;="&amp;$E$3,Paradas!$A$5:$A$4004,"&lt;="&amp;$G$3))</f>
        <v/>
      </c>
      <c r="E7" s="20">
        <f>IF(A7="","",C7-D7)</f>
        <v/>
      </c>
      <c r="F7" s="19">
        <f>IF(A7="","",COUNTIFS(Paradas!$B$5:$B$4004,$A7,Paradas!$A$5:$A$4004,"&gt;="&amp;$E$3,Paradas!$A$5:$A$4004,"&lt;="&amp;$G$3))</f>
        <v/>
      </c>
      <c r="G7" s="20">
        <f>IF(A7="","",IF(B7=0,0,E7/B7))</f>
        <v/>
      </c>
      <c r="H7" s="44">
        <f>IF(A7="","",IF(C7=0,0,E7/C7))</f>
        <v/>
      </c>
    </row>
    <row r="8">
      <c r="A8" s="19">
        <f>IF(Equipamentos!A8="","",Equipamentos!A8)</f>
        <v/>
      </c>
      <c r="B8" s="19">
        <f>IF(A8="","",COUNTIFS('Lançamentos Diários'!$B$5:$B$2004,$A8,'Lançamentos Diários'!$A$5:$A$2004,"&gt;="&amp;$E$3,'Lançamentos Diários'!$A$5:$A$2004,"&lt;="&amp;$G$3))</f>
        <v/>
      </c>
      <c r="C8" s="20">
        <f>IF(A8="","",SUMIFS('Lançamentos Diários'!$J$5:$J$2004,'Lançamentos Diários'!$B$5:$B$2004,$A8,'Lançamentos Diários'!$A$5:$A$2004,"&gt;="&amp;$E$3,'Lançamentos Diários'!$A$5:$A$2004,"&lt;="&amp;$G$3))</f>
        <v/>
      </c>
      <c r="D8" s="20">
        <f>IF(A8="","",SUMIFS(Paradas!$F$5:$F$4004,Paradas!$B$5:$B$4004,$A8,Paradas!$A$5:$A$4004,"&gt;="&amp;$E$3,Paradas!$A$5:$A$4004,"&lt;="&amp;$G$3))</f>
        <v/>
      </c>
      <c r="E8" s="20">
        <f>IF(A8="","",C8-D8)</f>
        <v/>
      </c>
      <c r="F8" s="19">
        <f>IF(A8="","",COUNTIFS(Paradas!$B$5:$B$4004,$A8,Paradas!$A$5:$A$4004,"&gt;="&amp;$E$3,Paradas!$A$5:$A$4004,"&lt;="&amp;$G$3))</f>
        <v/>
      </c>
      <c r="G8" s="20">
        <f>IF(A8="","",IF(B8=0,0,E8/B8))</f>
        <v/>
      </c>
      <c r="H8" s="44">
        <f>IF(A8="","",IF(C8=0,0,E8/C8))</f>
        <v/>
      </c>
    </row>
    <row r="9">
      <c r="A9" s="19">
        <f>IF(Equipamentos!A9="","",Equipamentos!A9)</f>
        <v/>
      </c>
      <c r="B9" s="19">
        <f>IF(A9="","",COUNTIFS('Lançamentos Diários'!$B$5:$B$2004,$A9,'Lançamentos Diários'!$A$5:$A$2004,"&gt;="&amp;$E$3,'Lançamentos Diários'!$A$5:$A$2004,"&lt;="&amp;$G$3))</f>
        <v/>
      </c>
      <c r="C9" s="20">
        <f>IF(A9="","",SUMIFS('Lançamentos Diários'!$J$5:$J$2004,'Lançamentos Diários'!$B$5:$B$2004,$A9,'Lançamentos Diários'!$A$5:$A$2004,"&gt;="&amp;$E$3,'Lançamentos Diários'!$A$5:$A$2004,"&lt;="&amp;$G$3))</f>
        <v/>
      </c>
      <c r="D9" s="20">
        <f>IF(A9="","",SUMIFS(Paradas!$F$5:$F$4004,Paradas!$B$5:$B$4004,$A9,Paradas!$A$5:$A$4004,"&gt;="&amp;$E$3,Paradas!$A$5:$A$4004,"&lt;="&amp;$G$3))</f>
        <v/>
      </c>
      <c r="E9" s="20">
        <f>IF(A9="","",C9-D9)</f>
        <v/>
      </c>
      <c r="F9" s="19">
        <f>IF(A9="","",COUNTIFS(Paradas!$B$5:$B$4004,$A9,Paradas!$A$5:$A$4004,"&gt;="&amp;$E$3,Paradas!$A$5:$A$4004,"&lt;="&amp;$G$3))</f>
        <v/>
      </c>
      <c r="G9" s="20">
        <f>IF(A9="","",IF(B9=0,0,E9/B9))</f>
        <v/>
      </c>
      <c r="H9" s="44">
        <f>IF(A9="","",IF(C9=0,0,E9/C9))</f>
        <v/>
      </c>
    </row>
    <row r="10">
      <c r="A10" s="19">
        <f>IF(Equipamentos!A10="","",Equipamentos!A10)</f>
        <v/>
      </c>
      <c r="B10" s="19">
        <f>IF(A10="","",COUNTIFS('Lançamentos Diários'!$B$5:$B$2004,$A10,'Lançamentos Diários'!$A$5:$A$2004,"&gt;="&amp;$E$3,'Lançamentos Diários'!$A$5:$A$2004,"&lt;="&amp;$G$3))</f>
        <v/>
      </c>
      <c r="C10" s="20">
        <f>IF(A10="","",SUMIFS('Lançamentos Diários'!$J$5:$J$2004,'Lançamentos Diários'!$B$5:$B$2004,$A10,'Lançamentos Diários'!$A$5:$A$2004,"&gt;="&amp;$E$3,'Lançamentos Diários'!$A$5:$A$2004,"&lt;="&amp;$G$3))</f>
        <v/>
      </c>
      <c r="D10" s="20">
        <f>IF(A10="","",SUMIFS(Paradas!$F$5:$F$4004,Paradas!$B$5:$B$4004,$A10,Paradas!$A$5:$A$4004,"&gt;="&amp;$E$3,Paradas!$A$5:$A$4004,"&lt;="&amp;$G$3))</f>
        <v/>
      </c>
      <c r="E10" s="20">
        <f>IF(A10="","",C10-D10)</f>
        <v/>
      </c>
      <c r="F10" s="19">
        <f>IF(A10="","",COUNTIFS(Paradas!$B$5:$B$4004,$A10,Paradas!$A$5:$A$4004,"&gt;="&amp;$E$3,Paradas!$A$5:$A$4004,"&lt;="&amp;$G$3))</f>
        <v/>
      </c>
      <c r="G10" s="20">
        <f>IF(A10="","",IF(B10=0,0,E10/B10))</f>
        <v/>
      </c>
      <c r="H10" s="44">
        <f>IF(A10="","",IF(C10=0,0,E10/C10))</f>
        <v/>
      </c>
    </row>
    <row r="11">
      <c r="A11" s="19">
        <f>IF(Equipamentos!A11="","",Equipamentos!A11)</f>
        <v/>
      </c>
      <c r="B11" s="19">
        <f>IF(A11="","",COUNTIFS('Lançamentos Diários'!$B$5:$B$2004,$A11,'Lançamentos Diários'!$A$5:$A$2004,"&gt;="&amp;$E$3,'Lançamentos Diários'!$A$5:$A$2004,"&lt;="&amp;$G$3))</f>
        <v/>
      </c>
      <c r="C11" s="20">
        <f>IF(A11="","",SUMIFS('Lançamentos Diários'!$J$5:$J$2004,'Lançamentos Diários'!$B$5:$B$2004,$A11,'Lançamentos Diários'!$A$5:$A$2004,"&gt;="&amp;$E$3,'Lançamentos Diários'!$A$5:$A$2004,"&lt;="&amp;$G$3))</f>
        <v/>
      </c>
      <c r="D11" s="20">
        <f>IF(A11="","",SUMIFS(Paradas!$F$5:$F$4004,Paradas!$B$5:$B$4004,$A11,Paradas!$A$5:$A$4004,"&gt;="&amp;$E$3,Paradas!$A$5:$A$4004,"&lt;="&amp;$G$3))</f>
        <v/>
      </c>
      <c r="E11" s="20">
        <f>IF(A11="","",C11-D11)</f>
        <v/>
      </c>
      <c r="F11" s="19">
        <f>IF(A11="","",COUNTIFS(Paradas!$B$5:$B$4004,$A11,Paradas!$A$5:$A$4004,"&gt;="&amp;$E$3,Paradas!$A$5:$A$4004,"&lt;="&amp;$G$3))</f>
        <v/>
      </c>
      <c r="G11" s="20">
        <f>IF(A11="","",IF(B11=0,0,E11/B11))</f>
        <v/>
      </c>
      <c r="H11" s="44">
        <f>IF(A11="","",IF(C11=0,0,E11/C11))</f>
        <v/>
      </c>
    </row>
    <row r="12">
      <c r="A12" s="17" t="inlineStr">
        <is>
          <t>TOTAL</t>
        </is>
      </c>
      <c r="B12" s="22">
        <f>SUM(B6:B11)</f>
        <v/>
      </c>
      <c r="C12" s="23">
        <f>SUM(C6:C11)</f>
        <v/>
      </c>
      <c r="D12" s="23">
        <f>SUM(D6:D11)</f>
        <v/>
      </c>
      <c r="E12" s="23">
        <f>SUM(E6:E11)</f>
        <v/>
      </c>
      <c r="F12" s="22">
        <f>SUM(F6:F11)</f>
        <v/>
      </c>
      <c r="G12" s="1" t="n"/>
      <c r="H12" s="45">
        <f>IF(C12=0,0,E12/C12)</f>
        <v/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15.6" customHeight="1">
      <c r="A15" s="25" t="inlineStr">
        <is>
          <t>HORAS PARADAS POR MOTIVO NO MÊS</t>
        </is>
      </c>
      <c r="B15" s="1" t="n"/>
      <c r="C15" s="1" t="n"/>
      <c r="D15" s="1" t="n"/>
      <c r="E15" s="1" t="n"/>
      <c r="F15" s="1" t="n"/>
      <c r="G15" s="1" t="n"/>
      <c r="H15" s="1" t="n"/>
    </row>
    <row r="16" ht="31.95" customHeight="1">
      <c r="A16" s="3" t="inlineStr">
        <is>
          <t>Motivo</t>
        </is>
      </c>
      <c r="B16" s="3">
        <f>IF(Equipamentos!A6="","",Equipamentos!A6)</f>
        <v/>
      </c>
      <c r="C16" s="3">
        <f>IF(Equipamentos!A7="","",Equipamentos!A7)</f>
        <v/>
      </c>
      <c r="D16" s="3">
        <f>IF(Equipamentos!A8="","",Equipamentos!A8)</f>
        <v/>
      </c>
      <c r="E16" s="3">
        <f>IF(Equipamentos!A9="","",Equipamentos!A9)</f>
        <v/>
      </c>
      <c r="F16" s="3">
        <f>IF(Equipamentos!A10="","",Equipamentos!A10)</f>
        <v/>
      </c>
      <c r="G16" s="3">
        <f>IF(Equipamentos!A11="","",Equipamentos!A11)</f>
        <v/>
      </c>
      <c r="H16" s="3" t="inlineStr">
        <is>
          <t>Total</t>
        </is>
      </c>
    </row>
    <row r="17">
      <c r="A17" s="26">
        <f>IF('Motivos de Parada'!A7="","",'Motivos de Parada'!A7)</f>
        <v/>
      </c>
      <c r="B17" s="46">
        <f>IF(OR($A17="",B$16=""),"",SUMIFS(Paradas!$F$5:$F$4004,Paradas!$E$5:$E$4004,$A17,Paradas!$B$5:$B$4004,B$16,Paradas!$A$5:$A$4004,"&gt;="&amp;$E$3,Paradas!$A$5:$A$4004,"&lt;="&amp;$G$3))</f>
        <v/>
      </c>
      <c r="C17" s="46">
        <f>IF(OR($A17="",C$16=""),"",SUMIFS(Paradas!$F$5:$F$4004,Paradas!$E$5:$E$4004,$A17,Paradas!$B$5:$B$4004,C$16,Paradas!$A$5:$A$4004,"&gt;="&amp;$E$3,Paradas!$A$5:$A$4004,"&lt;="&amp;$G$3))</f>
        <v/>
      </c>
      <c r="D17" s="46">
        <f>IF(OR($A17="",D$16=""),"",SUMIFS(Paradas!$F$5:$F$4004,Paradas!$E$5:$E$4004,$A17,Paradas!$B$5:$B$4004,D$16,Paradas!$A$5:$A$4004,"&gt;="&amp;$E$3,Paradas!$A$5:$A$4004,"&lt;="&amp;$G$3))</f>
        <v/>
      </c>
      <c r="E17" s="46">
        <f>IF(OR($A17="",E$16=""),"",SUMIFS(Paradas!$F$5:$F$4004,Paradas!$E$5:$E$4004,$A17,Paradas!$B$5:$B$4004,E$16,Paradas!$A$5:$A$4004,"&gt;="&amp;$E$3,Paradas!$A$5:$A$4004,"&lt;="&amp;$G$3))</f>
        <v/>
      </c>
      <c r="F17" s="46">
        <f>IF(OR($A17="",F$16=""),"",SUMIFS(Paradas!$F$5:$F$4004,Paradas!$E$5:$E$4004,$A17,Paradas!$B$5:$B$4004,F$16,Paradas!$A$5:$A$4004,"&gt;="&amp;$E$3,Paradas!$A$5:$A$4004,"&lt;="&amp;$G$3))</f>
        <v/>
      </c>
      <c r="G17" s="46">
        <f>IF(OR($A17="",G$16=""),"",SUMIFS(Paradas!$F$5:$F$4004,Paradas!$E$5:$E$4004,$A17,Paradas!$B$5:$B$4004,G$16,Paradas!$A$5:$A$4004,"&gt;="&amp;$E$3,Paradas!$A$5:$A$4004,"&lt;="&amp;$G$3))</f>
        <v/>
      </c>
      <c r="H17" s="46">
        <f>IF($A17="","",SUM(B17:G17))</f>
        <v/>
      </c>
    </row>
    <row r="18">
      <c r="A18" s="26">
        <f>IF('Motivos de Parada'!A8="","",'Motivos de Parada'!A8)</f>
        <v/>
      </c>
      <c r="B18" s="46">
        <f>IF(OR($A18="",B$16=""),"",SUMIFS(Paradas!$F$5:$F$4004,Paradas!$E$5:$E$4004,$A18,Paradas!$B$5:$B$4004,B$16,Paradas!$A$5:$A$4004,"&gt;="&amp;$E$3,Paradas!$A$5:$A$4004,"&lt;="&amp;$G$3))</f>
        <v/>
      </c>
      <c r="C18" s="46">
        <f>IF(OR($A18="",C$16=""),"",SUMIFS(Paradas!$F$5:$F$4004,Paradas!$E$5:$E$4004,$A18,Paradas!$B$5:$B$4004,C$16,Paradas!$A$5:$A$4004,"&gt;="&amp;$E$3,Paradas!$A$5:$A$4004,"&lt;="&amp;$G$3))</f>
        <v/>
      </c>
      <c r="D18" s="46">
        <f>IF(OR($A18="",D$16=""),"",SUMIFS(Paradas!$F$5:$F$4004,Paradas!$E$5:$E$4004,$A18,Paradas!$B$5:$B$4004,D$16,Paradas!$A$5:$A$4004,"&gt;="&amp;$E$3,Paradas!$A$5:$A$4004,"&lt;="&amp;$G$3))</f>
        <v/>
      </c>
      <c r="E18" s="46">
        <f>IF(OR($A18="",E$16=""),"",SUMIFS(Paradas!$F$5:$F$4004,Paradas!$E$5:$E$4004,$A18,Paradas!$B$5:$B$4004,E$16,Paradas!$A$5:$A$4004,"&gt;="&amp;$E$3,Paradas!$A$5:$A$4004,"&lt;="&amp;$G$3))</f>
        <v/>
      </c>
      <c r="F18" s="46">
        <f>IF(OR($A18="",F$16=""),"",SUMIFS(Paradas!$F$5:$F$4004,Paradas!$E$5:$E$4004,$A18,Paradas!$B$5:$B$4004,F$16,Paradas!$A$5:$A$4004,"&gt;="&amp;$E$3,Paradas!$A$5:$A$4004,"&lt;="&amp;$G$3))</f>
        <v/>
      </c>
      <c r="G18" s="46">
        <f>IF(OR($A18="",G$16=""),"",SUMIFS(Paradas!$F$5:$F$4004,Paradas!$E$5:$E$4004,$A18,Paradas!$B$5:$B$4004,G$16,Paradas!$A$5:$A$4004,"&gt;="&amp;$E$3,Paradas!$A$5:$A$4004,"&lt;="&amp;$G$3))</f>
        <v/>
      </c>
      <c r="H18" s="46">
        <f>IF($A18="","",SUM(B18:G18))</f>
        <v/>
      </c>
    </row>
    <row r="19">
      <c r="A19" s="26">
        <f>IF('Motivos de Parada'!A9="","",'Motivos de Parada'!A9)</f>
        <v/>
      </c>
      <c r="B19" s="46">
        <f>IF(OR($A19="",B$16=""),"",SUMIFS(Paradas!$F$5:$F$4004,Paradas!$E$5:$E$4004,$A19,Paradas!$B$5:$B$4004,B$16,Paradas!$A$5:$A$4004,"&gt;="&amp;$E$3,Paradas!$A$5:$A$4004,"&lt;="&amp;$G$3))</f>
        <v/>
      </c>
      <c r="C19" s="46">
        <f>IF(OR($A19="",C$16=""),"",SUMIFS(Paradas!$F$5:$F$4004,Paradas!$E$5:$E$4004,$A19,Paradas!$B$5:$B$4004,C$16,Paradas!$A$5:$A$4004,"&gt;="&amp;$E$3,Paradas!$A$5:$A$4004,"&lt;="&amp;$G$3))</f>
        <v/>
      </c>
      <c r="D19" s="46">
        <f>IF(OR($A19="",D$16=""),"",SUMIFS(Paradas!$F$5:$F$4004,Paradas!$E$5:$E$4004,$A19,Paradas!$B$5:$B$4004,D$16,Paradas!$A$5:$A$4004,"&gt;="&amp;$E$3,Paradas!$A$5:$A$4004,"&lt;="&amp;$G$3))</f>
        <v/>
      </c>
      <c r="E19" s="46">
        <f>IF(OR($A19="",E$16=""),"",SUMIFS(Paradas!$F$5:$F$4004,Paradas!$E$5:$E$4004,$A19,Paradas!$B$5:$B$4004,E$16,Paradas!$A$5:$A$4004,"&gt;="&amp;$E$3,Paradas!$A$5:$A$4004,"&lt;="&amp;$G$3))</f>
        <v/>
      </c>
      <c r="F19" s="46">
        <f>IF(OR($A19="",F$16=""),"",SUMIFS(Paradas!$F$5:$F$4004,Paradas!$E$5:$E$4004,$A19,Paradas!$B$5:$B$4004,F$16,Paradas!$A$5:$A$4004,"&gt;="&amp;$E$3,Paradas!$A$5:$A$4004,"&lt;="&amp;$G$3))</f>
        <v/>
      </c>
      <c r="G19" s="46">
        <f>IF(OR($A19="",G$16=""),"",SUMIFS(Paradas!$F$5:$F$4004,Paradas!$E$5:$E$4004,$A19,Paradas!$B$5:$B$4004,G$16,Paradas!$A$5:$A$4004,"&gt;="&amp;$E$3,Paradas!$A$5:$A$4004,"&lt;="&amp;$G$3))</f>
        <v/>
      </c>
      <c r="H19" s="46">
        <f>IF($A19="","",SUM(B19:G19))</f>
        <v/>
      </c>
    </row>
    <row r="20">
      <c r="A20" s="26">
        <f>IF('Motivos de Parada'!A10="","",'Motivos de Parada'!A10)</f>
        <v/>
      </c>
      <c r="B20" s="46">
        <f>IF(OR($A20="",B$16=""),"",SUMIFS(Paradas!$F$5:$F$4004,Paradas!$E$5:$E$4004,$A20,Paradas!$B$5:$B$4004,B$16,Paradas!$A$5:$A$4004,"&gt;="&amp;$E$3,Paradas!$A$5:$A$4004,"&lt;="&amp;$G$3))</f>
        <v/>
      </c>
      <c r="C20" s="46">
        <f>IF(OR($A20="",C$16=""),"",SUMIFS(Paradas!$F$5:$F$4004,Paradas!$E$5:$E$4004,$A20,Paradas!$B$5:$B$4004,C$16,Paradas!$A$5:$A$4004,"&gt;="&amp;$E$3,Paradas!$A$5:$A$4004,"&lt;="&amp;$G$3))</f>
        <v/>
      </c>
      <c r="D20" s="46">
        <f>IF(OR($A20="",D$16=""),"",SUMIFS(Paradas!$F$5:$F$4004,Paradas!$E$5:$E$4004,$A20,Paradas!$B$5:$B$4004,D$16,Paradas!$A$5:$A$4004,"&gt;="&amp;$E$3,Paradas!$A$5:$A$4004,"&lt;="&amp;$G$3))</f>
        <v/>
      </c>
      <c r="E20" s="46">
        <f>IF(OR($A20="",E$16=""),"",SUMIFS(Paradas!$F$5:$F$4004,Paradas!$E$5:$E$4004,$A20,Paradas!$B$5:$B$4004,E$16,Paradas!$A$5:$A$4004,"&gt;="&amp;$E$3,Paradas!$A$5:$A$4004,"&lt;="&amp;$G$3))</f>
        <v/>
      </c>
      <c r="F20" s="46">
        <f>IF(OR($A20="",F$16=""),"",SUMIFS(Paradas!$F$5:$F$4004,Paradas!$E$5:$E$4004,$A20,Paradas!$B$5:$B$4004,F$16,Paradas!$A$5:$A$4004,"&gt;="&amp;$E$3,Paradas!$A$5:$A$4004,"&lt;="&amp;$G$3))</f>
        <v/>
      </c>
      <c r="G20" s="46">
        <f>IF(OR($A20="",G$16=""),"",SUMIFS(Paradas!$F$5:$F$4004,Paradas!$E$5:$E$4004,$A20,Paradas!$B$5:$B$4004,G$16,Paradas!$A$5:$A$4004,"&gt;="&amp;$E$3,Paradas!$A$5:$A$4004,"&lt;="&amp;$G$3))</f>
        <v/>
      </c>
      <c r="H20" s="46">
        <f>IF($A20="","",SUM(B20:G20))</f>
        <v/>
      </c>
    </row>
    <row r="21">
      <c r="A21" s="26">
        <f>IF('Motivos de Parada'!A11="","",'Motivos de Parada'!A11)</f>
        <v/>
      </c>
      <c r="B21" s="46">
        <f>IF(OR($A21="",B$16=""),"",SUMIFS(Paradas!$F$5:$F$4004,Paradas!$E$5:$E$4004,$A21,Paradas!$B$5:$B$4004,B$16,Paradas!$A$5:$A$4004,"&gt;="&amp;$E$3,Paradas!$A$5:$A$4004,"&lt;="&amp;$G$3))</f>
        <v/>
      </c>
      <c r="C21" s="46">
        <f>IF(OR($A21="",C$16=""),"",SUMIFS(Paradas!$F$5:$F$4004,Paradas!$E$5:$E$4004,$A21,Paradas!$B$5:$B$4004,C$16,Paradas!$A$5:$A$4004,"&gt;="&amp;$E$3,Paradas!$A$5:$A$4004,"&lt;="&amp;$G$3))</f>
        <v/>
      </c>
      <c r="D21" s="46">
        <f>IF(OR($A21="",D$16=""),"",SUMIFS(Paradas!$F$5:$F$4004,Paradas!$E$5:$E$4004,$A21,Paradas!$B$5:$B$4004,D$16,Paradas!$A$5:$A$4004,"&gt;="&amp;$E$3,Paradas!$A$5:$A$4004,"&lt;="&amp;$G$3))</f>
        <v/>
      </c>
      <c r="E21" s="46">
        <f>IF(OR($A21="",E$16=""),"",SUMIFS(Paradas!$F$5:$F$4004,Paradas!$E$5:$E$4004,$A21,Paradas!$B$5:$B$4004,E$16,Paradas!$A$5:$A$4004,"&gt;="&amp;$E$3,Paradas!$A$5:$A$4004,"&lt;="&amp;$G$3))</f>
        <v/>
      </c>
      <c r="F21" s="46">
        <f>IF(OR($A21="",F$16=""),"",SUMIFS(Paradas!$F$5:$F$4004,Paradas!$E$5:$E$4004,$A21,Paradas!$B$5:$B$4004,F$16,Paradas!$A$5:$A$4004,"&gt;="&amp;$E$3,Paradas!$A$5:$A$4004,"&lt;="&amp;$G$3))</f>
        <v/>
      </c>
      <c r="G21" s="46">
        <f>IF(OR($A21="",G$16=""),"",SUMIFS(Paradas!$F$5:$F$4004,Paradas!$E$5:$E$4004,$A21,Paradas!$B$5:$B$4004,G$16,Paradas!$A$5:$A$4004,"&gt;="&amp;$E$3,Paradas!$A$5:$A$4004,"&lt;="&amp;$G$3))</f>
        <v/>
      </c>
      <c r="H21" s="46">
        <f>IF($A21="","",SUM(B21:G21))</f>
        <v/>
      </c>
    </row>
    <row r="22">
      <c r="A22" s="26">
        <f>IF('Motivos de Parada'!A12="","",'Motivos de Parada'!A12)</f>
        <v/>
      </c>
      <c r="B22" s="46">
        <f>IF(OR($A22="",B$16=""),"",SUMIFS(Paradas!$F$5:$F$4004,Paradas!$E$5:$E$4004,$A22,Paradas!$B$5:$B$4004,B$16,Paradas!$A$5:$A$4004,"&gt;="&amp;$E$3,Paradas!$A$5:$A$4004,"&lt;="&amp;$G$3))</f>
        <v/>
      </c>
      <c r="C22" s="46">
        <f>IF(OR($A22="",C$16=""),"",SUMIFS(Paradas!$F$5:$F$4004,Paradas!$E$5:$E$4004,$A22,Paradas!$B$5:$B$4004,C$16,Paradas!$A$5:$A$4004,"&gt;="&amp;$E$3,Paradas!$A$5:$A$4004,"&lt;="&amp;$G$3))</f>
        <v/>
      </c>
      <c r="D22" s="46">
        <f>IF(OR($A22="",D$16=""),"",SUMIFS(Paradas!$F$5:$F$4004,Paradas!$E$5:$E$4004,$A22,Paradas!$B$5:$B$4004,D$16,Paradas!$A$5:$A$4004,"&gt;="&amp;$E$3,Paradas!$A$5:$A$4004,"&lt;="&amp;$G$3))</f>
        <v/>
      </c>
      <c r="E22" s="46">
        <f>IF(OR($A22="",E$16=""),"",SUMIFS(Paradas!$F$5:$F$4004,Paradas!$E$5:$E$4004,$A22,Paradas!$B$5:$B$4004,E$16,Paradas!$A$5:$A$4004,"&gt;="&amp;$E$3,Paradas!$A$5:$A$4004,"&lt;="&amp;$G$3))</f>
        <v/>
      </c>
      <c r="F22" s="46">
        <f>IF(OR($A22="",F$16=""),"",SUMIFS(Paradas!$F$5:$F$4004,Paradas!$E$5:$E$4004,$A22,Paradas!$B$5:$B$4004,F$16,Paradas!$A$5:$A$4004,"&gt;="&amp;$E$3,Paradas!$A$5:$A$4004,"&lt;="&amp;$G$3))</f>
        <v/>
      </c>
      <c r="G22" s="46">
        <f>IF(OR($A22="",G$16=""),"",SUMIFS(Paradas!$F$5:$F$4004,Paradas!$E$5:$E$4004,$A22,Paradas!$B$5:$B$4004,G$16,Paradas!$A$5:$A$4004,"&gt;="&amp;$E$3,Paradas!$A$5:$A$4004,"&lt;="&amp;$G$3))</f>
        <v/>
      </c>
      <c r="H22" s="46">
        <f>IF($A22="","",SUM(B22:G22))</f>
        <v/>
      </c>
    </row>
    <row r="23">
      <c r="A23" s="26">
        <f>IF('Motivos de Parada'!A13="","",'Motivos de Parada'!A13)</f>
        <v/>
      </c>
      <c r="B23" s="46">
        <f>IF(OR($A23="",B$16=""),"",SUMIFS(Paradas!$F$5:$F$4004,Paradas!$E$5:$E$4004,$A23,Paradas!$B$5:$B$4004,B$16,Paradas!$A$5:$A$4004,"&gt;="&amp;$E$3,Paradas!$A$5:$A$4004,"&lt;="&amp;$G$3))</f>
        <v/>
      </c>
      <c r="C23" s="46">
        <f>IF(OR($A23="",C$16=""),"",SUMIFS(Paradas!$F$5:$F$4004,Paradas!$E$5:$E$4004,$A23,Paradas!$B$5:$B$4004,C$16,Paradas!$A$5:$A$4004,"&gt;="&amp;$E$3,Paradas!$A$5:$A$4004,"&lt;="&amp;$G$3))</f>
        <v/>
      </c>
      <c r="D23" s="46">
        <f>IF(OR($A23="",D$16=""),"",SUMIFS(Paradas!$F$5:$F$4004,Paradas!$E$5:$E$4004,$A23,Paradas!$B$5:$B$4004,D$16,Paradas!$A$5:$A$4004,"&gt;="&amp;$E$3,Paradas!$A$5:$A$4004,"&lt;="&amp;$G$3))</f>
        <v/>
      </c>
      <c r="E23" s="46">
        <f>IF(OR($A23="",E$16=""),"",SUMIFS(Paradas!$F$5:$F$4004,Paradas!$E$5:$E$4004,$A23,Paradas!$B$5:$B$4004,E$16,Paradas!$A$5:$A$4004,"&gt;="&amp;$E$3,Paradas!$A$5:$A$4004,"&lt;="&amp;$G$3))</f>
        <v/>
      </c>
      <c r="F23" s="46">
        <f>IF(OR($A23="",F$16=""),"",SUMIFS(Paradas!$F$5:$F$4004,Paradas!$E$5:$E$4004,$A23,Paradas!$B$5:$B$4004,F$16,Paradas!$A$5:$A$4004,"&gt;="&amp;$E$3,Paradas!$A$5:$A$4004,"&lt;="&amp;$G$3))</f>
        <v/>
      </c>
      <c r="G23" s="46">
        <f>IF(OR($A23="",G$16=""),"",SUMIFS(Paradas!$F$5:$F$4004,Paradas!$E$5:$E$4004,$A23,Paradas!$B$5:$B$4004,G$16,Paradas!$A$5:$A$4004,"&gt;="&amp;$E$3,Paradas!$A$5:$A$4004,"&lt;="&amp;$G$3))</f>
        <v/>
      </c>
      <c r="H23" s="46">
        <f>IF($A23="","",SUM(B23:G23))</f>
        <v/>
      </c>
    </row>
    <row r="24">
      <c r="A24" s="26">
        <f>IF('Motivos de Parada'!A14="","",'Motivos de Parada'!A14)</f>
        <v/>
      </c>
      <c r="B24" s="46">
        <f>IF(OR($A24="",B$16=""),"",SUMIFS(Paradas!$F$5:$F$4004,Paradas!$E$5:$E$4004,$A24,Paradas!$B$5:$B$4004,B$16,Paradas!$A$5:$A$4004,"&gt;="&amp;$E$3,Paradas!$A$5:$A$4004,"&lt;="&amp;$G$3))</f>
        <v/>
      </c>
      <c r="C24" s="46">
        <f>IF(OR($A24="",C$16=""),"",SUMIFS(Paradas!$F$5:$F$4004,Paradas!$E$5:$E$4004,$A24,Paradas!$B$5:$B$4004,C$16,Paradas!$A$5:$A$4004,"&gt;="&amp;$E$3,Paradas!$A$5:$A$4004,"&lt;="&amp;$G$3))</f>
        <v/>
      </c>
      <c r="D24" s="46">
        <f>IF(OR($A24="",D$16=""),"",SUMIFS(Paradas!$F$5:$F$4004,Paradas!$E$5:$E$4004,$A24,Paradas!$B$5:$B$4004,D$16,Paradas!$A$5:$A$4004,"&gt;="&amp;$E$3,Paradas!$A$5:$A$4004,"&lt;="&amp;$G$3))</f>
        <v/>
      </c>
      <c r="E24" s="46">
        <f>IF(OR($A24="",E$16=""),"",SUMIFS(Paradas!$F$5:$F$4004,Paradas!$E$5:$E$4004,$A24,Paradas!$B$5:$B$4004,E$16,Paradas!$A$5:$A$4004,"&gt;="&amp;$E$3,Paradas!$A$5:$A$4004,"&lt;="&amp;$G$3))</f>
        <v/>
      </c>
      <c r="F24" s="46">
        <f>IF(OR($A24="",F$16=""),"",SUMIFS(Paradas!$F$5:$F$4004,Paradas!$E$5:$E$4004,$A24,Paradas!$B$5:$B$4004,F$16,Paradas!$A$5:$A$4004,"&gt;="&amp;$E$3,Paradas!$A$5:$A$4004,"&lt;="&amp;$G$3))</f>
        <v/>
      </c>
      <c r="G24" s="46">
        <f>IF(OR($A24="",G$16=""),"",SUMIFS(Paradas!$F$5:$F$4004,Paradas!$E$5:$E$4004,$A24,Paradas!$B$5:$B$4004,G$16,Paradas!$A$5:$A$4004,"&gt;="&amp;$E$3,Paradas!$A$5:$A$4004,"&lt;="&amp;$G$3))</f>
        <v/>
      </c>
      <c r="H24" s="46">
        <f>IF($A24="","",SUM(B24:G24))</f>
        <v/>
      </c>
    </row>
    <row r="25">
      <c r="A25" s="26">
        <f>IF('Motivos de Parada'!A15="","",'Motivos de Parada'!A15)</f>
        <v/>
      </c>
      <c r="B25" s="46">
        <f>IF(OR($A25="",B$16=""),"",SUMIFS(Paradas!$F$5:$F$4004,Paradas!$E$5:$E$4004,$A25,Paradas!$B$5:$B$4004,B$16,Paradas!$A$5:$A$4004,"&gt;="&amp;$E$3,Paradas!$A$5:$A$4004,"&lt;="&amp;$G$3))</f>
        <v/>
      </c>
      <c r="C25" s="46">
        <f>IF(OR($A25="",C$16=""),"",SUMIFS(Paradas!$F$5:$F$4004,Paradas!$E$5:$E$4004,$A25,Paradas!$B$5:$B$4004,C$16,Paradas!$A$5:$A$4004,"&gt;="&amp;$E$3,Paradas!$A$5:$A$4004,"&lt;="&amp;$G$3))</f>
        <v/>
      </c>
      <c r="D25" s="46">
        <f>IF(OR($A25="",D$16=""),"",SUMIFS(Paradas!$F$5:$F$4004,Paradas!$E$5:$E$4004,$A25,Paradas!$B$5:$B$4004,D$16,Paradas!$A$5:$A$4004,"&gt;="&amp;$E$3,Paradas!$A$5:$A$4004,"&lt;="&amp;$G$3))</f>
        <v/>
      </c>
      <c r="E25" s="46">
        <f>IF(OR($A25="",E$16=""),"",SUMIFS(Paradas!$F$5:$F$4004,Paradas!$E$5:$E$4004,$A25,Paradas!$B$5:$B$4004,E$16,Paradas!$A$5:$A$4004,"&gt;="&amp;$E$3,Paradas!$A$5:$A$4004,"&lt;="&amp;$G$3))</f>
        <v/>
      </c>
      <c r="F25" s="46">
        <f>IF(OR($A25="",F$16=""),"",SUMIFS(Paradas!$F$5:$F$4004,Paradas!$E$5:$E$4004,$A25,Paradas!$B$5:$B$4004,F$16,Paradas!$A$5:$A$4004,"&gt;="&amp;$E$3,Paradas!$A$5:$A$4004,"&lt;="&amp;$G$3))</f>
        <v/>
      </c>
      <c r="G25" s="46">
        <f>IF(OR($A25="",G$16=""),"",SUMIFS(Paradas!$F$5:$F$4004,Paradas!$E$5:$E$4004,$A25,Paradas!$B$5:$B$4004,G$16,Paradas!$A$5:$A$4004,"&gt;="&amp;$E$3,Paradas!$A$5:$A$4004,"&lt;="&amp;$G$3))</f>
        <v/>
      </c>
      <c r="H25" s="46">
        <f>IF($A25="","",SUM(B25:G25))</f>
        <v/>
      </c>
    </row>
    <row r="26">
      <c r="A26" s="26">
        <f>IF('Motivos de Parada'!A16="","",'Motivos de Parada'!A16)</f>
        <v/>
      </c>
      <c r="B26" s="46">
        <f>IF(OR($A26="",B$16=""),"",SUMIFS(Paradas!$F$5:$F$4004,Paradas!$E$5:$E$4004,$A26,Paradas!$B$5:$B$4004,B$16,Paradas!$A$5:$A$4004,"&gt;="&amp;$E$3,Paradas!$A$5:$A$4004,"&lt;="&amp;$G$3))</f>
        <v/>
      </c>
      <c r="C26" s="46">
        <f>IF(OR($A26="",C$16=""),"",SUMIFS(Paradas!$F$5:$F$4004,Paradas!$E$5:$E$4004,$A26,Paradas!$B$5:$B$4004,C$16,Paradas!$A$5:$A$4004,"&gt;="&amp;$E$3,Paradas!$A$5:$A$4004,"&lt;="&amp;$G$3))</f>
        <v/>
      </c>
      <c r="D26" s="46">
        <f>IF(OR($A26="",D$16=""),"",SUMIFS(Paradas!$F$5:$F$4004,Paradas!$E$5:$E$4004,$A26,Paradas!$B$5:$B$4004,D$16,Paradas!$A$5:$A$4004,"&gt;="&amp;$E$3,Paradas!$A$5:$A$4004,"&lt;="&amp;$G$3))</f>
        <v/>
      </c>
      <c r="E26" s="46">
        <f>IF(OR($A26="",E$16=""),"",SUMIFS(Paradas!$F$5:$F$4004,Paradas!$E$5:$E$4004,$A26,Paradas!$B$5:$B$4004,E$16,Paradas!$A$5:$A$4004,"&gt;="&amp;$E$3,Paradas!$A$5:$A$4004,"&lt;="&amp;$G$3))</f>
        <v/>
      </c>
      <c r="F26" s="46">
        <f>IF(OR($A26="",F$16=""),"",SUMIFS(Paradas!$F$5:$F$4004,Paradas!$E$5:$E$4004,$A26,Paradas!$B$5:$B$4004,F$16,Paradas!$A$5:$A$4004,"&gt;="&amp;$E$3,Paradas!$A$5:$A$4004,"&lt;="&amp;$G$3))</f>
        <v/>
      </c>
      <c r="G26" s="46">
        <f>IF(OR($A26="",G$16=""),"",SUMIFS(Paradas!$F$5:$F$4004,Paradas!$E$5:$E$4004,$A26,Paradas!$B$5:$B$4004,G$16,Paradas!$A$5:$A$4004,"&gt;="&amp;$E$3,Paradas!$A$5:$A$4004,"&lt;="&amp;$G$3))</f>
        <v/>
      </c>
      <c r="H26" s="46">
        <f>IF($A26="","",SUM(B26:G26))</f>
        <v/>
      </c>
    </row>
    <row r="27">
      <c r="A27" s="26">
        <f>IF('Motivos de Parada'!A17="","",'Motivos de Parada'!A17)</f>
        <v/>
      </c>
      <c r="B27" s="46">
        <f>IF(OR($A27="",B$16=""),"",SUMIFS(Paradas!$F$5:$F$4004,Paradas!$E$5:$E$4004,$A27,Paradas!$B$5:$B$4004,B$16,Paradas!$A$5:$A$4004,"&gt;="&amp;$E$3,Paradas!$A$5:$A$4004,"&lt;="&amp;$G$3))</f>
        <v/>
      </c>
      <c r="C27" s="46">
        <f>IF(OR($A27="",C$16=""),"",SUMIFS(Paradas!$F$5:$F$4004,Paradas!$E$5:$E$4004,$A27,Paradas!$B$5:$B$4004,C$16,Paradas!$A$5:$A$4004,"&gt;="&amp;$E$3,Paradas!$A$5:$A$4004,"&lt;="&amp;$G$3))</f>
        <v/>
      </c>
      <c r="D27" s="46">
        <f>IF(OR($A27="",D$16=""),"",SUMIFS(Paradas!$F$5:$F$4004,Paradas!$E$5:$E$4004,$A27,Paradas!$B$5:$B$4004,D$16,Paradas!$A$5:$A$4004,"&gt;="&amp;$E$3,Paradas!$A$5:$A$4004,"&lt;="&amp;$G$3))</f>
        <v/>
      </c>
      <c r="E27" s="46">
        <f>IF(OR($A27="",E$16=""),"",SUMIFS(Paradas!$F$5:$F$4004,Paradas!$E$5:$E$4004,$A27,Paradas!$B$5:$B$4004,E$16,Paradas!$A$5:$A$4004,"&gt;="&amp;$E$3,Paradas!$A$5:$A$4004,"&lt;="&amp;$G$3))</f>
        <v/>
      </c>
      <c r="F27" s="46">
        <f>IF(OR($A27="",F$16=""),"",SUMIFS(Paradas!$F$5:$F$4004,Paradas!$E$5:$E$4004,$A27,Paradas!$B$5:$B$4004,F$16,Paradas!$A$5:$A$4004,"&gt;="&amp;$E$3,Paradas!$A$5:$A$4004,"&lt;="&amp;$G$3))</f>
        <v/>
      </c>
      <c r="G27" s="46">
        <f>IF(OR($A27="",G$16=""),"",SUMIFS(Paradas!$F$5:$F$4004,Paradas!$E$5:$E$4004,$A27,Paradas!$B$5:$B$4004,G$16,Paradas!$A$5:$A$4004,"&gt;="&amp;$E$3,Paradas!$A$5:$A$4004,"&lt;="&amp;$G$3))</f>
        <v/>
      </c>
      <c r="H27" s="46">
        <f>IF($A27="","",SUM(B27:G27))</f>
        <v/>
      </c>
    </row>
    <row r="28">
      <c r="A28" s="26">
        <f>IF('Motivos de Parada'!A18="","",'Motivos de Parada'!A18)</f>
        <v/>
      </c>
      <c r="B28" s="46">
        <f>IF(OR($A28="",B$16=""),"",SUMIFS(Paradas!$F$5:$F$4004,Paradas!$E$5:$E$4004,$A28,Paradas!$B$5:$B$4004,B$16,Paradas!$A$5:$A$4004,"&gt;="&amp;$E$3,Paradas!$A$5:$A$4004,"&lt;="&amp;$G$3))</f>
        <v/>
      </c>
      <c r="C28" s="46">
        <f>IF(OR($A28="",C$16=""),"",SUMIFS(Paradas!$F$5:$F$4004,Paradas!$E$5:$E$4004,$A28,Paradas!$B$5:$B$4004,C$16,Paradas!$A$5:$A$4004,"&gt;="&amp;$E$3,Paradas!$A$5:$A$4004,"&lt;="&amp;$G$3))</f>
        <v/>
      </c>
      <c r="D28" s="46">
        <f>IF(OR($A28="",D$16=""),"",SUMIFS(Paradas!$F$5:$F$4004,Paradas!$E$5:$E$4004,$A28,Paradas!$B$5:$B$4004,D$16,Paradas!$A$5:$A$4004,"&gt;="&amp;$E$3,Paradas!$A$5:$A$4004,"&lt;="&amp;$G$3))</f>
        <v/>
      </c>
      <c r="E28" s="46">
        <f>IF(OR($A28="",E$16=""),"",SUMIFS(Paradas!$F$5:$F$4004,Paradas!$E$5:$E$4004,$A28,Paradas!$B$5:$B$4004,E$16,Paradas!$A$5:$A$4004,"&gt;="&amp;$E$3,Paradas!$A$5:$A$4004,"&lt;="&amp;$G$3))</f>
        <v/>
      </c>
      <c r="F28" s="46">
        <f>IF(OR($A28="",F$16=""),"",SUMIFS(Paradas!$F$5:$F$4004,Paradas!$E$5:$E$4004,$A28,Paradas!$B$5:$B$4004,F$16,Paradas!$A$5:$A$4004,"&gt;="&amp;$E$3,Paradas!$A$5:$A$4004,"&lt;="&amp;$G$3))</f>
        <v/>
      </c>
      <c r="G28" s="46">
        <f>IF(OR($A28="",G$16=""),"",SUMIFS(Paradas!$F$5:$F$4004,Paradas!$E$5:$E$4004,$A28,Paradas!$B$5:$B$4004,G$16,Paradas!$A$5:$A$4004,"&gt;="&amp;$E$3,Paradas!$A$5:$A$4004,"&lt;="&amp;$G$3))</f>
        <v/>
      </c>
      <c r="H28" s="46">
        <f>IF($A28="","",SUM(B28:G28))</f>
        <v/>
      </c>
    </row>
    <row r="29">
      <c r="A29" s="26">
        <f>IF('Motivos de Parada'!A19="","",'Motivos de Parada'!A19)</f>
        <v/>
      </c>
      <c r="B29" s="46">
        <f>IF(OR($A29="",B$16=""),"",SUMIFS(Paradas!$F$5:$F$4004,Paradas!$E$5:$E$4004,$A29,Paradas!$B$5:$B$4004,B$16,Paradas!$A$5:$A$4004,"&gt;="&amp;$E$3,Paradas!$A$5:$A$4004,"&lt;="&amp;$G$3))</f>
        <v/>
      </c>
      <c r="C29" s="46">
        <f>IF(OR($A29="",C$16=""),"",SUMIFS(Paradas!$F$5:$F$4004,Paradas!$E$5:$E$4004,$A29,Paradas!$B$5:$B$4004,C$16,Paradas!$A$5:$A$4004,"&gt;="&amp;$E$3,Paradas!$A$5:$A$4004,"&lt;="&amp;$G$3))</f>
        <v/>
      </c>
      <c r="D29" s="46">
        <f>IF(OR($A29="",D$16=""),"",SUMIFS(Paradas!$F$5:$F$4004,Paradas!$E$5:$E$4004,$A29,Paradas!$B$5:$B$4004,D$16,Paradas!$A$5:$A$4004,"&gt;="&amp;$E$3,Paradas!$A$5:$A$4004,"&lt;="&amp;$G$3))</f>
        <v/>
      </c>
      <c r="E29" s="46">
        <f>IF(OR($A29="",E$16=""),"",SUMIFS(Paradas!$F$5:$F$4004,Paradas!$E$5:$E$4004,$A29,Paradas!$B$5:$B$4004,E$16,Paradas!$A$5:$A$4004,"&gt;="&amp;$E$3,Paradas!$A$5:$A$4004,"&lt;="&amp;$G$3))</f>
        <v/>
      </c>
      <c r="F29" s="46">
        <f>IF(OR($A29="",F$16=""),"",SUMIFS(Paradas!$F$5:$F$4004,Paradas!$E$5:$E$4004,$A29,Paradas!$B$5:$B$4004,F$16,Paradas!$A$5:$A$4004,"&gt;="&amp;$E$3,Paradas!$A$5:$A$4004,"&lt;="&amp;$G$3))</f>
        <v/>
      </c>
      <c r="G29" s="46">
        <f>IF(OR($A29="",G$16=""),"",SUMIFS(Paradas!$F$5:$F$4004,Paradas!$E$5:$E$4004,$A29,Paradas!$B$5:$B$4004,G$16,Paradas!$A$5:$A$4004,"&gt;="&amp;$E$3,Paradas!$A$5:$A$4004,"&lt;="&amp;$G$3))</f>
        <v/>
      </c>
      <c r="H29" s="46">
        <f>IF($A29="","",SUM(B29:G29))</f>
        <v/>
      </c>
    </row>
    <row r="30">
      <c r="A30" s="26">
        <f>IF('Motivos de Parada'!A20="","",'Motivos de Parada'!A20)</f>
        <v/>
      </c>
      <c r="B30" s="46">
        <f>IF(OR($A30="",B$16=""),"",SUMIFS(Paradas!$F$5:$F$4004,Paradas!$E$5:$E$4004,$A30,Paradas!$B$5:$B$4004,B$16,Paradas!$A$5:$A$4004,"&gt;="&amp;$E$3,Paradas!$A$5:$A$4004,"&lt;="&amp;$G$3))</f>
        <v/>
      </c>
      <c r="C30" s="46">
        <f>IF(OR($A30="",C$16=""),"",SUMIFS(Paradas!$F$5:$F$4004,Paradas!$E$5:$E$4004,$A30,Paradas!$B$5:$B$4004,C$16,Paradas!$A$5:$A$4004,"&gt;="&amp;$E$3,Paradas!$A$5:$A$4004,"&lt;="&amp;$G$3))</f>
        <v/>
      </c>
      <c r="D30" s="46">
        <f>IF(OR($A30="",D$16=""),"",SUMIFS(Paradas!$F$5:$F$4004,Paradas!$E$5:$E$4004,$A30,Paradas!$B$5:$B$4004,D$16,Paradas!$A$5:$A$4004,"&gt;="&amp;$E$3,Paradas!$A$5:$A$4004,"&lt;="&amp;$G$3))</f>
        <v/>
      </c>
      <c r="E30" s="46">
        <f>IF(OR($A30="",E$16=""),"",SUMIFS(Paradas!$F$5:$F$4004,Paradas!$E$5:$E$4004,$A30,Paradas!$B$5:$B$4004,E$16,Paradas!$A$5:$A$4004,"&gt;="&amp;$E$3,Paradas!$A$5:$A$4004,"&lt;="&amp;$G$3))</f>
        <v/>
      </c>
      <c r="F30" s="46">
        <f>IF(OR($A30="",F$16=""),"",SUMIFS(Paradas!$F$5:$F$4004,Paradas!$E$5:$E$4004,$A30,Paradas!$B$5:$B$4004,F$16,Paradas!$A$5:$A$4004,"&gt;="&amp;$E$3,Paradas!$A$5:$A$4004,"&lt;="&amp;$G$3))</f>
        <v/>
      </c>
      <c r="G30" s="46">
        <f>IF(OR($A30="",G$16=""),"",SUMIFS(Paradas!$F$5:$F$4004,Paradas!$E$5:$E$4004,$A30,Paradas!$B$5:$B$4004,G$16,Paradas!$A$5:$A$4004,"&gt;="&amp;$E$3,Paradas!$A$5:$A$4004,"&lt;="&amp;$G$3))</f>
        <v/>
      </c>
      <c r="H30" s="46">
        <f>IF($A30="","",SUM(B30:G30))</f>
        <v/>
      </c>
    </row>
    <row r="31">
      <c r="A31" s="26">
        <f>IF('Motivos de Parada'!A21="","",'Motivos de Parada'!A21)</f>
        <v/>
      </c>
      <c r="B31" s="46">
        <f>IF(OR($A31="",B$16=""),"",SUMIFS(Paradas!$F$5:$F$4004,Paradas!$E$5:$E$4004,$A31,Paradas!$B$5:$B$4004,B$16,Paradas!$A$5:$A$4004,"&gt;="&amp;$E$3,Paradas!$A$5:$A$4004,"&lt;="&amp;$G$3))</f>
        <v/>
      </c>
      <c r="C31" s="46">
        <f>IF(OR($A31="",C$16=""),"",SUMIFS(Paradas!$F$5:$F$4004,Paradas!$E$5:$E$4004,$A31,Paradas!$B$5:$B$4004,C$16,Paradas!$A$5:$A$4004,"&gt;="&amp;$E$3,Paradas!$A$5:$A$4004,"&lt;="&amp;$G$3))</f>
        <v/>
      </c>
      <c r="D31" s="46">
        <f>IF(OR($A31="",D$16=""),"",SUMIFS(Paradas!$F$5:$F$4004,Paradas!$E$5:$E$4004,$A31,Paradas!$B$5:$B$4004,D$16,Paradas!$A$5:$A$4004,"&gt;="&amp;$E$3,Paradas!$A$5:$A$4004,"&lt;="&amp;$G$3))</f>
        <v/>
      </c>
      <c r="E31" s="46">
        <f>IF(OR($A31="",E$16=""),"",SUMIFS(Paradas!$F$5:$F$4004,Paradas!$E$5:$E$4004,$A31,Paradas!$B$5:$B$4004,E$16,Paradas!$A$5:$A$4004,"&gt;="&amp;$E$3,Paradas!$A$5:$A$4004,"&lt;="&amp;$G$3))</f>
        <v/>
      </c>
      <c r="F31" s="46">
        <f>IF(OR($A31="",F$16=""),"",SUMIFS(Paradas!$F$5:$F$4004,Paradas!$E$5:$E$4004,$A31,Paradas!$B$5:$B$4004,F$16,Paradas!$A$5:$A$4004,"&gt;="&amp;$E$3,Paradas!$A$5:$A$4004,"&lt;="&amp;$G$3))</f>
        <v/>
      </c>
      <c r="G31" s="46">
        <f>IF(OR($A31="",G$16=""),"",SUMIFS(Paradas!$F$5:$F$4004,Paradas!$E$5:$E$4004,$A31,Paradas!$B$5:$B$4004,G$16,Paradas!$A$5:$A$4004,"&gt;="&amp;$E$3,Paradas!$A$5:$A$4004,"&lt;="&amp;$G$3))</f>
        <v/>
      </c>
      <c r="H31" s="46">
        <f>IF($A31="","",SUM(B31:G31))</f>
        <v/>
      </c>
    </row>
    <row r="32">
      <c r="A32" s="26">
        <f>IF('Motivos de Parada'!A22="","",'Motivos de Parada'!A22)</f>
        <v/>
      </c>
      <c r="B32" s="46">
        <f>IF(OR($A32="",B$16=""),"",SUMIFS(Paradas!$F$5:$F$4004,Paradas!$E$5:$E$4004,$A32,Paradas!$B$5:$B$4004,B$16,Paradas!$A$5:$A$4004,"&gt;="&amp;$E$3,Paradas!$A$5:$A$4004,"&lt;="&amp;$G$3))</f>
        <v/>
      </c>
      <c r="C32" s="46">
        <f>IF(OR($A32="",C$16=""),"",SUMIFS(Paradas!$F$5:$F$4004,Paradas!$E$5:$E$4004,$A32,Paradas!$B$5:$B$4004,C$16,Paradas!$A$5:$A$4004,"&gt;="&amp;$E$3,Paradas!$A$5:$A$4004,"&lt;="&amp;$G$3))</f>
        <v/>
      </c>
      <c r="D32" s="46">
        <f>IF(OR($A32="",D$16=""),"",SUMIFS(Paradas!$F$5:$F$4004,Paradas!$E$5:$E$4004,$A32,Paradas!$B$5:$B$4004,D$16,Paradas!$A$5:$A$4004,"&gt;="&amp;$E$3,Paradas!$A$5:$A$4004,"&lt;="&amp;$G$3))</f>
        <v/>
      </c>
      <c r="E32" s="46">
        <f>IF(OR($A32="",E$16=""),"",SUMIFS(Paradas!$F$5:$F$4004,Paradas!$E$5:$E$4004,$A32,Paradas!$B$5:$B$4004,E$16,Paradas!$A$5:$A$4004,"&gt;="&amp;$E$3,Paradas!$A$5:$A$4004,"&lt;="&amp;$G$3))</f>
        <v/>
      </c>
      <c r="F32" s="46">
        <f>IF(OR($A32="",F$16=""),"",SUMIFS(Paradas!$F$5:$F$4004,Paradas!$E$5:$E$4004,$A32,Paradas!$B$5:$B$4004,F$16,Paradas!$A$5:$A$4004,"&gt;="&amp;$E$3,Paradas!$A$5:$A$4004,"&lt;="&amp;$G$3))</f>
        <v/>
      </c>
      <c r="G32" s="46">
        <f>IF(OR($A32="",G$16=""),"",SUMIFS(Paradas!$F$5:$F$4004,Paradas!$E$5:$E$4004,$A32,Paradas!$B$5:$B$4004,G$16,Paradas!$A$5:$A$4004,"&gt;="&amp;$E$3,Paradas!$A$5:$A$4004,"&lt;="&amp;$G$3))</f>
        <v/>
      </c>
      <c r="H32" s="46">
        <f>IF($A32="","",SUM(B32:G32))</f>
        <v/>
      </c>
    </row>
    <row r="33">
      <c r="A33" s="26">
        <f>IF('Motivos de Parada'!A23="","",'Motivos de Parada'!A23)</f>
        <v/>
      </c>
      <c r="B33" s="46">
        <f>IF(OR($A33="",B$16=""),"",SUMIFS(Paradas!$F$5:$F$4004,Paradas!$E$5:$E$4004,$A33,Paradas!$B$5:$B$4004,B$16,Paradas!$A$5:$A$4004,"&gt;="&amp;$E$3,Paradas!$A$5:$A$4004,"&lt;="&amp;$G$3))</f>
        <v/>
      </c>
      <c r="C33" s="46">
        <f>IF(OR($A33="",C$16=""),"",SUMIFS(Paradas!$F$5:$F$4004,Paradas!$E$5:$E$4004,$A33,Paradas!$B$5:$B$4004,C$16,Paradas!$A$5:$A$4004,"&gt;="&amp;$E$3,Paradas!$A$5:$A$4004,"&lt;="&amp;$G$3))</f>
        <v/>
      </c>
      <c r="D33" s="46">
        <f>IF(OR($A33="",D$16=""),"",SUMIFS(Paradas!$F$5:$F$4004,Paradas!$E$5:$E$4004,$A33,Paradas!$B$5:$B$4004,D$16,Paradas!$A$5:$A$4004,"&gt;="&amp;$E$3,Paradas!$A$5:$A$4004,"&lt;="&amp;$G$3))</f>
        <v/>
      </c>
      <c r="E33" s="46">
        <f>IF(OR($A33="",E$16=""),"",SUMIFS(Paradas!$F$5:$F$4004,Paradas!$E$5:$E$4004,$A33,Paradas!$B$5:$B$4004,E$16,Paradas!$A$5:$A$4004,"&gt;="&amp;$E$3,Paradas!$A$5:$A$4004,"&lt;="&amp;$G$3))</f>
        <v/>
      </c>
      <c r="F33" s="46">
        <f>IF(OR($A33="",F$16=""),"",SUMIFS(Paradas!$F$5:$F$4004,Paradas!$E$5:$E$4004,$A33,Paradas!$B$5:$B$4004,F$16,Paradas!$A$5:$A$4004,"&gt;="&amp;$E$3,Paradas!$A$5:$A$4004,"&lt;="&amp;$G$3))</f>
        <v/>
      </c>
      <c r="G33" s="46">
        <f>IF(OR($A33="",G$16=""),"",SUMIFS(Paradas!$F$5:$F$4004,Paradas!$E$5:$E$4004,$A33,Paradas!$B$5:$B$4004,G$16,Paradas!$A$5:$A$4004,"&gt;="&amp;$E$3,Paradas!$A$5:$A$4004,"&lt;="&amp;$G$3))</f>
        <v/>
      </c>
      <c r="H33" s="46">
        <f>IF($A33="","",SUM(B33:G33))</f>
        <v/>
      </c>
    </row>
    <row r="34">
      <c r="A34" s="26">
        <f>IF('Motivos de Parada'!A24="","",'Motivos de Parada'!A24)</f>
        <v/>
      </c>
      <c r="B34" s="46">
        <f>IF(OR($A34="",B$16=""),"",SUMIFS(Paradas!$F$5:$F$4004,Paradas!$E$5:$E$4004,$A34,Paradas!$B$5:$B$4004,B$16,Paradas!$A$5:$A$4004,"&gt;="&amp;$E$3,Paradas!$A$5:$A$4004,"&lt;="&amp;$G$3))</f>
        <v/>
      </c>
      <c r="C34" s="46">
        <f>IF(OR($A34="",C$16=""),"",SUMIFS(Paradas!$F$5:$F$4004,Paradas!$E$5:$E$4004,$A34,Paradas!$B$5:$B$4004,C$16,Paradas!$A$5:$A$4004,"&gt;="&amp;$E$3,Paradas!$A$5:$A$4004,"&lt;="&amp;$G$3))</f>
        <v/>
      </c>
      <c r="D34" s="46">
        <f>IF(OR($A34="",D$16=""),"",SUMIFS(Paradas!$F$5:$F$4004,Paradas!$E$5:$E$4004,$A34,Paradas!$B$5:$B$4004,D$16,Paradas!$A$5:$A$4004,"&gt;="&amp;$E$3,Paradas!$A$5:$A$4004,"&lt;="&amp;$G$3))</f>
        <v/>
      </c>
      <c r="E34" s="46">
        <f>IF(OR($A34="",E$16=""),"",SUMIFS(Paradas!$F$5:$F$4004,Paradas!$E$5:$E$4004,$A34,Paradas!$B$5:$B$4004,E$16,Paradas!$A$5:$A$4004,"&gt;="&amp;$E$3,Paradas!$A$5:$A$4004,"&lt;="&amp;$G$3))</f>
        <v/>
      </c>
      <c r="F34" s="46">
        <f>IF(OR($A34="",F$16=""),"",SUMIFS(Paradas!$F$5:$F$4004,Paradas!$E$5:$E$4004,$A34,Paradas!$B$5:$B$4004,F$16,Paradas!$A$5:$A$4004,"&gt;="&amp;$E$3,Paradas!$A$5:$A$4004,"&lt;="&amp;$G$3))</f>
        <v/>
      </c>
      <c r="G34" s="46">
        <f>IF(OR($A34="",G$16=""),"",SUMIFS(Paradas!$F$5:$F$4004,Paradas!$E$5:$E$4004,$A34,Paradas!$B$5:$B$4004,G$16,Paradas!$A$5:$A$4004,"&gt;="&amp;$E$3,Paradas!$A$5:$A$4004,"&lt;="&amp;$G$3))</f>
        <v/>
      </c>
      <c r="H34" s="46">
        <f>IF($A34="","",SUM(B34:G34))</f>
        <v/>
      </c>
    </row>
    <row r="35">
      <c r="A35" s="26">
        <f>IF('Motivos de Parada'!A25="","",'Motivos de Parada'!A25)</f>
        <v/>
      </c>
      <c r="B35" s="46">
        <f>IF(OR($A35="",B$16=""),"",SUMIFS(Paradas!$F$5:$F$4004,Paradas!$E$5:$E$4004,$A35,Paradas!$B$5:$B$4004,B$16,Paradas!$A$5:$A$4004,"&gt;="&amp;$E$3,Paradas!$A$5:$A$4004,"&lt;="&amp;$G$3))</f>
        <v/>
      </c>
      <c r="C35" s="46">
        <f>IF(OR($A35="",C$16=""),"",SUMIFS(Paradas!$F$5:$F$4004,Paradas!$E$5:$E$4004,$A35,Paradas!$B$5:$B$4004,C$16,Paradas!$A$5:$A$4004,"&gt;="&amp;$E$3,Paradas!$A$5:$A$4004,"&lt;="&amp;$G$3))</f>
        <v/>
      </c>
      <c r="D35" s="46">
        <f>IF(OR($A35="",D$16=""),"",SUMIFS(Paradas!$F$5:$F$4004,Paradas!$E$5:$E$4004,$A35,Paradas!$B$5:$B$4004,D$16,Paradas!$A$5:$A$4004,"&gt;="&amp;$E$3,Paradas!$A$5:$A$4004,"&lt;="&amp;$G$3))</f>
        <v/>
      </c>
      <c r="E35" s="46">
        <f>IF(OR($A35="",E$16=""),"",SUMIFS(Paradas!$F$5:$F$4004,Paradas!$E$5:$E$4004,$A35,Paradas!$B$5:$B$4004,E$16,Paradas!$A$5:$A$4004,"&gt;="&amp;$E$3,Paradas!$A$5:$A$4004,"&lt;="&amp;$G$3))</f>
        <v/>
      </c>
      <c r="F35" s="46">
        <f>IF(OR($A35="",F$16=""),"",SUMIFS(Paradas!$F$5:$F$4004,Paradas!$E$5:$E$4004,$A35,Paradas!$B$5:$B$4004,F$16,Paradas!$A$5:$A$4004,"&gt;="&amp;$E$3,Paradas!$A$5:$A$4004,"&lt;="&amp;$G$3))</f>
        <v/>
      </c>
      <c r="G35" s="46">
        <f>IF(OR($A35="",G$16=""),"",SUMIFS(Paradas!$F$5:$F$4004,Paradas!$E$5:$E$4004,$A35,Paradas!$B$5:$B$4004,G$16,Paradas!$A$5:$A$4004,"&gt;="&amp;$E$3,Paradas!$A$5:$A$4004,"&lt;="&amp;$G$3))</f>
        <v/>
      </c>
      <c r="H35" s="46">
        <f>IF($A35="","",SUM(B35:G35))</f>
        <v/>
      </c>
    </row>
    <row r="36">
      <c r="A36" s="26">
        <f>IF('Motivos de Parada'!A26="","",'Motivos de Parada'!A26)</f>
        <v/>
      </c>
      <c r="B36" s="46">
        <f>IF(OR($A36="",B$16=""),"",SUMIFS(Paradas!$F$5:$F$4004,Paradas!$E$5:$E$4004,$A36,Paradas!$B$5:$B$4004,B$16,Paradas!$A$5:$A$4004,"&gt;="&amp;$E$3,Paradas!$A$5:$A$4004,"&lt;="&amp;$G$3))</f>
        <v/>
      </c>
      <c r="C36" s="46">
        <f>IF(OR($A36="",C$16=""),"",SUMIFS(Paradas!$F$5:$F$4004,Paradas!$E$5:$E$4004,$A36,Paradas!$B$5:$B$4004,C$16,Paradas!$A$5:$A$4004,"&gt;="&amp;$E$3,Paradas!$A$5:$A$4004,"&lt;="&amp;$G$3))</f>
        <v/>
      </c>
      <c r="D36" s="46">
        <f>IF(OR($A36="",D$16=""),"",SUMIFS(Paradas!$F$5:$F$4004,Paradas!$E$5:$E$4004,$A36,Paradas!$B$5:$B$4004,D$16,Paradas!$A$5:$A$4004,"&gt;="&amp;$E$3,Paradas!$A$5:$A$4004,"&lt;="&amp;$G$3))</f>
        <v/>
      </c>
      <c r="E36" s="46">
        <f>IF(OR($A36="",E$16=""),"",SUMIFS(Paradas!$F$5:$F$4004,Paradas!$E$5:$E$4004,$A36,Paradas!$B$5:$B$4004,E$16,Paradas!$A$5:$A$4004,"&gt;="&amp;$E$3,Paradas!$A$5:$A$4004,"&lt;="&amp;$G$3))</f>
        <v/>
      </c>
      <c r="F36" s="46">
        <f>IF(OR($A36="",F$16=""),"",SUMIFS(Paradas!$F$5:$F$4004,Paradas!$E$5:$E$4004,$A36,Paradas!$B$5:$B$4004,F$16,Paradas!$A$5:$A$4004,"&gt;="&amp;$E$3,Paradas!$A$5:$A$4004,"&lt;="&amp;$G$3))</f>
        <v/>
      </c>
      <c r="G36" s="46">
        <f>IF(OR($A36="",G$16=""),"",SUMIFS(Paradas!$F$5:$F$4004,Paradas!$E$5:$E$4004,$A36,Paradas!$B$5:$B$4004,G$16,Paradas!$A$5:$A$4004,"&gt;="&amp;$E$3,Paradas!$A$5:$A$4004,"&lt;="&amp;$G$3))</f>
        <v/>
      </c>
      <c r="H36" s="46">
        <f>IF($A36="","",SUM(B36:G36))</f>
        <v/>
      </c>
    </row>
    <row r="37">
      <c r="A37" s="17" t="inlineStr">
        <is>
          <t>TOTAL</t>
        </is>
      </c>
      <c r="B37" s="47">
        <f>SUM(B17:B36)</f>
        <v/>
      </c>
      <c r="C37" s="47">
        <f>SUM(C17:C36)</f>
        <v/>
      </c>
      <c r="D37" s="47">
        <f>SUM(D17:D36)</f>
        <v/>
      </c>
      <c r="E37" s="47">
        <f>SUM(E17:E36)</f>
        <v/>
      </c>
      <c r="F37" s="47">
        <f>SUM(F17:F36)</f>
        <v/>
      </c>
      <c r="G37" s="47">
        <f>SUM(G17:G36)</f>
        <v/>
      </c>
      <c r="H37" s="47">
        <f>SUM(H17:H36)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2" t="n"/>
      <c r="B39" s="1" t="n"/>
      <c r="C39" s="1" t="n"/>
      <c r="D39" s="1" t="n"/>
      <c r="E39" s="1" t="n"/>
      <c r="F39" s="1" t="n"/>
      <c r="G39" s="1" t="n"/>
      <c r="H39" s="1" t="n"/>
    </row>
  </sheetData>
  <mergeCells count="1">
    <mergeCell ref="B1:H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/>
  </sheetPr>
  <dimension ref="A1:H39"/>
  <sheetViews>
    <sheetView tabSelected="0" workbookViewId="0">
      <selection activeCell="A1" sqref="A1"/>
    </sheetView>
  </sheetViews>
  <sheetFormatPr baseColWidth="8" defaultRowHeight="14.4"/>
  <cols>
    <col width="30" customWidth="1" min="1" max="1"/>
    <col width="14" customWidth="1" min="2" max="4"/>
    <col width="16" customWidth="1" min="5" max="5"/>
    <col width="12" customWidth="1" min="6" max="6"/>
    <col width="14" customWidth="1" min="7" max="8"/>
  </cols>
  <sheetData>
    <row r="1" ht="17.4" customHeight="1">
      <c r="B1" s="36" t="inlineStr">
        <is>
          <t>RESUMO MENSAL — JUNHO</t>
        </is>
      </c>
      <c r="C1" s="38" t="n"/>
      <c r="D1" s="38" t="n"/>
      <c r="E1" s="38" t="n"/>
      <c r="F1" s="38" t="n"/>
      <c r="G1" s="38" t="n"/>
      <c r="H1" s="39" t="n"/>
    </row>
    <row r="2" ht="37.2" customHeight="1">
      <c r="A2" s="2" t="n"/>
      <c r="B2" s="40" t="n"/>
      <c r="C2" s="41" t="n"/>
      <c r="D2" s="41" t="n"/>
      <c r="E2" s="41" t="n"/>
      <c r="F2" s="41" t="n"/>
      <c r="G2" s="41" t="n"/>
      <c r="H2" s="42" t="n"/>
    </row>
    <row r="3">
      <c r="A3" s="17" t="inlineStr">
        <is>
          <t>Mês de referência:</t>
        </is>
      </c>
      <c r="B3" s="43">
        <f>DATE('Resumo Anual'!$B$3,6,1)</f>
        <v/>
      </c>
      <c r="C3" s="1" t="n"/>
      <c r="D3" s="1" t="inlineStr">
        <is>
          <t>De:</t>
        </is>
      </c>
      <c r="E3" s="18">
        <f>DATE(YEAR(B3),MONTH(B3),1)</f>
        <v/>
      </c>
      <c r="F3" s="1" t="inlineStr">
        <is>
          <t>até:</t>
        </is>
      </c>
      <c r="G3" s="18">
        <f>EOMONTH(B3,0)</f>
        <v/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1.95" customHeight="1">
      <c r="A5" s="3" t="inlineStr">
        <is>
          <t>Equipamento</t>
        </is>
      </c>
      <c r="B5" s="3" t="inlineStr">
        <is>
          <t>Dias lançados</t>
        </is>
      </c>
      <c r="C5" s="3" t="inlineStr">
        <is>
          <t>Horas totais</t>
        </is>
      </c>
      <c r="D5" s="3" t="inlineStr">
        <is>
          <t>Horas paradas</t>
        </is>
      </c>
      <c r="E5" s="3" t="inlineStr">
        <is>
          <t>Horas efetivas trabalhadas</t>
        </is>
      </c>
      <c r="F5" s="3" t="inlineStr">
        <is>
          <t>Nº de paradas</t>
        </is>
      </c>
      <c r="G5" s="3" t="inlineStr">
        <is>
          <t>Média efetiva por dia</t>
        </is>
      </c>
      <c r="H5" s="3" t="inlineStr">
        <is>
          <t>% do tempo trabalhando</t>
        </is>
      </c>
    </row>
    <row r="6">
      <c r="A6" s="19">
        <f>IF(Equipamentos!A6="","",Equipamentos!A6)</f>
        <v/>
      </c>
      <c r="B6" s="19">
        <f>IF(A6="","",COUNTIFS('Lançamentos Diários'!$B$5:$B$2004,$A6,'Lançamentos Diários'!$A$5:$A$2004,"&gt;="&amp;$E$3,'Lançamentos Diários'!$A$5:$A$2004,"&lt;="&amp;$G$3))</f>
        <v/>
      </c>
      <c r="C6" s="20">
        <f>IF(A6="","",SUMIFS('Lançamentos Diários'!$J$5:$J$2004,'Lançamentos Diários'!$B$5:$B$2004,$A6,'Lançamentos Diários'!$A$5:$A$2004,"&gt;="&amp;$E$3,'Lançamentos Diários'!$A$5:$A$2004,"&lt;="&amp;$G$3))</f>
        <v/>
      </c>
      <c r="D6" s="20">
        <f>IF(A6="","",SUMIFS(Paradas!$F$5:$F$4004,Paradas!$B$5:$B$4004,$A6,Paradas!$A$5:$A$4004,"&gt;="&amp;$E$3,Paradas!$A$5:$A$4004,"&lt;="&amp;$G$3))</f>
        <v/>
      </c>
      <c r="E6" s="20">
        <f>IF(A6="","",C6-D6)</f>
        <v/>
      </c>
      <c r="F6" s="19">
        <f>IF(A6="","",COUNTIFS(Paradas!$B$5:$B$4004,$A6,Paradas!$A$5:$A$4004,"&gt;="&amp;$E$3,Paradas!$A$5:$A$4004,"&lt;="&amp;$G$3))</f>
        <v/>
      </c>
      <c r="G6" s="20">
        <f>IF(A6="","",IF(B6=0,0,E6/B6))</f>
        <v/>
      </c>
      <c r="H6" s="44">
        <f>IF(A6="","",IF(C6=0,0,E6/C6))</f>
        <v/>
      </c>
    </row>
    <row r="7">
      <c r="A7" s="19">
        <f>IF(Equipamentos!A7="","",Equipamentos!A7)</f>
        <v/>
      </c>
      <c r="B7" s="19">
        <f>IF(A7="","",COUNTIFS('Lançamentos Diários'!$B$5:$B$2004,$A7,'Lançamentos Diários'!$A$5:$A$2004,"&gt;="&amp;$E$3,'Lançamentos Diários'!$A$5:$A$2004,"&lt;="&amp;$G$3))</f>
        <v/>
      </c>
      <c r="C7" s="20">
        <f>IF(A7="","",SUMIFS('Lançamentos Diários'!$J$5:$J$2004,'Lançamentos Diários'!$B$5:$B$2004,$A7,'Lançamentos Diários'!$A$5:$A$2004,"&gt;="&amp;$E$3,'Lançamentos Diários'!$A$5:$A$2004,"&lt;="&amp;$G$3))</f>
        <v/>
      </c>
      <c r="D7" s="20">
        <f>IF(A7="","",SUMIFS(Paradas!$F$5:$F$4004,Paradas!$B$5:$B$4004,$A7,Paradas!$A$5:$A$4004,"&gt;="&amp;$E$3,Paradas!$A$5:$A$4004,"&lt;="&amp;$G$3))</f>
        <v/>
      </c>
      <c r="E7" s="20">
        <f>IF(A7="","",C7-D7)</f>
        <v/>
      </c>
      <c r="F7" s="19">
        <f>IF(A7="","",COUNTIFS(Paradas!$B$5:$B$4004,$A7,Paradas!$A$5:$A$4004,"&gt;="&amp;$E$3,Paradas!$A$5:$A$4004,"&lt;="&amp;$G$3))</f>
        <v/>
      </c>
      <c r="G7" s="20">
        <f>IF(A7="","",IF(B7=0,0,E7/B7))</f>
        <v/>
      </c>
      <c r="H7" s="44">
        <f>IF(A7="","",IF(C7=0,0,E7/C7))</f>
        <v/>
      </c>
    </row>
    <row r="8">
      <c r="A8" s="19">
        <f>IF(Equipamentos!A8="","",Equipamentos!A8)</f>
        <v/>
      </c>
      <c r="B8" s="19">
        <f>IF(A8="","",COUNTIFS('Lançamentos Diários'!$B$5:$B$2004,$A8,'Lançamentos Diários'!$A$5:$A$2004,"&gt;="&amp;$E$3,'Lançamentos Diários'!$A$5:$A$2004,"&lt;="&amp;$G$3))</f>
        <v/>
      </c>
      <c r="C8" s="20">
        <f>IF(A8="","",SUMIFS('Lançamentos Diários'!$J$5:$J$2004,'Lançamentos Diários'!$B$5:$B$2004,$A8,'Lançamentos Diários'!$A$5:$A$2004,"&gt;="&amp;$E$3,'Lançamentos Diários'!$A$5:$A$2004,"&lt;="&amp;$G$3))</f>
        <v/>
      </c>
      <c r="D8" s="20">
        <f>IF(A8="","",SUMIFS(Paradas!$F$5:$F$4004,Paradas!$B$5:$B$4004,$A8,Paradas!$A$5:$A$4004,"&gt;="&amp;$E$3,Paradas!$A$5:$A$4004,"&lt;="&amp;$G$3))</f>
        <v/>
      </c>
      <c r="E8" s="20">
        <f>IF(A8="","",C8-D8)</f>
        <v/>
      </c>
      <c r="F8" s="19">
        <f>IF(A8="","",COUNTIFS(Paradas!$B$5:$B$4004,$A8,Paradas!$A$5:$A$4004,"&gt;="&amp;$E$3,Paradas!$A$5:$A$4004,"&lt;="&amp;$G$3))</f>
        <v/>
      </c>
      <c r="G8" s="20">
        <f>IF(A8="","",IF(B8=0,0,E8/B8))</f>
        <v/>
      </c>
      <c r="H8" s="44">
        <f>IF(A8="","",IF(C8=0,0,E8/C8))</f>
        <v/>
      </c>
    </row>
    <row r="9">
      <c r="A9" s="19">
        <f>IF(Equipamentos!A9="","",Equipamentos!A9)</f>
        <v/>
      </c>
      <c r="B9" s="19">
        <f>IF(A9="","",COUNTIFS('Lançamentos Diários'!$B$5:$B$2004,$A9,'Lançamentos Diários'!$A$5:$A$2004,"&gt;="&amp;$E$3,'Lançamentos Diários'!$A$5:$A$2004,"&lt;="&amp;$G$3))</f>
        <v/>
      </c>
      <c r="C9" s="20">
        <f>IF(A9="","",SUMIFS('Lançamentos Diários'!$J$5:$J$2004,'Lançamentos Diários'!$B$5:$B$2004,$A9,'Lançamentos Diários'!$A$5:$A$2004,"&gt;="&amp;$E$3,'Lançamentos Diários'!$A$5:$A$2004,"&lt;="&amp;$G$3))</f>
        <v/>
      </c>
      <c r="D9" s="20">
        <f>IF(A9="","",SUMIFS(Paradas!$F$5:$F$4004,Paradas!$B$5:$B$4004,$A9,Paradas!$A$5:$A$4004,"&gt;="&amp;$E$3,Paradas!$A$5:$A$4004,"&lt;="&amp;$G$3))</f>
        <v/>
      </c>
      <c r="E9" s="20">
        <f>IF(A9="","",C9-D9)</f>
        <v/>
      </c>
      <c r="F9" s="19">
        <f>IF(A9="","",COUNTIFS(Paradas!$B$5:$B$4004,$A9,Paradas!$A$5:$A$4004,"&gt;="&amp;$E$3,Paradas!$A$5:$A$4004,"&lt;="&amp;$G$3))</f>
        <v/>
      </c>
      <c r="G9" s="20">
        <f>IF(A9="","",IF(B9=0,0,E9/B9))</f>
        <v/>
      </c>
      <c r="H9" s="44">
        <f>IF(A9="","",IF(C9=0,0,E9/C9))</f>
        <v/>
      </c>
    </row>
    <row r="10">
      <c r="A10" s="19">
        <f>IF(Equipamentos!A10="","",Equipamentos!A10)</f>
        <v/>
      </c>
      <c r="B10" s="19">
        <f>IF(A10="","",COUNTIFS('Lançamentos Diários'!$B$5:$B$2004,$A10,'Lançamentos Diários'!$A$5:$A$2004,"&gt;="&amp;$E$3,'Lançamentos Diários'!$A$5:$A$2004,"&lt;="&amp;$G$3))</f>
        <v/>
      </c>
      <c r="C10" s="20">
        <f>IF(A10="","",SUMIFS('Lançamentos Diários'!$J$5:$J$2004,'Lançamentos Diários'!$B$5:$B$2004,$A10,'Lançamentos Diários'!$A$5:$A$2004,"&gt;="&amp;$E$3,'Lançamentos Diários'!$A$5:$A$2004,"&lt;="&amp;$G$3))</f>
        <v/>
      </c>
      <c r="D10" s="20">
        <f>IF(A10="","",SUMIFS(Paradas!$F$5:$F$4004,Paradas!$B$5:$B$4004,$A10,Paradas!$A$5:$A$4004,"&gt;="&amp;$E$3,Paradas!$A$5:$A$4004,"&lt;="&amp;$G$3))</f>
        <v/>
      </c>
      <c r="E10" s="20">
        <f>IF(A10="","",C10-D10)</f>
        <v/>
      </c>
      <c r="F10" s="19">
        <f>IF(A10="","",COUNTIFS(Paradas!$B$5:$B$4004,$A10,Paradas!$A$5:$A$4004,"&gt;="&amp;$E$3,Paradas!$A$5:$A$4004,"&lt;="&amp;$G$3))</f>
        <v/>
      </c>
      <c r="G10" s="20">
        <f>IF(A10="","",IF(B10=0,0,E10/B10))</f>
        <v/>
      </c>
      <c r="H10" s="44">
        <f>IF(A10="","",IF(C10=0,0,E10/C10))</f>
        <v/>
      </c>
    </row>
    <row r="11">
      <c r="A11" s="19">
        <f>IF(Equipamentos!A11="","",Equipamentos!A11)</f>
        <v/>
      </c>
      <c r="B11" s="19">
        <f>IF(A11="","",COUNTIFS('Lançamentos Diários'!$B$5:$B$2004,$A11,'Lançamentos Diários'!$A$5:$A$2004,"&gt;="&amp;$E$3,'Lançamentos Diários'!$A$5:$A$2004,"&lt;="&amp;$G$3))</f>
        <v/>
      </c>
      <c r="C11" s="20">
        <f>IF(A11="","",SUMIFS('Lançamentos Diários'!$J$5:$J$2004,'Lançamentos Diários'!$B$5:$B$2004,$A11,'Lançamentos Diários'!$A$5:$A$2004,"&gt;="&amp;$E$3,'Lançamentos Diários'!$A$5:$A$2004,"&lt;="&amp;$G$3))</f>
        <v/>
      </c>
      <c r="D11" s="20">
        <f>IF(A11="","",SUMIFS(Paradas!$F$5:$F$4004,Paradas!$B$5:$B$4004,$A11,Paradas!$A$5:$A$4004,"&gt;="&amp;$E$3,Paradas!$A$5:$A$4004,"&lt;="&amp;$G$3))</f>
        <v/>
      </c>
      <c r="E11" s="20">
        <f>IF(A11="","",C11-D11)</f>
        <v/>
      </c>
      <c r="F11" s="19">
        <f>IF(A11="","",COUNTIFS(Paradas!$B$5:$B$4004,$A11,Paradas!$A$5:$A$4004,"&gt;="&amp;$E$3,Paradas!$A$5:$A$4004,"&lt;="&amp;$G$3))</f>
        <v/>
      </c>
      <c r="G11" s="20">
        <f>IF(A11="","",IF(B11=0,0,E11/B11))</f>
        <v/>
      </c>
      <c r="H11" s="44">
        <f>IF(A11="","",IF(C11=0,0,E11/C11))</f>
        <v/>
      </c>
    </row>
    <row r="12">
      <c r="A12" s="17" t="inlineStr">
        <is>
          <t>TOTAL</t>
        </is>
      </c>
      <c r="B12" s="22">
        <f>SUM(B6:B11)</f>
        <v/>
      </c>
      <c r="C12" s="23">
        <f>SUM(C6:C11)</f>
        <v/>
      </c>
      <c r="D12" s="23">
        <f>SUM(D6:D11)</f>
        <v/>
      </c>
      <c r="E12" s="23">
        <f>SUM(E6:E11)</f>
        <v/>
      </c>
      <c r="F12" s="22">
        <f>SUM(F6:F11)</f>
        <v/>
      </c>
      <c r="G12" s="1" t="n"/>
      <c r="H12" s="45">
        <f>IF(C12=0,0,E12/C12)</f>
        <v/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15.6" customHeight="1">
      <c r="A15" s="25" t="inlineStr">
        <is>
          <t>HORAS PARADAS POR MOTIVO NO MÊS</t>
        </is>
      </c>
      <c r="B15" s="1" t="n"/>
      <c r="C15" s="1" t="n"/>
      <c r="D15" s="1" t="n"/>
      <c r="E15" s="1" t="n"/>
      <c r="F15" s="1" t="n"/>
      <c r="G15" s="1" t="n"/>
      <c r="H15" s="1" t="n"/>
    </row>
    <row r="16" ht="31.95" customHeight="1">
      <c r="A16" s="3" t="inlineStr">
        <is>
          <t>Motivo</t>
        </is>
      </c>
      <c r="B16" s="3">
        <f>IF(Equipamentos!A6="","",Equipamentos!A6)</f>
        <v/>
      </c>
      <c r="C16" s="3">
        <f>IF(Equipamentos!A7="","",Equipamentos!A7)</f>
        <v/>
      </c>
      <c r="D16" s="3">
        <f>IF(Equipamentos!A8="","",Equipamentos!A8)</f>
        <v/>
      </c>
      <c r="E16" s="3">
        <f>IF(Equipamentos!A9="","",Equipamentos!A9)</f>
        <v/>
      </c>
      <c r="F16" s="3">
        <f>IF(Equipamentos!A10="","",Equipamentos!A10)</f>
        <v/>
      </c>
      <c r="G16" s="3">
        <f>IF(Equipamentos!A11="","",Equipamentos!A11)</f>
        <v/>
      </c>
      <c r="H16" s="3" t="inlineStr">
        <is>
          <t>Total</t>
        </is>
      </c>
    </row>
    <row r="17">
      <c r="A17" s="26">
        <f>IF('Motivos de Parada'!A7="","",'Motivos de Parada'!A7)</f>
        <v/>
      </c>
      <c r="B17" s="46">
        <f>IF(OR($A17="",B$16=""),"",SUMIFS(Paradas!$F$5:$F$4004,Paradas!$E$5:$E$4004,$A17,Paradas!$B$5:$B$4004,B$16,Paradas!$A$5:$A$4004,"&gt;="&amp;$E$3,Paradas!$A$5:$A$4004,"&lt;="&amp;$G$3))</f>
        <v/>
      </c>
      <c r="C17" s="46">
        <f>IF(OR($A17="",C$16=""),"",SUMIFS(Paradas!$F$5:$F$4004,Paradas!$E$5:$E$4004,$A17,Paradas!$B$5:$B$4004,C$16,Paradas!$A$5:$A$4004,"&gt;="&amp;$E$3,Paradas!$A$5:$A$4004,"&lt;="&amp;$G$3))</f>
        <v/>
      </c>
      <c r="D17" s="46">
        <f>IF(OR($A17="",D$16=""),"",SUMIFS(Paradas!$F$5:$F$4004,Paradas!$E$5:$E$4004,$A17,Paradas!$B$5:$B$4004,D$16,Paradas!$A$5:$A$4004,"&gt;="&amp;$E$3,Paradas!$A$5:$A$4004,"&lt;="&amp;$G$3))</f>
        <v/>
      </c>
      <c r="E17" s="46">
        <f>IF(OR($A17="",E$16=""),"",SUMIFS(Paradas!$F$5:$F$4004,Paradas!$E$5:$E$4004,$A17,Paradas!$B$5:$B$4004,E$16,Paradas!$A$5:$A$4004,"&gt;="&amp;$E$3,Paradas!$A$5:$A$4004,"&lt;="&amp;$G$3))</f>
        <v/>
      </c>
      <c r="F17" s="46">
        <f>IF(OR($A17="",F$16=""),"",SUMIFS(Paradas!$F$5:$F$4004,Paradas!$E$5:$E$4004,$A17,Paradas!$B$5:$B$4004,F$16,Paradas!$A$5:$A$4004,"&gt;="&amp;$E$3,Paradas!$A$5:$A$4004,"&lt;="&amp;$G$3))</f>
        <v/>
      </c>
      <c r="G17" s="46">
        <f>IF(OR($A17="",G$16=""),"",SUMIFS(Paradas!$F$5:$F$4004,Paradas!$E$5:$E$4004,$A17,Paradas!$B$5:$B$4004,G$16,Paradas!$A$5:$A$4004,"&gt;="&amp;$E$3,Paradas!$A$5:$A$4004,"&lt;="&amp;$G$3))</f>
        <v/>
      </c>
      <c r="H17" s="46">
        <f>IF($A17="","",SUM(B17:G17))</f>
        <v/>
      </c>
    </row>
    <row r="18">
      <c r="A18" s="26">
        <f>IF('Motivos de Parada'!A8="","",'Motivos de Parada'!A8)</f>
        <v/>
      </c>
      <c r="B18" s="46">
        <f>IF(OR($A18="",B$16=""),"",SUMIFS(Paradas!$F$5:$F$4004,Paradas!$E$5:$E$4004,$A18,Paradas!$B$5:$B$4004,B$16,Paradas!$A$5:$A$4004,"&gt;="&amp;$E$3,Paradas!$A$5:$A$4004,"&lt;="&amp;$G$3))</f>
        <v/>
      </c>
      <c r="C18" s="46">
        <f>IF(OR($A18="",C$16=""),"",SUMIFS(Paradas!$F$5:$F$4004,Paradas!$E$5:$E$4004,$A18,Paradas!$B$5:$B$4004,C$16,Paradas!$A$5:$A$4004,"&gt;="&amp;$E$3,Paradas!$A$5:$A$4004,"&lt;="&amp;$G$3))</f>
        <v/>
      </c>
      <c r="D18" s="46">
        <f>IF(OR($A18="",D$16=""),"",SUMIFS(Paradas!$F$5:$F$4004,Paradas!$E$5:$E$4004,$A18,Paradas!$B$5:$B$4004,D$16,Paradas!$A$5:$A$4004,"&gt;="&amp;$E$3,Paradas!$A$5:$A$4004,"&lt;="&amp;$G$3))</f>
        <v/>
      </c>
      <c r="E18" s="46">
        <f>IF(OR($A18="",E$16=""),"",SUMIFS(Paradas!$F$5:$F$4004,Paradas!$E$5:$E$4004,$A18,Paradas!$B$5:$B$4004,E$16,Paradas!$A$5:$A$4004,"&gt;="&amp;$E$3,Paradas!$A$5:$A$4004,"&lt;="&amp;$G$3))</f>
        <v/>
      </c>
      <c r="F18" s="46">
        <f>IF(OR($A18="",F$16=""),"",SUMIFS(Paradas!$F$5:$F$4004,Paradas!$E$5:$E$4004,$A18,Paradas!$B$5:$B$4004,F$16,Paradas!$A$5:$A$4004,"&gt;="&amp;$E$3,Paradas!$A$5:$A$4004,"&lt;="&amp;$G$3))</f>
        <v/>
      </c>
      <c r="G18" s="46">
        <f>IF(OR($A18="",G$16=""),"",SUMIFS(Paradas!$F$5:$F$4004,Paradas!$E$5:$E$4004,$A18,Paradas!$B$5:$B$4004,G$16,Paradas!$A$5:$A$4004,"&gt;="&amp;$E$3,Paradas!$A$5:$A$4004,"&lt;="&amp;$G$3))</f>
        <v/>
      </c>
      <c r="H18" s="46">
        <f>IF($A18="","",SUM(B18:G18))</f>
        <v/>
      </c>
    </row>
    <row r="19">
      <c r="A19" s="26">
        <f>IF('Motivos de Parada'!A9="","",'Motivos de Parada'!A9)</f>
        <v/>
      </c>
      <c r="B19" s="46">
        <f>IF(OR($A19="",B$16=""),"",SUMIFS(Paradas!$F$5:$F$4004,Paradas!$E$5:$E$4004,$A19,Paradas!$B$5:$B$4004,B$16,Paradas!$A$5:$A$4004,"&gt;="&amp;$E$3,Paradas!$A$5:$A$4004,"&lt;="&amp;$G$3))</f>
        <v/>
      </c>
      <c r="C19" s="46">
        <f>IF(OR($A19="",C$16=""),"",SUMIFS(Paradas!$F$5:$F$4004,Paradas!$E$5:$E$4004,$A19,Paradas!$B$5:$B$4004,C$16,Paradas!$A$5:$A$4004,"&gt;="&amp;$E$3,Paradas!$A$5:$A$4004,"&lt;="&amp;$G$3))</f>
        <v/>
      </c>
      <c r="D19" s="46">
        <f>IF(OR($A19="",D$16=""),"",SUMIFS(Paradas!$F$5:$F$4004,Paradas!$E$5:$E$4004,$A19,Paradas!$B$5:$B$4004,D$16,Paradas!$A$5:$A$4004,"&gt;="&amp;$E$3,Paradas!$A$5:$A$4004,"&lt;="&amp;$G$3))</f>
        <v/>
      </c>
      <c r="E19" s="46">
        <f>IF(OR($A19="",E$16=""),"",SUMIFS(Paradas!$F$5:$F$4004,Paradas!$E$5:$E$4004,$A19,Paradas!$B$5:$B$4004,E$16,Paradas!$A$5:$A$4004,"&gt;="&amp;$E$3,Paradas!$A$5:$A$4004,"&lt;="&amp;$G$3))</f>
        <v/>
      </c>
      <c r="F19" s="46">
        <f>IF(OR($A19="",F$16=""),"",SUMIFS(Paradas!$F$5:$F$4004,Paradas!$E$5:$E$4004,$A19,Paradas!$B$5:$B$4004,F$16,Paradas!$A$5:$A$4004,"&gt;="&amp;$E$3,Paradas!$A$5:$A$4004,"&lt;="&amp;$G$3))</f>
        <v/>
      </c>
      <c r="G19" s="46">
        <f>IF(OR($A19="",G$16=""),"",SUMIFS(Paradas!$F$5:$F$4004,Paradas!$E$5:$E$4004,$A19,Paradas!$B$5:$B$4004,G$16,Paradas!$A$5:$A$4004,"&gt;="&amp;$E$3,Paradas!$A$5:$A$4004,"&lt;="&amp;$G$3))</f>
        <v/>
      </c>
      <c r="H19" s="46">
        <f>IF($A19="","",SUM(B19:G19))</f>
        <v/>
      </c>
    </row>
    <row r="20">
      <c r="A20" s="26">
        <f>IF('Motivos de Parada'!A10="","",'Motivos de Parada'!A10)</f>
        <v/>
      </c>
      <c r="B20" s="46">
        <f>IF(OR($A20="",B$16=""),"",SUMIFS(Paradas!$F$5:$F$4004,Paradas!$E$5:$E$4004,$A20,Paradas!$B$5:$B$4004,B$16,Paradas!$A$5:$A$4004,"&gt;="&amp;$E$3,Paradas!$A$5:$A$4004,"&lt;="&amp;$G$3))</f>
        <v/>
      </c>
      <c r="C20" s="46">
        <f>IF(OR($A20="",C$16=""),"",SUMIFS(Paradas!$F$5:$F$4004,Paradas!$E$5:$E$4004,$A20,Paradas!$B$5:$B$4004,C$16,Paradas!$A$5:$A$4004,"&gt;="&amp;$E$3,Paradas!$A$5:$A$4004,"&lt;="&amp;$G$3))</f>
        <v/>
      </c>
      <c r="D20" s="46">
        <f>IF(OR($A20="",D$16=""),"",SUMIFS(Paradas!$F$5:$F$4004,Paradas!$E$5:$E$4004,$A20,Paradas!$B$5:$B$4004,D$16,Paradas!$A$5:$A$4004,"&gt;="&amp;$E$3,Paradas!$A$5:$A$4004,"&lt;="&amp;$G$3))</f>
        <v/>
      </c>
      <c r="E20" s="46">
        <f>IF(OR($A20="",E$16=""),"",SUMIFS(Paradas!$F$5:$F$4004,Paradas!$E$5:$E$4004,$A20,Paradas!$B$5:$B$4004,E$16,Paradas!$A$5:$A$4004,"&gt;="&amp;$E$3,Paradas!$A$5:$A$4004,"&lt;="&amp;$G$3))</f>
        <v/>
      </c>
      <c r="F20" s="46">
        <f>IF(OR($A20="",F$16=""),"",SUMIFS(Paradas!$F$5:$F$4004,Paradas!$E$5:$E$4004,$A20,Paradas!$B$5:$B$4004,F$16,Paradas!$A$5:$A$4004,"&gt;="&amp;$E$3,Paradas!$A$5:$A$4004,"&lt;="&amp;$G$3))</f>
        <v/>
      </c>
      <c r="G20" s="46">
        <f>IF(OR($A20="",G$16=""),"",SUMIFS(Paradas!$F$5:$F$4004,Paradas!$E$5:$E$4004,$A20,Paradas!$B$5:$B$4004,G$16,Paradas!$A$5:$A$4004,"&gt;="&amp;$E$3,Paradas!$A$5:$A$4004,"&lt;="&amp;$G$3))</f>
        <v/>
      </c>
      <c r="H20" s="46">
        <f>IF($A20="","",SUM(B20:G20))</f>
        <v/>
      </c>
    </row>
    <row r="21">
      <c r="A21" s="26">
        <f>IF('Motivos de Parada'!A11="","",'Motivos de Parada'!A11)</f>
        <v/>
      </c>
      <c r="B21" s="46">
        <f>IF(OR($A21="",B$16=""),"",SUMIFS(Paradas!$F$5:$F$4004,Paradas!$E$5:$E$4004,$A21,Paradas!$B$5:$B$4004,B$16,Paradas!$A$5:$A$4004,"&gt;="&amp;$E$3,Paradas!$A$5:$A$4004,"&lt;="&amp;$G$3))</f>
        <v/>
      </c>
      <c r="C21" s="46">
        <f>IF(OR($A21="",C$16=""),"",SUMIFS(Paradas!$F$5:$F$4004,Paradas!$E$5:$E$4004,$A21,Paradas!$B$5:$B$4004,C$16,Paradas!$A$5:$A$4004,"&gt;="&amp;$E$3,Paradas!$A$5:$A$4004,"&lt;="&amp;$G$3))</f>
        <v/>
      </c>
      <c r="D21" s="46">
        <f>IF(OR($A21="",D$16=""),"",SUMIFS(Paradas!$F$5:$F$4004,Paradas!$E$5:$E$4004,$A21,Paradas!$B$5:$B$4004,D$16,Paradas!$A$5:$A$4004,"&gt;="&amp;$E$3,Paradas!$A$5:$A$4004,"&lt;="&amp;$G$3))</f>
        <v/>
      </c>
      <c r="E21" s="46">
        <f>IF(OR($A21="",E$16=""),"",SUMIFS(Paradas!$F$5:$F$4004,Paradas!$E$5:$E$4004,$A21,Paradas!$B$5:$B$4004,E$16,Paradas!$A$5:$A$4004,"&gt;="&amp;$E$3,Paradas!$A$5:$A$4004,"&lt;="&amp;$G$3))</f>
        <v/>
      </c>
      <c r="F21" s="46">
        <f>IF(OR($A21="",F$16=""),"",SUMIFS(Paradas!$F$5:$F$4004,Paradas!$E$5:$E$4004,$A21,Paradas!$B$5:$B$4004,F$16,Paradas!$A$5:$A$4004,"&gt;="&amp;$E$3,Paradas!$A$5:$A$4004,"&lt;="&amp;$G$3))</f>
        <v/>
      </c>
      <c r="G21" s="46">
        <f>IF(OR($A21="",G$16=""),"",SUMIFS(Paradas!$F$5:$F$4004,Paradas!$E$5:$E$4004,$A21,Paradas!$B$5:$B$4004,G$16,Paradas!$A$5:$A$4004,"&gt;="&amp;$E$3,Paradas!$A$5:$A$4004,"&lt;="&amp;$G$3))</f>
        <v/>
      </c>
      <c r="H21" s="46">
        <f>IF($A21="","",SUM(B21:G21))</f>
        <v/>
      </c>
    </row>
    <row r="22">
      <c r="A22" s="26">
        <f>IF('Motivos de Parada'!A12="","",'Motivos de Parada'!A12)</f>
        <v/>
      </c>
      <c r="B22" s="46">
        <f>IF(OR($A22="",B$16=""),"",SUMIFS(Paradas!$F$5:$F$4004,Paradas!$E$5:$E$4004,$A22,Paradas!$B$5:$B$4004,B$16,Paradas!$A$5:$A$4004,"&gt;="&amp;$E$3,Paradas!$A$5:$A$4004,"&lt;="&amp;$G$3))</f>
        <v/>
      </c>
      <c r="C22" s="46">
        <f>IF(OR($A22="",C$16=""),"",SUMIFS(Paradas!$F$5:$F$4004,Paradas!$E$5:$E$4004,$A22,Paradas!$B$5:$B$4004,C$16,Paradas!$A$5:$A$4004,"&gt;="&amp;$E$3,Paradas!$A$5:$A$4004,"&lt;="&amp;$G$3))</f>
        <v/>
      </c>
      <c r="D22" s="46">
        <f>IF(OR($A22="",D$16=""),"",SUMIFS(Paradas!$F$5:$F$4004,Paradas!$E$5:$E$4004,$A22,Paradas!$B$5:$B$4004,D$16,Paradas!$A$5:$A$4004,"&gt;="&amp;$E$3,Paradas!$A$5:$A$4004,"&lt;="&amp;$G$3))</f>
        <v/>
      </c>
      <c r="E22" s="46">
        <f>IF(OR($A22="",E$16=""),"",SUMIFS(Paradas!$F$5:$F$4004,Paradas!$E$5:$E$4004,$A22,Paradas!$B$5:$B$4004,E$16,Paradas!$A$5:$A$4004,"&gt;="&amp;$E$3,Paradas!$A$5:$A$4004,"&lt;="&amp;$G$3))</f>
        <v/>
      </c>
      <c r="F22" s="46">
        <f>IF(OR($A22="",F$16=""),"",SUMIFS(Paradas!$F$5:$F$4004,Paradas!$E$5:$E$4004,$A22,Paradas!$B$5:$B$4004,F$16,Paradas!$A$5:$A$4004,"&gt;="&amp;$E$3,Paradas!$A$5:$A$4004,"&lt;="&amp;$G$3))</f>
        <v/>
      </c>
      <c r="G22" s="46">
        <f>IF(OR($A22="",G$16=""),"",SUMIFS(Paradas!$F$5:$F$4004,Paradas!$E$5:$E$4004,$A22,Paradas!$B$5:$B$4004,G$16,Paradas!$A$5:$A$4004,"&gt;="&amp;$E$3,Paradas!$A$5:$A$4004,"&lt;="&amp;$G$3))</f>
        <v/>
      </c>
      <c r="H22" s="46">
        <f>IF($A22="","",SUM(B22:G22))</f>
        <v/>
      </c>
    </row>
    <row r="23">
      <c r="A23" s="26">
        <f>IF('Motivos de Parada'!A13="","",'Motivos de Parada'!A13)</f>
        <v/>
      </c>
      <c r="B23" s="46">
        <f>IF(OR($A23="",B$16=""),"",SUMIFS(Paradas!$F$5:$F$4004,Paradas!$E$5:$E$4004,$A23,Paradas!$B$5:$B$4004,B$16,Paradas!$A$5:$A$4004,"&gt;="&amp;$E$3,Paradas!$A$5:$A$4004,"&lt;="&amp;$G$3))</f>
        <v/>
      </c>
      <c r="C23" s="46">
        <f>IF(OR($A23="",C$16=""),"",SUMIFS(Paradas!$F$5:$F$4004,Paradas!$E$5:$E$4004,$A23,Paradas!$B$5:$B$4004,C$16,Paradas!$A$5:$A$4004,"&gt;="&amp;$E$3,Paradas!$A$5:$A$4004,"&lt;="&amp;$G$3))</f>
        <v/>
      </c>
      <c r="D23" s="46">
        <f>IF(OR($A23="",D$16=""),"",SUMIFS(Paradas!$F$5:$F$4004,Paradas!$E$5:$E$4004,$A23,Paradas!$B$5:$B$4004,D$16,Paradas!$A$5:$A$4004,"&gt;="&amp;$E$3,Paradas!$A$5:$A$4004,"&lt;="&amp;$G$3))</f>
        <v/>
      </c>
      <c r="E23" s="46">
        <f>IF(OR($A23="",E$16=""),"",SUMIFS(Paradas!$F$5:$F$4004,Paradas!$E$5:$E$4004,$A23,Paradas!$B$5:$B$4004,E$16,Paradas!$A$5:$A$4004,"&gt;="&amp;$E$3,Paradas!$A$5:$A$4004,"&lt;="&amp;$G$3))</f>
        <v/>
      </c>
      <c r="F23" s="46">
        <f>IF(OR($A23="",F$16=""),"",SUMIFS(Paradas!$F$5:$F$4004,Paradas!$E$5:$E$4004,$A23,Paradas!$B$5:$B$4004,F$16,Paradas!$A$5:$A$4004,"&gt;="&amp;$E$3,Paradas!$A$5:$A$4004,"&lt;="&amp;$G$3))</f>
        <v/>
      </c>
      <c r="G23" s="46">
        <f>IF(OR($A23="",G$16=""),"",SUMIFS(Paradas!$F$5:$F$4004,Paradas!$E$5:$E$4004,$A23,Paradas!$B$5:$B$4004,G$16,Paradas!$A$5:$A$4004,"&gt;="&amp;$E$3,Paradas!$A$5:$A$4004,"&lt;="&amp;$G$3))</f>
        <v/>
      </c>
      <c r="H23" s="46">
        <f>IF($A23="","",SUM(B23:G23))</f>
        <v/>
      </c>
    </row>
    <row r="24">
      <c r="A24" s="26">
        <f>IF('Motivos de Parada'!A14="","",'Motivos de Parada'!A14)</f>
        <v/>
      </c>
      <c r="B24" s="46">
        <f>IF(OR($A24="",B$16=""),"",SUMIFS(Paradas!$F$5:$F$4004,Paradas!$E$5:$E$4004,$A24,Paradas!$B$5:$B$4004,B$16,Paradas!$A$5:$A$4004,"&gt;="&amp;$E$3,Paradas!$A$5:$A$4004,"&lt;="&amp;$G$3))</f>
        <v/>
      </c>
      <c r="C24" s="46">
        <f>IF(OR($A24="",C$16=""),"",SUMIFS(Paradas!$F$5:$F$4004,Paradas!$E$5:$E$4004,$A24,Paradas!$B$5:$B$4004,C$16,Paradas!$A$5:$A$4004,"&gt;="&amp;$E$3,Paradas!$A$5:$A$4004,"&lt;="&amp;$G$3))</f>
        <v/>
      </c>
      <c r="D24" s="46">
        <f>IF(OR($A24="",D$16=""),"",SUMIFS(Paradas!$F$5:$F$4004,Paradas!$E$5:$E$4004,$A24,Paradas!$B$5:$B$4004,D$16,Paradas!$A$5:$A$4004,"&gt;="&amp;$E$3,Paradas!$A$5:$A$4004,"&lt;="&amp;$G$3))</f>
        <v/>
      </c>
      <c r="E24" s="46">
        <f>IF(OR($A24="",E$16=""),"",SUMIFS(Paradas!$F$5:$F$4004,Paradas!$E$5:$E$4004,$A24,Paradas!$B$5:$B$4004,E$16,Paradas!$A$5:$A$4004,"&gt;="&amp;$E$3,Paradas!$A$5:$A$4004,"&lt;="&amp;$G$3))</f>
        <v/>
      </c>
      <c r="F24" s="46">
        <f>IF(OR($A24="",F$16=""),"",SUMIFS(Paradas!$F$5:$F$4004,Paradas!$E$5:$E$4004,$A24,Paradas!$B$5:$B$4004,F$16,Paradas!$A$5:$A$4004,"&gt;="&amp;$E$3,Paradas!$A$5:$A$4004,"&lt;="&amp;$G$3))</f>
        <v/>
      </c>
      <c r="G24" s="46">
        <f>IF(OR($A24="",G$16=""),"",SUMIFS(Paradas!$F$5:$F$4004,Paradas!$E$5:$E$4004,$A24,Paradas!$B$5:$B$4004,G$16,Paradas!$A$5:$A$4004,"&gt;="&amp;$E$3,Paradas!$A$5:$A$4004,"&lt;="&amp;$G$3))</f>
        <v/>
      </c>
      <c r="H24" s="46">
        <f>IF($A24="","",SUM(B24:G24))</f>
        <v/>
      </c>
    </row>
    <row r="25">
      <c r="A25" s="26">
        <f>IF('Motivos de Parada'!A15="","",'Motivos de Parada'!A15)</f>
        <v/>
      </c>
      <c r="B25" s="46">
        <f>IF(OR($A25="",B$16=""),"",SUMIFS(Paradas!$F$5:$F$4004,Paradas!$E$5:$E$4004,$A25,Paradas!$B$5:$B$4004,B$16,Paradas!$A$5:$A$4004,"&gt;="&amp;$E$3,Paradas!$A$5:$A$4004,"&lt;="&amp;$G$3))</f>
        <v/>
      </c>
      <c r="C25" s="46">
        <f>IF(OR($A25="",C$16=""),"",SUMIFS(Paradas!$F$5:$F$4004,Paradas!$E$5:$E$4004,$A25,Paradas!$B$5:$B$4004,C$16,Paradas!$A$5:$A$4004,"&gt;="&amp;$E$3,Paradas!$A$5:$A$4004,"&lt;="&amp;$G$3))</f>
        <v/>
      </c>
      <c r="D25" s="46">
        <f>IF(OR($A25="",D$16=""),"",SUMIFS(Paradas!$F$5:$F$4004,Paradas!$E$5:$E$4004,$A25,Paradas!$B$5:$B$4004,D$16,Paradas!$A$5:$A$4004,"&gt;="&amp;$E$3,Paradas!$A$5:$A$4004,"&lt;="&amp;$G$3))</f>
        <v/>
      </c>
      <c r="E25" s="46">
        <f>IF(OR($A25="",E$16=""),"",SUMIFS(Paradas!$F$5:$F$4004,Paradas!$E$5:$E$4004,$A25,Paradas!$B$5:$B$4004,E$16,Paradas!$A$5:$A$4004,"&gt;="&amp;$E$3,Paradas!$A$5:$A$4004,"&lt;="&amp;$G$3))</f>
        <v/>
      </c>
      <c r="F25" s="46">
        <f>IF(OR($A25="",F$16=""),"",SUMIFS(Paradas!$F$5:$F$4004,Paradas!$E$5:$E$4004,$A25,Paradas!$B$5:$B$4004,F$16,Paradas!$A$5:$A$4004,"&gt;="&amp;$E$3,Paradas!$A$5:$A$4004,"&lt;="&amp;$G$3))</f>
        <v/>
      </c>
      <c r="G25" s="46">
        <f>IF(OR($A25="",G$16=""),"",SUMIFS(Paradas!$F$5:$F$4004,Paradas!$E$5:$E$4004,$A25,Paradas!$B$5:$B$4004,G$16,Paradas!$A$5:$A$4004,"&gt;="&amp;$E$3,Paradas!$A$5:$A$4004,"&lt;="&amp;$G$3))</f>
        <v/>
      </c>
      <c r="H25" s="46">
        <f>IF($A25="","",SUM(B25:G25))</f>
        <v/>
      </c>
    </row>
    <row r="26">
      <c r="A26" s="26">
        <f>IF('Motivos de Parada'!A16="","",'Motivos de Parada'!A16)</f>
        <v/>
      </c>
      <c r="B26" s="46">
        <f>IF(OR($A26="",B$16=""),"",SUMIFS(Paradas!$F$5:$F$4004,Paradas!$E$5:$E$4004,$A26,Paradas!$B$5:$B$4004,B$16,Paradas!$A$5:$A$4004,"&gt;="&amp;$E$3,Paradas!$A$5:$A$4004,"&lt;="&amp;$G$3))</f>
        <v/>
      </c>
      <c r="C26" s="46">
        <f>IF(OR($A26="",C$16=""),"",SUMIFS(Paradas!$F$5:$F$4004,Paradas!$E$5:$E$4004,$A26,Paradas!$B$5:$B$4004,C$16,Paradas!$A$5:$A$4004,"&gt;="&amp;$E$3,Paradas!$A$5:$A$4004,"&lt;="&amp;$G$3))</f>
        <v/>
      </c>
      <c r="D26" s="46">
        <f>IF(OR($A26="",D$16=""),"",SUMIFS(Paradas!$F$5:$F$4004,Paradas!$E$5:$E$4004,$A26,Paradas!$B$5:$B$4004,D$16,Paradas!$A$5:$A$4004,"&gt;="&amp;$E$3,Paradas!$A$5:$A$4004,"&lt;="&amp;$G$3))</f>
        <v/>
      </c>
      <c r="E26" s="46">
        <f>IF(OR($A26="",E$16=""),"",SUMIFS(Paradas!$F$5:$F$4004,Paradas!$E$5:$E$4004,$A26,Paradas!$B$5:$B$4004,E$16,Paradas!$A$5:$A$4004,"&gt;="&amp;$E$3,Paradas!$A$5:$A$4004,"&lt;="&amp;$G$3))</f>
        <v/>
      </c>
      <c r="F26" s="46">
        <f>IF(OR($A26="",F$16=""),"",SUMIFS(Paradas!$F$5:$F$4004,Paradas!$E$5:$E$4004,$A26,Paradas!$B$5:$B$4004,F$16,Paradas!$A$5:$A$4004,"&gt;="&amp;$E$3,Paradas!$A$5:$A$4004,"&lt;="&amp;$G$3))</f>
        <v/>
      </c>
      <c r="G26" s="46">
        <f>IF(OR($A26="",G$16=""),"",SUMIFS(Paradas!$F$5:$F$4004,Paradas!$E$5:$E$4004,$A26,Paradas!$B$5:$B$4004,G$16,Paradas!$A$5:$A$4004,"&gt;="&amp;$E$3,Paradas!$A$5:$A$4004,"&lt;="&amp;$G$3))</f>
        <v/>
      </c>
      <c r="H26" s="46">
        <f>IF($A26="","",SUM(B26:G26))</f>
        <v/>
      </c>
    </row>
    <row r="27">
      <c r="A27" s="26">
        <f>IF('Motivos de Parada'!A17="","",'Motivos de Parada'!A17)</f>
        <v/>
      </c>
      <c r="B27" s="46">
        <f>IF(OR($A27="",B$16=""),"",SUMIFS(Paradas!$F$5:$F$4004,Paradas!$E$5:$E$4004,$A27,Paradas!$B$5:$B$4004,B$16,Paradas!$A$5:$A$4004,"&gt;="&amp;$E$3,Paradas!$A$5:$A$4004,"&lt;="&amp;$G$3))</f>
        <v/>
      </c>
      <c r="C27" s="46">
        <f>IF(OR($A27="",C$16=""),"",SUMIFS(Paradas!$F$5:$F$4004,Paradas!$E$5:$E$4004,$A27,Paradas!$B$5:$B$4004,C$16,Paradas!$A$5:$A$4004,"&gt;="&amp;$E$3,Paradas!$A$5:$A$4004,"&lt;="&amp;$G$3))</f>
        <v/>
      </c>
      <c r="D27" s="46">
        <f>IF(OR($A27="",D$16=""),"",SUMIFS(Paradas!$F$5:$F$4004,Paradas!$E$5:$E$4004,$A27,Paradas!$B$5:$B$4004,D$16,Paradas!$A$5:$A$4004,"&gt;="&amp;$E$3,Paradas!$A$5:$A$4004,"&lt;="&amp;$G$3))</f>
        <v/>
      </c>
      <c r="E27" s="46">
        <f>IF(OR($A27="",E$16=""),"",SUMIFS(Paradas!$F$5:$F$4004,Paradas!$E$5:$E$4004,$A27,Paradas!$B$5:$B$4004,E$16,Paradas!$A$5:$A$4004,"&gt;="&amp;$E$3,Paradas!$A$5:$A$4004,"&lt;="&amp;$G$3))</f>
        <v/>
      </c>
      <c r="F27" s="46">
        <f>IF(OR($A27="",F$16=""),"",SUMIFS(Paradas!$F$5:$F$4004,Paradas!$E$5:$E$4004,$A27,Paradas!$B$5:$B$4004,F$16,Paradas!$A$5:$A$4004,"&gt;="&amp;$E$3,Paradas!$A$5:$A$4004,"&lt;="&amp;$G$3))</f>
        <v/>
      </c>
      <c r="G27" s="46">
        <f>IF(OR($A27="",G$16=""),"",SUMIFS(Paradas!$F$5:$F$4004,Paradas!$E$5:$E$4004,$A27,Paradas!$B$5:$B$4004,G$16,Paradas!$A$5:$A$4004,"&gt;="&amp;$E$3,Paradas!$A$5:$A$4004,"&lt;="&amp;$G$3))</f>
        <v/>
      </c>
      <c r="H27" s="46">
        <f>IF($A27="","",SUM(B27:G27))</f>
        <v/>
      </c>
    </row>
    <row r="28">
      <c r="A28" s="26">
        <f>IF('Motivos de Parada'!A18="","",'Motivos de Parada'!A18)</f>
        <v/>
      </c>
      <c r="B28" s="46">
        <f>IF(OR($A28="",B$16=""),"",SUMIFS(Paradas!$F$5:$F$4004,Paradas!$E$5:$E$4004,$A28,Paradas!$B$5:$B$4004,B$16,Paradas!$A$5:$A$4004,"&gt;="&amp;$E$3,Paradas!$A$5:$A$4004,"&lt;="&amp;$G$3))</f>
        <v/>
      </c>
      <c r="C28" s="46">
        <f>IF(OR($A28="",C$16=""),"",SUMIFS(Paradas!$F$5:$F$4004,Paradas!$E$5:$E$4004,$A28,Paradas!$B$5:$B$4004,C$16,Paradas!$A$5:$A$4004,"&gt;="&amp;$E$3,Paradas!$A$5:$A$4004,"&lt;="&amp;$G$3))</f>
        <v/>
      </c>
      <c r="D28" s="46">
        <f>IF(OR($A28="",D$16=""),"",SUMIFS(Paradas!$F$5:$F$4004,Paradas!$E$5:$E$4004,$A28,Paradas!$B$5:$B$4004,D$16,Paradas!$A$5:$A$4004,"&gt;="&amp;$E$3,Paradas!$A$5:$A$4004,"&lt;="&amp;$G$3))</f>
        <v/>
      </c>
      <c r="E28" s="46">
        <f>IF(OR($A28="",E$16=""),"",SUMIFS(Paradas!$F$5:$F$4004,Paradas!$E$5:$E$4004,$A28,Paradas!$B$5:$B$4004,E$16,Paradas!$A$5:$A$4004,"&gt;="&amp;$E$3,Paradas!$A$5:$A$4004,"&lt;="&amp;$G$3))</f>
        <v/>
      </c>
      <c r="F28" s="46">
        <f>IF(OR($A28="",F$16=""),"",SUMIFS(Paradas!$F$5:$F$4004,Paradas!$E$5:$E$4004,$A28,Paradas!$B$5:$B$4004,F$16,Paradas!$A$5:$A$4004,"&gt;="&amp;$E$3,Paradas!$A$5:$A$4004,"&lt;="&amp;$G$3))</f>
        <v/>
      </c>
      <c r="G28" s="46">
        <f>IF(OR($A28="",G$16=""),"",SUMIFS(Paradas!$F$5:$F$4004,Paradas!$E$5:$E$4004,$A28,Paradas!$B$5:$B$4004,G$16,Paradas!$A$5:$A$4004,"&gt;="&amp;$E$3,Paradas!$A$5:$A$4004,"&lt;="&amp;$G$3))</f>
        <v/>
      </c>
      <c r="H28" s="46">
        <f>IF($A28="","",SUM(B28:G28))</f>
        <v/>
      </c>
    </row>
    <row r="29">
      <c r="A29" s="26">
        <f>IF('Motivos de Parada'!A19="","",'Motivos de Parada'!A19)</f>
        <v/>
      </c>
      <c r="B29" s="46">
        <f>IF(OR($A29="",B$16=""),"",SUMIFS(Paradas!$F$5:$F$4004,Paradas!$E$5:$E$4004,$A29,Paradas!$B$5:$B$4004,B$16,Paradas!$A$5:$A$4004,"&gt;="&amp;$E$3,Paradas!$A$5:$A$4004,"&lt;="&amp;$G$3))</f>
        <v/>
      </c>
      <c r="C29" s="46">
        <f>IF(OR($A29="",C$16=""),"",SUMIFS(Paradas!$F$5:$F$4004,Paradas!$E$5:$E$4004,$A29,Paradas!$B$5:$B$4004,C$16,Paradas!$A$5:$A$4004,"&gt;="&amp;$E$3,Paradas!$A$5:$A$4004,"&lt;="&amp;$G$3))</f>
        <v/>
      </c>
      <c r="D29" s="46">
        <f>IF(OR($A29="",D$16=""),"",SUMIFS(Paradas!$F$5:$F$4004,Paradas!$E$5:$E$4004,$A29,Paradas!$B$5:$B$4004,D$16,Paradas!$A$5:$A$4004,"&gt;="&amp;$E$3,Paradas!$A$5:$A$4004,"&lt;="&amp;$G$3))</f>
        <v/>
      </c>
      <c r="E29" s="46">
        <f>IF(OR($A29="",E$16=""),"",SUMIFS(Paradas!$F$5:$F$4004,Paradas!$E$5:$E$4004,$A29,Paradas!$B$5:$B$4004,E$16,Paradas!$A$5:$A$4004,"&gt;="&amp;$E$3,Paradas!$A$5:$A$4004,"&lt;="&amp;$G$3))</f>
        <v/>
      </c>
      <c r="F29" s="46">
        <f>IF(OR($A29="",F$16=""),"",SUMIFS(Paradas!$F$5:$F$4004,Paradas!$E$5:$E$4004,$A29,Paradas!$B$5:$B$4004,F$16,Paradas!$A$5:$A$4004,"&gt;="&amp;$E$3,Paradas!$A$5:$A$4004,"&lt;="&amp;$G$3))</f>
        <v/>
      </c>
      <c r="G29" s="46">
        <f>IF(OR($A29="",G$16=""),"",SUMIFS(Paradas!$F$5:$F$4004,Paradas!$E$5:$E$4004,$A29,Paradas!$B$5:$B$4004,G$16,Paradas!$A$5:$A$4004,"&gt;="&amp;$E$3,Paradas!$A$5:$A$4004,"&lt;="&amp;$G$3))</f>
        <v/>
      </c>
      <c r="H29" s="46">
        <f>IF($A29="","",SUM(B29:G29))</f>
        <v/>
      </c>
    </row>
    <row r="30">
      <c r="A30" s="26">
        <f>IF('Motivos de Parada'!A20="","",'Motivos de Parada'!A20)</f>
        <v/>
      </c>
      <c r="B30" s="46">
        <f>IF(OR($A30="",B$16=""),"",SUMIFS(Paradas!$F$5:$F$4004,Paradas!$E$5:$E$4004,$A30,Paradas!$B$5:$B$4004,B$16,Paradas!$A$5:$A$4004,"&gt;="&amp;$E$3,Paradas!$A$5:$A$4004,"&lt;="&amp;$G$3))</f>
        <v/>
      </c>
      <c r="C30" s="46">
        <f>IF(OR($A30="",C$16=""),"",SUMIFS(Paradas!$F$5:$F$4004,Paradas!$E$5:$E$4004,$A30,Paradas!$B$5:$B$4004,C$16,Paradas!$A$5:$A$4004,"&gt;="&amp;$E$3,Paradas!$A$5:$A$4004,"&lt;="&amp;$G$3))</f>
        <v/>
      </c>
      <c r="D30" s="46">
        <f>IF(OR($A30="",D$16=""),"",SUMIFS(Paradas!$F$5:$F$4004,Paradas!$E$5:$E$4004,$A30,Paradas!$B$5:$B$4004,D$16,Paradas!$A$5:$A$4004,"&gt;="&amp;$E$3,Paradas!$A$5:$A$4004,"&lt;="&amp;$G$3))</f>
        <v/>
      </c>
      <c r="E30" s="46">
        <f>IF(OR($A30="",E$16=""),"",SUMIFS(Paradas!$F$5:$F$4004,Paradas!$E$5:$E$4004,$A30,Paradas!$B$5:$B$4004,E$16,Paradas!$A$5:$A$4004,"&gt;="&amp;$E$3,Paradas!$A$5:$A$4004,"&lt;="&amp;$G$3))</f>
        <v/>
      </c>
      <c r="F30" s="46">
        <f>IF(OR($A30="",F$16=""),"",SUMIFS(Paradas!$F$5:$F$4004,Paradas!$E$5:$E$4004,$A30,Paradas!$B$5:$B$4004,F$16,Paradas!$A$5:$A$4004,"&gt;="&amp;$E$3,Paradas!$A$5:$A$4004,"&lt;="&amp;$G$3))</f>
        <v/>
      </c>
      <c r="G30" s="46">
        <f>IF(OR($A30="",G$16=""),"",SUMIFS(Paradas!$F$5:$F$4004,Paradas!$E$5:$E$4004,$A30,Paradas!$B$5:$B$4004,G$16,Paradas!$A$5:$A$4004,"&gt;="&amp;$E$3,Paradas!$A$5:$A$4004,"&lt;="&amp;$G$3))</f>
        <v/>
      </c>
      <c r="H30" s="46">
        <f>IF($A30="","",SUM(B30:G30))</f>
        <v/>
      </c>
    </row>
    <row r="31">
      <c r="A31" s="26">
        <f>IF('Motivos de Parada'!A21="","",'Motivos de Parada'!A21)</f>
        <v/>
      </c>
      <c r="B31" s="46">
        <f>IF(OR($A31="",B$16=""),"",SUMIFS(Paradas!$F$5:$F$4004,Paradas!$E$5:$E$4004,$A31,Paradas!$B$5:$B$4004,B$16,Paradas!$A$5:$A$4004,"&gt;="&amp;$E$3,Paradas!$A$5:$A$4004,"&lt;="&amp;$G$3))</f>
        <v/>
      </c>
      <c r="C31" s="46">
        <f>IF(OR($A31="",C$16=""),"",SUMIFS(Paradas!$F$5:$F$4004,Paradas!$E$5:$E$4004,$A31,Paradas!$B$5:$B$4004,C$16,Paradas!$A$5:$A$4004,"&gt;="&amp;$E$3,Paradas!$A$5:$A$4004,"&lt;="&amp;$G$3))</f>
        <v/>
      </c>
      <c r="D31" s="46">
        <f>IF(OR($A31="",D$16=""),"",SUMIFS(Paradas!$F$5:$F$4004,Paradas!$E$5:$E$4004,$A31,Paradas!$B$5:$B$4004,D$16,Paradas!$A$5:$A$4004,"&gt;="&amp;$E$3,Paradas!$A$5:$A$4004,"&lt;="&amp;$G$3))</f>
        <v/>
      </c>
      <c r="E31" s="46">
        <f>IF(OR($A31="",E$16=""),"",SUMIFS(Paradas!$F$5:$F$4004,Paradas!$E$5:$E$4004,$A31,Paradas!$B$5:$B$4004,E$16,Paradas!$A$5:$A$4004,"&gt;="&amp;$E$3,Paradas!$A$5:$A$4004,"&lt;="&amp;$G$3))</f>
        <v/>
      </c>
      <c r="F31" s="46">
        <f>IF(OR($A31="",F$16=""),"",SUMIFS(Paradas!$F$5:$F$4004,Paradas!$E$5:$E$4004,$A31,Paradas!$B$5:$B$4004,F$16,Paradas!$A$5:$A$4004,"&gt;="&amp;$E$3,Paradas!$A$5:$A$4004,"&lt;="&amp;$G$3))</f>
        <v/>
      </c>
      <c r="G31" s="46">
        <f>IF(OR($A31="",G$16=""),"",SUMIFS(Paradas!$F$5:$F$4004,Paradas!$E$5:$E$4004,$A31,Paradas!$B$5:$B$4004,G$16,Paradas!$A$5:$A$4004,"&gt;="&amp;$E$3,Paradas!$A$5:$A$4004,"&lt;="&amp;$G$3))</f>
        <v/>
      </c>
      <c r="H31" s="46">
        <f>IF($A31="","",SUM(B31:G31))</f>
        <v/>
      </c>
    </row>
    <row r="32">
      <c r="A32" s="26">
        <f>IF('Motivos de Parada'!A22="","",'Motivos de Parada'!A22)</f>
        <v/>
      </c>
      <c r="B32" s="46">
        <f>IF(OR($A32="",B$16=""),"",SUMIFS(Paradas!$F$5:$F$4004,Paradas!$E$5:$E$4004,$A32,Paradas!$B$5:$B$4004,B$16,Paradas!$A$5:$A$4004,"&gt;="&amp;$E$3,Paradas!$A$5:$A$4004,"&lt;="&amp;$G$3))</f>
        <v/>
      </c>
      <c r="C32" s="46">
        <f>IF(OR($A32="",C$16=""),"",SUMIFS(Paradas!$F$5:$F$4004,Paradas!$E$5:$E$4004,$A32,Paradas!$B$5:$B$4004,C$16,Paradas!$A$5:$A$4004,"&gt;="&amp;$E$3,Paradas!$A$5:$A$4004,"&lt;="&amp;$G$3))</f>
        <v/>
      </c>
      <c r="D32" s="46">
        <f>IF(OR($A32="",D$16=""),"",SUMIFS(Paradas!$F$5:$F$4004,Paradas!$E$5:$E$4004,$A32,Paradas!$B$5:$B$4004,D$16,Paradas!$A$5:$A$4004,"&gt;="&amp;$E$3,Paradas!$A$5:$A$4004,"&lt;="&amp;$G$3))</f>
        <v/>
      </c>
      <c r="E32" s="46">
        <f>IF(OR($A32="",E$16=""),"",SUMIFS(Paradas!$F$5:$F$4004,Paradas!$E$5:$E$4004,$A32,Paradas!$B$5:$B$4004,E$16,Paradas!$A$5:$A$4004,"&gt;="&amp;$E$3,Paradas!$A$5:$A$4004,"&lt;="&amp;$G$3))</f>
        <v/>
      </c>
      <c r="F32" s="46">
        <f>IF(OR($A32="",F$16=""),"",SUMIFS(Paradas!$F$5:$F$4004,Paradas!$E$5:$E$4004,$A32,Paradas!$B$5:$B$4004,F$16,Paradas!$A$5:$A$4004,"&gt;="&amp;$E$3,Paradas!$A$5:$A$4004,"&lt;="&amp;$G$3))</f>
        <v/>
      </c>
      <c r="G32" s="46">
        <f>IF(OR($A32="",G$16=""),"",SUMIFS(Paradas!$F$5:$F$4004,Paradas!$E$5:$E$4004,$A32,Paradas!$B$5:$B$4004,G$16,Paradas!$A$5:$A$4004,"&gt;="&amp;$E$3,Paradas!$A$5:$A$4004,"&lt;="&amp;$G$3))</f>
        <v/>
      </c>
      <c r="H32" s="46">
        <f>IF($A32="","",SUM(B32:G32))</f>
        <v/>
      </c>
    </row>
    <row r="33">
      <c r="A33" s="26">
        <f>IF('Motivos de Parada'!A23="","",'Motivos de Parada'!A23)</f>
        <v/>
      </c>
      <c r="B33" s="46">
        <f>IF(OR($A33="",B$16=""),"",SUMIFS(Paradas!$F$5:$F$4004,Paradas!$E$5:$E$4004,$A33,Paradas!$B$5:$B$4004,B$16,Paradas!$A$5:$A$4004,"&gt;="&amp;$E$3,Paradas!$A$5:$A$4004,"&lt;="&amp;$G$3))</f>
        <v/>
      </c>
      <c r="C33" s="46">
        <f>IF(OR($A33="",C$16=""),"",SUMIFS(Paradas!$F$5:$F$4004,Paradas!$E$5:$E$4004,$A33,Paradas!$B$5:$B$4004,C$16,Paradas!$A$5:$A$4004,"&gt;="&amp;$E$3,Paradas!$A$5:$A$4004,"&lt;="&amp;$G$3))</f>
        <v/>
      </c>
      <c r="D33" s="46">
        <f>IF(OR($A33="",D$16=""),"",SUMIFS(Paradas!$F$5:$F$4004,Paradas!$E$5:$E$4004,$A33,Paradas!$B$5:$B$4004,D$16,Paradas!$A$5:$A$4004,"&gt;="&amp;$E$3,Paradas!$A$5:$A$4004,"&lt;="&amp;$G$3))</f>
        <v/>
      </c>
      <c r="E33" s="46">
        <f>IF(OR($A33="",E$16=""),"",SUMIFS(Paradas!$F$5:$F$4004,Paradas!$E$5:$E$4004,$A33,Paradas!$B$5:$B$4004,E$16,Paradas!$A$5:$A$4004,"&gt;="&amp;$E$3,Paradas!$A$5:$A$4004,"&lt;="&amp;$G$3))</f>
        <v/>
      </c>
      <c r="F33" s="46">
        <f>IF(OR($A33="",F$16=""),"",SUMIFS(Paradas!$F$5:$F$4004,Paradas!$E$5:$E$4004,$A33,Paradas!$B$5:$B$4004,F$16,Paradas!$A$5:$A$4004,"&gt;="&amp;$E$3,Paradas!$A$5:$A$4004,"&lt;="&amp;$G$3))</f>
        <v/>
      </c>
      <c r="G33" s="46">
        <f>IF(OR($A33="",G$16=""),"",SUMIFS(Paradas!$F$5:$F$4004,Paradas!$E$5:$E$4004,$A33,Paradas!$B$5:$B$4004,G$16,Paradas!$A$5:$A$4004,"&gt;="&amp;$E$3,Paradas!$A$5:$A$4004,"&lt;="&amp;$G$3))</f>
        <v/>
      </c>
      <c r="H33" s="46">
        <f>IF($A33="","",SUM(B33:G33))</f>
        <v/>
      </c>
    </row>
    <row r="34">
      <c r="A34" s="26">
        <f>IF('Motivos de Parada'!A24="","",'Motivos de Parada'!A24)</f>
        <v/>
      </c>
      <c r="B34" s="46">
        <f>IF(OR($A34="",B$16=""),"",SUMIFS(Paradas!$F$5:$F$4004,Paradas!$E$5:$E$4004,$A34,Paradas!$B$5:$B$4004,B$16,Paradas!$A$5:$A$4004,"&gt;="&amp;$E$3,Paradas!$A$5:$A$4004,"&lt;="&amp;$G$3))</f>
        <v/>
      </c>
      <c r="C34" s="46">
        <f>IF(OR($A34="",C$16=""),"",SUMIFS(Paradas!$F$5:$F$4004,Paradas!$E$5:$E$4004,$A34,Paradas!$B$5:$B$4004,C$16,Paradas!$A$5:$A$4004,"&gt;="&amp;$E$3,Paradas!$A$5:$A$4004,"&lt;="&amp;$G$3))</f>
        <v/>
      </c>
      <c r="D34" s="46">
        <f>IF(OR($A34="",D$16=""),"",SUMIFS(Paradas!$F$5:$F$4004,Paradas!$E$5:$E$4004,$A34,Paradas!$B$5:$B$4004,D$16,Paradas!$A$5:$A$4004,"&gt;="&amp;$E$3,Paradas!$A$5:$A$4004,"&lt;="&amp;$G$3))</f>
        <v/>
      </c>
      <c r="E34" s="46">
        <f>IF(OR($A34="",E$16=""),"",SUMIFS(Paradas!$F$5:$F$4004,Paradas!$E$5:$E$4004,$A34,Paradas!$B$5:$B$4004,E$16,Paradas!$A$5:$A$4004,"&gt;="&amp;$E$3,Paradas!$A$5:$A$4004,"&lt;="&amp;$G$3))</f>
        <v/>
      </c>
      <c r="F34" s="46">
        <f>IF(OR($A34="",F$16=""),"",SUMIFS(Paradas!$F$5:$F$4004,Paradas!$E$5:$E$4004,$A34,Paradas!$B$5:$B$4004,F$16,Paradas!$A$5:$A$4004,"&gt;="&amp;$E$3,Paradas!$A$5:$A$4004,"&lt;="&amp;$G$3))</f>
        <v/>
      </c>
      <c r="G34" s="46">
        <f>IF(OR($A34="",G$16=""),"",SUMIFS(Paradas!$F$5:$F$4004,Paradas!$E$5:$E$4004,$A34,Paradas!$B$5:$B$4004,G$16,Paradas!$A$5:$A$4004,"&gt;="&amp;$E$3,Paradas!$A$5:$A$4004,"&lt;="&amp;$G$3))</f>
        <v/>
      </c>
      <c r="H34" s="46">
        <f>IF($A34="","",SUM(B34:G34))</f>
        <v/>
      </c>
    </row>
    <row r="35">
      <c r="A35" s="26">
        <f>IF('Motivos de Parada'!A25="","",'Motivos de Parada'!A25)</f>
        <v/>
      </c>
      <c r="B35" s="46">
        <f>IF(OR($A35="",B$16=""),"",SUMIFS(Paradas!$F$5:$F$4004,Paradas!$E$5:$E$4004,$A35,Paradas!$B$5:$B$4004,B$16,Paradas!$A$5:$A$4004,"&gt;="&amp;$E$3,Paradas!$A$5:$A$4004,"&lt;="&amp;$G$3))</f>
        <v/>
      </c>
      <c r="C35" s="46">
        <f>IF(OR($A35="",C$16=""),"",SUMIFS(Paradas!$F$5:$F$4004,Paradas!$E$5:$E$4004,$A35,Paradas!$B$5:$B$4004,C$16,Paradas!$A$5:$A$4004,"&gt;="&amp;$E$3,Paradas!$A$5:$A$4004,"&lt;="&amp;$G$3))</f>
        <v/>
      </c>
      <c r="D35" s="46">
        <f>IF(OR($A35="",D$16=""),"",SUMIFS(Paradas!$F$5:$F$4004,Paradas!$E$5:$E$4004,$A35,Paradas!$B$5:$B$4004,D$16,Paradas!$A$5:$A$4004,"&gt;="&amp;$E$3,Paradas!$A$5:$A$4004,"&lt;="&amp;$G$3))</f>
        <v/>
      </c>
      <c r="E35" s="46">
        <f>IF(OR($A35="",E$16=""),"",SUMIFS(Paradas!$F$5:$F$4004,Paradas!$E$5:$E$4004,$A35,Paradas!$B$5:$B$4004,E$16,Paradas!$A$5:$A$4004,"&gt;="&amp;$E$3,Paradas!$A$5:$A$4004,"&lt;="&amp;$G$3))</f>
        <v/>
      </c>
      <c r="F35" s="46">
        <f>IF(OR($A35="",F$16=""),"",SUMIFS(Paradas!$F$5:$F$4004,Paradas!$E$5:$E$4004,$A35,Paradas!$B$5:$B$4004,F$16,Paradas!$A$5:$A$4004,"&gt;="&amp;$E$3,Paradas!$A$5:$A$4004,"&lt;="&amp;$G$3))</f>
        <v/>
      </c>
      <c r="G35" s="46">
        <f>IF(OR($A35="",G$16=""),"",SUMIFS(Paradas!$F$5:$F$4004,Paradas!$E$5:$E$4004,$A35,Paradas!$B$5:$B$4004,G$16,Paradas!$A$5:$A$4004,"&gt;="&amp;$E$3,Paradas!$A$5:$A$4004,"&lt;="&amp;$G$3))</f>
        <v/>
      </c>
      <c r="H35" s="46">
        <f>IF($A35="","",SUM(B35:G35))</f>
        <v/>
      </c>
    </row>
    <row r="36">
      <c r="A36" s="26">
        <f>IF('Motivos de Parada'!A26="","",'Motivos de Parada'!A26)</f>
        <v/>
      </c>
      <c r="B36" s="46">
        <f>IF(OR($A36="",B$16=""),"",SUMIFS(Paradas!$F$5:$F$4004,Paradas!$E$5:$E$4004,$A36,Paradas!$B$5:$B$4004,B$16,Paradas!$A$5:$A$4004,"&gt;="&amp;$E$3,Paradas!$A$5:$A$4004,"&lt;="&amp;$G$3))</f>
        <v/>
      </c>
      <c r="C36" s="46">
        <f>IF(OR($A36="",C$16=""),"",SUMIFS(Paradas!$F$5:$F$4004,Paradas!$E$5:$E$4004,$A36,Paradas!$B$5:$B$4004,C$16,Paradas!$A$5:$A$4004,"&gt;="&amp;$E$3,Paradas!$A$5:$A$4004,"&lt;="&amp;$G$3))</f>
        <v/>
      </c>
      <c r="D36" s="46">
        <f>IF(OR($A36="",D$16=""),"",SUMIFS(Paradas!$F$5:$F$4004,Paradas!$E$5:$E$4004,$A36,Paradas!$B$5:$B$4004,D$16,Paradas!$A$5:$A$4004,"&gt;="&amp;$E$3,Paradas!$A$5:$A$4004,"&lt;="&amp;$G$3))</f>
        <v/>
      </c>
      <c r="E36" s="46">
        <f>IF(OR($A36="",E$16=""),"",SUMIFS(Paradas!$F$5:$F$4004,Paradas!$E$5:$E$4004,$A36,Paradas!$B$5:$B$4004,E$16,Paradas!$A$5:$A$4004,"&gt;="&amp;$E$3,Paradas!$A$5:$A$4004,"&lt;="&amp;$G$3))</f>
        <v/>
      </c>
      <c r="F36" s="46">
        <f>IF(OR($A36="",F$16=""),"",SUMIFS(Paradas!$F$5:$F$4004,Paradas!$E$5:$E$4004,$A36,Paradas!$B$5:$B$4004,F$16,Paradas!$A$5:$A$4004,"&gt;="&amp;$E$3,Paradas!$A$5:$A$4004,"&lt;="&amp;$G$3))</f>
        <v/>
      </c>
      <c r="G36" s="46">
        <f>IF(OR($A36="",G$16=""),"",SUMIFS(Paradas!$F$5:$F$4004,Paradas!$E$5:$E$4004,$A36,Paradas!$B$5:$B$4004,G$16,Paradas!$A$5:$A$4004,"&gt;="&amp;$E$3,Paradas!$A$5:$A$4004,"&lt;="&amp;$G$3))</f>
        <v/>
      </c>
      <c r="H36" s="46">
        <f>IF($A36="","",SUM(B36:G36))</f>
        <v/>
      </c>
    </row>
    <row r="37">
      <c r="A37" s="17" t="inlineStr">
        <is>
          <t>TOTAL</t>
        </is>
      </c>
      <c r="B37" s="47">
        <f>SUM(B17:B36)</f>
        <v/>
      </c>
      <c r="C37" s="47">
        <f>SUM(C17:C36)</f>
        <v/>
      </c>
      <c r="D37" s="47">
        <f>SUM(D17:D36)</f>
        <v/>
      </c>
      <c r="E37" s="47">
        <f>SUM(E17:E36)</f>
        <v/>
      </c>
      <c r="F37" s="47">
        <f>SUM(F17:F36)</f>
        <v/>
      </c>
      <c r="G37" s="47">
        <f>SUM(G17:G36)</f>
        <v/>
      </c>
      <c r="H37" s="47">
        <f>SUM(H17:H36)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2" t="n"/>
      <c r="B39" s="1" t="n"/>
      <c r="C39" s="1" t="n"/>
      <c r="D39" s="1" t="n"/>
      <c r="E39" s="1" t="n"/>
      <c r="F39" s="1" t="n"/>
      <c r="G39" s="1" t="n"/>
      <c r="H39" s="1" t="n"/>
    </row>
  </sheetData>
  <mergeCells count="1">
    <mergeCell ref="B1:H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1F3864"/>
    <outlinePr summaryBelow="1" summaryRight="1"/>
    <pageSetUpPr/>
  </sheetPr>
  <dimension ref="A1:H39"/>
  <sheetViews>
    <sheetView tabSelected="0" workbookViewId="0">
      <selection activeCell="A1" sqref="A1"/>
    </sheetView>
  </sheetViews>
  <sheetFormatPr baseColWidth="8" defaultRowHeight="14.4"/>
  <cols>
    <col width="30" customWidth="1" min="1" max="1"/>
    <col width="14" customWidth="1" min="2" max="4"/>
    <col width="16" customWidth="1" min="5" max="5"/>
    <col width="12" customWidth="1" min="6" max="6"/>
    <col width="14" customWidth="1" min="7" max="8"/>
  </cols>
  <sheetData>
    <row r="1" ht="17.4" customHeight="1">
      <c r="B1" s="36" t="inlineStr">
        <is>
          <t>RESUMO MENSAL — JULHO</t>
        </is>
      </c>
      <c r="C1" s="38" t="n"/>
      <c r="D1" s="38" t="n"/>
      <c r="E1" s="38" t="n"/>
      <c r="F1" s="38" t="n"/>
      <c r="G1" s="38" t="n"/>
      <c r="H1" s="39" t="n"/>
    </row>
    <row r="2" ht="37.2" customHeight="1">
      <c r="A2" s="2" t="n"/>
      <c r="B2" s="40" t="n"/>
      <c r="C2" s="41" t="n"/>
      <c r="D2" s="41" t="n"/>
      <c r="E2" s="41" t="n"/>
      <c r="F2" s="41" t="n"/>
      <c r="G2" s="41" t="n"/>
      <c r="H2" s="42" t="n"/>
    </row>
    <row r="3">
      <c r="A3" s="17" t="inlineStr">
        <is>
          <t>Mês de referência:</t>
        </is>
      </c>
      <c r="B3" s="43">
        <f>DATE('Resumo Anual'!$B$3,7,1)</f>
        <v/>
      </c>
      <c r="C3" s="1" t="n"/>
      <c r="D3" s="1" t="inlineStr">
        <is>
          <t>De:</t>
        </is>
      </c>
      <c r="E3" s="18">
        <f>DATE(YEAR(B3),MONTH(B3),1)</f>
        <v/>
      </c>
      <c r="F3" s="1" t="inlineStr">
        <is>
          <t>até:</t>
        </is>
      </c>
      <c r="G3" s="18">
        <f>EOMONTH(B3,0)</f>
        <v/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1.95" customHeight="1">
      <c r="A5" s="3" t="inlineStr">
        <is>
          <t>Equipamento</t>
        </is>
      </c>
      <c r="B5" s="3" t="inlineStr">
        <is>
          <t>Dias lançados</t>
        </is>
      </c>
      <c r="C5" s="3" t="inlineStr">
        <is>
          <t>Horas totais</t>
        </is>
      </c>
      <c r="D5" s="3" t="inlineStr">
        <is>
          <t>Horas paradas</t>
        </is>
      </c>
      <c r="E5" s="3" t="inlineStr">
        <is>
          <t>Horas efetivas trabalhadas</t>
        </is>
      </c>
      <c r="F5" s="3" t="inlineStr">
        <is>
          <t>Nº de paradas</t>
        </is>
      </c>
      <c r="G5" s="3" t="inlineStr">
        <is>
          <t>Média efetiva por dia</t>
        </is>
      </c>
      <c r="H5" s="3" t="inlineStr">
        <is>
          <t>% do tempo trabalhando</t>
        </is>
      </c>
    </row>
    <row r="6">
      <c r="A6" s="19">
        <f>IF(Equipamentos!A6="","",Equipamentos!A6)</f>
        <v/>
      </c>
      <c r="B6" s="19">
        <f>IF(A6="","",COUNTIFS('Lançamentos Diários'!$B$5:$B$2004,$A6,'Lançamentos Diários'!$A$5:$A$2004,"&gt;="&amp;$E$3,'Lançamentos Diários'!$A$5:$A$2004,"&lt;="&amp;$G$3))</f>
        <v/>
      </c>
      <c r="C6" s="20">
        <f>IF(A6="","",SUMIFS('Lançamentos Diários'!$J$5:$J$2004,'Lançamentos Diários'!$B$5:$B$2004,$A6,'Lançamentos Diários'!$A$5:$A$2004,"&gt;="&amp;$E$3,'Lançamentos Diários'!$A$5:$A$2004,"&lt;="&amp;$G$3))</f>
        <v/>
      </c>
      <c r="D6" s="20">
        <f>IF(A6="","",SUMIFS(Paradas!$F$5:$F$4004,Paradas!$B$5:$B$4004,$A6,Paradas!$A$5:$A$4004,"&gt;="&amp;$E$3,Paradas!$A$5:$A$4004,"&lt;="&amp;$G$3))</f>
        <v/>
      </c>
      <c r="E6" s="20">
        <f>IF(A6="","",C6-D6)</f>
        <v/>
      </c>
      <c r="F6" s="19">
        <f>IF(A6="","",COUNTIFS(Paradas!$B$5:$B$4004,$A6,Paradas!$A$5:$A$4004,"&gt;="&amp;$E$3,Paradas!$A$5:$A$4004,"&lt;="&amp;$G$3))</f>
        <v/>
      </c>
      <c r="G6" s="20">
        <f>IF(A6="","",IF(B6=0,0,E6/B6))</f>
        <v/>
      </c>
      <c r="H6" s="44">
        <f>IF(A6="","",IF(C6=0,0,E6/C6))</f>
        <v/>
      </c>
    </row>
    <row r="7">
      <c r="A7" s="19">
        <f>IF(Equipamentos!A7="","",Equipamentos!A7)</f>
        <v/>
      </c>
      <c r="B7" s="19">
        <f>IF(A7="","",COUNTIFS('Lançamentos Diários'!$B$5:$B$2004,$A7,'Lançamentos Diários'!$A$5:$A$2004,"&gt;="&amp;$E$3,'Lançamentos Diários'!$A$5:$A$2004,"&lt;="&amp;$G$3))</f>
        <v/>
      </c>
      <c r="C7" s="20">
        <f>IF(A7="","",SUMIFS('Lançamentos Diários'!$J$5:$J$2004,'Lançamentos Diários'!$B$5:$B$2004,$A7,'Lançamentos Diários'!$A$5:$A$2004,"&gt;="&amp;$E$3,'Lançamentos Diários'!$A$5:$A$2004,"&lt;="&amp;$G$3))</f>
        <v/>
      </c>
      <c r="D7" s="20">
        <f>IF(A7="","",SUMIFS(Paradas!$F$5:$F$4004,Paradas!$B$5:$B$4004,$A7,Paradas!$A$5:$A$4004,"&gt;="&amp;$E$3,Paradas!$A$5:$A$4004,"&lt;="&amp;$G$3))</f>
        <v/>
      </c>
      <c r="E7" s="20">
        <f>IF(A7="","",C7-D7)</f>
        <v/>
      </c>
      <c r="F7" s="19">
        <f>IF(A7="","",COUNTIFS(Paradas!$B$5:$B$4004,$A7,Paradas!$A$5:$A$4004,"&gt;="&amp;$E$3,Paradas!$A$5:$A$4004,"&lt;="&amp;$G$3))</f>
        <v/>
      </c>
      <c r="G7" s="20">
        <f>IF(A7="","",IF(B7=0,0,E7/B7))</f>
        <v/>
      </c>
      <c r="H7" s="44">
        <f>IF(A7="","",IF(C7=0,0,E7/C7))</f>
        <v/>
      </c>
    </row>
    <row r="8">
      <c r="A8" s="19">
        <f>IF(Equipamentos!A8="","",Equipamentos!A8)</f>
        <v/>
      </c>
      <c r="B8" s="19">
        <f>IF(A8="","",COUNTIFS('Lançamentos Diários'!$B$5:$B$2004,$A8,'Lançamentos Diários'!$A$5:$A$2004,"&gt;="&amp;$E$3,'Lançamentos Diários'!$A$5:$A$2004,"&lt;="&amp;$G$3))</f>
        <v/>
      </c>
      <c r="C8" s="20">
        <f>IF(A8="","",SUMIFS('Lançamentos Diários'!$J$5:$J$2004,'Lançamentos Diários'!$B$5:$B$2004,$A8,'Lançamentos Diários'!$A$5:$A$2004,"&gt;="&amp;$E$3,'Lançamentos Diários'!$A$5:$A$2004,"&lt;="&amp;$G$3))</f>
        <v/>
      </c>
      <c r="D8" s="20">
        <f>IF(A8="","",SUMIFS(Paradas!$F$5:$F$4004,Paradas!$B$5:$B$4004,$A8,Paradas!$A$5:$A$4004,"&gt;="&amp;$E$3,Paradas!$A$5:$A$4004,"&lt;="&amp;$G$3))</f>
        <v/>
      </c>
      <c r="E8" s="20">
        <f>IF(A8="","",C8-D8)</f>
        <v/>
      </c>
      <c r="F8" s="19">
        <f>IF(A8="","",COUNTIFS(Paradas!$B$5:$B$4004,$A8,Paradas!$A$5:$A$4004,"&gt;="&amp;$E$3,Paradas!$A$5:$A$4004,"&lt;="&amp;$G$3))</f>
        <v/>
      </c>
      <c r="G8" s="20">
        <f>IF(A8="","",IF(B8=0,0,E8/B8))</f>
        <v/>
      </c>
      <c r="H8" s="44">
        <f>IF(A8="","",IF(C8=0,0,E8/C8))</f>
        <v/>
      </c>
    </row>
    <row r="9">
      <c r="A9" s="19">
        <f>IF(Equipamentos!A9="","",Equipamentos!A9)</f>
        <v/>
      </c>
      <c r="B9" s="19">
        <f>IF(A9="","",COUNTIFS('Lançamentos Diários'!$B$5:$B$2004,$A9,'Lançamentos Diários'!$A$5:$A$2004,"&gt;="&amp;$E$3,'Lançamentos Diários'!$A$5:$A$2004,"&lt;="&amp;$G$3))</f>
        <v/>
      </c>
      <c r="C9" s="20">
        <f>IF(A9="","",SUMIFS('Lançamentos Diários'!$J$5:$J$2004,'Lançamentos Diários'!$B$5:$B$2004,$A9,'Lançamentos Diários'!$A$5:$A$2004,"&gt;="&amp;$E$3,'Lançamentos Diários'!$A$5:$A$2004,"&lt;="&amp;$G$3))</f>
        <v/>
      </c>
      <c r="D9" s="20">
        <f>IF(A9="","",SUMIFS(Paradas!$F$5:$F$4004,Paradas!$B$5:$B$4004,$A9,Paradas!$A$5:$A$4004,"&gt;="&amp;$E$3,Paradas!$A$5:$A$4004,"&lt;="&amp;$G$3))</f>
        <v/>
      </c>
      <c r="E9" s="20">
        <f>IF(A9="","",C9-D9)</f>
        <v/>
      </c>
      <c r="F9" s="19">
        <f>IF(A9="","",COUNTIFS(Paradas!$B$5:$B$4004,$A9,Paradas!$A$5:$A$4004,"&gt;="&amp;$E$3,Paradas!$A$5:$A$4004,"&lt;="&amp;$G$3))</f>
        <v/>
      </c>
      <c r="G9" s="20">
        <f>IF(A9="","",IF(B9=0,0,E9/B9))</f>
        <v/>
      </c>
      <c r="H9" s="44">
        <f>IF(A9="","",IF(C9=0,0,E9/C9))</f>
        <v/>
      </c>
    </row>
    <row r="10">
      <c r="A10" s="19">
        <f>IF(Equipamentos!A10="","",Equipamentos!A10)</f>
        <v/>
      </c>
      <c r="B10" s="19">
        <f>IF(A10="","",COUNTIFS('Lançamentos Diários'!$B$5:$B$2004,$A10,'Lançamentos Diários'!$A$5:$A$2004,"&gt;="&amp;$E$3,'Lançamentos Diários'!$A$5:$A$2004,"&lt;="&amp;$G$3))</f>
        <v/>
      </c>
      <c r="C10" s="20">
        <f>IF(A10="","",SUMIFS('Lançamentos Diários'!$J$5:$J$2004,'Lançamentos Diários'!$B$5:$B$2004,$A10,'Lançamentos Diários'!$A$5:$A$2004,"&gt;="&amp;$E$3,'Lançamentos Diários'!$A$5:$A$2004,"&lt;="&amp;$G$3))</f>
        <v/>
      </c>
      <c r="D10" s="20">
        <f>IF(A10="","",SUMIFS(Paradas!$F$5:$F$4004,Paradas!$B$5:$B$4004,$A10,Paradas!$A$5:$A$4004,"&gt;="&amp;$E$3,Paradas!$A$5:$A$4004,"&lt;="&amp;$G$3))</f>
        <v/>
      </c>
      <c r="E10" s="20">
        <f>IF(A10="","",C10-D10)</f>
        <v/>
      </c>
      <c r="F10" s="19">
        <f>IF(A10="","",COUNTIFS(Paradas!$B$5:$B$4004,$A10,Paradas!$A$5:$A$4004,"&gt;="&amp;$E$3,Paradas!$A$5:$A$4004,"&lt;="&amp;$G$3))</f>
        <v/>
      </c>
      <c r="G10" s="20">
        <f>IF(A10="","",IF(B10=0,0,E10/B10))</f>
        <v/>
      </c>
      <c r="H10" s="44">
        <f>IF(A10="","",IF(C10=0,0,E10/C10))</f>
        <v/>
      </c>
    </row>
    <row r="11">
      <c r="A11" s="19">
        <f>IF(Equipamentos!A11="","",Equipamentos!A11)</f>
        <v/>
      </c>
      <c r="B11" s="19">
        <f>IF(A11="","",COUNTIFS('Lançamentos Diários'!$B$5:$B$2004,$A11,'Lançamentos Diários'!$A$5:$A$2004,"&gt;="&amp;$E$3,'Lançamentos Diários'!$A$5:$A$2004,"&lt;="&amp;$G$3))</f>
        <v/>
      </c>
      <c r="C11" s="20">
        <f>IF(A11="","",SUMIFS('Lançamentos Diários'!$J$5:$J$2004,'Lançamentos Diários'!$B$5:$B$2004,$A11,'Lançamentos Diários'!$A$5:$A$2004,"&gt;="&amp;$E$3,'Lançamentos Diários'!$A$5:$A$2004,"&lt;="&amp;$G$3))</f>
        <v/>
      </c>
      <c r="D11" s="20">
        <f>IF(A11="","",SUMIFS(Paradas!$F$5:$F$4004,Paradas!$B$5:$B$4004,$A11,Paradas!$A$5:$A$4004,"&gt;="&amp;$E$3,Paradas!$A$5:$A$4004,"&lt;="&amp;$G$3))</f>
        <v/>
      </c>
      <c r="E11" s="20">
        <f>IF(A11="","",C11-D11)</f>
        <v/>
      </c>
      <c r="F11" s="19">
        <f>IF(A11="","",COUNTIFS(Paradas!$B$5:$B$4004,$A11,Paradas!$A$5:$A$4004,"&gt;="&amp;$E$3,Paradas!$A$5:$A$4004,"&lt;="&amp;$G$3))</f>
        <v/>
      </c>
      <c r="G11" s="20">
        <f>IF(A11="","",IF(B11=0,0,E11/B11))</f>
        <v/>
      </c>
      <c r="H11" s="44">
        <f>IF(A11="","",IF(C11=0,0,E11/C11))</f>
        <v/>
      </c>
    </row>
    <row r="12">
      <c r="A12" s="17" t="inlineStr">
        <is>
          <t>TOTAL</t>
        </is>
      </c>
      <c r="B12" s="22">
        <f>SUM(B6:B11)</f>
        <v/>
      </c>
      <c r="C12" s="23">
        <f>SUM(C6:C11)</f>
        <v/>
      </c>
      <c r="D12" s="23">
        <f>SUM(D6:D11)</f>
        <v/>
      </c>
      <c r="E12" s="23">
        <f>SUM(E6:E11)</f>
        <v/>
      </c>
      <c r="F12" s="22">
        <f>SUM(F6:F11)</f>
        <v/>
      </c>
      <c r="G12" s="1" t="n"/>
      <c r="H12" s="45">
        <f>IF(C12=0,0,E12/C12)</f>
        <v/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15.6" customHeight="1">
      <c r="A15" s="25" t="inlineStr">
        <is>
          <t>HORAS PARADAS POR MOTIVO NO MÊS</t>
        </is>
      </c>
      <c r="B15" s="1" t="n"/>
      <c r="C15" s="1" t="n"/>
      <c r="D15" s="1" t="n"/>
      <c r="E15" s="1" t="n"/>
      <c r="F15" s="1" t="n"/>
      <c r="G15" s="1" t="n"/>
      <c r="H15" s="1" t="n"/>
    </row>
    <row r="16" ht="31.95" customHeight="1">
      <c r="A16" s="3" t="inlineStr">
        <is>
          <t>Motivo</t>
        </is>
      </c>
      <c r="B16" s="3">
        <f>IF(Equipamentos!A6="","",Equipamentos!A6)</f>
        <v/>
      </c>
      <c r="C16" s="3">
        <f>IF(Equipamentos!A7="","",Equipamentos!A7)</f>
        <v/>
      </c>
      <c r="D16" s="3">
        <f>IF(Equipamentos!A8="","",Equipamentos!A8)</f>
        <v/>
      </c>
      <c r="E16" s="3">
        <f>IF(Equipamentos!A9="","",Equipamentos!A9)</f>
        <v/>
      </c>
      <c r="F16" s="3">
        <f>IF(Equipamentos!A10="","",Equipamentos!A10)</f>
        <v/>
      </c>
      <c r="G16" s="3">
        <f>IF(Equipamentos!A11="","",Equipamentos!A11)</f>
        <v/>
      </c>
      <c r="H16" s="3" t="inlineStr">
        <is>
          <t>Total</t>
        </is>
      </c>
    </row>
    <row r="17">
      <c r="A17" s="26">
        <f>IF('Motivos de Parada'!A7="","",'Motivos de Parada'!A7)</f>
        <v/>
      </c>
      <c r="B17" s="46">
        <f>IF(OR($A17="",B$16=""),"",SUMIFS(Paradas!$F$5:$F$4004,Paradas!$E$5:$E$4004,$A17,Paradas!$B$5:$B$4004,B$16,Paradas!$A$5:$A$4004,"&gt;="&amp;$E$3,Paradas!$A$5:$A$4004,"&lt;="&amp;$G$3))</f>
        <v/>
      </c>
      <c r="C17" s="46">
        <f>IF(OR($A17="",C$16=""),"",SUMIFS(Paradas!$F$5:$F$4004,Paradas!$E$5:$E$4004,$A17,Paradas!$B$5:$B$4004,C$16,Paradas!$A$5:$A$4004,"&gt;="&amp;$E$3,Paradas!$A$5:$A$4004,"&lt;="&amp;$G$3))</f>
        <v/>
      </c>
      <c r="D17" s="46">
        <f>IF(OR($A17="",D$16=""),"",SUMIFS(Paradas!$F$5:$F$4004,Paradas!$E$5:$E$4004,$A17,Paradas!$B$5:$B$4004,D$16,Paradas!$A$5:$A$4004,"&gt;="&amp;$E$3,Paradas!$A$5:$A$4004,"&lt;="&amp;$G$3))</f>
        <v/>
      </c>
      <c r="E17" s="46">
        <f>IF(OR($A17="",E$16=""),"",SUMIFS(Paradas!$F$5:$F$4004,Paradas!$E$5:$E$4004,$A17,Paradas!$B$5:$B$4004,E$16,Paradas!$A$5:$A$4004,"&gt;="&amp;$E$3,Paradas!$A$5:$A$4004,"&lt;="&amp;$G$3))</f>
        <v/>
      </c>
      <c r="F17" s="46">
        <f>IF(OR($A17="",F$16=""),"",SUMIFS(Paradas!$F$5:$F$4004,Paradas!$E$5:$E$4004,$A17,Paradas!$B$5:$B$4004,F$16,Paradas!$A$5:$A$4004,"&gt;="&amp;$E$3,Paradas!$A$5:$A$4004,"&lt;="&amp;$G$3))</f>
        <v/>
      </c>
      <c r="G17" s="46">
        <f>IF(OR($A17="",G$16=""),"",SUMIFS(Paradas!$F$5:$F$4004,Paradas!$E$5:$E$4004,$A17,Paradas!$B$5:$B$4004,G$16,Paradas!$A$5:$A$4004,"&gt;="&amp;$E$3,Paradas!$A$5:$A$4004,"&lt;="&amp;$G$3))</f>
        <v/>
      </c>
      <c r="H17" s="46">
        <f>IF($A17="","",SUM(B17:G17))</f>
        <v/>
      </c>
    </row>
    <row r="18">
      <c r="A18" s="26">
        <f>IF('Motivos de Parada'!A8="","",'Motivos de Parada'!A8)</f>
        <v/>
      </c>
      <c r="B18" s="46">
        <f>IF(OR($A18="",B$16=""),"",SUMIFS(Paradas!$F$5:$F$4004,Paradas!$E$5:$E$4004,$A18,Paradas!$B$5:$B$4004,B$16,Paradas!$A$5:$A$4004,"&gt;="&amp;$E$3,Paradas!$A$5:$A$4004,"&lt;="&amp;$G$3))</f>
        <v/>
      </c>
      <c r="C18" s="46">
        <f>IF(OR($A18="",C$16=""),"",SUMIFS(Paradas!$F$5:$F$4004,Paradas!$E$5:$E$4004,$A18,Paradas!$B$5:$B$4004,C$16,Paradas!$A$5:$A$4004,"&gt;="&amp;$E$3,Paradas!$A$5:$A$4004,"&lt;="&amp;$G$3))</f>
        <v/>
      </c>
      <c r="D18" s="46">
        <f>IF(OR($A18="",D$16=""),"",SUMIFS(Paradas!$F$5:$F$4004,Paradas!$E$5:$E$4004,$A18,Paradas!$B$5:$B$4004,D$16,Paradas!$A$5:$A$4004,"&gt;="&amp;$E$3,Paradas!$A$5:$A$4004,"&lt;="&amp;$G$3))</f>
        <v/>
      </c>
      <c r="E18" s="46">
        <f>IF(OR($A18="",E$16=""),"",SUMIFS(Paradas!$F$5:$F$4004,Paradas!$E$5:$E$4004,$A18,Paradas!$B$5:$B$4004,E$16,Paradas!$A$5:$A$4004,"&gt;="&amp;$E$3,Paradas!$A$5:$A$4004,"&lt;="&amp;$G$3))</f>
        <v/>
      </c>
      <c r="F18" s="46">
        <f>IF(OR($A18="",F$16=""),"",SUMIFS(Paradas!$F$5:$F$4004,Paradas!$E$5:$E$4004,$A18,Paradas!$B$5:$B$4004,F$16,Paradas!$A$5:$A$4004,"&gt;="&amp;$E$3,Paradas!$A$5:$A$4004,"&lt;="&amp;$G$3))</f>
        <v/>
      </c>
      <c r="G18" s="46">
        <f>IF(OR($A18="",G$16=""),"",SUMIFS(Paradas!$F$5:$F$4004,Paradas!$E$5:$E$4004,$A18,Paradas!$B$5:$B$4004,G$16,Paradas!$A$5:$A$4004,"&gt;="&amp;$E$3,Paradas!$A$5:$A$4004,"&lt;="&amp;$G$3))</f>
        <v/>
      </c>
      <c r="H18" s="46">
        <f>IF($A18="","",SUM(B18:G18))</f>
        <v/>
      </c>
    </row>
    <row r="19">
      <c r="A19" s="26">
        <f>IF('Motivos de Parada'!A9="","",'Motivos de Parada'!A9)</f>
        <v/>
      </c>
      <c r="B19" s="46">
        <f>IF(OR($A19="",B$16=""),"",SUMIFS(Paradas!$F$5:$F$4004,Paradas!$E$5:$E$4004,$A19,Paradas!$B$5:$B$4004,B$16,Paradas!$A$5:$A$4004,"&gt;="&amp;$E$3,Paradas!$A$5:$A$4004,"&lt;="&amp;$G$3))</f>
        <v/>
      </c>
      <c r="C19" s="46">
        <f>IF(OR($A19="",C$16=""),"",SUMIFS(Paradas!$F$5:$F$4004,Paradas!$E$5:$E$4004,$A19,Paradas!$B$5:$B$4004,C$16,Paradas!$A$5:$A$4004,"&gt;="&amp;$E$3,Paradas!$A$5:$A$4004,"&lt;="&amp;$G$3))</f>
        <v/>
      </c>
      <c r="D19" s="46">
        <f>IF(OR($A19="",D$16=""),"",SUMIFS(Paradas!$F$5:$F$4004,Paradas!$E$5:$E$4004,$A19,Paradas!$B$5:$B$4004,D$16,Paradas!$A$5:$A$4004,"&gt;="&amp;$E$3,Paradas!$A$5:$A$4004,"&lt;="&amp;$G$3))</f>
        <v/>
      </c>
      <c r="E19" s="46">
        <f>IF(OR($A19="",E$16=""),"",SUMIFS(Paradas!$F$5:$F$4004,Paradas!$E$5:$E$4004,$A19,Paradas!$B$5:$B$4004,E$16,Paradas!$A$5:$A$4004,"&gt;="&amp;$E$3,Paradas!$A$5:$A$4004,"&lt;="&amp;$G$3))</f>
        <v/>
      </c>
      <c r="F19" s="46">
        <f>IF(OR($A19="",F$16=""),"",SUMIFS(Paradas!$F$5:$F$4004,Paradas!$E$5:$E$4004,$A19,Paradas!$B$5:$B$4004,F$16,Paradas!$A$5:$A$4004,"&gt;="&amp;$E$3,Paradas!$A$5:$A$4004,"&lt;="&amp;$G$3))</f>
        <v/>
      </c>
      <c r="G19" s="46">
        <f>IF(OR($A19="",G$16=""),"",SUMIFS(Paradas!$F$5:$F$4004,Paradas!$E$5:$E$4004,$A19,Paradas!$B$5:$B$4004,G$16,Paradas!$A$5:$A$4004,"&gt;="&amp;$E$3,Paradas!$A$5:$A$4004,"&lt;="&amp;$G$3))</f>
        <v/>
      </c>
      <c r="H19" s="46">
        <f>IF($A19="","",SUM(B19:G19))</f>
        <v/>
      </c>
    </row>
    <row r="20">
      <c r="A20" s="26">
        <f>IF('Motivos de Parada'!A10="","",'Motivos de Parada'!A10)</f>
        <v/>
      </c>
      <c r="B20" s="46">
        <f>IF(OR($A20="",B$16=""),"",SUMIFS(Paradas!$F$5:$F$4004,Paradas!$E$5:$E$4004,$A20,Paradas!$B$5:$B$4004,B$16,Paradas!$A$5:$A$4004,"&gt;="&amp;$E$3,Paradas!$A$5:$A$4004,"&lt;="&amp;$G$3))</f>
        <v/>
      </c>
      <c r="C20" s="46">
        <f>IF(OR($A20="",C$16=""),"",SUMIFS(Paradas!$F$5:$F$4004,Paradas!$E$5:$E$4004,$A20,Paradas!$B$5:$B$4004,C$16,Paradas!$A$5:$A$4004,"&gt;="&amp;$E$3,Paradas!$A$5:$A$4004,"&lt;="&amp;$G$3))</f>
        <v/>
      </c>
      <c r="D20" s="46">
        <f>IF(OR($A20="",D$16=""),"",SUMIFS(Paradas!$F$5:$F$4004,Paradas!$E$5:$E$4004,$A20,Paradas!$B$5:$B$4004,D$16,Paradas!$A$5:$A$4004,"&gt;="&amp;$E$3,Paradas!$A$5:$A$4004,"&lt;="&amp;$G$3))</f>
        <v/>
      </c>
      <c r="E20" s="46">
        <f>IF(OR($A20="",E$16=""),"",SUMIFS(Paradas!$F$5:$F$4004,Paradas!$E$5:$E$4004,$A20,Paradas!$B$5:$B$4004,E$16,Paradas!$A$5:$A$4004,"&gt;="&amp;$E$3,Paradas!$A$5:$A$4004,"&lt;="&amp;$G$3))</f>
        <v/>
      </c>
      <c r="F20" s="46">
        <f>IF(OR($A20="",F$16=""),"",SUMIFS(Paradas!$F$5:$F$4004,Paradas!$E$5:$E$4004,$A20,Paradas!$B$5:$B$4004,F$16,Paradas!$A$5:$A$4004,"&gt;="&amp;$E$3,Paradas!$A$5:$A$4004,"&lt;="&amp;$G$3))</f>
        <v/>
      </c>
      <c r="G20" s="46">
        <f>IF(OR($A20="",G$16=""),"",SUMIFS(Paradas!$F$5:$F$4004,Paradas!$E$5:$E$4004,$A20,Paradas!$B$5:$B$4004,G$16,Paradas!$A$5:$A$4004,"&gt;="&amp;$E$3,Paradas!$A$5:$A$4004,"&lt;="&amp;$G$3))</f>
        <v/>
      </c>
      <c r="H20" s="46">
        <f>IF($A20="","",SUM(B20:G20))</f>
        <v/>
      </c>
    </row>
    <row r="21">
      <c r="A21" s="26">
        <f>IF('Motivos de Parada'!A11="","",'Motivos de Parada'!A11)</f>
        <v/>
      </c>
      <c r="B21" s="46">
        <f>IF(OR($A21="",B$16=""),"",SUMIFS(Paradas!$F$5:$F$4004,Paradas!$E$5:$E$4004,$A21,Paradas!$B$5:$B$4004,B$16,Paradas!$A$5:$A$4004,"&gt;="&amp;$E$3,Paradas!$A$5:$A$4004,"&lt;="&amp;$G$3))</f>
        <v/>
      </c>
      <c r="C21" s="46">
        <f>IF(OR($A21="",C$16=""),"",SUMIFS(Paradas!$F$5:$F$4004,Paradas!$E$5:$E$4004,$A21,Paradas!$B$5:$B$4004,C$16,Paradas!$A$5:$A$4004,"&gt;="&amp;$E$3,Paradas!$A$5:$A$4004,"&lt;="&amp;$G$3))</f>
        <v/>
      </c>
      <c r="D21" s="46">
        <f>IF(OR($A21="",D$16=""),"",SUMIFS(Paradas!$F$5:$F$4004,Paradas!$E$5:$E$4004,$A21,Paradas!$B$5:$B$4004,D$16,Paradas!$A$5:$A$4004,"&gt;="&amp;$E$3,Paradas!$A$5:$A$4004,"&lt;="&amp;$G$3))</f>
        <v/>
      </c>
      <c r="E21" s="46">
        <f>IF(OR($A21="",E$16=""),"",SUMIFS(Paradas!$F$5:$F$4004,Paradas!$E$5:$E$4004,$A21,Paradas!$B$5:$B$4004,E$16,Paradas!$A$5:$A$4004,"&gt;="&amp;$E$3,Paradas!$A$5:$A$4004,"&lt;="&amp;$G$3))</f>
        <v/>
      </c>
      <c r="F21" s="46">
        <f>IF(OR($A21="",F$16=""),"",SUMIFS(Paradas!$F$5:$F$4004,Paradas!$E$5:$E$4004,$A21,Paradas!$B$5:$B$4004,F$16,Paradas!$A$5:$A$4004,"&gt;="&amp;$E$3,Paradas!$A$5:$A$4004,"&lt;="&amp;$G$3))</f>
        <v/>
      </c>
      <c r="G21" s="46">
        <f>IF(OR($A21="",G$16=""),"",SUMIFS(Paradas!$F$5:$F$4004,Paradas!$E$5:$E$4004,$A21,Paradas!$B$5:$B$4004,G$16,Paradas!$A$5:$A$4004,"&gt;="&amp;$E$3,Paradas!$A$5:$A$4004,"&lt;="&amp;$G$3))</f>
        <v/>
      </c>
      <c r="H21" s="46">
        <f>IF($A21="","",SUM(B21:G21))</f>
        <v/>
      </c>
    </row>
    <row r="22">
      <c r="A22" s="26">
        <f>IF('Motivos de Parada'!A12="","",'Motivos de Parada'!A12)</f>
        <v/>
      </c>
      <c r="B22" s="46">
        <f>IF(OR($A22="",B$16=""),"",SUMIFS(Paradas!$F$5:$F$4004,Paradas!$E$5:$E$4004,$A22,Paradas!$B$5:$B$4004,B$16,Paradas!$A$5:$A$4004,"&gt;="&amp;$E$3,Paradas!$A$5:$A$4004,"&lt;="&amp;$G$3))</f>
        <v/>
      </c>
      <c r="C22" s="46">
        <f>IF(OR($A22="",C$16=""),"",SUMIFS(Paradas!$F$5:$F$4004,Paradas!$E$5:$E$4004,$A22,Paradas!$B$5:$B$4004,C$16,Paradas!$A$5:$A$4004,"&gt;="&amp;$E$3,Paradas!$A$5:$A$4004,"&lt;="&amp;$G$3))</f>
        <v/>
      </c>
      <c r="D22" s="46">
        <f>IF(OR($A22="",D$16=""),"",SUMIFS(Paradas!$F$5:$F$4004,Paradas!$E$5:$E$4004,$A22,Paradas!$B$5:$B$4004,D$16,Paradas!$A$5:$A$4004,"&gt;="&amp;$E$3,Paradas!$A$5:$A$4004,"&lt;="&amp;$G$3))</f>
        <v/>
      </c>
      <c r="E22" s="46">
        <f>IF(OR($A22="",E$16=""),"",SUMIFS(Paradas!$F$5:$F$4004,Paradas!$E$5:$E$4004,$A22,Paradas!$B$5:$B$4004,E$16,Paradas!$A$5:$A$4004,"&gt;="&amp;$E$3,Paradas!$A$5:$A$4004,"&lt;="&amp;$G$3))</f>
        <v/>
      </c>
      <c r="F22" s="46">
        <f>IF(OR($A22="",F$16=""),"",SUMIFS(Paradas!$F$5:$F$4004,Paradas!$E$5:$E$4004,$A22,Paradas!$B$5:$B$4004,F$16,Paradas!$A$5:$A$4004,"&gt;="&amp;$E$3,Paradas!$A$5:$A$4004,"&lt;="&amp;$G$3))</f>
        <v/>
      </c>
      <c r="G22" s="46">
        <f>IF(OR($A22="",G$16=""),"",SUMIFS(Paradas!$F$5:$F$4004,Paradas!$E$5:$E$4004,$A22,Paradas!$B$5:$B$4004,G$16,Paradas!$A$5:$A$4004,"&gt;="&amp;$E$3,Paradas!$A$5:$A$4004,"&lt;="&amp;$G$3))</f>
        <v/>
      </c>
      <c r="H22" s="46">
        <f>IF($A22="","",SUM(B22:G22))</f>
        <v/>
      </c>
    </row>
    <row r="23">
      <c r="A23" s="26">
        <f>IF('Motivos de Parada'!A13="","",'Motivos de Parada'!A13)</f>
        <v/>
      </c>
      <c r="B23" s="46">
        <f>IF(OR($A23="",B$16=""),"",SUMIFS(Paradas!$F$5:$F$4004,Paradas!$E$5:$E$4004,$A23,Paradas!$B$5:$B$4004,B$16,Paradas!$A$5:$A$4004,"&gt;="&amp;$E$3,Paradas!$A$5:$A$4004,"&lt;="&amp;$G$3))</f>
        <v/>
      </c>
      <c r="C23" s="46">
        <f>IF(OR($A23="",C$16=""),"",SUMIFS(Paradas!$F$5:$F$4004,Paradas!$E$5:$E$4004,$A23,Paradas!$B$5:$B$4004,C$16,Paradas!$A$5:$A$4004,"&gt;="&amp;$E$3,Paradas!$A$5:$A$4004,"&lt;="&amp;$G$3))</f>
        <v/>
      </c>
      <c r="D23" s="46">
        <f>IF(OR($A23="",D$16=""),"",SUMIFS(Paradas!$F$5:$F$4004,Paradas!$E$5:$E$4004,$A23,Paradas!$B$5:$B$4004,D$16,Paradas!$A$5:$A$4004,"&gt;="&amp;$E$3,Paradas!$A$5:$A$4004,"&lt;="&amp;$G$3))</f>
        <v/>
      </c>
      <c r="E23" s="46">
        <f>IF(OR($A23="",E$16=""),"",SUMIFS(Paradas!$F$5:$F$4004,Paradas!$E$5:$E$4004,$A23,Paradas!$B$5:$B$4004,E$16,Paradas!$A$5:$A$4004,"&gt;="&amp;$E$3,Paradas!$A$5:$A$4004,"&lt;="&amp;$G$3))</f>
        <v/>
      </c>
      <c r="F23" s="46">
        <f>IF(OR($A23="",F$16=""),"",SUMIFS(Paradas!$F$5:$F$4004,Paradas!$E$5:$E$4004,$A23,Paradas!$B$5:$B$4004,F$16,Paradas!$A$5:$A$4004,"&gt;="&amp;$E$3,Paradas!$A$5:$A$4004,"&lt;="&amp;$G$3))</f>
        <v/>
      </c>
      <c r="G23" s="46">
        <f>IF(OR($A23="",G$16=""),"",SUMIFS(Paradas!$F$5:$F$4004,Paradas!$E$5:$E$4004,$A23,Paradas!$B$5:$B$4004,G$16,Paradas!$A$5:$A$4004,"&gt;="&amp;$E$3,Paradas!$A$5:$A$4004,"&lt;="&amp;$G$3))</f>
        <v/>
      </c>
      <c r="H23" s="46">
        <f>IF($A23="","",SUM(B23:G23))</f>
        <v/>
      </c>
    </row>
    <row r="24">
      <c r="A24" s="26">
        <f>IF('Motivos de Parada'!A14="","",'Motivos de Parada'!A14)</f>
        <v/>
      </c>
      <c r="B24" s="46">
        <f>IF(OR($A24="",B$16=""),"",SUMIFS(Paradas!$F$5:$F$4004,Paradas!$E$5:$E$4004,$A24,Paradas!$B$5:$B$4004,B$16,Paradas!$A$5:$A$4004,"&gt;="&amp;$E$3,Paradas!$A$5:$A$4004,"&lt;="&amp;$G$3))</f>
        <v/>
      </c>
      <c r="C24" s="46">
        <f>IF(OR($A24="",C$16=""),"",SUMIFS(Paradas!$F$5:$F$4004,Paradas!$E$5:$E$4004,$A24,Paradas!$B$5:$B$4004,C$16,Paradas!$A$5:$A$4004,"&gt;="&amp;$E$3,Paradas!$A$5:$A$4004,"&lt;="&amp;$G$3))</f>
        <v/>
      </c>
      <c r="D24" s="46">
        <f>IF(OR($A24="",D$16=""),"",SUMIFS(Paradas!$F$5:$F$4004,Paradas!$E$5:$E$4004,$A24,Paradas!$B$5:$B$4004,D$16,Paradas!$A$5:$A$4004,"&gt;="&amp;$E$3,Paradas!$A$5:$A$4004,"&lt;="&amp;$G$3))</f>
        <v/>
      </c>
      <c r="E24" s="46">
        <f>IF(OR($A24="",E$16=""),"",SUMIFS(Paradas!$F$5:$F$4004,Paradas!$E$5:$E$4004,$A24,Paradas!$B$5:$B$4004,E$16,Paradas!$A$5:$A$4004,"&gt;="&amp;$E$3,Paradas!$A$5:$A$4004,"&lt;="&amp;$G$3))</f>
        <v/>
      </c>
      <c r="F24" s="46">
        <f>IF(OR($A24="",F$16=""),"",SUMIFS(Paradas!$F$5:$F$4004,Paradas!$E$5:$E$4004,$A24,Paradas!$B$5:$B$4004,F$16,Paradas!$A$5:$A$4004,"&gt;="&amp;$E$3,Paradas!$A$5:$A$4004,"&lt;="&amp;$G$3))</f>
        <v/>
      </c>
      <c r="G24" s="46">
        <f>IF(OR($A24="",G$16=""),"",SUMIFS(Paradas!$F$5:$F$4004,Paradas!$E$5:$E$4004,$A24,Paradas!$B$5:$B$4004,G$16,Paradas!$A$5:$A$4004,"&gt;="&amp;$E$3,Paradas!$A$5:$A$4004,"&lt;="&amp;$G$3))</f>
        <v/>
      </c>
      <c r="H24" s="46">
        <f>IF($A24="","",SUM(B24:G24))</f>
        <v/>
      </c>
    </row>
    <row r="25">
      <c r="A25" s="26">
        <f>IF('Motivos de Parada'!A15="","",'Motivos de Parada'!A15)</f>
        <v/>
      </c>
      <c r="B25" s="46">
        <f>IF(OR($A25="",B$16=""),"",SUMIFS(Paradas!$F$5:$F$4004,Paradas!$E$5:$E$4004,$A25,Paradas!$B$5:$B$4004,B$16,Paradas!$A$5:$A$4004,"&gt;="&amp;$E$3,Paradas!$A$5:$A$4004,"&lt;="&amp;$G$3))</f>
        <v/>
      </c>
      <c r="C25" s="46">
        <f>IF(OR($A25="",C$16=""),"",SUMIFS(Paradas!$F$5:$F$4004,Paradas!$E$5:$E$4004,$A25,Paradas!$B$5:$B$4004,C$16,Paradas!$A$5:$A$4004,"&gt;="&amp;$E$3,Paradas!$A$5:$A$4004,"&lt;="&amp;$G$3))</f>
        <v/>
      </c>
      <c r="D25" s="46">
        <f>IF(OR($A25="",D$16=""),"",SUMIFS(Paradas!$F$5:$F$4004,Paradas!$E$5:$E$4004,$A25,Paradas!$B$5:$B$4004,D$16,Paradas!$A$5:$A$4004,"&gt;="&amp;$E$3,Paradas!$A$5:$A$4004,"&lt;="&amp;$G$3))</f>
        <v/>
      </c>
      <c r="E25" s="46">
        <f>IF(OR($A25="",E$16=""),"",SUMIFS(Paradas!$F$5:$F$4004,Paradas!$E$5:$E$4004,$A25,Paradas!$B$5:$B$4004,E$16,Paradas!$A$5:$A$4004,"&gt;="&amp;$E$3,Paradas!$A$5:$A$4004,"&lt;="&amp;$G$3))</f>
        <v/>
      </c>
      <c r="F25" s="46">
        <f>IF(OR($A25="",F$16=""),"",SUMIFS(Paradas!$F$5:$F$4004,Paradas!$E$5:$E$4004,$A25,Paradas!$B$5:$B$4004,F$16,Paradas!$A$5:$A$4004,"&gt;="&amp;$E$3,Paradas!$A$5:$A$4004,"&lt;="&amp;$G$3))</f>
        <v/>
      </c>
      <c r="G25" s="46">
        <f>IF(OR($A25="",G$16=""),"",SUMIFS(Paradas!$F$5:$F$4004,Paradas!$E$5:$E$4004,$A25,Paradas!$B$5:$B$4004,G$16,Paradas!$A$5:$A$4004,"&gt;="&amp;$E$3,Paradas!$A$5:$A$4004,"&lt;="&amp;$G$3))</f>
        <v/>
      </c>
      <c r="H25" s="46">
        <f>IF($A25="","",SUM(B25:G25))</f>
        <v/>
      </c>
    </row>
    <row r="26">
      <c r="A26" s="26">
        <f>IF('Motivos de Parada'!A16="","",'Motivos de Parada'!A16)</f>
        <v/>
      </c>
      <c r="B26" s="46">
        <f>IF(OR($A26="",B$16=""),"",SUMIFS(Paradas!$F$5:$F$4004,Paradas!$E$5:$E$4004,$A26,Paradas!$B$5:$B$4004,B$16,Paradas!$A$5:$A$4004,"&gt;="&amp;$E$3,Paradas!$A$5:$A$4004,"&lt;="&amp;$G$3))</f>
        <v/>
      </c>
      <c r="C26" s="46">
        <f>IF(OR($A26="",C$16=""),"",SUMIFS(Paradas!$F$5:$F$4004,Paradas!$E$5:$E$4004,$A26,Paradas!$B$5:$B$4004,C$16,Paradas!$A$5:$A$4004,"&gt;="&amp;$E$3,Paradas!$A$5:$A$4004,"&lt;="&amp;$G$3))</f>
        <v/>
      </c>
      <c r="D26" s="46">
        <f>IF(OR($A26="",D$16=""),"",SUMIFS(Paradas!$F$5:$F$4004,Paradas!$E$5:$E$4004,$A26,Paradas!$B$5:$B$4004,D$16,Paradas!$A$5:$A$4004,"&gt;="&amp;$E$3,Paradas!$A$5:$A$4004,"&lt;="&amp;$G$3))</f>
        <v/>
      </c>
      <c r="E26" s="46">
        <f>IF(OR($A26="",E$16=""),"",SUMIFS(Paradas!$F$5:$F$4004,Paradas!$E$5:$E$4004,$A26,Paradas!$B$5:$B$4004,E$16,Paradas!$A$5:$A$4004,"&gt;="&amp;$E$3,Paradas!$A$5:$A$4004,"&lt;="&amp;$G$3))</f>
        <v/>
      </c>
      <c r="F26" s="46">
        <f>IF(OR($A26="",F$16=""),"",SUMIFS(Paradas!$F$5:$F$4004,Paradas!$E$5:$E$4004,$A26,Paradas!$B$5:$B$4004,F$16,Paradas!$A$5:$A$4004,"&gt;="&amp;$E$3,Paradas!$A$5:$A$4004,"&lt;="&amp;$G$3))</f>
        <v/>
      </c>
      <c r="G26" s="46">
        <f>IF(OR($A26="",G$16=""),"",SUMIFS(Paradas!$F$5:$F$4004,Paradas!$E$5:$E$4004,$A26,Paradas!$B$5:$B$4004,G$16,Paradas!$A$5:$A$4004,"&gt;="&amp;$E$3,Paradas!$A$5:$A$4004,"&lt;="&amp;$G$3))</f>
        <v/>
      </c>
      <c r="H26" s="46">
        <f>IF($A26="","",SUM(B26:G26))</f>
        <v/>
      </c>
    </row>
    <row r="27">
      <c r="A27" s="26">
        <f>IF('Motivos de Parada'!A17="","",'Motivos de Parada'!A17)</f>
        <v/>
      </c>
      <c r="B27" s="46">
        <f>IF(OR($A27="",B$16=""),"",SUMIFS(Paradas!$F$5:$F$4004,Paradas!$E$5:$E$4004,$A27,Paradas!$B$5:$B$4004,B$16,Paradas!$A$5:$A$4004,"&gt;="&amp;$E$3,Paradas!$A$5:$A$4004,"&lt;="&amp;$G$3))</f>
        <v/>
      </c>
      <c r="C27" s="46">
        <f>IF(OR($A27="",C$16=""),"",SUMIFS(Paradas!$F$5:$F$4004,Paradas!$E$5:$E$4004,$A27,Paradas!$B$5:$B$4004,C$16,Paradas!$A$5:$A$4004,"&gt;="&amp;$E$3,Paradas!$A$5:$A$4004,"&lt;="&amp;$G$3))</f>
        <v/>
      </c>
      <c r="D27" s="46">
        <f>IF(OR($A27="",D$16=""),"",SUMIFS(Paradas!$F$5:$F$4004,Paradas!$E$5:$E$4004,$A27,Paradas!$B$5:$B$4004,D$16,Paradas!$A$5:$A$4004,"&gt;="&amp;$E$3,Paradas!$A$5:$A$4004,"&lt;="&amp;$G$3))</f>
        <v/>
      </c>
      <c r="E27" s="46">
        <f>IF(OR($A27="",E$16=""),"",SUMIFS(Paradas!$F$5:$F$4004,Paradas!$E$5:$E$4004,$A27,Paradas!$B$5:$B$4004,E$16,Paradas!$A$5:$A$4004,"&gt;="&amp;$E$3,Paradas!$A$5:$A$4004,"&lt;="&amp;$G$3))</f>
        <v/>
      </c>
      <c r="F27" s="46">
        <f>IF(OR($A27="",F$16=""),"",SUMIFS(Paradas!$F$5:$F$4004,Paradas!$E$5:$E$4004,$A27,Paradas!$B$5:$B$4004,F$16,Paradas!$A$5:$A$4004,"&gt;="&amp;$E$3,Paradas!$A$5:$A$4004,"&lt;="&amp;$G$3))</f>
        <v/>
      </c>
      <c r="G27" s="46">
        <f>IF(OR($A27="",G$16=""),"",SUMIFS(Paradas!$F$5:$F$4004,Paradas!$E$5:$E$4004,$A27,Paradas!$B$5:$B$4004,G$16,Paradas!$A$5:$A$4004,"&gt;="&amp;$E$3,Paradas!$A$5:$A$4004,"&lt;="&amp;$G$3))</f>
        <v/>
      </c>
      <c r="H27" s="46">
        <f>IF($A27="","",SUM(B27:G27))</f>
        <v/>
      </c>
    </row>
    <row r="28">
      <c r="A28" s="26">
        <f>IF('Motivos de Parada'!A18="","",'Motivos de Parada'!A18)</f>
        <v/>
      </c>
      <c r="B28" s="46">
        <f>IF(OR($A28="",B$16=""),"",SUMIFS(Paradas!$F$5:$F$4004,Paradas!$E$5:$E$4004,$A28,Paradas!$B$5:$B$4004,B$16,Paradas!$A$5:$A$4004,"&gt;="&amp;$E$3,Paradas!$A$5:$A$4004,"&lt;="&amp;$G$3))</f>
        <v/>
      </c>
      <c r="C28" s="46">
        <f>IF(OR($A28="",C$16=""),"",SUMIFS(Paradas!$F$5:$F$4004,Paradas!$E$5:$E$4004,$A28,Paradas!$B$5:$B$4004,C$16,Paradas!$A$5:$A$4004,"&gt;="&amp;$E$3,Paradas!$A$5:$A$4004,"&lt;="&amp;$G$3))</f>
        <v/>
      </c>
      <c r="D28" s="46">
        <f>IF(OR($A28="",D$16=""),"",SUMIFS(Paradas!$F$5:$F$4004,Paradas!$E$5:$E$4004,$A28,Paradas!$B$5:$B$4004,D$16,Paradas!$A$5:$A$4004,"&gt;="&amp;$E$3,Paradas!$A$5:$A$4004,"&lt;="&amp;$G$3))</f>
        <v/>
      </c>
      <c r="E28" s="46">
        <f>IF(OR($A28="",E$16=""),"",SUMIFS(Paradas!$F$5:$F$4004,Paradas!$E$5:$E$4004,$A28,Paradas!$B$5:$B$4004,E$16,Paradas!$A$5:$A$4004,"&gt;="&amp;$E$3,Paradas!$A$5:$A$4004,"&lt;="&amp;$G$3))</f>
        <v/>
      </c>
      <c r="F28" s="46">
        <f>IF(OR($A28="",F$16=""),"",SUMIFS(Paradas!$F$5:$F$4004,Paradas!$E$5:$E$4004,$A28,Paradas!$B$5:$B$4004,F$16,Paradas!$A$5:$A$4004,"&gt;="&amp;$E$3,Paradas!$A$5:$A$4004,"&lt;="&amp;$G$3))</f>
        <v/>
      </c>
      <c r="G28" s="46">
        <f>IF(OR($A28="",G$16=""),"",SUMIFS(Paradas!$F$5:$F$4004,Paradas!$E$5:$E$4004,$A28,Paradas!$B$5:$B$4004,G$16,Paradas!$A$5:$A$4004,"&gt;="&amp;$E$3,Paradas!$A$5:$A$4004,"&lt;="&amp;$G$3))</f>
        <v/>
      </c>
      <c r="H28" s="46">
        <f>IF($A28="","",SUM(B28:G28))</f>
        <v/>
      </c>
    </row>
    <row r="29">
      <c r="A29" s="26">
        <f>IF('Motivos de Parada'!A19="","",'Motivos de Parada'!A19)</f>
        <v/>
      </c>
      <c r="B29" s="46">
        <f>IF(OR($A29="",B$16=""),"",SUMIFS(Paradas!$F$5:$F$4004,Paradas!$E$5:$E$4004,$A29,Paradas!$B$5:$B$4004,B$16,Paradas!$A$5:$A$4004,"&gt;="&amp;$E$3,Paradas!$A$5:$A$4004,"&lt;="&amp;$G$3))</f>
        <v/>
      </c>
      <c r="C29" s="46">
        <f>IF(OR($A29="",C$16=""),"",SUMIFS(Paradas!$F$5:$F$4004,Paradas!$E$5:$E$4004,$A29,Paradas!$B$5:$B$4004,C$16,Paradas!$A$5:$A$4004,"&gt;="&amp;$E$3,Paradas!$A$5:$A$4004,"&lt;="&amp;$G$3))</f>
        <v/>
      </c>
      <c r="D29" s="46">
        <f>IF(OR($A29="",D$16=""),"",SUMIFS(Paradas!$F$5:$F$4004,Paradas!$E$5:$E$4004,$A29,Paradas!$B$5:$B$4004,D$16,Paradas!$A$5:$A$4004,"&gt;="&amp;$E$3,Paradas!$A$5:$A$4004,"&lt;="&amp;$G$3))</f>
        <v/>
      </c>
      <c r="E29" s="46">
        <f>IF(OR($A29="",E$16=""),"",SUMIFS(Paradas!$F$5:$F$4004,Paradas!$E$5:$E$4004,$A29,Paradas!$B$5:$B$4004,E$16,Paradas!$A$5:$A$4004,"&gt;="&amp;$E$3,Paradas!$A$5:$A$4004,"&lt;="&amp;$G$3))</f>
        <v/>
      </c>
      <c r="F29" s="46">
        <f>IF(OR($A29="",F$16=""),"",SUMIFS(Paradas!$F$5:$F$4004,Paradas!$E$5:$E$4004,$A29,Paradas!$B$5:$B$4004,F$16,Paradas!$A$5:$A$4004,"&gt;="&amp;$E$3,Paradas!$A$5:$A$4004,"&lt;="&amp;$G$3))</f>
        <v/>
      </c>
      <c r="G29" s="46">
        <f>IF(OR($A29="",G$16=""),"",SUMIFS(Paradas!$F$5:$F$4004,Paradas!$E$5:$E$4004,$A29,Paradas!$B$5:$B$4004,G$16,Paradas!$A$5:$A$4004,"&gt;="&amp;$E$3,Paradas!$A$5:$A$4004,"&lt;="&amp;$G$3))</f>
        <v/>
      </c>
      <c r="H29" s="46">
        <f>IF($A29="","",SUM(B29:G29))</f>
        <v/>
      </c>
    </row>
    <row r="30">
      <c r="A30" s="26">
        <f>IF('Motivos de Parada'!A20="","",'Motivos de Parada'!A20)</f>
        <v/>
      </c>
      <c r="B30" s="46">
        <f>IF(OR($A30="",B$16=""),"",SUMIFS(Paradas!$F$5:$F$4004,Paradas!$E$5:$E$4004,$A30,Paradas!$B$5:$B$4004,B$16,Paradas!$A$5:$A$4004,"&gt;="&amp;$E$3,Paradas!$A$5:$A$4004,"&lt;="&amp;$G$3))</f>
        <v/>
      </c>
      <c r="C30" s="46">
        <f>IF(OR($A30="",C$16=""),"",SUMIFS(Paradas!$F$5:$F$4004,Paradas!$E$5:$E$4004,$A30,Paradas!$B$5:$B$4004,C$16,Paradas!$A$5:$A$4004,"&gt;="&amp;$E$3,Paradas!$A$5:$A$4004,"&lt;="&amp;$G$3))</f>
        <v/>
      </c>
      <c r="D30" s="46">
        <f>IF(OR($A30="",D$16=""),"",SUMIFS(Paradas!$F$5:$F$4004,Paradas!$E$5:$E$4004,$A30,Paradas!$B$5:$B$4004,D$16,Paradas!$A$5:$A$4004,"&gt;="&amp;$E$3,Paradas!$A$5:$A$4004,"&lt;="&amp;$G$3))</f>
        <v/>
      </c>
      <c r="E30" s="46">
        <f>IF(OR($A30="",E$16=""),"",SUMIFS(Paradas!$F$5:$F$4004,Paradas!$E$5:$E$4004,$A30,Paradas!$B$5:$B$4004,E$16,Paradas!$A$5:$A$4004,"&gt;="&amp;$E$3,Paradas!$A$5:$A$4004,"&lt;="&amp;$G$3))</f>
        <v/>
      </c>
      <c r="F30" s="46">
        <f>IF(OR($A30="",F$16=""),"",SUMIFS(Paradas!$F$5:$F$4004,Paradas!$E$5:$E$4004,$A30,Paradas!$B$5:$B$4004,F$16,Paradas!$A$5:$A$4004,"&gt;="&amp;$E$3,Paradas!$A$5:$A$4004,"&lt;="&amp;$G$3))</f>
        <v/>
      </c>
      <c r="G30" s="46">
        <f>IF(OR($A30="",G$16=""),"",SUMIFS(Paradas!$F$5:$F$4004,Paradas!$E$5:$E$4004,$A30,Paradas!$B$5:$B$4004,G$16,Paradas!$A$5:$A$4004,"&gt;="&amp;$E$3,Paradas!$A$5:$A$4004,"&lt;="&amp;$G$3))</f>
        <v/>
      </c>
      <c r="H30" s="46">
        <f>IF($A30="","",SUM(B30:G30))</f>
        <v/>
      </c>
    </row>
    <row r="31">
      <c r="A31" s="26">
        <f>IF('Motivos de Parada'!A21="","",'Motivos de Parada'!A21)</f>
        <v/>
      </c>
      <c r="B31" s="46">
        <f>IF(OR($A31="",B$16=""),"",SUMIFS(Paradas!$F$5:$F$4004,Paradas!$E$5:$E$4004,$A31,Paradas!$B$5:$B$4004,B$16,Paradas!$A$5:$A$4004,"&gt;="&amp;$E$3,Paradas!$A$5:$A$4004,"&lt;="&amp;$G$3))</f>
        <v/>
      </c>
      <c r="C31" s="46">
        <f>IF(OR($A31="",C$16=""),"",SUMIFS(Paradas!$F$5:$F$4004,Paradas!$E$5:$E$4004,$A31,Paradas!$B$5:$B$4004,C$16,Paradas!$A$5:$A$4004,"&gt;="&amp;$E$3,Paradas!$A$5:$A$4004,"&lt;="&amp;$G$3))</f>
        <v/>
      </c>
      <c r="D31" s="46">
        <f>IF(OR($A31="",D$16=""),"",SUMIFS(Paradas!$F$5:$F$4004,Paradas!$E$5:$E$4004,$A31,Paradas!$B$5:$B$4004,D$16,Paradas!$A$5:$A$4004,"&gt;="&amp;$E$3,Paradas!$A$5:$A$4004,"&lt;="&amp;$G$3))</f>
        <v/>
      </c>
      <c r="E31" s="46">
        <f>IF(OR($A31="",E$16=""),"",SUMIFS(Paradas!$F$5:$F$4004,Paradas!$E$5:$E$4004,$A31,Paradas!$B$5:$B$4004,E$16,Paradas!$A$5:$A$4004,"&gt;="&amp;$E$3,Paradas!$A$5:$A$4004,"&lt;="&amp;$G$3))</f>
        <v/>
      </c>
      <c r="F31" s="46">
        <f>IF(OR($A31="",F$16=""),"",SUMIFS(Paradas!$F$5:$F$4004,Paradas!$E$5:$E$4004,$A31,Paradas!$B$5:$B$4004,F$16,Paradas!$A$5:$A$4004,"&gt;="&amp;$E$3,Paradas!$A$5:$A$4004,"&lt;="&amp;$G$3))</f>
        <v/>
      </c>
      <c r="G31" s="46">
        <f>IF(OR($A31="",G$16=""),"",SUMIFS(Paradas!$F$5:$F$4004,Paradas!$E$5:$E$4004,$A31,Paradas!$B$5:$B$4004,G$16,Paradas!$A$5:$A$4004,"&gt;="&amp;$E$3,Paradas!$A$5:$A$4004,"&lt;="&amp;$G$3))</f>
        <v/>
      </c>
      <c r="H31" s="46">
        <f>IF($A31="","",SUM(B31:G31))</f>
        <v/>
      </c>
    </row>
    <row r="32">
      <c r="A32" s="26">
        <f>IF('Motivos de Parada'!A22="","",'Motivos de Parada'!A22)</f>
        <v/>
      </c>
      <c r="B32" s="46">
        <f>IF(OR($A32="",B$16=""),"",SUMIFS(Paradas!$F$5:$F$4004,Paradas!$E$5:$E$4004,$A32,Paradas!$B$5:$B$4004,B$16,Paradas!$A$5:$A$4004,"&gt;="&amp;$E$3,Paradas!$A$5:$A$4004,"&lt;="&amp;$G$3))</f>
        <v/>
      </c>
      <c r="C32" s="46">
        <f>IF(OR($A32="",C$16=""),"",SUMIFS(Paradas!$F$5:$F$4004,Paradas!$E$5:$E$4004,$A32,Paradas!$B$5:$B$4004,C$16,Paradas!$A$5:$A$4004,"&gt;="&amp;$E$3,Paradas!$A$5:$A$4004,"&lt;="&amp;$G$3))</f>
        <v/>
      </c>
      <c r="D32" s="46">
        <f>IF(OR($A32="",D$16=""),"",SUMIFS(Paradas!$F$5:$F$4004,Paradas!$E$5:$E$4004,$A32,Paradas!$B$5:$B$4004,D$16,Paradas!$A$5:$A$4004,"&gt;="&amp;$E$3,Paradas!$A$5:$A$4004,"&lt;="&amp;$G$3))</f>
        <v/>
      </c>
      <c r="E32" s="46">
        <f>IF(OR($A32="",E$16=""),"",SUMIFS(Paradas!$F$5:$F$4004,Paradas!$E$5:$E$4004,$A32,Paradas!$B$5:$B$4004,E$16,Paradas!$A$5:$A$4004,"&gt;="&amp;$E$3,Paradas!$A$5:$A$4004,"&lt;="&amp;$G$3))</f>
        <v/>
      </c>
      <c r="F32" s="46">
        <f>IF(OR($A32="",F$16=""),"",SUMIFS(Paradas!$F$5:$F$4004,Paradas!$E$5:$E$4004,$A32,Paradas!$B$5:$B$4004,F$16,Paradas!$A$5:$A$4004,"&gt;="&amp;$E$3,Paradas!$A$5:$A$4004,"&lt;="&amp;$G$3))</f>
        <v/>
      </c>
      <c r="G32" s="46">
        <f>IF(OR($A32="",G$16=""),"",SUMIFS(Paradas!$F$5:$F$4004,Paradas!$E$5:$E$4004,$A32,Paradas!$B$5:$B$4004,G$16,Paradas!$A$5:$A$4004,"&gt;="&amp;$E$3,Paradas!$A$5:$A$4004,"&lt;="&amp;$G$3))</f>
        <v/>
      </c>
      <c r="H32" s="46">
        <f>IF($A32="","",SUM(B32:G32))</f>
        <v/>
      </c>
    </row>
    <row r="33">
      <c r="A33" s="26">
        <f>IF('Motivos de Parada'!A23="","",'Motivos de Parada'!A23)</f>
        <v/>
      </c>
      <c r="B33" s="46">
        <f>IF(OR($A33="",B$16=""),"",SUMIFS(Paradas!$F$5:$F$4004,Paradas!$E$5:$E$4004,$A33,Paradas!$B$5:$B$4004,B$16,Paradas!$A$5:$A$4004,"&gt;="&amp;$E$3,Paradas!$A$5:$A$4004,"&lt;="&amp;$G$3))</f>
        <v/>
      </c>
      <c r="C33" s="46">
        <f>IF(OR($A33="",C$16=""),"",SUMIFS(Paradas!$F$5:$F$4004,Paradas!$E$5:$E$4004,$A33,Paradas!$B$5:$B$4004,C$16,Paradas!$A$5:$A$4004,"&gt;="&amp;$E$3,Paradas!$A$5:$A$4004,"&lt;="&amp;$G$3))</f>
        <v/>
      </c>
      <c r="D33" s="46">
        <f>IF(OR($A33="",D$16=""),"",SUMIFS(Paradas!$F$5:$F$4004,Paradas!$E$5:$E$4004,$A33,Paradas!$B$5:$B$4004,D$16,Paradas!$A$5:$A$4004,"&gt;="&amp;$E$3,Paradas!$A$5:$A$4004,"&lt;="&amp;$G$3))</f>
        <v/>
      </c>
      <c r="E33" s="46">
        <f>IF(OR($A33="",E$16=""),"",SUMIFS(Paradas!$F$5:$F$4004,Paradas!$E$5:$E$4004,$A33,Paradas!$B$5:$B$4004,E$16,Paradas!$A$5:$A$4004,"&gt;="&amp;$E$3,Paradas!$A$5:$A$4004,"&lt;="&amp;$G$3))</f>
        <v/>
      </c>
      <c r="F33" s="46">
        <f>IF(OR($A33="",F$16=""),"",SUMIFS(Paradas!$F$5:$F$4004,Paradas!$E$5:$E$4004,$A33,Paradas!$B$5:$B$4004,F$16,Paradas!$A$5:$A$4004,"&gt;="&amp;$E$3,Paradas!$A$5:$A$4004,"&lt;="&amp;$G$3))</f>
        <v/>
      </c>
      <c r="G33" s="46">
        <f>IF(OR($A33="",G$16=""),"",SUMIFS(Paradas!$F$5:$F$4004,Paradas!$E$5:$E$4004,$A33,Paradas!$B$5:$B$4004,G$16,Paradas!$A$5:$A$4004,"&gt;="&amp;$E$3,Paradas!$A$5:$A$4004,"&lt;="&amp;$G$3))</f>
        <v/>
      </c>
      <c r="H33" s="46">
        <f>IF($A33="","",SUM(B33:G33))</f>
        <v/>
      </c>
    </row>
    <row r="34">
      <c r="A34" s="26">
        <f>IF('Motivos de Parada'!A24="","",'Motivos de Parada'!A24)</f>
        <v/>
      </c>
      <c r="B34" s="46">
        <f>IF(OR($A34="",B$16=""),"",SUMIFS(Paradas!$F$5:$F$4004,Paradas!$E$5:$E$4004,$A34,Paradas!$B$5:$B$4004,B$16,Paradas!$A$5:$A$4004,"&gt;="&amp;$E$3,Paradas!$A$5:$A$4004,"&lt;="&amp;$G$3))</f>
        <v/>
      </c>
      <c r="C34" s="46">
        <f>IF(OR($A34="",C$16=""),"",SUMIFS(Paradas!$F$5:$F$4004,Paradas!$E$5:$E$4004,$A34,Paradas!$B$5:$B$4004,C$16,Paradas!$A$5:$A$4004,"&gt;="&amp;$E$3,Paradas!$A$5:$A$4004,"&lt;="&amp;$G$3))</f>
        <v/>
      </c>
      <c r="D34" s="46">
        <f>IF(OR($A34="",D$16=""),"",SUMIFS(Paradas!$F$5:$F$4004,Paradas!$E$5:$E$4004,$A34,Paradas!$B$5:$B$4004,D$16,Paradas!$A$5:$A$4004,"&gt;="&amp;$E$3,Paradas!$A$5:$A$4004,"&lt;="&amp;$G$3))</f>
        <v/>
      </c>
      <c r="E34" s="46">
        <f>IF(OR($A34="",E$16=""),"",SUMIFS(Paradas!$F$5:$F$4004,Paradas!$E$5:$E$4004,$A34,Paradas!$B$5:$B$4004,E$16,Paradas!$A$5:$A$4004,"&gt;="&amp;$E$3,Paradas!$A$5:$A$4004,"&lt;="&amp;$G$3))</f>
        <v/>
      </c>
      <c r="F34" s="46">
        <f>IF(OR($A34="",F$16=""),"",SUMIFS(Paradas!$F$5:$F$4004,Paradas!$E$5:$E$4004,$A34,Paradas!$B$5:$B$4004,F$16,Paradas!$A$5:$A$4004,"&gt;="&amp;$E$3,Paradas!$A$5:$A$4004,"&lt;="&amp;$G$3))</f>
        <v/>
      </c>
      <c r="G34" s="46">
        <f>IF(OR($A34="",G$16=""),"",SUMIFS(Paradas!$F$5:$F$4004,Paradas!$E$5:$E$4004,$A34,Paradas!$B$5:$B$4004,G$16,Paradas!$A$5:$A$4004,"&gt;="&amp;$E$3,Paradas!$A$5:$A$4004,"&lt;="&amp;$G$3))</f>
        <v/>
      </c>
      <c r="H34" s="46">
        <f>IF($A34="","",SUM(B34:G34))</f>
        <v/>
      </c>
    </row>
    <row r="35">
      <c r="A35" s="26">
        <f>IF('Motivos de Parada'!A25="","",'Motivos de Parada'!A25)</f>
        <v/>
      </c>
      <c r="B35" s="46">
        <f>IF(OR($A35="",B$16=""),"",SUMIFS(Paradas!$F$5:$F$4004,Paradas!$E$5:$E$4004,$A35,Paradas!$B$5:$B$4004,B$16,Paradas!$A$5:$A$4004,"&gt;="&amp;$E$3,Paradas!$A$5:$A$4004,"&lt;="&amp;$G$3))</f>
        <v/>
      </c>
      <c r="C35" s="46">
        <f>IF(OR($A35="",C$16=""),"",SUMIFS(Paradas!$F$5:$F$4004,Paradas!$E$5:$E$4004,$A35,Paradas!$B$5:$B$4004,C$16,Paradas!$A$5:$A$4004,"&gt;="&amp;$E$3,Paradas!$A$5:$A$4004,"&lt;="&amp;$G$3))</f>
        <v/>
      </c>
      <c r="D35" s="46">
        <f>IF(OR($A35="",D$16=""),"",SUMIFS(Paradas!$F$5:$F$4004,Paradas!$E$5:$E$4004,$A35,Paradas!$B$5:$B$4004,D$16,Paradas!$A$5:$A$4004,"&gt;="&amp;$E$3,Paradas!$A$5:$A$4004,"&lt;="&amp;$G$3))</f>
        <v/>
      </c>
      <c r="E35" s="46">
        <f>IF(OR($A35="",E$16=""),"",SUMIFS(Paradas!$F$5:$F$4004,Paradas!$E$5:$E$4004,$A35,Paradas!$B$5:$B$4004,E$16,Paradas!$A$5:$A$4004,"&gt;="&amp;$E$3,Paradas!$A$5:$A$4004,"&lt;="&amp;$G$3))</f>
        <v/>
      </c>
      <c r="F35" s="46">
        <f>IF(OR($A35="",F$16=""),"",SUMIFS(Paradas!$F$5:$F$4004,Paradas!$E$5:$E$4004,$A35,Paradas!$B$5:$B$4004,F$16,Paradas!$A$5:$A$4004,"&gt;="&amp;$E$3,Paradas!$A$5:$A$4004,"&lt;="&amp;$G$3))</f>
        <v/>
      </c>
      <c r="G35" s="46">
        <f>IF(OR($A35="",G$16=""),"",SUMIFS(Paradas!$F$5:$F$4004,Paradas!$E$5:$E$4004,$A35,Paradas!$B$5:$B$4004,G$16,Paradas!$A$5:$A$4004,"&gt;="&amp;$E$3,Paradas!$A$5:$A$4004,"&lt;="&amp;$G$3))</f>
        <v/>
      </c>
      <c r="H35" s="46">
        <f>IF($A35="","",SUM(B35:G35))</f>
        <v/>
      </c>
    </row>
    <row r="36">
      <c r="A36" s="26">
        <f>IF('Motivos de Parada'!A26="","",'Motivos de Parada'!A26)</f>
        <v/>
      </c>
      <c r="B36" s="46">
        <f>IF(OR($A36="",B$16=""),"",SUMIFS(Paradas!$F$5:$F$4004,Paradas!$E$5:$E$4004,$A36,Paradas!$B$5:$B$4004,B$16,Paradas!$A$5:$A$4004,"&gt;="&amp;$E$3,Paradas!$A$5:$A$4004,"&lt;="&amp;$G$3))</f>
        <v/>
      </c>
      <c r="C36" s="46">
        <f>IF(OR($A36="",C$16=""),"",SUMIFS(Paradas!$F$5:$F$4004,Paradas!$E$5:$E$4004,$A36,Paradas!$B$5:$B$4004,C$16,Paradas!$A$5:$A$4004,"&gt;="&amp;$E$3,Paradas!$A$5:$A$4004,"&lt;="&amp;$G$3))</f>
        <v/>
      </c>
      <c r="D36" s="46">
        <f>IF(OR($A36="",D$16=""),"",SUMIFS(Paradas!$F$5:$F$4004,Paradas!$E$5:$E$4004,$A36,Paradas!$B$5:$B$4004,D$16,Paradas!$A$5:$A$4004,"&gt;="&amp;$E$3,Paradas!$A$5:$A$4004,"&lt;="&amp;$G$3))</f>
        <v/>
      </c>
      <c r="E36" s="46">
        <f>IF(OR($A36="",E$16=""),"",SUMIFS(Paradas!$F$5:$F$4004,Paradas!$E$5:$E$4004,$A36,Paradas!$B$5:$B$4004,E$16,Paradas!$A$5:$A$4004,"&gt;="&amp;$E$3,Paradas!$A$5:$A$4004,"&lt;="&amp;$G$3))</f>
        <v/>
      </c>
      <c r="F36" s="46">
        <f>IF(OR($A36="",F$16=""),"",SUMIFS(Paradas!$F$5:$F$4004,Paradas!$E$5:$E$4004,$A36,Paradas!$B$5:$B$4004,F$16,Paradas!$A$5:$A$4004,"&gt;="&amp;$E$3,Paradas!$A$5:$A$4004,"&lt;="&amp;$G$3))</f>
        <v/>
      </c>
      <c r="G36" s="46">
        <f>IF(OR($A36="",G$16=""),"",SUMIFS(Paradas!$F$5:$F$4004,Paradas!$E$5:$E$4004,$A36,Paradas!$B$5:$B$4004,G$16,Paradas!$A$5:$A$4004,"&gt;="&amp;$E$3,Paradas!$A$5:$A$4004,"&lt;="&amp;$G$3))</f>
        <v/>
      </c>
      <c r="H36" s="46">
        <f>IF($A36="","",SUM(B36:G36))</f>
        <v/>
      </c>
    </row>
    <row r="37">
      <c r="A37" s="17" t="inlineStr">
        <is>
          <t>TOTAL</t>
        </is>
      </c>
      <c r="B37" s="47">
        <f>SUM(B17:B36)</f>
        <v/>
      </c>
      <c r="C37" s="47">
        <f>SUM(C17:C36)</f>
        <v/>
      </c>
      <c r="D37" s="47">
        <f>SUM(D17:D36)</f>
        <v/>
      </c>
      <c r="E37" s="47">
        <f>SUM(E17:E36)</f>
        <v/>
      </c>
      <c r="F37" s="47">
        <f>SUM(F17:F36)</f>
        <v/>
      </c>
      <c r="G37" s="47">
        <f>SUM(G17:G36)</f>
        <v/>
      </c>
      <c r="H37" s="47">
        <f>SUM(H17:H36)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2" t="n"/>
      <c r="B39" s="1" t="n"/>
      <c r="C39" s="1" t="n"/>
      <c r="D39" s="1" t="n"/>
      <c r="E39" s="1" t="n"/>
      <c r="F39" s="1" t="n"/>
      <c r="G39" s="1" t="n"/>
      <c r="H39" s="1" t="n"/>
    </row>
  </sheetData>
  <mergeCells count="1">
    <mergeCell ref="B1:H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1F3864"/>
    <outlinePr summaryBelow="1" summaryRight="1"/>
    <pageSetUpPr/>
  </sheetPr>
  <dimension ref="A1:H39"/>
  <sheetViews>
    <sheetView tabSelected="0" workbookViewId="0">
      <selection activeCell="A1" sqref="A1"/>
    </sheetView>
  </sheetViews>
  <sheetFormatPr baseColWidth="8" defaultRowHeight="14.4"/>
  <cols>
    <col width="30" customWidth="1" min="1" max="1"/>
    <col width="14" customWidth="1" min="2" max="4"/>
    <col width="16" customWidth="1" min="5" max="5"/>
    <col width="12" customWidth="1" min="6" max="6"/>
    <col width="14" customWidth="1" min="7" max="8"/>
  </cols>
  <sheetData>
    <row r="1" ht="17.4" customHeight="1">
      <c r="B1" s="36" t="inlineStr">
        <is>
          <t>RESUMO MENSAL — AGOSTO</t>
        </is>
      </c>
      <c r="C1" s="38" t="n"/>
      <c r="D1" s="38" t="n"/>
      <c r="E1" s="38" t="n"/>
      <c r="F1" s="38" t="n"/>
      <c r="G1" s="38" t="n"/>
      <c r="H1" s="39" t="n"/>
    </row>
    <row r="2" ht="37.2" customHeight="1">
      <c r="A2" s="2" t="n"/>
      <c r="B2" s="40" t="n"/>
      <c r="C2" s="41" t="n"/>
      <c r="D2" s="41" t="n"/>
      <c r="E2" s="41" t="n"/>
      <c r="F2" s="41" t="n"/>
      <c r="G2" s="41" t="n"/>
      <c r="H2" s="42" t="n"/>
    </row>
    <row r="3">
      <c r="A3" s="17" t="inlineStr">
        <is>
          <t>Mês de referência:</t>
        </is>
      </c>
      <c r="B3" s="43">
        <f>DATE('Resumo Anual'!$B$3,8,1)</f>
        <v/>
      </c>
      <c r="C3" s="1" t="n"/>
      <c r="D3" s="1" t="inlineStr">
        <is>
          <t>De:</t>
        </is>
      </c>
      <c r="E3" s="18">
        <f>DATE(YEAR(B3),MONTH(B3),1)</f>
        <v/>
      </c>
      <c r="F3" s="1" t="inlineStr">
        <is>
          <t>até:</t>
        </is>
      </c>
      <c r="G3" s="18">
        <f>EOMONTH(B3,0)</f>
        <v/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1.95" customHeight="1">
      <c r="A5" s="3" t="inlineStr">
        <is>
          <t>Equipamento</t>
        </is>
      </c>
      <c r="B5" s="3" t="inlineStr">
        <is>
          <t>Dias lançados</t>
        </is>
      </c>
      <c r="C5" s="3" t="inlineStr">
        <is>
          <t>Horas totais</t>
        </is>
      </c>
      <c r="D5" s="3" t="inlineStr">
        <is>
          <t>Horas paradas</t>
        </is>
      </c>
      <c r="E5" s="3" t="inlineStr">
        <is>
          <t>Horas efetivas trabalhadas</t>
        </is>
      </c>
      <c r="F5" s="3" t="inlineStr">
        <is>
          <t>Nº de paradas</t>
        </is>
      </c>
      <c r="G5" s="3" t="inlineStr">
        <is>
          <t>Média efetiva por dia</t>
        </is>
      </c>
      <c r="H5" s="3" t="inlineStr">
        <is>
          <t>% do tempo trabalhando</t>
        </is>
      </c>
    </row>
    <row r="6">
      <c r="A6" s="19">
        <f>IF(Equipamentos!A6="","",Equipamentos!A6)</f>
        <v/>
      </c>
      <c r="B6" s="19">
        <f>IF(A6="","",COUNTIFS('Lançamentos Diários'!$B$5:$B$2004,$A6,'Lançamentos Diários'!$A$5:$A$2004,"&gt;="&amp;$E$3,'Lançamentos Diários'!$A$5:$A$2004,"&lt;="&amp;$G$3))</f>
        <v/>
      </c>
      <c r="C6" s="20">
        <f>IF(A6="","",SUMIFS('Lançamentos Diários'!$J$5:$J$2004,'Lançamentos Diários'!$B$5:$B$2004,$A6,'Lançamentos Diários'!$A$5:$A$2004,"&gt;="&amp;$E$3,'Lançamentos Diários'!$A$5:$A$2004,"&lt;="&amp;$G$3))</f>
        <v/>
      </c>
      <c r="D6" s="20">
        <f>IF(A6="","",SUMIFS(Paradas!$F$5:$F$4004,Paradas!$B$5:$B$4004,$A6,Paradas!$A$5:$A$4004,"&gt;="&amp;$E$3,Paradas!$A$5:$A$4004,"&lt;="&amp;$G$3))</f>
        <v/>
      </c>
      <c r="E6" s="20">
        <f>IF(A6="","",C6-D6)</f>
        <v/>
      </c>
      <c r="F6" s="19">
        <f>IF(A6="","",COUNTIFS(Paradas!$B$5:$B$4004,$A6,Paradas!$A$5:$A$4004,"&gt;="&amp;$E$3,Paradas!$A$5:$A$4004,"&lt;="&amp;$G$3))</f>
        <v/>
      </c>
      <c r="G6" s="20">
        <f>IF(A6="","",IF(B6=0,0,E6/B6))</f>
        <v/>
      </c>
      <c r="H6" s="44">
        <f>IF(A6="","",IF(C6=0,0,E6/C6))</f>
        <v/>
      </c>
    </row>
    <row r="7">
      <c r="A7" s="19">
        <f>IF(Equipamentos!A7="","",Equipamentos!A7)</f>
        <v/>
      </c>
      <c r="B7" s="19">
        <f>IF(A7="","",COUNTIFS('Lançamentos Diários'!$B$5:$B$2004,$A7,'Lançamentos Diários'!$A$5:$A$2004,"&gt;="&amp;$E$3,'Lançamentos Diários'!$A$5:$A$2004,"&lt;="&amp;$G$3))</f>
        <v/>
      </c>
      <c r="C7" s="20">
        <f>IF(A7="","",SUMIFS('Lançamentos Diários'!$J$5:$J$2004,'Lançamentos Diários'!$B$5:$B$2004,$A7,'Lançamentos Diários'!$A$5:$A$2004,"&gt;="&amp;$E$3,'Lançamentos Diários'!$A$5:$A$2004,"&lt;="&amp;$G$3))</f>
        <v/>
      </c>
      <c r="D7" s="20">
        <f>IF(A7="","",SUMIFS(Paradas!$F$5:$F$4004,Paradas!$B$5:$B$4004,$A7,Paradas!$A$5:$A$4004,"&gt;="&amp;$E$3,Paradas!$A$5:$A$4004,"&lt;="&amp;$G$3))</f>
        <v/>
      </c>
      <c r="E7" s="20">
        <f>IF(A7="","",C7-D7)</f>
        <v/>
      </c>
      <c r="F7" s="19">
        <f>IF(A7="","",COUNTIFS(Paradas!$B$5:$B$4004,$A7,Paradas!$A$5:$A$4004,"&gt;="&amp;$E$3,Paradas!$A$5:$A$4004,"&lt;="&amp;$G$3))</f>
        <v/>
      </c>
      <c r="G7" s="20">
        <f>IF(A7="","",IF(B7=0,0,E7/B7))</f>
        <v/>
      </c>
      <c r="H7" s="44">
        <f>IF(A7="","",IF(C7=0,0,E7/C7))</f>
        <v/>
      </c>
    </row>
    <row r="8">
      <c r="A8" s="19">
        <f>IF(Equipamentos!A8="","",Equipamentos!A8)</f>
        <v/>
      </c>
      <c r="B8" s="19">
        <f>IF(A8="","",COUNTIFS('Lançamentos Diários'!$B$5:$B$2004,$A8,'Lançamentos Diários'!$A$5:$A$2004,"&gt;="&amp;$E$3,'Lançamentos Diários'!$A$5:$A$2004,"&lt;="&amp;$G$3))</f>
        <v/>
      </c>
      <c r="C8" s="20">
        <f>IF(A8="","",SUMIFS('Lançamentos Diários'!$J$5:$J$2004,'Lançamentos Diários'!$B$5:$B$2004,$A8,'Lançamentos Diários'!$A$5:$A$2004,"&gt;="&amp;$E$3,'Lançamentos Diários'!$A$5:$A$2004,"&lt;="&amp;$G$3))</f>
        <v/>
      </c>
      <c r="D8" s="20">
        <f>IF(A8="","",SUMIFS(Paradas!$F$5:$F$4004,Paradas!$B$5:$B$4004,$A8,Paradas!$A$5:$A$4004,"&gt;="&amp;$E$3,Paradas!$A$5:$A$4004,"&lt;="&amp;$G$3))</f>
        <v/>
      </c>
      <c r="E8" s="20">
        <f>IF(A8="","",C8-D8)</f>
        <v/>
      </c>
      <c r="F8" s="19">
        <f>IF(A8="","",COUNTIFS(Paradas!$B$5:$B$4004,$A8,Paradas!$A$5:$A$4004,"&gt;="&amp;$E$3,Paradas!$A$5:$A$4004,"&lt;="&amp;$G$3))</f>
        <v/>
      </c>
      <c r="G8" s="20">
        <f>IF(A8="","",IF(B8=0,0,E8/B8))</f>
        <v/>
      </c>
      <c r="H8" s="44">
        <f>IF(A8="","",IF(C8=0,0,E8/C8))</f>
        <v/>
      </c>
    </row>
    <row r="9">
      <c r="A9" s="19">
        <f>IF(Equipamentos!A9="","",Equipamentos!A9)</f>
        <v/>
      </c>
      <c r="B9" s="19">
        <f>IF(A9="","",COUNTIFS('Lançamentos Diários'!$B$5:$B$2004,$A9,'Lançamentos Diários'!$A$5:$A$2004,"&gt;="&amp;$E$3,'Lançamentos Diários'!$A$5:$A$2004,"&lt;="&amp;$G$3))</f>
        <v/>
      </c>
      <c r="C9" s="20">
        <f>IF(A9="","",SUMIFS('Lançamentos Diários'!$J$5:$J$2004,'Lançamentos Diários'!$B$5:$B$2004,$A9,'Lançamentos Diários'!$A$5:$A$2004,"&gt;="&amp;$E$3,'Lançamentos Diários'!$A$5:$A$2004,"&lt;="&amp;$G$3))</f>
        <v/>
      </c>
      <c r="D9" s="20">
        <f>IF(A9="","",SUMIFS(Paradas!$F$5:$F$4004,Paradas!$B$5:$B$4004,$A9,Paradas!$A$5:$A$4004,"&gt;="&amp;$E$3,Paradas!$A$5:$A$4004,"&lt;="&amp;$G$3))</f>
        <v/>
      </c>
      <c r="E9" s="20">
        <f>IF(A9="","",C9-D9)</f>
        <v/>
      </c>
      <c r="F9" s="19">
        <f>IF(A9="","",COUNTIFS(Paradas!$B$5:$B$4004,$A9,Paradas!$A$5:$A$4004,"&gt;="&amp;$E$3,Paradas!$A$5:$A$4004,"&lt;="&amp;$G$3))</f>
        <v/>
      </c>
      <c r="G9" s="20">
        <f>IF(A9="","",IF(B9=0,0,E9/B9))</f>
        <v/>
      </c>
      <c r="H9" s="44">
        <f>IF(A9="","",IF(C9=0,0,E9/C9))</f>
        <v/>
      </c>
    </row>
    <row r="10">
      <c r="A10" s="19">
        <f>IF(Equipamentos!A10="","",Equipamentos!A10)</f>
        <v/>
      </c>
      <c r="B10" s="19">
        <f>IF(A10="","",COUNTIFS('Lançamentos Diários'!$B$5:$B$2004,$A10,'Lançamentos Diários'!$A$5:$A$2004,"&gt;="&amp;$E$3,'Lançamentos Diários'!$A$5:$A$2004,"&lt;="&amp;$G$3))</f>
        <v/>
      </c>
      <c r="C10" s="20">
        <f>IF(A10="","",SUMIFS('Lançamentos Diários'!$J$5:$J$2004,'Lançamentos Diários'!$B$5:$B$2004,$A10,'Lançamentos Diários'!$A$5:$A$2004,"&gt;="&amp;$E$3,'Lançamentos Diários'!$A$5:$A$2004,"&lt;="&amp;$G$3))</f>
        <v/>
      </c>
      <c r="D10" s="20">
        <f>IF(A10="","",SUMIFS(Paradas!$F$5:$F$4004,Paradas!$B$5:$B$4004,$A10,Paradas!$A$5:$A$4004,"&gt;="&amp;$E$3,Paradas!$A$5:$A$4004,"&lt;="&amp;$G$3))</f>
        <v/>
      </c>
      <c r="E10" s="20">
        <f>IF(A10="","",C10-D10)</f>
        <v/>
      </c>
      <c r="F10" s="19">
        <f>IF(A10="","",COUNTIFS(Paradas!$B$5:$B$4004,$A10,Paradas!$A$5:$A$4004,"&gt;="&amp;$E$3,Paradas!$A$5:$A$4004,"&lt;="&amp;$G$3))</f>
        <v/>
      </c>
      <c r="G10" s="20">
        <f>IF(A10="","",IF(B10=0,0,E10/B10))</f>
        <v/>
      </c>
      <c r="H10" s="44">
        <f>IF(A10="","",IF(C10=0,0,E10/C10))</f>
        <v/>
      </c>
    </row>
    <row r="11">
      <c r="A11" s="19">
        <f>IF(Equipamentos!A11="","",Equipamentos!A11)</f>
        <v/>
      </c>
      <c r="B11" s="19">
        <f>IF(A11="","",COUNTIFS('Lançamentos Diários'!$B$5:$B$2004,$A11,'Lançamentos Diários'!$A$5:$A$2004,"&gt;="&amp;$E$3,'Lançamentos Diários'!$A$5:$A$2004,"&lt;="&amp;$G$3))</f>
        <v/>
      </c>
      <c r="C11" s="20">
        <f>IF(A11="","",SUMIFS('Lançamentos Diários'!$J$5:$J$2004,'Lançamentos Diários'!$B$5:$B$2004,$A11,'Lançamentos Diários'!$A$5:$A$2004,"&gt;="&amp;$E$3,'Lançamentos Diários'!$A$5:$A$2004,"&lt;="&amp;$G$3))</f>
        <v/>
      </c>
      <c r="D11" s="20">
        <f>IF(A11="","",SUMIFS(Paradas!$F$5:$F$4004,Paradas!$B$5:$B$4004,$A11,Paradas!$A$5:$A$4004,"&gt;="&amp;$E$3,Paradas!$A$5:$A$4004,"&lt;="&amp;$G$3))</f>
        <v/>
      </c>
      <c r="E11" s="20">
        <f>IF(A11="","",C11-D11)</f>
        <v/>
      </c>
      <c r="F11" s="19">
        <f>IF(A11="","",COUNTIFS(Paradas!$B$5:$B$4004,$A11,Paradas!$A$5:$A$4004,"&gt;="&amp;$E$3,Paradas!$A$5:$A$4004,"&lt;="&amp;$G$3))</f>
        <v/>
      </c>
      <c r="G11" s="20">
        <f>IF(A11="","",IF(B11=0,0,E11/B11))</f>
        <v/>
      </c>
      <c r="H11" s="44">
        <f>IF(A11="","",IF(C11=0,0,E11/C11))</f>
        <v/>
      </c>
    </row>
    <row r="12">
      <c r="A12" s="17" t="inlineStr">
        <is>
          <t>TOTAL</t>
        </is>
      </c>
      <c r="B12" s="22">
        <f>SUM(B6:B11)</f>
        <v/>
      </c>
      <c r="C12" s="23">
        <f>SUM(C6:C11)</f>
        <v/>
      </c>
      <c r="D12" s="23">
        <f>SUM(D6:D11)</f>
        <v/>
      </c>
      <c r="E12" s="23">
        <f>SUM(E6:E11)</f>
        <v/>
      </c>
      <c r="F12" s="22">
        <f>SUM(F6:F11)</f>
        <v/>
      </c>
      <c r="G12" s="1" t="n"/>
      <c r="H12" s="45">
        <f>IF(C12=0,0,E12/C12)</f>
        <v/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15.6" customHeight="1">
      <c r="A15" s="25" t="inlineStr">
        <is>
          <t>HORAS PARADAS POR MOTIVO NO MÊS</t>
        </is>
      </c>
      <c r="B15" s="1" t="n"/>
      <c r="C15" s="1" t="n"/>
      <c r="D15" s="1" t="n"/>
      <c r="E15" s="1" t="n"/>
      <c r="F15" s="1" t="n"/>
      <c r="G15" s="1" t="n"/>
      <c r="H15" s="1" t="n"/>
    </row>
    <row r="16" ht="31.95" customHeight="1">
      <c r="A16" s="3" t="inlineStr">
        <is>
          <t>Motivo</t>
        </is>
      </c>
      <c r="B16" s="3">
        <f>IF(Equipamentos!A6="","",Equipamentos!A6)</f>
        <v/>
      </c>
      <c r="C16" s="3">
        <f>IF(Equipamentos!A7="","",Equipamentos!A7)</f>
        <v/>
      </c>
      <c r="D16" s="3">
        <f>IF(Equipamentos!A8="","",Equipamentos!A8)</f>
        <v/>
      </c>
      <c r="E16" s="3">
        <f>IF(Equipamentos!A9="","",Equipamentos!A9)</f>
        <v/>
      </c>
      <c r="F16" s="3">
        <f>IF(Equipamentos!A10="","",Equipamentos!A10)</f>
        <v/>
      </c>
      <c r="G16" s="3">
        <f>IF(Equipamentos!A11="","",Equipamentos!A11)</f>
        <v/>
      </c>
      <c r="H16" s="3" t="inlineStr">
        <is>
          <t>Total</t>
        </is>
      </c>
    </row>
    <row r="17">
      <c r="A17" s="26">
        <f>IF('Motivos de Parada'!A7="","",'Motivos de Parada'!A7)</f>
        <v/>
      </c>
      <c r="B17" s="46">
        <f>IF(OR($A17="",B$16=""),"",SUMIFS(Paradas!$F$5:$F$4004,Paradas!$E$5:$E$4004,$A17,Paradas!$B$5:$B$4004,B$16,Paradas!$A$5:$A$4004,"&gt;="&amp;$E$3,Paradas!$A$5:$A$4004,"&lt;="&amp;$G$3))</f>
        <v/>
      </c>
      <c r="C17" s="46">
        <f>IF(OR($A17="",C$16=""),"",SUMIFS(Paradas!$F$5:$F$4004,Paradas!$E$5:$E$4004,$A17,Paradas!$B$5:$B$4004,C$16,Paradas!$A$5:$A$4004,"&gt;="&amp;$E$3,Paradas!$A$5:$A$4004,"&lt;="&amp;$G$3))</f>
        <v/>
      </c>
      <c r="D17" s="46">
        <f>IF(OR($A17="",D$16=""),"",SUMIFS(Paradas!$F$5:$F$4004,Paradas!$E$5:$E$4004,$A17,Paradas!$B$5:$B$4004,D$16,Paradas!$A$5:$A$4004,"&gt;="&amp;$E$3,Paradas!$A$5:$A$4004,"&lt;="&amp;$G$3))</f>
        <v/>
      </c>
      <c r="E17" s="46">
        <f>IF(OR($A17="",E$16=""),"",SUMIFS(Paradas!$F$5:$F$4004,Paradas!$E$5:$E$4004,$A17,Paradas!$B$5:$B$4004,E$16,Paradas!$A$5:$A$4004,"&gt;="&amp;$E$3,Paradas!$A$5:$A$4004,"&lt;="&amp;$G$3))</f>
        <v/>
      </c>
      <c r="F17" s="46">
        <f>IF(OR($A17="",F$16=""),"",SUMIFS(Paradas!$F$5:$F$4004,Paradas!$E$5:$E$4004,$A17,Paradas!$B$5:$B$4004,F$16,Paradas!$A$5:$A$4004,"&gt;="&amp;$E$3,Paradas!$A$5:$A$4004,"&lt;="&amp;$G$3))</f>
        <v/>
      </c>
      <c r="G17" s="46">
        <f>IF(OR($A17="",G$16=""),"",SUMIFS(Paradas!$F$5:$F$4004,Paradas!$E$5:$E$4004,$A17,Paradas!$B$5:$B$4004,G$16,Paradas!$A$5:$A$4004,"&gt;="&amp;$E$3,Paradas!$A$5:$A$4004,"&lt;="&amp;$G$3))</f>
        <v/>
      </c>
      <c r="H17" s="46">
        <f>IF($A17="","",SUM(B17:G17))</f>
        <v/>
      </c>
    </row>
    <row r="18">
      <c r="A18" s="26">
        <f>IF('Motivos de Parada'!A8="","",'Motivos de Parada'!A8)</f>
        <v/>
      </c>
      <c r="B18" s="46">
        <f>IF(OR($A18="",B$16=""),"",SUMIFS(Paradas!$F$5:$F$4004,Paradas!$E$5:$E$4004,$A18,Paradas!$B$5:$B$4004,B$16,Paradas!$A$5:$A$4004,"&gt;="&amp;$E$3,Paradas!$A$5:$A$4004,"&lt;="&amp;$G$3))</f>
        <v/>
      </c>
      <c r="C18" s="46">
        <f>IF(OR($A18="",C$16=""),"",SUMIFS(Paradas!$F$5:$F$4004,Paradas!$E$5:$E$4004,$A18,Paradas!$B$5:$B$4004,C$16,Paradas!$A$5:$A$4004,"&gt;="&amp;$E$3,Paradas!$A$5:$A$4004,"&lt;="&amp;$G$3))</f>
        <v/>
      </c>
      <c r="D18" s="46">
        <f>IF(OR($A18="",D$16=""),"",SUMIFS(Paradas!$F$5:$F$4004,Paradas!$E$5:$E$4004,$A18,Paradas!$B$5:$B$4004,D$16,Paradas!$A$5:$A$4004,"&gt;="&amp;$E$3,Paradas!$A$5:$A$4004,"&lt;="&amp;$G$3))</f>
        <v/>
      </c>
      <c r="E18" s="46">
        <f>IF(OR($A18="",E$16=""),"",SUMIFS(Paradas!$F$5:$F$4004,Paradas!$E$5:$E$4004,$A18,Paradas!$B$5:$B$4004,E$16,Paradas!$A$5:$A$4004,"&gt;="&amp;$E$3,Paradas!$A$5:$A$4004,"&lt;="&amp;$G$3))</f>
        <v/>
      </c>
      <c r="F18" s="46">
        <f>IF(OR($A18="",F$16=""),"",SUMIFS(Paradas!$F$5:$F$4004,Paradas!$E$5:$E$4004,$A18,Paradas!$B$5:$B$4004,F$16,Paradas!$A$5:$A$4004,"&gt;="&amp;$E$3,Paradas!$A$5:$A$4004,"&lt;="&amp;$G$3))</f>
        <v/>
      </c>
      <c r="G18" s="46">
        <f>IF(OR($A18="",G$16=""),"",SUMIFS(Paradas!$F$5:$F$4004,Paradas!$E$5:$E$4004,$A18,Paradas!$B$5:$B$4004,G$16,Paradas!$A$5:$A$4004,"&gt;="&amp;$E$3,Paradas!$A$5:$A$4004,"&lt;="&amp;$G$3))</f>
        <v/>
      </c>
      <c r="H18" s="46">
        <f>IF($A18="","",SUM(B18:G18))</f>
        <v/>
      </c>
    </row>
    <row r="19">
      <c r="A19" s="26">
        <f>IF('Motivos de Parada'!A9="","",'Motivos de Parada'!A9)</f>
        <v/>
      </c>
      <c r="B19" s="46">
        <f>IF(OR($A19="",B$16=""),"",SUMIFS(Paradas!$F$5:$F$4004,Paradas!$E$5:$E$4004,$A19,Paradas!$B$5:$B$4004,B$16,Paradas!$A$5:$A$4004,"&gt;="&amp;$E$3,Paradas!$A$5:$A$4004,"&lt;="&amp;$G$3))</f>
        <v/>
      </c>
      <c r="C19" s="46">
        <f>IF(OR($A19="",C$16=""),"",SUMIFS(Paradas!$F$5:$F$4004,Paradas!$E$5:$E$4004,$A19,Paradas!$B$5:$B$4004,C$16,Paradas!$A$5:$A$4004,"&gt;="&amp;$E$3,Paradas!$A$5:$A$4004,"&lt;="&amp;$G$3))</f>
        <v/>
      </c>
      <c r="D19" s="46">
        <f>IF(OR($A19="",D$16=""),"",SUMIFS(Paradas!$F$5:$F$4004,Paradas!$E$5:$E$4004,$A19,Paradas!$B$5:$B$4004,D$16,Paradas!$A$5:$A$4004,"&gt;="&amp;$E$3,Paradas!$A$5:$A$4004,"&lt;="&amp;$G$3))</f>
        <v/>
      </c>
      <c r="E19" s="46">
        <f>IF(OR($A19="",E$16=""),"",SUMIFS(Paradas!$F$5:$F$4004,Paradas!$E$5:$E$4004,$A19,Paradas!$B$5:$B$4004,E$16,Paradas!$A$5:$A$4004,"&gt;="&amp;$E$3,Paradas!$A$5:$A$4004,"&lt;="&amp;$G$3))</f>
        <v/>
      </c>
      <c r="F19" s="46">
        <f>IF(OR($A19="",F$16=""),"",SUMIFS(Paradas!$F$5:$F$4004,Paradas!$E$5:$E$4004,$A19,Paradas!$B$5:$B$4004,F$16,Paradas!$A$5:$A$4004,"&gt;="&amp;$E$3,Paradas!$A$5:$A$4004,"&lt;="&amp;$G$3))</f>
        <v/>
      </c>
      <c r="G19" s="46">
        <f>IF(OR($A19="",G$16=""),"",SUMIFS(Paradas!$F$5:$F$4004,Paradas!$E$5:$E$4004,$A19,Paradas!$B$5:$B$4004,G$16,Paradas!$A$5:$A$4004,"&gt;="&amp;$E$3,Paradas!$A$5:$A$4004,"&lt;="&amp;$G$3))</f>
        <v/>
      </c>
      <c r="H19" s="46">
        <f>IF($A19="","",SUM(B19:G19))</f>
        <v/>
      </c>
    </row>
    <row r="20">
      <c r="A20" s="26">
        <f>IF('Motivos de Parada'!A10="","",'Motivos de Parada'!A10)</f>
        <v/>
      </c>
      <c r="B20" s="46">
        <f>IF(OR($A20="",B$16=""),"",SUMIFS(Paradas!$F$5:$F$4004,Paradas!$E$5:$E$4004,$A20,Paradas!$B$5:$B$4004,B$16,Paradas!$A$5:$A$4004,"&gt;="&amp;$E$3,Paradas!$A$5:$A$4004,"&lt;="&amp;$G$3))</f>
        <v/>
      </c>
      <c r="C20" s="46">
        <f>IF(OR($A20="",C$16=""),"",SUMIFS(Paradas!$F$5:$F$4004,Paradas!$E$5:$E$4004,$A20,Paradas!$B$5:$B$4004,C$16,Paradas!$A$5:$A$4004,"&gt;="&amp;$E$3,Paradas!$A$5:$A$4004,"&lt;="&amp;$G$3))</f>
        <v/>
      </c>
      <c r="D20" s="46">
        <f>IF(OR($A20="",D$16=""),"",SUMIFS(Paradas!$F$5:$F$4004,Paradas!$E$5:$E$4004,$A20,Paradas!$B$5:$B$4004,D$16,Paradas!$A$5:$A$4004,"&gt;="&amp;$E$3,Paradas!$A$5:$A$4004,"&lt;="&amp;$G$3))</f>
        <v/>
      </c>
      <c r="E20" s="46">
        <f>IF(OR($A20="",E$16=""),"",SUMIFS(Paradas!$F$5:$F$4004,Paradas!$E$5:$E$4004,$A20,Paradas!$B$5:$B$4004,E$16,Paradas!$A$5:$A$4004,"&gt;="&amp;$E$3,Paradas!$A$5:$A$4004,"&lt;="&amp;$G$3))</f>
        <v/>
      </c>
      <c r="F20" s="46">
        <f>IF(OR($A20="",F$16=""),"",SUMIFS(Paradas!$F$5:$F$4004,Paradas!$E$5:$E$4004,$A20,Paradas!$B$5:$B$4004,F$16,Paradas!$A$5:$A$4004,"&gt;="&amp;$E$3,Paradas!$A$5:$A$4004,"&lt;="&amp;$G$3))</f>
        <v/>
      </c>
      <c r="G20" s="46">
        <f>IF(OR($A20="",G$16=""),"",SUMIFS(Paradas!$F$5:$F$4004,Paradas!$E$5:$E$4004,$A20,Paradas!$B$5:$B$4004,G$16,Paradas!$A$5:$A$4004,"&gt;="&amp;$E$3,Paradas!$A$5:$A$4004,"&lt;="&amp;$G$3))</f>
        <v/>
      </c>
      <c r="H20" s="46">
        <f>IF($A20="","",SUM(B20:G20))</f>
        <v/>
      </c>
    </row>
    <row r="21">
      <c r="A21" s="26">
        <f>IF('Motivos de Parada'!A11="","",'Motivos de Parada'!A11)</f>
        <v/>
      </c>
      <c r="B21" s="46">
        <f>IF(OR($A21="",B$16=""),"",SUMIFS(Paradas!$F$5:$F$4004,Paradas!$E$5:$E$4004,$A21,Paradas!$B$5:$B$4004,B$16,Paradas!$A$5:$A$4004,"&gt;="&amp;$E$3,Paradas!$A$5:$A$4004,"&lt;="&amp;$G$3))</f>
        <v/>
      </c>
      <c r="C21" s="46">
        <f>IF(OR($A21="",C$16=""),"",SUMIFS(Paradas!$F$5:$F$4004,Paradas!$E$5:$E$4004,$A21,Paradas!$B$5:$B$4004,C$16,Paradas!$A$5:$A$4004,"&gt;="&amp;$E$3,Paradas!$A$5:$A$4004,"&lt;="&amp;$G$3))</f>
        <v/>
      </c>
      <c r="D21" s="46">
        <f>IF(OR($A21="",D$16=""),"",SUMIFS(Paradas!$F$5:$F$4004,Paradas!$E$5:$E$4004,$A21,Paradas!$B$5:$B$4004,D$16,Paradas!$A$5:$A$4004,"&gt;="&amp;$E$3,Paradas!$A$5:$A$4004,"&lt;="&amp;$G$3))</f>
        <v/>
      </c>
      <c r="E21" s="46">
        <f>IF(OR($A21="",E$16=""),"",SUMIFS(Paradas!$F$5:$F$4004,Paradas!$E$5:$E$4004,$A21,Paradas!$B$5:$B$4004,E$16,Paradas!$A$5:$A$4004,"&gt;="&amp;$E$3,Paradas!$A$5:$A$4004,"&lt;="&amp;$G$3))</f>
        <v/>
      </c>
      <c r="F21" s="46">
        <f>IF(OR($A21="",F$16=""),"",SUMIFS(Paradas!$F$5:$F$4004,Paradas!$E$5:$E$4004,$A21,Paradas!$B$5:$B$4004,F$16,Paradas!$A$5:$A$4004,"&gt;="&amp;$E$3,Paradas!$A$5:$A$4004,"&lt;="&amp;$G$3))</f>
        <v/>
      </c>
      <c r="G21" s="46">
        <f>IF(OR($A21="",G$16=""),"",SUMIFS(Paradas!$F$5:$F$4004,Paradas!$E$5:$E$4004,$A21,Paradas!$B$5:$B$4004,G$16,Paradas!$A$5:$A$4004,"&gt;="&amp;$E$3,Paradas!$A$5:$A$4004,"&lt;="&amp;$G$3))</f>
        <v/>
      </c>
      <c r="H21" s="46">
        <f>IF($A21="","",SUM(B21:G21))</f>
        <v/>
      </c>
    </row>
    <row r="22">
      <c r="A22" s="26">
        <f>IF('Motivos de Parada'!A12="","",'Motivos de Parada'!A12)</f>
        <v/>
      </c>
      <c r="B22" s="46">
        <f>IF(OR($A22="",B$16=""),"",SUMIFS(Paradas!$F$5:$F$4004,Paradas!$E$5:$E$4004,$A22,Paradas!$B$5:$B$4004,B$16,Paradas!$A$5:$A$4004,"&gt;="&amp;$E$3,Paradas!$A$5:$A$4004,"&lt;="&amp;$G$3))</f>
        <v/>
      </c>
      <c r="C22" s="46">
        <f>IF(OR($A22="",C$16=""),"",SUMIFS(Paradas!$F$5:$F$4004,Paradas!$E$5:$E$4004,$A22,Paradas!$B$5:$B$4004,C$16,Paradas!$A$5:$A$4004,"&gt;="&amp;$E$3,Paradas!$A$5:$A$4004,"&lt;="&amp;$G$3))</f>
        <v/>
      </c>
      <c r="D22" s="46">
        <f>IF(OR($A22="",D$16=""),"",SUMIFS(Paradas!$F$5:$F$4004,Paradas!$E$5:$E$4004,$A22,Paradas!$B$5:$B$4004,D$16,Paradas!$A$5:$A$4004,"&gt;="&amp;$E$3,Paradas!$A$5:$A$4004,"&lt;="&amp;$G$3))</f>
        <v/>
      </c>
      <c r="E22" s="46">
        <f>IF(OR($A22="",E$16=""),"",SUMIFS(Paradas!$F$5:$F$4004,Paradas!$E$5:$E$4004,$A22,Paradas!$B$5:$B$4004,E$16,Paradas!$A$5:$A$4004,"&gt;="&amp;$E$3,Paradas!$A$5:$A$4004,"&lt;="&amp;$G$3))</f>
        <v/>
      </c>
      <c r="F22" s="46">
        <f>IF(OR($A22="",F$16=""),"",SUMIFS(Paradas!$F$5:$F$4004,Paradas!$E$5:$E$4004,$A22,Paradas!$B$5:$B$4004,F$16,Paradas!$A$5:$A$4004,"&gt;="&amp;$E$3,Paradas!$A$5:$A$4004,"&lt;="&amp;$G$3))</f>
        <v/>
      </c>
      <c r="G22" s="46">
        <f>IF(OR($A22="",G$16=""),"",SUMIFS(Paradas!$F$5:$F$4004,Paradas!$E$5:$E$4004,$A22,Paradas!$B$5:$B$4004,G$16,Paradas!$A$5:$A$4004,"&gt;="&amp;$E$3,Paradas!$A$5:$A$4004,"&lt;="&amp;$G$3))</f>
        <v/>
      </c>
      <c r="H22" s="46">
        <f>IF($A22="","",SUM(B22:G22))</f>
        <v/>
      </c>
    </row>
    <row r="23">
      <c r="A23" s="26">
        <f>IF('Motivos de Parada'!A13="","",'Motivos de Parada'!A13)</f>
        <v/>
      </c>
      <c r="B23" s="46">
        <f>IF(OR($A23="",B$16=""),"",SUMIFS(Paradas!$F$5:$F$4004,Paradas!$E$5:$E$4004,$A23,Paradas!$B$5:$B$4004,B$16,Paradas!$A$5:$A$4004,"&gt;="&amp;$E$3,Paradas!$A$5:$A$4004,"&lt;="&amp;$G$3))</f>
        <v/>
      </c>
      <c r="C23" s="46">
        <f>IF(OR($A23="",C$16=""),"",SUMIFS(Paradas!$F$5:$F$4004,Paradas!$E$5:$E$4004,$A23,Paradas!$B$5:$B$4004,C$16,Paradas!$A$5:$A$4004,"&gt;="&amp;$E$3,Paradas!$A$5:$A$4004,"&lt;="&amp;$G$3))</f>
        <v/>
      </c>
      <c r="D23" s="46">
        <f>IF(OR($A23="",D$16=""),"",SUMIFS(Paradas!$F$5:$F$4004,Paradas!$E$5:$E$4004,$A23,Paradas!$B$5:$B$4004,D$16,Paradas!$A$5:$A$4004,"&gt;="&amp;$E$3,Paradas!$A$5:$A$4004,"&lt;="&amp;$G$3))</f>
        <v/>
      </c>
      <c r="E23" s="46">
        <f>IF(OR($A23="",E$16=""),"",SUMIFS(Paradas!$F$5:$F$4004,Paradas!$E$5:$E$4004,$A23,Paradas!$B$5:$B$4004,E$16,Paradas!$A$5:$A$4004,"&gt;="&amp;$E$3,Paradas!$A$5:$A$4004,"&lt;="&amp;$G$3))</f>
        <v/>
      </c>
      <c r="F23" s="46">
        <f>IF(OR($A23="",F$16=""),"",SUMIFS(Paradas!$F$5:$F$4004,Paradas!$E$5:$E$4004,$A23,Paradas!$B$5:$B$4004,F$16,Paradas!$A$5:$A$4004,"&gt;="&amp;$E$3,Paradas!$A$5:$A$4004,"&lt;="&amp;$G$3))</f>
        <v/>
      </c>
      <c r="G23" s="46">
        <f>IF(OR($A23="",G$16=""),"",SUMIFS(Paradas!$F$5:$F$4004,Paradas!$E$5:$E$4004,$A23,Paradas!$B$5:$B$4004,G$16,Paradas!$A$5:$A$4004,"&gt;="&amp;$E$3,Paradas!$A$5:$A$4004,"&lt;="&amp;$G$3))</f>
        <v/>
      </c>
      <c r="H23" s="46">
        <f>IF($A23="","",SUM(B23:G23))</f>
        <v/>
      </c>
    </row>
    <row r="24">
      <c r="A24" s="26">
        <f>IF('Motivos de Parada'!A14="","",'Motivos de Parada'!A14)</f>
        <v/>
      </c>
      <c r="B24" s="46">
        <f>IF(OR($A24="",B$16=""),"",SUMIFS(Paradas!$F$5:$F$4004,Paradas!$E$5:$E$4004,$A24,Paradas!$B$5:$B$4004,B$16,Paradas!$A$5:$A$4004,"&gt;="&amp;$E$3,Paradas!$A$5:$A$4004,"&lt;="&amp;$G$3))</f>
        <v/>
      </c>
      <c r="C24" s="46">
        <f>IF(OR($A24="",C$16=""),"",SUMIFS(Paradas!$F$5:$F$4004,Paradas!$E$5:$E$4004,$A24,Paradas!$B$5:$B$4004,C$16,Paradas!$A$5:$A$4004,"&gt;="&amp;$E$3,Paradas!$A$5:$A$4004,"&lt;="&amp;$G$3))</f>
        <v/>
      </c>
      <c r="D24" s="46">
        <f>IF(OR($A24="",D$16=""),"",SUMIFS(Paradas!$F$5:$F$4004,Paradas!$E$5:$E$4004,$A24,Paradas!$B$5:$B$4004,D$16,Paradas!$A$5:$A$4004,"&gt;="&amp;$E$3,Paradas!$A$5:$A$4004,"&lt;="&amp;$G$3))</f>
        <v/>
      </c>
      <c r="E24" s="46">
        <f>IF(OR($A24="",E$16=""),"",SUMIFS(Paradas!$F$5:$F$4004,Paradas!$E$5:$E$4004,$A24,Paradas!$B$5:$B$4004,E$16,Paradas!$A$5:$A$4004,"&gt;="&amp;$E$3,Paradas!$A$5:$A$4004,"&lt;="&amp;$G$3))</f>
        <v/>
      </c>
      <c r="F24" s="46">
        <f>IF(OR($A24="",F$16=""),"",SUMIFS(Paradas!$F$5:$F$4004,Paradas!$E$5:$E$4004,$A24,Paradas!$B$5:$B$4004,F$16,Paradas!$A$5:$A$4004,"&gt;="&amp;$E$3,Paradas!$A$5:$A$4004,"&lt;="&amp;$G$3))</f>
        <v/>
      </c>
      <c r="G24" s="46">
        <f>IF(OR($A24="",G$16=""),"",SUMIFS(Paradas!$F$5:$F$4004,Paradas!$E$5:$E$4004,$A24,Paradas!$B$5:$B$4004,G$16,Paradas!$A$5:$A$4004,"&gt;="&amp;$E$3,Paradas!$A$5:$A$4004,"&lt;="&amp;$G$3))</f>
        <v/>
      </c>
      <c r="H24" s="46">
        <f>IF($A24="","",SUM(B24:G24))</f>
        <v/>
      </c>
    </row>
    <row r="25">
      <c r="A25" s="26">
        <f>IF('Motivos de Parada'!A15="","",'Motivos de Parada'!A15)</f>
        <v/>
      </c>
      <c r="B25" s="46">
        <f>IF(OR($A25="",B$16=""),"",SUMIFS(Paradas!$F$5:$F$4004,Paradas!$E$5:$E$4004,$A25,Paradas!$B$5:$B$4004,B$16,Paradas!$A$5:$A$4004,"&gt;="&amp;$E$3,Paradas!$A$5:$A$4004,"&lt;="&amp;$G$3))</f>
        <v/>
      </c>
      <c r="C25" s="46">
        <f>IF(OR($A25="",C$16=""),"",SUMIFS(Paradas!$F$5:$F$4004,Paradas!$E$5:$E$4004,$A25,Paradas!$B$5:$B$4004,C$16,Paradas!$A$5:$A$4004,"&gt;="&amp;$E$3,Paradas!$A$5:$A$4004,"&lt;="&amp;$G$3))</f>
        <v/>
      </c>
      <c r="D25" s="46">
        <f>IF(OR($A25="",D$16=""),"",SUMIFS(Paradas!$F$5:$F$4004,Paradas!$E$5:$E$4004,$A25,Paradas!$B$5:$B$4004,D$16,Paradas!$A$5:$A$4004,"&gt;="&amp;$E$3,Paradas!$A$5:$A$4004,"&lt;="&amp;$G$3))</f>
        <v/>
      </c>
      <c r="E25" s="46">
        <f>IF(OR($A25="",E$16=""),"",SUMIFS(Paradas!$F$5:$F$4004,Paradas!$E$5:$E$4004,$A25,Paradas!$B$5:$B$4004,E$16,Paradas!$A$5:$A$4004,"&gt;="&amp;$E$3,Paradas!$A$5:$A$4004,"&lt;="&amp;$G$3))</f>
        <v/>
      </c>
      <c r="F25" s="46">
        <f>IF(OR($A25="",F$16=""),"",SUMIFS(Paradas!$F$5:$F$4004,Paradas!$E$5:$E$4004,$A25,Paradas!$B$5:$B$4004,F$16,Paradas!$A$5:$A$4004,"&gt;="&amp;$E$3,Paradas!$A$5:$A$4004,"&lt;="&amp;$G$3))</f>
        <v/>
      </c>
      <c r="G25" s="46">
        <f>IF(OR($A25="",G$16=""),"",SUMIFS(Paradas!$F$5:$F$4004,Paradas!$E$5:$E$4004,$A25,Paradas!$B$5:$B$4004,G$16,Paradas!$A$5:$A$4004,"&gt;="&amp;$E$3,Paradas!$A$5:$A$4004,"&lt;="&amp;$G$3))</f>
        <v/>
      </c>
      <c r="H25" s="46">
        <f>IF($A25="","",SUM(B25:G25))</f>
        <v/>
      </c>
    </row>
    <row r="26">
      <c r="A26" s="26">
        <f>IF('Motivos de Parada'!A16="","",'Motivos de Parada'!A16)</f>
        <v/>
      </c>
      <c r="B26" s="46">
        <f>IF(OR($A26="",B$16=""),"",SUMIFS(Paradas!$F$5:$F$4004,Paradas!$E$5:$E$4004,$A26,Paradas!$B$5:$B$4004,B$16,Paradas!$A$5:$A$4004,"&gt;="&amp;$E$3,Paradas!$A$5:$A$4004,"&lt;="&amp;$G$3))</f>
        <v/>
      </c>
      <c r="C26" s="46">
        <f>IF(OR($A26="",C$16=""),"",SUMIFS(Paradas!$F$5:$F$4004,Paradas!$E$5:$E$4004,$A26,Paradas!$B$5:$B$4004,C$16,Paradas!$A$5:$A$4004,"&gt;="&amp;$E$3,Paradas!$A$5:$A$4004,"&lt;="&amp;$G$3))</f>
        <v/>
      </c>
      <c r="D26" s="46">
        <f>IF(OR($A26="",D$16=""),"",SUMIFS(Paradas!$F$5:$F$4004,Paradas!$E$5:$E$4004,$A26,Paradas!$B$5:$B$4004,D$16,Paradas!$A$5:$A$4004,"&gt;="&amp;$E$3,Paradas!$A$5:$A$4004,"&lt;="&amp;$G$3))</f>
        <v/>
      </c>
      <c r="E26" s="46">
        <f>IF(OR($A26="",E$16=""),"",SUMIFS(Paradas!$F$5:$F$4004,Paradas!$E$5:$E$4004,$A26,Paradas!$B$5:$B$4004,E$16,Paradas!$A$5:$A$4004,"&gt;="&amp;$E$3,Paradas!$A$5:$A$4004,"&lt;="&amp;$G$3))</f>
        <v/>
      </c>
      <c r="F26" s="46">
        <f>IF(OR($A26="",F$16=""),"",SUMIFS(Paradas!$F$5:$F$4004,Paradas!$E$5:$E$4004,$A26,Paradas!$B$5:$B$4004,F$16,Paradas!$A$5:$A$4004,"&gt;="&amp;$E$3,Paradas!$A$5:$A$4004,"&lt;="&amp;$G$3))</f>
        <v/>
      </c>
      <c r="G26" s="46">
        <f>IF(OR($A26="",G$16=""),"",SUMIFS(Paradas!$F$5:$F$4004,Paradas!$E$5:$E$4004,$A26,Paradas!$B$5:$B$4004,G$16,Paradas!$A$5:$A$4004,"&gt;="&amp;$E$3,Paradas!$A$5:$A$4004,"&lt;="&amp;$G$3))</f>
        <v/>
      </c>
      <c r="H26" s="46">
        <f>IF($A26="","",SUM(B26:G26))</f>
        <v/>
      </c>
    </row>
    <row r="27">
      <c r="A27" s="26">
        <f>IF('Motivos de Parada'!A17="","",'Motivos de Parada'!A17)</f>
        <v/>
      </c>
      <c r="B27" s="46">
        <f>IF(OR($A27="",B$16=""),"",SUMIFS(Paradas!$F$5:$F$4004,Paradas!$E$5:$E$4004,$A27,Paradas!$B$5:$B$4004,B$16,Paradas!$A$5:$A$4004,"&gt;="&amp;$E$3,Paradas!$A$5:$A$4004,"&lt;="&amp;$G$3))</f>
        <v/>
      </c>
      <c r="C27" s="46">
        <f>IF(OR($A27="",C$16=""),"",SUMIFS(Paradas!$F$5:$F$4004,Paradas!$E$5:$E$4004,$A27,Paradas!$B$5:$B$4004,C$16,Paradas!$A$5:$A$4004,"&gt;="&amp;$E$3,Paradas!$A$5:$A$4004,"&lt;="&amp;$G$3))</f>
        <v/>
      </c>
      <c r="D27" s="46">
        <f>IF(OR($A27="",D$16=""),"",SUMIFS(Paradas!$F$5:$F$4004,Paradas!$E$5:$E$4004,$A27,Paradas!$B$5:$B$4004,D$16,Paradas!$A$5:$A$4004,"&gt;="&amp;$E$3,Paradas!$A$5:$A$4004,"&lt;="&amp;$G$3))</f>
        <v/>
      </c>
      <c r="E27" s="46">
        <f>IF(OR($A27="",E$16=""),"",SUMIFS(Paradas!$F$5:$F$4004,Paradas!$E$5:$E$4004,$A27,Paradas!$B$5:$B$4004,E$16,Paradas!$A$5:$A$4004,"&gt;="&amp;$E$3,Paradas!$A$5:$A$4004,"&lt;="&amp;$G$3))</f>
        <v/>
      </c>
      <c r="F27" s="46">
        <f>IF(OR($A27="",F$16=""),"",SUMIFS(Paradas!$F$5:$F$4004,Paradas!$E$5:$E$4004,$A27,Paradas!$B$5:$B$4004,F$16,Paradas!$A$5:$A$4004,"&gt;="&amp;$E$3,Paradas!$A$5:$A$4004,"&lt;="&amp;$G$3))</f>
        <v/>
      </c>
      <c r="G27" s="46">
        <f>IF(OR($A27="",G$16=""),"",SUMIFS(Paradas!$F$5:$F$4004,Paradas!$E$5:$E$4004,$A27,Paradas!$B$5:$B$4004,G$16,Paradas!$A$5:$A$4004,"&gt;="&amp;$E$3,Paradas!$A$5:$A$4004,"&lt;="&amp;$G$3))</f>
        <v/>
      </c>
      <c r="H27" s="46">
        <f>IF($A27="","",SUM(B27:G27))</f>
        <v/>
      </c>
    </row>
    <row r="28">
      <c r="A28" s="26">
        <f>IF('Motivos de Parada'!A18="","",'Motivos de Parada'!A18)</f>
        <v/>
      </c>
      <c r="B28" s="46">
        <f>IF(OR($A28="",B$16=""),"",SUMIFS(Paradas!$F$5:$F$4004,Paradas!$E$5:$E$4004,$A28,Paradas!$B$5:$B$4004,B$16,Paradas!$A$5:$A$4004,"&gt;="&amp;$E$3,Paradas!$A$5:$A$4004,"&lt;="&amp;$G$3))</f>
        <v/>
      </c>
      <c r="C28" s="46">
        <f>IF(OR($A28="",C$16=""),"",SUMIFS(Paradas!$F$5:$F$4004,Paradas!$E$5:$E$4004,$A28,Paradas!$B$5:$B$4004,C$16,Paradas!$A$5:$A$4004,"&gt;="&amp;$E$3,Paradas!$A$5:$A$4004,"&lt;="&amp;$G$3))</f>
        <v/>
      </c>
      <c r="D28" s="46">
        <f>IF(OR($A28="",D$16=""),"",SUMIFS(Paradas!$F$5:$F$4004,Paradas!$E$5:$E$4004,$A28,Paradas!$B$5:$B$4004,D$16,Paradas!$A$5:$A$4004,"&gt;="&amp;$E$3,Paradas!$A$5:$A$4004,"&lt;="&amp;$G$3))</f>
        <v/>
      </c>
      <c r="E28" s="46">
        <f>IF(OR($A28="",E$16=""),"",SUMIFS(Paradas!$F$5:$F$4004,Paradas!$E$5:$E$4004,$A28,Paradas!$B$5:$B$4004,E$16,Paradas!$A$5:$A$4004,"&gt;="&amp;$E$3,Paradas!$A$5:$A$4004,"&lt;="&amp;$G$3))</f>
        <v/>
      </c>
      <c r="F28" s="46">
        <f>IF(OR($A28="",F$16=""),"",SUMIFS(Paradas!$F$5:$F$4004,Paradas!$E$5:$E$4004,$A28,Paradas!$B$5:$B$4004,F$16,Paradas!$A$5:$A$4004,"&gt;="&amp;$E$3,Paradas!$A$5:$A$4004,"&lt;="&amp;$G$3))</f>
        <v/>
      </c>
      <c r="G28" s="46">
        <f>IF(OR($A28="",G$16=""),"",SUMIFS(Paradas!$F$5:$F$4004,Paradas!$E$5:$E$4004,$A28,Paradas!$B$5:$B$4004,G$16,Paradas!$A$5:$A$4004,"&gt;="&amp;$E$3,Paradas!$A$5:$A$4004,"&lt;="&amp;$G$3))</f>
        <v/>
      </c>
      <c r="H28" s="46">
        <f>IF($A28="","",SUM(B28:G28))</f>
        <v/>
      </c>
    </row>
    <row r="29">
      <c r="A29" s="26">
        <f>IF('Motivos de Parada'!A19="","",'Motivos de Parada'!A19)</f>
        <v/>
      </c>
      <c r="B29" s="46">
        <f>IF(OR($A29="",B$16=""),"",SUMIFS(Paradas!$F$5:$F$4004,Paradas!$E$5:$E$4004,$A29,Paradas!$B$5:$B$4004,B$16,Paradas!$A$5:$A$4004,"&gt;="&amp;$E$3,Paradas!$A$5:$A$4004,"&lt;="&amp;$G$3))</f>
        <v/>
      </c>
      <c r="C29" s="46">
        <f>IF(OR($A29="",C$16=""),"",SUMIFS(Paradas!$F$5:$F$4004,Paradas!$E$5:$E$4004,$A29,Paradas!$B$5:$B$4004,C$16,Paradas!$A$5:$A$4004,"&gt;="&amp;$E$3,Paradas!$A$5:$A$4004,"&lt;="&amp;$G$3))</f>
        <v/>
      </c>
      <c r="D29" s="46">
        <f>IF(OR($A29="",D$16=""),"",SUMIFS(Paradas!$F$5:$F$4004,Paradas!$E$5:$E$4004,$A29,Paradas!$B$5:$B$4004,D$16,Paradas!$A$5:$A$4004,"&gt;="&amp;$E$3,Paradas!$A$5:$A$4004,"&lt;="&amp;$G$3))</f>
        <v/>
      </c>
      <c r="E29" s="46">
        <f>IF(OR($A29="",E$16=""),"",SUMIFS(Paradas!$F$5:$F$4004,Paradas!$E$5:$E$4004,$A29,Paradas!$B$5:$B$4004,E$16,Paradas!$A$5:$A$4004,"&gt;="&amp;$E$3,Paradas!$A$5:$A$4004,"&lt;="&amp;$G$3))</f>
        <v/>
      </c>
      <c r="F29" s="46">
        <f>IF(OR($A29="",F$16=""),"",SUMIFS(Paradas!$F$5:$F$4004,Paradas!$E$5:$E$4004,$A29,Paradas!$B$5:$B$4004,F$16,Paradas!$A$5:$A$4004,"&gt;="&amp;$E$3,Paradas!$A$5:$A$4004,"&lt;="&amp;$G$3))</f>
        <v/>
      </c>
      <c r="G29" s="46">
        <f>IF(OR($A29="",G$16=""),"",SUMIFS(Paradas!$F$5:$F$4004,Paradas!$E$5:$E$4004,$A29,Paradas!$B$5:$B$4004,G$16,Paradas!$A$5:$A$4004,"&gt;="&amp;$E$3,Paradas!$A$5:$A$4004,"&lt;="&amp;$G$3))</f>
        <v/>
      </c>
      <c r="H29" s="46">
        <f>IF($A29="","",SUM(B29:G29))</f>
        <v/>
      </c>
    </row>
    <row r="30">
      <c r="A30" s="26">
        <f>IF('Motivos de Parada'!A20="","",'Motivos de Parada'!A20)</f>
        <v/>
      </c>
      <c r="B30" s="46">
        <f>IF(OR($A30="",B$16=""),"",SUMIFS(Paradas!$F$5:$F$4004,Paradas!$E$5:$E$4004,$A30,Paradas!$B$5:$B$4004,B$16,Paradas!$A$5:$A$4004,"&gt;="&amp;$E$3,Paradas!$A$5:$A$4004,"&lt;="&amp;$G$3))</f>
        <v/>
      </c>
      <c r="C30" s="46">
        <f>IF(OR($A30="",C$16=""),"",SUMIFS(Paradas!$F$5:$F$4004,Paradas!$E$5:$E$4004,$A30,Paradas!$B$5:$B$4004,C$16,Paradas!$A$5:$A$4004,"&gt;="&amp;$E$3,Paradas!$A$5:$A$4004,"&lt;="&amp;$G$3))</f>
        <v/>
      </c>
      <c r="D30" s="46">
        <f>IF(OR($A30="",D$16=""),"",SUMIFS(Paradas!$F$5:$F$4004,Paradas!$E$5:$E$4004,$A30,Paradas!$B$5:$B$4004,D$16,Paradas!$A$5:$A$4004,"&gt;="&amp;$E$3,Paradas!$A$5:$A$4004,"&lt;="&amp;$G$3))</f>
        <v/>
      </c>
      <c r="E30" s="46">
        <f>IF(OR($A30="",E$16=""),"",SUMIFS(Paradas!$F$5:$F$4004,Paradas!$E$5:$E$4004,$A30,Paradas!$B$5:$B$4004,E$16,Paradas!$A$5:$A$4004,"&gt;="&amp;$E$3,Paradas!$A$5:$A$4004,"&lt;="&amp;$G$3))</f>
        <v/>
      </c>
      <c r="F30" s="46">
        <f>IF(OR($A30="",F$16=""),"",SUMIFS(Paradas!$F$5:$F$4004,Paradas!$E$5:$E$4004,$A30,Paradas!$B$5:$B$4004,F$16,Paradas!$A$5:$A$4004,"&gt;="&amp;$E$3,Paradas!$A$5:$A$4004,"&lt;="&amp;$G$3))</f>
        <v/>
      </c>
      <c r="G30" s="46">
        <f>IF(OR($A30="",G$16=""),"",SUMIFS(Paradas!$F$5:$F$4004,Paradas!$E$5:$E$4004,$A30,Paradas!$B$5:$B$4004,G$16,Paradas!$A$5:$A$4004,"&gt;="&amp;$E$3,Paradas!$A$5:$A$4004,"&lt;="&amp;$G$3))</f>
        <v/>
      </c>
      <c r="H30" s="46">
        <f>IF($A30="","",SUM(B30:G30))</f>
        <v/>
      </c>
    </row>
    <row r="31">
      <c r="A31" s="26">
        <f>IF('Motivos de Parada'!A21="","",'Motivos de Parada'!A21)</f>
        <v/>
      </c>
      <c r="B31" s="46">
        <f>IF(OR($A31="",B$16=""),"",SUMIFS(Paradas!$F$5:$F$4004,Paradas!$E$5:$E$4004,$A31,Paradas!$B$5:$B$4004,B$16,Paradas!$A$5:$A$4004,"&gt;="&amp;$E$3,Paradas!$A$5:$A$4004,"&lt;="&amp;$G$3))</f>
        <v/>
      </c>
      <c r="C31" s="46">
        <f>IF(OR($A31="",C$16=""),"",SUMIFS(Paradas!$F$5:$F$4004,Paradas!$E$5:$E$4004,$A31,Paradas!$B$5:$B$4004,C$16,Paradas!$A$5:$A$4004,"&gt;="&amp;$E$3,Paradas!$A$5:$A$4004,"&lt;="&amp;$G$3))</f>
        <v/>
      </c>
      <c r="D31" s="46">
        <f>IF(OR($A31="",D$16=""),"",SUMIFS(Paradas!$F$5:$F$4004,Paradas!$E$5:$E$4004,$A31,Paradas!$B$5:$B$4004,D$16,Paradas!$A$5:$A$4004,"&gt;="&amp;$E$3,Paradas!$A$5:$A$4004,"&lt;="&amp;$G$3))</f>
        <v/>
      </c>
      <c r="E31" s="46">
        <f>IF(OR($A31="",E$16=""),"",SUMIFS(Paradas!$F$5:$F$4004,Paradas!$E$5:$E$4004,$A31,Paradas!$B$5:$B$4004,E$16,Paradas!$A$5:$A$4004,"&gt;="&amp;$E$3,Paradas!$A$5:$A$4004,"&lt;="&amp;$G$3))</f>
        <v/>
      </c>
      <c r="F31" s="46">
        <f>IF(OR($A31="",F$16=""),"",SUMIFS(Paradas!$F$5:$F$4004,Paradas!$E$5:$E$4004,$A31,Paradas!$B$5:$B$4004,F$16,Paradas!$A$5:$A$4004,"&gt;="&amp;$E$3,Paradas!$A$5:$A$4004,"&lt;="&amp;$G$3))</f>
        <v/>
      </c>
      <c r="G31" s="46">
        <f>IF(OR($A31="",G$16=""),"",SUMIFS(Paradas!$F$5:$F$4004,Paradas!$E$5:$E$4004,$A31,Paradas!$B$5:$B$4004,G$16,Paradas!$A$5:$A$4004,"&gt;="&amp;$E$3,Paradas!$A$5:$A$4004,"&lt;="&amp;$G$3))</f>
        <v/>
      </c>
      <c r="H31" s="46">
        <f>IF($A31="","",SUM(B31:G31))</f>
        <v/>
      </c>
    </row>
    <row r="32">
      <c r="A32" s="26">
        <f>IF('Motivos de Parada'!A22="","",'Motivos de Parada'!A22)</f>
        <v/>
      </c>
      <c r="B32" s="46">
        <f>IF(OR($A32="",B$16=""),"",SUMIFS(Paradas!$F$5:$F$4004,Paradas!$E$5:$E$4004,$A32,Paradas!$B$5:$B$4004,B$16,Paradas!$A$5:$A$4004,"&gt;="&amp;$E$3,Paradas!$A$5:$A$4004,"&lt;="&amp;$G$3))</f>
        <v/>
      </c>
      <c r="C32" s="46">
        <f>IF(OR($A32="",C$16=""),"",SUMIFS(Paradas!$F$5:$F$4004,Paradas!$E$5:$E$4004,$A32,Paradas!$B$5:$B$4004,C$16,Paradas!$A$5:$A$4004,"&gt;="&amp;$E$3,Paradas!$A$5:$A$4004,"&lt;="&amp;$G$3))</f>
        <v/>
      </c>
      <c r="D32" s="46">
        <f>IF(OR($A32="",D$16=""),"",SUMIFS(Paradas!$F$5:$F$4004,Paradas!$E$5:$E$4004,$A32,Paradas!$B$5:$B$4004,D$16,Paradas!$A$5:$A$4004,"&gt;="&amp;$E$3,Paradas!$A$5:$A$4004,"&lt;="&amp;$G$3))</f>
        <v/>
      </c>
      <c r="E32" s="46">
        <f>IF(OR($A32="",E$16=""),"",SUMIFS(Paradas!$F$5:$F$4004,Paradas!$E$5:$E$4004,$A32,Paradas!$B$5:$B$4004,E$16,Paradas!$A$5:$A$4004,"&gt;="&amp;$E$3,Paradas!$A$5:$A$4004,"&lt;="&amp;$G$3))</f>
        <v/>
      </c>
      <c r="F32" s="46">
        <f>IF(OR($A32="",F$16=""),"",SUMIFS(Paradas!$F$5:$F$4004,Paradas!$E$5:$E$4004,$A32,Paradas!$B$5:$B$4004,F$16,Paradas!$A$5:$A$4004,"&gt;="&amp;$E$3,Paradas!$A$5:$A$4004,"&lt;="&amp;$G$3))</f>
        <v/>
      </c>
      <c r="G32" s="46">
        <f>IF(OR($A32="",G$16=""),"",SUMIFS(Paradas!$F$5:$F$4004,Paradas!$E$5:$E$4004,$A32,Paradas!$B$5:$B$4004,G$16,Paradas!$A$5:$A$4004,"&gt;="&amp;$E$3,Paradas!$A$5:$A$4004,"&lt;="&amp;$G$3))</f>
        <v/>
      </c>
      <c r="H32" s="46">
        <f>IF($A32="","",SUM(B32:G32))</f>
        <v/>
      </c>
    </row>
    <row r="33">
      <c r="A33" s="26">
        <f>IF('Motivos de Parada'!A23="","",'Motivos de Parada'!A23)</f>
        <v/>
      </c>
      <c r="B33" s="46">
        <f>IF(OR($A33="",B$16=""),"",SUMIFS(Paradas!$F$5:$F$4004,Paradas!$E$5:$E$4004,$A33,Paradas!$B$5:$B$4004,B$16,Paradas!$A$5:$A$4004,"&gt;="&amp;$E$3,Paradas!$A$5:$A$4004,"&lt;="&amp;$G$3))</f>
        <v/>
      </c>
      <c r="C33" s="46">
        <f>IF(OR($A33="",C$16=""),"",SUMIFS(Paradas!$F$5:$F$4004,Paradas!$E$5:$E$4004,$A33,Paradas!$B$5:$B$4004,C$16,Paradas!$A$5:$A$4004,"&gt;="&amp;$E$3,Paradas!$A$5:$A$4004,"&lt;="&amp;$G$3))</f>
        <v/>
      </c>
      <c r="D33" s="46">
        <f>IF(OR($A33="",D$16=""),"",SUMIFS(Paradas!$F$5:$F$4004,Paradas!$E$5:$E$4004,$A33,Paradas!$B$5:$B$4004,D$16,Paradas!$A$5:$A$4004,"&gt;="&amp;$E$3,Paradas!$A$5:$A$4004,"&lt;="&amp;$G$3))</f>
        <v/>
      </c>
      <c r="E33" s="46">
        <f>IF(OR($A33="",E$16=""),"",SUMIFS(Paradas!$F$5:$F$4004,Paradas!$E$5:$E$4004,$A33,Paradas!$B$5:$B$4004,E$16,Paradas!$A$5:$A$4004,"&gt;="&amp;$E$3,Paradas!$A$5:$A$4004,"&lt;="&amp;$G$3))</f>
        <v/>
      </c>
      <c r="F33" s="46">
        <f>IF(OR($A33="",F$16=""),"",SUMIFS(Paradas!$F$5:$F$4004,Paradas!$E$5:$E$4004,$A33,Paradas!$B$5:$B$4004,F$16,Paradas!$A$5:$A$4004,"&gt;="&amp;$E$3,Paradas!$A$5:$A$4004,"&lt;="&amp;$G$3))</f>
        <v/>
      </c>
      <c r="G33" s="46">
        <f>IF(OR($A33="",G$16=""),"",SUMIFS(Paradas!$F$5:$F$4004,Paradas!$E$5:$E$4004,$A33,Paradas!$B$5:$B$4004,G$16,Paradas!$A$5:$A$4004,"&gt;="&amp;$E$3,Paradas!$A$5:$A$4004,"&lt;="&amp;$G$3))</f>
        <v/>
      </c>
      <c r="H33" s="46">
        <f>IF($A33="","",SUM(B33:G33))</f>
        <v/>
      </c>
    </row>
    <row r="34">
      <c r="A34" s="26">
        <f>IF('Motivos de Parada'!A24="","",'Motivos de Parada'!A24)</f>
        <v/>
      </c>
      <c r="B34" s="46">
        <f>IF(OR($A34="",B$16=""),"",SUMIFS(Paradas!$F$5:$F$4004,Paradas!$E$5:$E$4004,$A34,Paradas!$B$5:$B$4004,B$16,Paradas!$A$5:$A$4004,"&gt;="&amp;$E$3,Paradas!$A$5:$A$4004,"&lt;="&amp;$G$3))</f>
        <v/>
      </c>
      <c r="C34" s="46">
        <f>IF(OR($A34="",C$16=""),"",SUMIFS(Paradas!$F$5:$F$4004,Paradas!$E$5:$E$4004,$A34,Paradas!$B$5:$B$4004,C$16,Paradas!$A$5:$A$4004,"&gt;="&amp;$E$3,Paradas!$A$5:$A$4004,"&lt;="&amp;$G$3))</f>
        <v/>
      </c>
      <c r="D34" s="46">
        <f>IF(OR($A34="",D$16=""),"",SUMIFS(Paradas!$F$5:$F$4004,Paradas!$E$5:$E$4004,$A34,Paradas!$B$5:$B$4004,D$16,Paradas!$A$5:$A$4004,"&gt;="&amp;$E$3,Paradas!$A$5:$A$4004,"&lt;="&amp;$G$3))</f>
        <v/>
      </c>
      <c r="E34" s="46">
        <f>IF(OR($A34="",E$16=""),"",SUMIFS(Paradas!$F$5:$F$4004,Paradas!$E$5:$E$4004,$A34,Paradas!$B$5:$B$4004,E$16,Paradas!$A$5:$A$4004,"&gt;="&amp;$E$3,Paradas!$A$5:$A$4004,"&lt;="&amp;$G$3))</f>
        <v/>
      </c>
      <c r="F34" s="46">
        <f>IF(OR($A34="",F$16=""),"",SUMIFS(Paradas!$F$5:$F$4004,Paradas!$E$5:$E$4004,$A34,Paradas!$B$5:$B$4004,F$16,Paradas!$A$5:$A$4004,"&gt;="&amp;$E$3,Paradas!$A$5:$A$4004,"&lt;="&amp;$G$3))</f>
        <v/>
      </c>
      <c r="G34" s="46">
        <f>IF(OR($A34="",G$16=""),"",SUMIFS(Paradas!$F$5:$F$4004,Paradas!$E$5:$E$4004,$A34,Paradas!$B$5:$B$4004,G$16,Paradas!$A$5:$A$4004,"&gt;="&amp;$E$3,Paradas!$A$5:$A$4004,"&lt;="&amp;$G$3))</f>
        <v/>
      </c>
      <c r="H34" s="46">
        <f>IF($A34="","",SUM(B34:G34))</f>
        <v/>
      </c>
    </row>
    <row r="35">
      <c r="A35" s="26">
        <f>IF('Motivos de Parada'!A25="","",'Motivos de Parada'!A25)</f>
        <v/>
      </c>
      <c r="B35" s="46">
        <f>IF(OR($A35="",B$16=""),"",SUMIFS(Paradas!$F$5:$F$4004,Paradas!$E$5:$E$4004,$A35,Paradas!$B$5:$B$4004,B$16,Paradas!$A$5:$A$4004,"&gt;="&amp;$E$3,Paradas!$A$5:$A$4004,"&lt;="&amp;$G$3))</f>
        <v/>
      </c>
      <c r="C35" s="46">
        <f>IF(OR($A35="",C$16=""),"",SUMIFS(Paradas!$F$5:$F$4004,Paradas!$E$5:$E$4004,$A35,Paradas!$B$5:$B$4004,C$16,Paradas!$A$5:$A$4004,"&gt;="&amp;$E$3,Paradas!$A$5:$A$4004,"&lt;="&amp;$G$3))</f>
        <v/>
      </c>
      <c r="D35" s="46">
        <f>IF(OR($A35="",D$16=""),"",SUMIFS(Paradas!$F$5:$F$4004,Paradas!$E$5:$E$4004,$A35,Paradas!$B$5:$B$4004,D$16,Paradas!$A$5:$A$4004,"&gt;="&amp;$E$3,Paradas!$A$5:$A$4004,"&lt;="&amp;$G$3))</f>
        <v/>
      </c>
      <c r="E35" s="46">
        <f>IF(OR($A35="",E$16=""),"",SUMIFS(Paradas!$F$5:$F$4004,Paradas!$E$5:$E$4004,$A35,Paradas!$B$5:$B$4004,E$16,Paradas!$A$5:$A$4004,"&gt;="&amp;$E$3,Paradas!$A$5:$A$4004,"&lt;="&amp;$G$3))</f>
        <v/>
      </c>
      <c r="F35" s="46">
        <f>IF(OR($A35="",F$16=""),"",SUMIFS(Paradas!$F$5:$F$4004,Paradas!$E$5:$E$4004,$A35,Paradas!$B$5:$B$4004,F$16,Paradas!$A$5:$A$4004,"&gt;="&amp;$E$3,Paradas!$A$5:$A$4004,"&lt;="&amp;$G$3))</f>
        <v/>
      </c>
      <c r="G35" s="46">
        <f>IF(OR($A35="",G$16=""),"",SUMIFS(Paradas!$F$5:$F$4004,Paradas!$E$5:$E$4004,$A35,Paradas!$B$5:$B$4004,G$16,Paradas!$A$5:$A$4004,"&gt;="&amp;$E$3,Paradas!$A$5:$A$4004,"&lt;="&amp;$G$3))</f>
        <v/>
      </c>
      <c r="H35" s="46">
        <f>IF($A35="","",SUM(B35:G35))</f>
        <v/>
      </c>
    </row>
    <row r="36">
      <c r="A36" s="26">
        <f>IF('Motivos de Parada'!A26="","",'Motivos de Parada'!A26)</f>
        <v/>
      </c>
      <c r="B36" s="46">
        <f>IF(OR($A36="",B$16=""),"",SUMIFS(Paradas!$F$5:$F$4004,Paradas!$E$5:$E$4004,$A36,Paradas!$B$5:$B$4004,B$16,Paradas!$A$5:$A$4004,"&gt;="&amp;$E$3,Paradas!$A$5:$A$4004,"&lt;="&amp;$G$3))</f>
        <v/>
      </c>
      <c r="C36" s="46">
        <f>IF(OR($A36="",C$16=""),"",SUMIFS(Paradas!$F$5:$F$4004,Paradas!$E$5:$E$4004,$A36,Paradas!$B$5:$B$4004,C$16,Paradas!$A$5:$A$4004,"&gt;="&amp;$E$3,Paradas!$A$5:$A$4004,"&lt;="&amp;$G$3))</f>
        <v/>
      </c>
      <c r="D36" s="46">
        <f>IF(OR($A36="",D$16=""),"",SUMIFS(Paradas!$F$5:$F$4004,Paradas!$E$5:$E$4004,$A36,Paradas!$B$5:$B$4004,D$16,Paradas!$A$5:$A$4004,"&gt;="&amp;$E$3,Paradas!$A$5:$A$4004,"&lt;="&amp;$G$3))</f>
        <v/>
      </c>
      <c r="E36" s="46">
        <f>IF(OR($A36="",E$16=""),"",SUMIFS(Paradas!$F$5:$F$4004,Paradas!$E$5:$E$4004,$A36,Paradas!$B$5:$B$4004,E$16,Paradas!$A$5:$A$4004,"&gt;="&amp;$E$3,Paradas!$A$5:$A$4004,"&lt;="&amp;$G$3))</f>
        <v/>
      </c>
      <c r="F36" s="46">
        <f>IF(OR($A36="",F$16=""),"",SUMIFS(Paradas!$F$5:$F$4004,Paradas!$E$5:$E$4004,$A36,Paradas!$B$5:$B$4004,F$16,Paradas!$A$5:$A$4004,"&gt;="&amp;$E$3,Paradas!$A$5:$A$4004,"&lt;="&amp;$G$3))</f>
        <v/>
      </c>
      <c r="G36" s="46">
        <f>IF(OR($A36="",G$16=""),"",SUMIFS(Paradas!$F$5:$F$4004,Paradas!$E$5:$E$4004,$A36,Paradas!$B$5:$B$4004,G$16,Paradas!$A$5:$A$4004,"&gt;="&amp;$E$3,Paradas!$A$5:$A$4004,"&lt;="&amp;$G$3))</f>
        <v/>
      </c>
      <c r="H36" s="46">
        <f>IF($A36="","",SUM(B36:G36))</f>
        <v/>
      </c>
    </row>
    <row r="37">
      <c r="A37" s="17" t="inlineStr">
        <is>
          <t>TOTAL</t>
        </is>
      </c>
      <c r="B37" s="47">
        <f>SUM(B17:B36)</f>
        <v/>
      </c>
      <c r="C37" s="47">
        <f>SUM(C17:C36)</f>
        <v/>
      </c>
      <c r="D37" s="47">
        <f>SUM(D17:D36)</f>
        <v/>
      </c>
      <c r="E37" s="47">
        <f>SUM(E17:E36)</f>
        <v/>
      </c>
      <c r="F37" s="47">
        <f>SUM(F17:F36)</f>
        <v/>
      </c>
      <c r="G37" s="47">
        <f>SUM(G17:G36)</f>
        <v/>
      </c>
      <c r="H37" s="47">
        <f>SUM(H17:H36)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2" t="n"/>
      <c r="B39" s="1" t="n"/>
      <c r="C39" s="1" t="n"/>
      <c r="D39" s="1" t="n"/>
      <c r="E39" s="1" t="n"/>
      <c r="F39" s="1" t="n"/>
      <c r="G39" s="1" t="n"/>
      <c r="H39" s="1" t="n"/>
    </row>
  </sheetData>
  <mergeCells count="1">
    <mergeCell ref="B1:H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001F3864"/>
    <outlinePr summaryBelow="1" summaryRight="1"/>
    <pageSetUpPr/>
  </sheetPr>
  <dimension ref="A1:H39"/>
  <sheetViews>
    <sheetView tabSelected="0" workbookViewId="0">
      <selection activeCell="A1" sqref="A1"/>
    </sheetView>
  </sheetViews>
  <sheetFormatPr baseColWidth="8" defaultRowHeight="14.4"/>
  <cols>
    <col width="30" customWidth="1" min="1" max="1"/>
    <col width="14" customWidth="1" min="2" max="4"/>
    <col width="16" customWidth="1" min="5" max="5"/>
    <col width="12" customWidth="1" min="6" max="6"/>
    <col width="14" customWidth="1" min="7" max="8"/>
  </cols>
  <sheetData>
    <row r="1" ht="17.4" customHeight="1">
      <c r="B1" s="36" t="inlineStr">
        <is>
          <t>RESUMO MENSAL — SETEMBRO</t>
        </is>
      </c>
      <c r="C1" s="38" t="n"/>
      <c r="D1" s="38" t="n"/>
      <c r="E1" s="38" t="n"/>
      <c r="F1" s="38" t="n"/>
      <c r="G1" s="38" t="n"/>
      <c r="H1" s="39" t="n"/>
    </row>
    <row r="2" ht="37.2" customHeight="1">
      <c r="A2" s="2" t="n"/>
      <c r="B2" s="40" t="n"/>
      <c r="C2" s="41" t="n"/>
      <c r="D2" s="41" t="n"/>
      <c r="E2" s="41" t="n"/>
      <c r="F2" s="41" t="n"/>
      <c r="G2" s="41" t="n"/>
      <c r="H2" s="42" t="n"/>
    </row>
    <row r="3">
      <c r="A3" s="17" t="inlineStr">
        <is>
          <t>Mês de referência:</t>
        </is>
      </c>
      <c r="B3" s="43">
        <f>DATE('Resumo Anual'!$B$3,9,1)</f>
        <v/>
      </c>
      <c r="C3" s="1" t="n"/>
      <c r="D3" s="1" t="inlineStr">
        <is>
          <t>De:</t>
        </is>
      </c>
      <c r="E3" s="18">
        <f>DATE(YEAR(B3),MONTH(B3),1)</f>
        <v/>
      </c>
      <c r="F3" s="1" t="inlineStr">
        <is>
          <t>até:</t>
        </is>
      </c>
      <c r="G3" s="18">
        <f>EOMONTH(B3,0)</f>
        <v/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1.95" customHeight="1">
      <c r="A5" s="3" t="inlineStr">
        <is>
          <t>Equipamento</t>
        </is>
      </c>
      <c r="B5" s="3" t="inlineStr">
        <is>
          <t>Dias lançados</t>
        </is>
      </c>
      <c r="C5" s="3" t="inlineStr">
        <is>
          <t>Horas totais</t>
        </is>
      </c>
      <c r="D5" s="3" t="inlineStr">
        <is>
          <t>Horas paradas</t>
        </is>
      </c>
      <c r="E5" s="3" t="inlineStr">
        <is>
          <t>Horas efetivas trabalhadas</t>
        </is>
      </c>
      <c r="F5" s="3" t="inlineStr">
        <is>
          <t>Nº de paradas</t>
        </is>
      </c>
      <c r="G5" s="3" t="inlineStr">
        <is>
          <t>Média efetiva por dia</t>
        </is>
      </c>
      <c r="H5" s="3" t="inlineStr">
        <is>
          <t>% do tempo trabalhando</t>
        </is>
      </c>
    </row>
    <row r="6">
      <c r="A6" s="19">
        <f>IF(Equipamentos!A6="","",Equipamentos!A6)</f>
        <v/>
      </c>
      <c r="B6" s="19">
        <f>IF(A6="","",COUNTIFS('Lançamentos Diários'!$B$5:$B$2004,$A6,'Lançamentos Diários'!$A$5:$A$2004,"&gt;="&amp;$E$3,'Lançamentos Diários'!$A$5:$A$2004,"&lt;="&amp;$G$3))</f>
        <v/>
      </c>
      <c r="C6" s="20">
        <f>IF(A6="","",SUMIFS('Lançamentos Diários'!$J$5:$J$2004,'Lançamentos Diários'!$B$5:$B$2004,$A6,'Lançamentos Diários'!$A$5:$A$2004,"&gt;="&amp;$E$3,'Lançamentos Diários'!$A$5:$A$2004,"&lt;="&amp;$G$3))</f>
        <v/>
      </c>
      <c r="D6" s="20">
        <f>IF(A6="","",SUMIFS(Paradas!$F$5:$F$4004,Paradas!$B$5:$B$4004,$A6,Paradas!$A$5:$A$4004,"&gt;="&amp;$E$3,Paradas!$A$5:$A$4004,"&lt;="&amp;$G$3))</f>
        <v/>
      </c>
      <c r="E6" s="20">
        <f>IF(A6="","",C6-D6)</f>
        <v/>
      </c>
      <c r="F6" s="19">
        <f>IF(A6="","",COUNTIFS(Paradas!$B$5:$B$4004,$A6,Paradas!$A$5:$A$4004,"&gt;="&amp;$E$3,Paradas!$A$5:$A$4004,"&lt;="&amp;$G$3))</f>
        <v/>
      </c>
      <c r="G6" s="20">
        <f>IF(A6="","",IF(B6=0,0,E6/B6))</f>
        <v/>
      </c>
      <c r="H6" s="44">
        <f>IF(A6="","",IF(C6=0,0,E6/C6))</f>
        <v/>
      </c>
    </row>
    <row r="7">
      <c r="A7" s="19">
        <f>IF(Equipamentos!A7="","",Equipamentos!A7)</f>
        <v/>
      </c>
      <c r="B7" s="19">
        <f>IF(A7="","",COUNTIFS('Lançamentos Diários'!$B$5:$B$2004,$A7,'Lançamentos Diários'!$A$5:$A$2004,"&gt;="&amp;$E$3,'Lançamentos Diários'!$A$5:$A$2004,"&lt;="&amp;$G$3))</f>
        <v/>
      </c>
      <c r="C7" s="20">
        <f>IF(A7="","",SUMIFS('Lançamentos Diários'!$J$5:$J$2004,'Lançamentos Diários'!$B$5:$B$2004,$A7,'Lançamentos Diários'!$A$5:$A$2004,"&gt;="&amp;$E$3,'Lançamentos Diários'!$A$5:$A$2004,"&lt;="&amp;$G$3))</f>
        <v/>
      </c>
      <c r="D7" s="20">
        <f>IF(A7="","",SUMIFS(Paradas!$F$5:$F$4004,Paradas!$B$5:$B$4004,$A7,Paradas!$A$5:$A$4004,"&gt;="&amp;$E$3,Paradas!$A$5:$A$4004,"&lt;="&amp;$G$3))</f>
        <v/>
      </c>
      <c r="E7" s="20">
        <f>IF(A7="","",C7-D7)</f>
        <v/>
      </c>
      <c r="F7" s="19">
        <f>IF(A7="","",COUNTIFS(Paradas!$B$5:$B$4004,$A7,Paradas!$A$5:$A$4004,"&gt;="&amp;$E$3,Paradas!$A$5:$A$4004,"&lt;="&amp;$G$3))</f>
        <v/>
      </c>
      <c r="G7" s="20">
        <f>IF(A7="","",IF(B7=0,0,E7/B7))</f>
        <v/>
      </c>
      <c r="H7" s="44">
        <f>IF(A7="","",IF(C7=0,0,E7/C7))</f>
        <v/>
      </c>
    </row>
    <row r="8">
      <c r="A8" s="19">
        <f>IF(Equipamentos!A8="","",Equipamentos!A8)</f>
        <v/>
      </c>
      <c r="B8" s="19">
        <f>IF(A8="","",COUNTIFS('Lançamentos Diários'!$B$5:$B$2004,$A8,'Lançamentos Diários'!$A$5:$A$2004,"&gt;="&amp;$E$3,'Lançamentos Diários'!$A$5:$A$2004,"&lt;="&amp;$G$3))</f>
        <v/>
      </c>
      <c r="C8" s="20">
        <f>IF(A8="","",SUMIFS('Lançamentos Diários'!$J$5:$J$2004,'Lançamentos Diários'!$B$5:$B$2004,$A8,'Lançamentos Diários'!$A$5:$A$2004,"&gt;="&amp;$E$3,'Lançamentos Diários'!$A$5:$A$2004,"&lt;="&amp;$G$3))</f>
        <v/>
      </c>
      <c r="D8" s="20">
        <f>IF(A8="","",SUMIFS(Paradas!$F$5:$F$4004,Paradas!$B$5:$B$4004,$A8,Paradas!$A$5:$A$4004,"&gt;="&amp;$E$3,Paradas!$A$5:$A$4004,"&lt;="&amp;$G$3))</f>
        <v/>
      </c>
      <c r="E8" s="20">
        <f>IF(A8="","",C8-D8)</f>
        <v/>
      </c>
      <c r="F8" s="19">
        <f>IF(A8="","",COUNTIFS(Paradas!$B$5:$B$4004,$A8,Paradas!$A$5:$A$4004,"&gt;="&amp;$E$3,Paradas!$A$5:$A$4004,"&lt;="&amp;$G$3))</f>
        <v/>
      </c>
      <c r="G8" s="20">
        <f>IF(A8="","",IF(B8=0,0,E8/B8))</f>
        <v/>
      </c>
      <c r="H8" s="44">
        <f>IF(A8="","",IF(C8=0,0,E8/C8))</f>
        <v/>
      </c>
    </row>
    <row r="9">
      <c r="A9" s="19">
        <f>IF(Equipamentos!A9="","",Equipamentos!A9)</f>
        <v/>
      </c>
      <c r="B9" s="19">
        <f>IF(A9="","",COUNTIFS('Lançamentos Diários'!$B$5:$B$2004,$A9,'Lançamentos Diários'!$A$5:$A$2004,"&gt;="&amp;$E$3,'Lançamentos Diários'!$A$5:$A$2004,"&lt;="&amp;$G$3))</f>
        <v/>
      </c>
      <c r="C9" s="20">
        <f>IF(A9="","",SUMIFS('Lançamentos Diários'!$J$5:$J$2004,'Lançamentos Diários'!$B$5:$B$2004,$A9,'Lançamentos Diários'!$A$5:$A$2004,"&gt;="&amp;$E$3,'Lançamentos Diários'!$A$5:$A$2004,"&lt;="&amp;$G$3))</f>
        <v/>
      </c>
      <c r="D9" s="20">
        <f>IF(A9="","",SUMIFS(Paradas!$F$5:$F$4004,Paradas!$B$5:$B$4004,$A9,Paradas!$A$5:$A$4004,"&gt;="&amp;$E$3,Paradas!$A$5:$A$4004,"&lt;="&amp;$G$3))</f>
        <v/>
      </c>
      <c r="E9" s="20">
        <f>IF(A9="","",C9-D9)</f>
        <v/>
      </c>
      <c r="F9" s="19">
        <f>IF(A9="","",COUNTIFS(Paradas!$B$5:$B$4004,$A9,Paradas!$A$5:$A$4004,"&gt;="&amp;$E$3,Paradas!$A$5:$A$4004,"&lt;="&amp;$G$3))</f>
        <v/>
      </c>
      <c r="G9" s="20">
        <f>IF(A9="","",IF(B9=0,0,E9/B9))</f>
        <v/>
      </c>
      <c r="H9" s="44">
        <f>IF(A9="","",IF(C9=0,0,E9/C9))</f>
        <v/>
      </c>
    </row>
    <row r="10">
      <c r="A10" s="19">
        <f>IF(Equipamentos!A10="","",Equipamentos!A10)</f>
        <v/>
      </c>
      <c r="B10" s="19">
        <f>IF(A10="","",COUNTIFS('Lançamentos Diários'!$B$5:$B$2004,$A10,'Lançamentos Diários'!$A$5:$A$2004,"&gt;="&amp;$E$3,'Lançamentos Diários'!$A$5:$A$2004,"&lt;="&amp;$G$3))</f>
        <v/>
      </c>
      <c r="C10" s="20">
        <f>IF(A10="","",SUMIFS('Lançamentos Diários'!$J$5:$J$2004,'Lançamentos Diários'!$B$5:$B$2004,$A10,'Lançamentos Diários'!$A$5:$A$2004,"&gt;="&amp;$E$3,'Lançamentos Diários'!$A$5:$A$2004,"&lt;="&amp;$G$3))</f>
        <v/>
      </c>
      <c r="D10" s="20">
        <f>IF(A10="","",SUMIFS(Paradas!$F$5:$F$4004,Paradas!$B$5:$B$4004,$A10,Paradas!$A$5:$A$4004,"&gt;="&amp;$E$3,Paradas!$A$5:$A$4004,"&lt;="&amp;$G$3))</f>
        <v/>
      </c>
      <c r="E10" s="20">
        <f>IF(A10="","",C10-D10)</f>
        <v/>
      </c>
      <c r="F10" s="19">
        <f>IF(A10="","",COUNTIFS(Paradas!$B$5:$B$4004,$A10,Paradas!$A$5:$A$4004,"&gt;="&amp;$E$3,Paradas!$A$5:$A$4004,"&lt;="&amp;$G$3))</f>
        <v/>
      </c>
      <c r="G10" s="20">
        <f>IF(A10="","",IF(B10=0,0,E10/B10))</f>
        <v/>
      </c>
      <c r="H10" s="44">
        <f>IF(A10="","",IF(C10=0,0,E10/C10))</f>
        <v/>
      </c>
    </row>
    <row r="11">
      <c r="A11" s="19">
        <f>IF(Equipamentos!A11="","",Equipamentos!A11)</f>
        <v/>
      </c>
      <c r="B11" s="19">
        <f>IF(A11="","",COUNTIFS('Lançamentos Diários'!$B$5:$B$2004,$A11,'Lançamentos Diários'!$A$5:$A$2004,"&gt;="&amp;$E$3,'Lançamentos Diários'!$A$5:$A$2004,"&lt;="&amp;$G$3))</f>
        <v/>
      </c>
      <c r="C11" s="20">
        <f>IF(A11="","",SUMIFS('Lançamentos Diários'!$J$5:$J$2004,'Lançamentos Diários'!$B$5:$B$2004,$A11,'Lançamentos Diários'!$A$5:$A$2004,"&gt;="&amp;$E$3,'Lançamentos Diários'!$A$5:$A$2004,"&lt;="&amp;$G$3))</f>
        <v/>
      </c>
      <c r="D11" s="20">
        <f>IF(A11="","",SUMIFS(Paradas!$F$5:$F$4004,Paradas!$B$5:$B$4004,$A11,Paradas!$A$5:$A$4004,"&gt;="&amp;$E$3,Paradas!$A$5:$A$4004,"&lt;="&amp;$G$3))</f>
        <v/>
      </c>
      <c r="E11" s="20">
        <f>IF(A11="","",C11-D11)</f>
        <v/>
      </c>
      <c r="F11" s="19">
        <f>IF(A11="","",COUNTIFS(Paradas!$B$5:$B$4004,$A11,Paradas!$A$5:$A$4004,"&gt;="&amp;$E$3,Paradas!$A$5:$A$4004,"&lt;="&amp;$G$3))</f>
        <v/>
      </c>
      <c r="G11" s="20">
        <f>IF(A11="","",IF(B11=0,0,E11/B11))</f>
        <v/>
      </c>
      <c r="H11" s="44">
        <f>IF(A11="","",IF(C11=0,0,E11/C11))</f>
        <v/>
      </c>
    </row>
    <row r="12">
      <c r="A12" s="17" t="inlineStr">
        <is>
          <t>TOTAL</t>
        </is>
      </c>
      <c r="B12" s="22">
        <f>SUM(B6:B11)</f>
        <v/>
      </c>
      <c r="C12" s="23">
        <f>SUM(C6:C11)</f>
        <v/>
      </c>
      <c r="D12" s="23">
        <f>SUM(D6:D11)</f>
        <v/>
      </c>
      <c r="E12" s="23">
        <f>SUM(E6:E11)</f>
        <v/>
      </c>
      <c r="F12" s="22">
        <f>SUM(F6:F11)</f>
        <v/>
      </c>
      <c r="G12" s="1" t="n"/>
      <c r="H12" s="45">
        <f>IF(C12=0,0,E12/C12)</f>
        <v/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15.6" customHeight="1">
      <c r="A15" s="25" t="inlineStr">
        <is>
          <t>HORAS PARADAS POR MOTIVO NO MÊS</t>
        </is>
      </c>
      <c r="B15" s="1" t="n"/>
      <c r="C15" s="1" t="n"/>
      <c r="D15" s="1" t="n"/>
      <c r="E15" s="1" t="n"/>
      <c r="F15" s="1" t="n"/>
      <c r="G15" s="1" t="n"/>
      <c r="H15" s="1" t="n"/>
    </row>
    <row r="16" ht="31.95" customHeight="1">
      <c r="A16" s="3" t="inlineStr">
        <is>
          <t>Motivo</t>
        </is>
      </c>
      <c r="B16" s="3">
        <f>IF(Equipamentos!A6="","",Equipamentos!A6)</f>
        <v/>
      </c>
      <c r="C16" s="3">
        <f>IF(Equipamentos!A7="","",Equipamentos!A7)</f>
        <v/>
      </c>
      <c r="D16" s="3">
        <f>IF(Equipamentos!A8="","",Equipamentos!A8)</f>
        <v/>
      </c>
      <c r="E16" s="3">
        <f>IF(Equipamentos!A9="","",Equipamentos!A9)</f>
        <v/>
      </c>
      <c r="F16" s="3">
        <f>IF(Equipamentos!A10="","",Equipamentos!A10)</f>
        <v/>
      </c>
      <c r="G16" s="3">
        <f>IF(Equipamentos!A11="","",Equipamentos!A11)</f>
        <v/>
      </c>
      <c r="H16" s="3" t="inlineStr">
        <is>
          <t>Total</t>
        </is>
      </c>
    </row>
    <row r="17">
      <c r="A17" s="26">
        <f>IF('Motivos de Parada'!A7="","",'Motivos de Parada'!A7)</f>
        <v/>
      </c>
      <c r="B17" s="46">
        <f>IF(OR($A17="",B$16=""),"",SUMIFS(Paradas!$F$5:$F$4004,Paradas!$E$5:$E$4004,$A17,Paradas!$B$5:$B$4004,B$16,Paradas!$A$5:$A$4004,"&gt;="&amp;$E$3,Paradas!$A$5:$A$4004,"&lt;="&amp;$G$3))</f>
        <v/>
      </c>
      <c r="C17" s="46">
        <f>IF(OR($A17="",C$16=""),"",SUMIFS(Paradas!$F$5:$F$4004,Paradas!$E$5:$E$4004,$A17,Paradas!$B$5:$B$4004,C$16,Paradas!$A$5:$A$4004,"&gt;="&amp;$E$3,Paradas!$A$5:$A$4004,"&lt;="&amp;$G$3))</f>
        <v/>
      </c>
      <c r="D17" s="46">
        <f>IF(OR($A17="",D$16=""),"",SUMIFS(Paradas!$F$5:$F$4004,Paradas!$E$5:$E$4004,$A17,Paradas!$B$5:$B$4004,D$16,Paradas!$A$5:$A$4004,"&gt;="&amp;$E$3,Paradas!$A$5:$A$4004,"&lt;="&amp;$G$3))</f>
        <v/>
      </c>
      <c r="E17" s="46">
        <f>IF(OR($A17="",E$16=""),"",SUMIFS(Paradas!$F$5:$F$4004,Paradas!$E$5:$E$4004,$A17,Paradas!$B$5:$B$4004,E$16,Paradas!$A$5:$A$4004,"&gt;="&amp;$E$3,Paradas!$A$5:$A$4004,"&lt;="&amp;$G$3))</f>
        <v/>
      </c>
      <c r="F17" s="46">
        <f>IF(OR($A17="",F$16=""),"",SUMIFS(Paradas!$F$5:$F$4004,Paradas!$E$5:$E$4004,$A17,Paradas!$B$5:$B$4004,F$16,Paradas!$A$5:$A$4004,"&gt;="&amp;$E$3,Paradas!$A$5:$A$4004,"&lt;="&amp;$G$3))</f>
        <v/>
      </c>
      <c r="G17" s="46">
        <f>IF(OR($A17="",G$16=""),"",SUMIFS(Paradas!$F$5:$F$4004,Paradas!$E$5:$E$4004,$A17,Paradas!$B$5:$B$4004,G$16,Paradas!$A$5:$A$4004,"&gt;="&amp;$E$3,Paradas!$A$5:$A$4004,"&lt;="&amp;$G$3))</f>
        <v/>
      </c>
      <c r="H17" s="46">
        <f>IF($A17="","",SUM(B17:G17))</f>
        <v/>
      </c>
    </row>
    <row r="18">
      <c r="A18" s="26">
        <f>IF('Motivos de Parada'!A8="","",'Motivos de Parada'!A8)</f>
        <v/>
      </c>
      <c r="B18" s="46">
        <f>IF(OR($A18="",B$16=""),"",SUMIFS(Paradas!$F$5:$F$4004,Paradas!$E$5:$E$4004,$A18,Paradas!$B$5:$B$4004,B$16,Paradas!$A$5:$A$4004,"&gt;="&amp;$E$3,Paradas!$A$5:$A$4004,"&lt;="&amp;$G$3))</f>
        <v/>
      </c>
      <c r="C18" s="46">
        <f>IF(OR($A18="",C$16=""),"",SUMIFS(Paradas!$F$5:$F$4004,Paradas!$E$5:$E$4004,$A18,Paradas!$B$5:$B$4004,C$16,Paradas!$A$5:$A$4004,"&gt;="&amp;$E$3,Paradas!$A$5:$A$4004,"&lt;="&amp;$G$3))</f>
        <v/>
      </c>
      <c r="D18" s="46">
        <f>IF(OR($A18="",D$16=""),"",SUMIFS(Paradas!$F$5:$F$4004,Paradas!$E$5:$E$4004,$A18,Paradas!$B$5:$B$4004,D$16,Paradas!$A$5:$A$4004,"&gt;="&amp;$E$3,Paradas!$A$5:$A$4004,"&lt;="&amp;$G$3))</f>
        <v/>
      </c>
      <c r="E18" s="46">
        <f>IF(OR($A18="",E$16=""),"",SUMIFS(Paradas!$F$5:$F$4004,Paradas!$E$5:$E$4004,$A18,Paradas!$B$5:$B$4004,E$16,Paradas!$A$5:$A$4004,"&gt;="&amp;$E$3,Paradas!$A$5:$A$4004,"&lt;="&amp;$G$3))</f>
        <v/>
      </c>
      <c r="F18" s="46">
        <f>IF(OR($A18="",F$16=""),"",SUMIFS(Paradas!$F$5:$F$4004,Paradas!$E$5:$E$4004,$A18,Paradas!$B$5:$B$4004,F$16,Paradas!$A$5:$A$4004,"&gt;="&amp;$E$3,Paradas!$A$5:$A$4004,"&lt;="&amp;$G$3))</f>
        <v/>
      </c>
      <c r="G18" s="46">
        <f>IF(OR($A18="",G$16=""),"",SUMIFS(Paradas!$F$5:$F$4004,Paradas!$E$5:$E$4004,$A18,Paradas!$B$5:$B$4004,G$16,Paradas!$A$5:$A$4004,"&gt;="&amp;$E$3,Paradas!$A$5:$A$4004,"&lt;="&amp;$G$3))</f>
        <v/>
      </c>
      <c r="H18" s="46">
        <f>IF($A18="","",SUM(B18:G18))</f>
        <v/>
      </c>
    </row>
    <row r="19">
      <c r="A19" s="26">
        <f>IF('Motivos de Parada'!A9="","",'Motivos de Parada'!A9)</f>
        <v/>
      </c>
      <c r="B19" s="46">
        <f>IF(OR($A19="",B$16=""),"",SUMIFS(Paradas!$F$5:$F$4004,Paradas!$E$5:$E$4004,$A19,Paradas!$B$5:$B$4004,B$16,Paradas!$A$5:$A$4004,"&gt;="&amp;$E$3,Paradas!$A$5:$A$4004,"&lt;="&amp;$G$3))</f>
        <v/>
      </c>
      <c r="C19" s="46">
        <f>IF(OR($A19="",C$16=""),"",SUMIFS(Paradas!$F$5:$F$4004,Paradas!$E$5:$E$4004,$A19,Paradas!$B$5:$B$4004,C$16,Paradas!$A$5:$A$4004,"&gt;="&amp;$E$3,Paradas!$A$5:$A$4004,"&lt;="&amp;$G$3))</f>
        <v/>
      </c>
      <c r="D19" s="46">
        <f>IF(OR($A19="",D$16=""),"",SUMIFS(Paradas!$F$5:$F$4004,Paradas!$E$5:$E$4004,$A19,Paradas!$B$5:$B$4004,D$16,Paradas!$A$5:$A$4004,"&gt;="&amp;$E$3,Paradas!$A$5:$A$4004,"&lt;="&amp;$G$3))</f>
        <v/>
      </c>
      <c r="E19" s="46">
        <f>IF(OR($A19="",E$16=""),"",SUMIFS(Paradas!$F$5:$F$4004,Paradas!$E$5:$E$4004,$A19,Paradas!$B$5:$B$4004,E$16,Paradas!$A$5:$A$4004,"&gt;="&amp;$E$3,Paradas!$A$5:$A$4004,"&lt;="&amp;$G$3))</f>
        <v/>
      </c>
      <c r="F19" s="46">
        <f>IF(OR($A19="",F$16=""),"",SUMIFS(Paradas!$F$5:$F$4004,Paradas!$E$5:$E$4004,$A19,Paradas!$B$5:$B$4004,F$16,Paradas!$A$5:$A$4004,"&gt;="&amp;$E$3,Paradas!$A$5:$A$4004,"&lt;="&amp;$G$3))</f>
        <v/>
      </c>
      <c r="G19" s="46">
        <f>IF(OR($A19="",G$16=""),"",SUMIFS(Paradas!$F$5:$F$4004,Paradas!$E$5:$E$4004,$A19,Paradas!$B$5:$B$4004,G$16,Paradas!$A$5:$A$4004,"&gt;="&amp;$E$3,Paradas!$A$5:$A$4004,"&lt;="&amp;$G$3))</f>
        <v/>
      </c>
      <c r="H19" s="46">
        <f>IF($A19="","",SUM(B19:G19))</f>
        <v/>
      </c>
    </row>
    <row r="20">
      <c r="A20" s="26">
        <f>IF('Motivos de Parada'!A10="","",'Motivos de Parada'!A10)</f>
        <v/>
      </c>
      <c r="B20" s="46">
        <f>IF(OR($A20="",B$16=""),"",SUMIFS(Paradas!$F$5:$F$4004,Paradas!$E$5:$E$4004,$A20,Paradas!$B$5:$B$4004,B$16,Paradas!$A$5:$A$4004,"&gt;="&amp;$E$3,Paradas!$A$5:$A$4004,"&lt;="&amp;$G$3))</f>
        <v/>
      </c>
      <c r="C20" s="46">
        <f>IF(OR($A20="",C$16=""),"",SUMIFS(Paradas!$F$5:$F$4004,Paradas!$E$5:$E$4004,$A20,Paradas!$B$5:$B$4004,C$16,Paradas!$A$5:$A$4004,"&gt;="&amp;$E$3,Paradas!$A$5:$A$4004,"&lt;="&amp;$G$3))</f>
        <v/>
      </c>
      <c r="D20" s="46">
        <f>IF(OR($A20="",D$16=""),"",SUMIFS(Paradas!$F$5:$F$4004,Paradas!$E$5:$E$4004,$A20,Paradas!$B$5:$B$4004,D$16,Paradas!$A$5:$A$4004,"&gt;="&amp;$E$3,Paradas!$A$5:$A$4004,"&lt;="&amp;$G$3))</f>
        <v/>
      </c>
      <c r="E20" s="46">
        <f>IF(OR($A20="",E$16=""),"",SUMIFS(Paradas!$F$5:$F$4004,Paradas!$E$5:$E$4004,$A20,Paradas!$B$5:$B$4004,E$16,Paradas!$A$5:$A$4004,"&gt;="&amp;$E$3,Paradas!$A$5:$A$4004,"&lt;="&amp;$G$3))</f>
        <v/>
      </c>
      <c r="F20" s="46">
        <f>IF(OR($A20="",F$16=""),"",SUMIFS(Paradas!$F$5:$F$4004,Paradas!$E$5:$E$4004,$A20,Paradas!$B$5:$B$4004,F$16,Paradas!$A$5:$A$4004,"&gt;="&amp;$E$3,Paradas!$A$5:$A$4004,"&lt;="&amp;$G$3))</f>
        <v/>
      </c>
      <c r="G20" s="46">
        <f>IF(OR($A20="",G$16=""),"",SUMIFS(Paradas!$F$5:$F$4004,Paradas!$E$5:$E$4004,$A20,Paradas!$B$5:$B$4004,G$16,Paradas!$A$5:$A$4004,"&gt;="&amp;$E$3,Paradas!$A$5:$A$4004,"&lt;="&amp;$G$3))</f>
        <v/>
      </c>
      <c r="H20" s="46">
        <f>IF($A20="","",SUM(B20:G20))</f>
        <v/>
      </c>
    </row>
    <row r="21">
      <c r="A21" s="26">
        <f>IF('Motivos de Parada'!A11="","",'Motivos de Parada'!A11)</f>
        <v/>
      </c>
      <c r="B21" s="46">
        <f>IF(OR($A21="",B$16=""),"",SUMIFS(Paradas!$F$5:$F$4004,Paradas!$E$5:$E$4004,$A21,Paradas!$B$5:$B$4004,B$16,Paradas!$A$5:$A$4004,"&gt;="&amp;$E$3,Paradas!$A$5:$A$4004,"&lt;="&amp;$G$3))</f>
        <v/>
      </c>
      <c r="C21" s="46">
        <f>IF(OR($A21="",C$16=""),"",SUMIFS(Paradas!$F$5:$F$4004,Paradas!$E$5:$E$4004,$A21,Paradas!$B$5:$B$4004,C$16,Paradas!$A$5:$A$4004,"&gt;="&amp;$E$3,Paradas!$A$5:$A$4004,"&lt;="&amp;$G$3))</f>
        <v/>
      </c>
      <c r="D21" s="46">
        <f>IF(OR($A21="",D$16=""),"",SUMIFS(Paradas!$F$5:$F$4004,Paradas!$E$5:$E$4004,$A21,Paradas!$B$5:$B$4004,D$16,Paradas!$A$5:$A$4004,"&gt;="&amp;$E$3,Paradas!$A$5:$A$4004,"&lt;="&amp;$G$3))</f>
        <v/>
      </c>
      <c r="E21" s="46">
        <f>IF(OR($A21="",E$16=""),"",SUMIFS(Paradas!$F$5:$F$4004,Paradas!$E$5:$E$4004,$A21,Paradas!$B$5:$B$4004,E$16,Paradas!$A$5:$A$4004,"&gt;="&amp;$E$3,Paradas!$A$5:$A$4004,"&lt;="&amp;$G$3))</f>
        <v/>
      </c>
      <c r="F21" s="46">
        <f>IF(OR($A21="",F$16=""),"",SUMIFS(Paradas!$F$5:$F$4004,Paradas!$E$5:$E$4004,$A21,Paradas!$B$5:$B$4004,F$16,Paradas!$A$5:$A$4004,"&gt;="&amp;$E$3,Paradas!$A$5:$A$4004,"&lt;="&amp;$G$3))</f>
        <v/>
      </c>
      <c r="G21" s="46">
        <f>IF(OR($A21="",G$16=""),"",SUMIFS(Paradas!$F$5:$F$4004,Paradas!$E$5:$E$4004,$A21,Paradas!$B$5:$B$4004,G$16,Paradas!$A$5:$A$4004,"&gt;="&amp;$E$3,Paradas!$A$5:$A$4004,"&lt;="&amp;$G$3))</f>
        <v/>
      </c>
      <c r="H21" s="46">
        <f>IF($A21="","",SUM(B21:G21))</f>
        <v/>
      </c>
    </row>
    <row r="22">
      <c r="A22" s="26">
        <f>IF('Motivos de Parada'!A12="","",'Motivos de Parada'!A12)</f>
        <v/>
      </c>
      <c r="B22" s="46">
        <f>IF(OR($A22="",B$16=""),"",SUMIFS(Paradas!$F$5:$F$4004,Paradas!$E$5:$E$4004,$A22,Paradas!$B$5:$B$4004,B$16,Paradas!$A$5:$A$4004,"&gt;="&amp;$E$3,Paradas!$A$5:$A$4004,"&lt;="&amp;$G$3))</f>
        <v/>
      </c>
      <c r="C22" s="46">
        <f>IF(OR($A22="",C$16=""),"",SUMIFS(Paradas!$F$5:$F$4004,Paradas!$E$5:$E$4004,$A22,Paradas!$B$5:$B$4004,C$16,Paradas!$A$5:$A$4004,"&gt;="&amp;$E$3,Paradas!$A$5:$A$4004,"&lt;="&amp;$G$3))</f>
        <v/>
      </c>
      <c r="D22" s="46">
        <f>IF(OR($A22="",D$16=""),"",SUMIFS(Paradas!$F$5:$F$4004,Paradas!$E$5:$E$4004,$A22,Paradas!$B$5:$B$4004,D$16,Paradas!$A$5:$A$4004,"&gt;="&amp;$E$3,Paradas!$A$5:$A$4004,"&lt;="&amp;$G$3))</f>
        <v/>
      </c>
      <c r="E22" s="46">
        <f>IF(OR($A22="",E$16=""),"",SUMIFS(Paradas!$F$5:$F$4004,Paradas!$E$5:$E$4004,$A22,Paradas!$B$5:$B$4004,E$16,Paradas!$A$5:$A$4004,"&gt;="&amp;$E$3,Paradas!$A$5:$A$4004,"&lt;="&amp;$G$3))</f>
        <v/>
      </c>
      <c r="F22" s="46">
        <f>IF(OR($A22="",F$16=""),"",SUMIFS(Paradas!$F$5:$F$4004,Paradas!$E$5:$E$4004,$A22,Paradas!$B$5:$B$4004,F$16,Paradas!$A$5:$A$4004,"&gt;="&amp;$E$3,Paradas!$A$5:$A$4004,"&lt;="&amp;$G$3))</f>
        <v/>
      </c>
      <c r="G22" s="46">
        <f>IF(OR($A22="",G$16=""),"",SUMIFS(Paradas!$F$5:$F$4004,Paradas!$E$5:$E$4004,$A22,Paradas!$B$5:$B$4004,G$16,Paradas!$A$5:$A$4004,"&gt;="&amp;$E$3,Paradas!$A$5:$A$4004,"&lt;="&amp;$G$3))</f>
        <v/>
      </c>
      <c r="H22" s="46">
        <f>IF($A22="","",SUM(B22:G22))</f>
        <v/>
      </c>
    </row>
    <row r="23">
      <c r="A23" s="26">
        <f>IF('Motivos de Parada'!A13="","",'Motivos de Parada'!A13)</f>
        <v/>
      </c>
      <c r="B23" s="46">
        <f>IF(OR($A23="",B$16=""),"",SUMIFS(Paradas!$F$5:$F$4004,Paradas!$E$5:$E$4004,$A23,Paradas!$B$5:$B$4004,B$16,Paradas!$A$5:$A$4004,"&gt;="&amp;$E$3,Paradas!$A$5:$A$4004,"&lt;="&amp;$G$3))</f>
        <v/>
      </c>
      <c r="C23" s="46">
        <f>IF(OR($A23="",C$16=""),"",SUMIFS(Paradas!$F$5:$F$4004,Paradas!$E$5:$E$4004,$A23,Paradas!$B$5:$B$4004,C$16,Paradas!$A$5:$A$4004,"&gt;="&amp;$E$3,Paradas!$A$5:$A$4004,"&lt;="&amp;$G$3))</f>
        <v/>
      </c>
      <c r="D23" s="46">
        <f>IF(OR($A23="",D$16=""),"",SUMIFS(Paradas!$F$5:$F$4004,Paradas!$E$5:$E$4004,$A23,Paradas!$B$5:$B$4004,D$16,Paradas!$A$5:$A$4004,"&gt;="&amp;$E$3,Paradas!$A$5:$A$4004,"&lt;="&amp;$G$3))</f>
        <v/>
      </c>
      <c r="E23" s="46">
        <f>IF(OR($A23="",E$16=""),"",SUMIFS(Paradas!$F$5:$F$4004,Paradas!$E$5:$E$4004,$A23,Paradas!$B$5:$B$4004,E$16,Paradas!$A$5:$A$4004,"&gt;="&amp;$E$3,Paradas!$A$5:$A$4004,"&lt;="&amp;$G$3))</f>
        <v/>
      </c>
      <c r="F23" s="46">
        <f>IF(OR($A23="",F$16=""),"",SUMIFS(Paradas!$F$5:$F$4004,Paradas!$E$5:$E$4004,$A23,Paradas!$B$5:$B$4004,F$16,Paradas!$A$5:$A$4004,"&gt;="&amp;$E$3,Paradas!$A$5:$A$4004,"&lt;="&amp;$G$3))</f>
        <v/>
      </c>
      <c r="G23" s="46">
        <f>IF(OR($A23="",G$16=""),"",SUMIFS(Paradas!$F$5:$F$4004,Paradas!$E$5:$E$4004,$A23,Paradas!$B$5:$B$4004,G$16,Paradas!$A$5:$A$4004,"&gt;="&amp;$E$3,Paradas!$A$5:$A$4004,"&lt;="&amp;$G$3))</f>
        <v/>
      </c>
      <c r="H23" s="46">
        <f>IF($A23="","",SUM(B23:G23))</f>
        <v/>
      </c>
    </row>
    <row r="24">
      <c r="A24" s="26">
        <f>IF('Motivos de Parada'!A14="","",'Motivos de Parada'!A14)</f>
        <v/>
      </c>
      <c r="B24" s="46">
        <f>IF(OR($A24="",B$16=""),"",SUMIFS(Paradas!$F$5:$F$4004,Paradas!$E$5:$E$4004,$A24,Paradas!$B$5:$B$4004,B$16,Paradas!$A$5:$A$4004,"&gt;="&amp;$E$3,Paradas!$A$5:$A$4004,"&lt;="&amp;$G$3))</f>
        <v/>
      </c>
      <c r="C24" s="46">
        <f>IF(OR($A24="",C$16=""),"",SUMIFS(Paradas!$F$5:$F$4004,Paradas!$E$5:$E$4004,$A24,Paradas!$B$5:$B$4004,C$16,Paradas!$A$5:$A$4004,"&gt;="&amp;$E$3,Paradas!$A$5:$A$4004,"&lt;="&amp;$G$3))</f>
        <v/>
      </c>
      <c r="D24" s="46">
        <f>IF(OR($A24="",D$16=""),"",SUMIFS(Paradas!$F$5:$F$4004,Paradas!$E$5:$E$4004,$A24,Paradas!$B$5:$B$4004,D$16,Paradas!$A$5:$A$4004,"&gt;="&amp;$E$3,Paradas!$A$5:$A$4004,"&lt;="&amp;$G$3))</f>
        <v/>
      </c>
      <c r="E24" s="46">
        <f>IF(OR($A24="",E$16=""),"",SUMIFS(Paradas!$F$5:$F$4004,Paradas!$E$5:$E$4004,$A24,Paradas!$B$5:$B$4004,E$16,Paradas!$A$5:$A$4004,"&gt;="&amp;$E$3,Paradas!$A$5:$A$4004,"&lt;="&amp;$G$3))</f>
        <v/>
      </c>
      <c r="F24" s="46">
        <f>IF(OR($A24="",F$16=""),"",SUMIFS(Paradas!$F$5:$F$4004,Paradas!$E$5:$E$4004,$A24,Paradas!$B$5:$B$4004,F$16,Paradas!$A$5:$A$4004,"&gt;="&amp;$E$3,Paradas!$A$5:$A$4004,"&lt;="&amp;$G$3))</f>
        <v/>
      </c>
      <c r="G24" s="46">
        <f>IF(OR($A24="",G$16=""),"",SUMIFS(Paradas!$F$5:$F$4004,Paradas!$E$5:$E$4004,$A24,Paradas!$B$5:$B$4004,G$16,Paradas!$A$5:$A$4004,"&gt;="&amp;$E$3,Paradas!$A$5:$A$4004,"&lt;="&amp;$G$3))</f>
        <v/>
      </c>
      <c r="H24" s="46">
        <f>IF($A24="","",SUM(B24:G24))</f>
        <v/>
      </c>
    </row>
    <row r="25">
      <c r="A25" s="26">
        <f>IF('Motivos de Parada'!A15="","",'Motivos de Parada'!A15)</f>
        <v/>
      </c>
      <c r="B25" s="46">
        <f>IF(OR($A25="",B$16=""),"",SUMIFS(Paradas!$F$5:$F$4004,Paradas!$E$5:$E$4004,$A25,Paradas!$B$5:$B$4004,B$16,Paradas!$A$5:$A$4004,"&gt;="&amp;$E$3,Paradas!$A$5:$A$4004,"&lt;="&amp;$G$3))</f>
        <v/>
      </c>
      <c r="C25" s="46">
        <f>IF(OR($A25="",C$16=""),"",SUMIFS(Paradas!$F$5:$F$4004,Paradas!$E$5:$E$4004,$A25,Paradas!$B$5:$B$4004,C$16,Paradas!$A$5:$A$4004,"&gt;="&amp;$E$3,Paradas!$A$5:$A$4004,"&lt;="&amp;$G$3))</f>
        <v/>
      </c>
      <c r="D25" s="46">
        <f>IF(OR($A25="",D$16=""),"",SUMIFS(Paradas!$F$5:$F$4004,Paradas!$E$5:$E$4004,$A25,Paradas!$B$5:$B$4004,D$16,Paradas!$A$5:$A$4004,"&gt;="&amp;$E$3,Paradas!$A$5:$A$4004,"&lt;="&amp;$G$3))</f>
        <v/>
      </c>
      <c r="E25" s="46">
        <f>IF(OR($A25="",E$16=""),"",SUMIFS(Paradas!$F$5:$F$4004,Paradas!$E$5:$E$4004,$A25,Paradas!$B$5:$B$4004,E$16,Paradas!$A$5:$A$4004,"&gt;="&amp;$E$3,Paradas!$A$5:$A$4004,"&lt;="&amp;$G$3))</f>
        <v/>
      </c>
      <c r="F25" s="46">
        <f>IF(OR($A25="",F$16=""),"",SUMIFS(Paradas!$F$5:$F$4004,Paradas!$E$5:$E$4004,$A25,Paradas!$B$5:$B$4004,F$16,Paradas!$A$5:$A$4004,"&gt;="&amp;$E$3,Paradas!$A$5:$A$4004,"&lt;="&amp;$G$3))</f>
        <v/>
      </c>
      <c r="G25" s="46">
        <f>IF(OR($A25="",G$16=""),"",SUMIFS(Paradas!$F$5:$F$4004,Paradas!$E$5:$E$4004,$A25,Paradas!$B$5:$B$4004,G$16,Paradas!$A$5:$A$4004,"&gt;="&amp;$E$3,Paradas!$A$5:$A$4004,"&lt;="&amp;$G$3))</f>
        <v/>
      </c>
      <c r="H25" s="46">
        <f>IF($A25="","",SUM(B25:G25))</f>
        <v/>
      </c>
    </row>
    <row r="26">
      <c r="A26" s="26">
        <f>IF('Motivos de Parada'!A16="","",'Motivos de Parada'!A16)</f>
        <v/>
      </c>
      <c r="B26" s="46">
        <f>IF(OR($A26="",B$16=""),"",SUMIFS(Paradas!$F$5:$F$4004,Paradas!$E$5:$E$4004,$A26,Paradas!$B$5:$B$4004,B$16,Paradas!$A$5:$A$4004,"&gt;="&amp;$E$3,Paradas!$A$5:$A$4004,"&lt;="&amp;$G$3))</f>
        <v/>
      </c>
      <c r="C26" s="46">
        <f>IF(OR($A26="",C$16=""),"",SUMIFS(Paradas!$F$5:$F$4004,Paradas!$E$5:$E$4004,$A26,Paradas!$B$5:$B$4004,C$16,Paradas!$A$5:$A$4004,"&gt;="&amp;$E$3,Paradas!$A$5:$A$4004,"&lt;="&amp;$G$3))</f>
        <v/>
      </c>
      <c r="D26" s="46">
        <f>IF(OR($A26="",D$16=""),"",SUMIFS(Paradas!$F$5:$F$4004,Paradas!$E$5:$E$4004,$A26,Paradas!$B$5:$B$4004,D$16,Paradas!$A$5:$A$4004,"&gt;="&amp;$E$3,Paradas!$A$5:$A$4004,"&lt;="&amp;$G$3))</f>
        <v/>
      </c>
      <c r="E26" s="46">
        <f>IF(OR($A26="",E$16=""),"",SUMIFS(Paradas!$F$5:$F$4004,Paradas!$E$5:$E$4004,$A26,Paradas!$B$5:$B$4004,E$16,Paradas!$A$5:$A$4004,"&gt;="&amp;$E$3,Paradas!$A$5:$A$4004,"&lt;="&amp;$G$3))</f>
        <v/>
      </c>
      <c r="F26" s="46">
        <f>IF(OR($A26="",F$16=""),"",SUMIFS(Paradas!$F$5:$F$4004,Paradas!$E$5:$E$4004,$A26,Paradas!$B$5:$B$4004,F$16,Paradas!$A$5:$A$4004,"&gt;="&amp;$E$3,Paradas!$A$5:$A$4004,"&lt;="&amp;$G$3))</f>
        <v/>
      </c>
      <c r="G26" s="46">
        <f>IF(OR($A26="",G$16=""),"",SUMIFS(Paradas!$F$5:$F$4004,Paradas!$E$5:$E$4004,$A26,Paradas!$B$5:$B$4004,G$16,Paradas!$A$5:$A$4004,"&gt;="&amp;$E$3,Paradas!$A$5:$A$4004,"&lt;="&amp;$G$3))</f>
        <v/>
      </c>
      <c r="H26" s="46">
        <f>IF($A26="","",SUM(B26:G26))</f>
        <v/>
      </c>
    </row>
    <row r="27">
      <c r="A27" s="26">
        <f>IF('Motivos de Parada'!A17="","",'Motivos de Parada'!A17)</f>
        <v/>
      </c>
      <c r="B27" s="46">
        <f>IF(OR($A27="",B$16=""),"",SUMIFS(Paradas!$F$5:$F$4004,Paradas!$E$5:$E$4004,$A27,Paradas!$B$5:$B$4004,B$16,Paradas!$A$5:$A$4004,"&gt;="&amp;$E$3,Paradas!$A$5:$A$4004,"&lt;="&amp;$G$3))</f>
        <v/>
      </c>
      <c r="C27" s="46">
        <f>IF(OR($A27="",C$16=""),"",SUMIFS(Paradas!$F$5:$F$4004,Paradas!$E$5:$E$4004,$A27,Paradas!$B$5:$B$4004,C$16,Paradas!$A$5:$A$4004,"&gt;="&amp;$E$3,Paradas!$A$5:$A$4004,"&lt;="&amp;$G$3))</f>
        <v/>
      </c>
      <c r="D27" s="46">
        <f>IF(OR($A27="",D$16=""),"",SUMIFS(Paradas!$F$5:$F$4004,Paradas!$E$5:$E$4004,$A27,Paradas!$B$5:$B$4004,D$16,Paradas!$A$5:$A$4004,"&gt;="&amp;$E$3,Paradas!$A$5:$A$4004,"&lt;="&amp;$G$3))</f>
        <v/>
      </c>
      <c r="E27" s="46">
        <f>IF(OR($A27="",E$16=""),"",SUMIFS(Paradas!$F$5:$F$4004,Paradas!$E$5:$E$4004,$A27,Paradas!$B$5:$B$4004,E$16,Paradas!$A$5:$A$4004,"&gt;="&amp;$E$3,Paradas!$A$5:$A$4004,"&lt;="&amp;$G$3))</f>
        <v/>
      </c>
      <c r="F27" s="46">
        <f>IF(OR($A27="",F$16=""),"",SUMIFS(Paradas!$F$5:$F$4004,Paradas!$E$5:$E$4004,$A27,Paradas!$B$5:$B$4004,F$16,Paradas!$A$5:$A$4004,"&gt;="&amp;$E$3,Paradas!$A$5:$A$4004,"&lt;="&amp;$G$3))</f>
        <v/>
      </c>
      <c r="G27" s="46">
        <f>IF(OR($A27="",G$16=""),"",SUMIFS(Paradas!$F$5:$F$4004,Paradas!$E$5:$E$4004,$A27,Paradas!$B$5:$B$4004,G$16,Paradas!$A$5:$A$4004,"&gt;="&amp;$E$3,Paradas!$A$5:$A$4004,"&lt;="&amp;$G$3))</f>
        <v/>
      </c>
      <c r="H27" s="46">
        <f>IF($A27="","",SUM(B27:G27))</f>
        <v/>
      </c>
    </row>
    <row r="28">
      <c r="A28" s="26">
        <f>IF('Motivos de Parada'!A18="","",'Motivos de Parada'!A18)</f>
        <v/>
      </c>
      <c r="B28" s="46">
        <f>IF(OR($A28="",B$16=""),"",SUMIFS(Paradas!$F$5:$F$4004,Paradas!$E$5:$E$4004,$A28,Paradas!$B$5:$B$4004,B$16,Paradas!$A$5:$A$4004,"&gt;="&amp;$E$3,Paradas!$A$5:$A$4004,"&lt;="&amp;$G$3))</f>
        <v/>
      </c>
      <c r="C28" s="46">
        <f>IF(OR($A28="",C$16=""),"",SUMIFS(Paradas!$F$5:$F$4004,Paradas!$E$5:$E$4004,$A28,Paradas!$B$5:$B$4004,C$16,Paradas!$A$5:$A$4004,"&gt;="&amp;$E$3,Paradas!$A$5:$A$4004,"&lt;="&amp;$G$3))</f>
        <v/>
      </c>
      <c r="D28" s="46">
        <f>IF(OR($A28="",D$16=""),"",SUMIFS(Paradas!$F$5:$F$4004,Paradas!$E$5:$E$4004,$A28,Paradas!$B$5:$B$4004,D$16,Paradas!$A$5:$A$4004,"&gt;="&amp;$E$3,Paradas!$A$5:$A$4004,"&lt;="&amp;$G$3))</f>
        <v/>
      </c>
      <c r="E28" s="46">
        <f>IF(OR($A28="",E$16=""),"",SUMIFS(Paradas!$F$5:$F$4004,Paradas!$E$5:$E$4004,$A28,Paradas!$B$5:$B$4004,E$16,Paradas!$A$5:$A$4004,"&gt;="&amp;$E$3,Paradas!$A$5:$A$4004,"&lt;="&amp;$G$3))</f>
        <v/>
      </c>
      <c r="F28" s="46">
        <f>IF(OR($A28="",F$16=""),"",SUMIFS(Paradas!$F$5:$F$4004,Paradas!$E$5:$E$4004,$A28,Paradas!$B$5:$B$4004,F$16,Paradas!$A$5:$A$4004,"&gt;="&amp;$E$3,Paradas!$A$5:$A$4004,"&lt;="&amp;$G$3))</f>
        <v/>
      </c>
      <c r="G28" s="46">
        <f>IF(OR($A28="",G$16=""),"",SUMIFS(Paradas!$F$5:$F$4004,Paradas!$E$5:$E$4004,$A28,Paradas!$B$5:$B$4004,G$16,Paradas!$A$5:$A$4004,"&gt;="&amp;$E$3,Paradas!$A$5:$A$4004,"&lt;="&amp;$G$3))</f>
        <v/>
      </c>
      <c r="H28" s="46">
        <f>IF($A28="","",SUM(B28:G28))</f>
        <v/>
      </c>
    </row>
    <row r="29">
      <c r="A29" s="26">
        <f>IF('Motivos de Parada'!A19="","",'Motivos de Parada'!A19)</f>
        <v/>
      </c>
      <c r="B29" s="46">
        <f>IF(OR($A29="",B$16=""),"",SUMIFS(Paradas!$F$5:$F$4004,Paradas!$E$5:$E$4004,$A29,Paradas!$B$5:$B$4004,B$16,Paradas!$A$5:$A$4004,"&gt;="&amp;$E$3,Paradas!$A$5:$A$4004,"&lt;="&amp;$G$3))</f>
        <v/>
      </c>
      <c r="C29" s="46">
        <f>IF(OR($A29="",C$16=""),"",SUMIFS(Paradas!$F$5:$F$4004,Paradas!$E$5:$E$4004,$A29,Paradas!$B$5:$B$4004,C$16,Paradas!$A$5:$A$4004,"&gt;="&amp;$E$3,Paradas!$A$5:$A$4004,"&lt;="&amp;$G$3))</f>
        <v/>
      </c>
      <c r="D29" s="46">
        <f>IF(OR($A29="",D$16=""),"",SUMIFS(Paradas!$F$5:$F$4004,Paradas!$E$5:$E$4004,$A29,Paradas!$B$5:$B$4004,D$16,Paradas!$A$5:$A$4004,"&gt;="&amp;$E$3,Paradas!$A$5:$A$4004,"&lt;="&amp;$G$3))</f>
        <v/>
      </c>
      <c r="E29" s="46">
        <f>IF(OR($A29="",E$16=""),"",SUMIFS(Paradas!$F$5:$F$4004,Paradas!$E$5:$E$4004,$A29,Paradas!$B$5:$B$4004,E$16,Paradas!$A$5:$A$4004,"&gt;="&amp;$E$3,Paradas!$A$5:$A$4004,"&lt;="&amp;$G$3))</f>
        <v/>
      </c>
      <c r="F29" s="46">
        <f>IF(OR($A29="",F$16=""),"",SUMIFS(Paradas!$F$5:$F$4004,Paradas!$E$5:$E$4004,$A29,Paradas!$B$5:$B$4004,F$16,Paradas!$A$5:$A$4004,"&gt;="&amp;$E$3,Paradas!$A$5:$A$4004,"&lt;="&amp;$G$3))</f>
        <v/>
      </c>
      <c r="G29" s="46">
        <f>IF(OR($A29="",G$16=""),"",SUMIFS(Paradas!$F$5:$F$4004,Paradas!$E$5:$E$4004,$A29,Paradas!$B$5:$B$4004,G$16,Paradas!$A$5:$A$4004,"&gt;="&amp;$E$3,Paradas!$A$5:$A$4004,"&lt;="&amp;$G$3))</f>
        <v/>
      </c>
      <c r="H29" s="46">
        <f>IF($A29="","",SUM(B29:G29))</f>
        <v/>
      </c>
    </row>
    <row r="30">
      <c r="A30" s="26">
        <f>IF('Motivos de Parada'!A20="","",'Motivos de Parada'!A20)</f>
        <v/>
      </c>
      <c r="B30" s="46">
        <f>IF(OR($A30="",B$16=""),"",SUMIFS(Paradas!$F$5:$F$4004,Paradas!$E$5:$E$4004,$A30,Paradas!$B$5:$B$4004,B$16,Paradas!$A$5:$A$4004,"&gt;="&amp;$E$3,Paradas!$A$5:$A$4004,"&lt;="&amp;$G$3))</f>
        <v/>
      </c>
      <c r="C30" s="46">
        <f>IF(OR($A30="",C$16=""),"",SUMIFS(Paradas!$F$5:$F$4004,Paradas!$E$5:$E$4004,$A30,Paradas!$B$5:$B$4004,C$16,Paradas!$A$5:$A$4004,"&gt;="&amp;$E$3,Paradas!$A$5:$A$4004,"&lt;="&amp;$G$3))</f>
        <v/>
      </c>
      <c r="D30" s="46">
        <f>IF(OR($A30="",D$16=""),"",SUMIFS(Paradas!$F$5:$F$4004,Paradas!$E$5:$E$4004,$A30,Paradas!$B$5:$B$4004,D$16,Paradas!$A$5:$A$4004,"&gt;="&amp;$E$3,Paradas!$A$5:$A$4004,"&lt;="&amp;$G$3))</f>
        <v/>
      </c>
      <c r="E30" s="46">
        <f>IF(OR($A30="",E$16=""),"",SUMIFS(Paradas!$F$5:$F$4004,Paradas!$E$5:$E$4004,$A30,Paradas!$B$5:$B$4004,E$16,Paradas!$A$5:$A$4004,"&gt;="&amp;$E$3,Paradas!$A$5:$A$4004,"&lt;="&amp;$G$3))</f>
        <v/>
      </c>
      <c r="F30" s="46">
        <f>IF(OR($A30="",F$16=""),"",SUMIFS(Paradas!$F$5:$F$4004,Paradas!$E$5:$E$4004,$A30,Paradas!$B$5:$B$4004,F$16,Paradas!$A$5:$A$4004,"&gt;="&amp;$E$3,Paradas!$A$5:$A$4004,"&lt;="&amp;$G$3))</f>
        <v/>
      </c>
      <c r="G30" s="46">
        <f>IF(OR($A30="",G$16=""),"",SUMIFS(Paradas!$F$5:$F$4004,Paradas!$E$5:$E$4004,$A30,Paradas!$B$5:$B$4004,G$16,Paradas!$A$5:$A$4004,"&gt;="&amp;$E$3,Paradas!$A$5:$A$4004,"&lt;="&amp;$G$3))</f>
        <v/>
      </c>
      <c r="H30" s="46">
        <f>IF($A30="","",SUM(B30:G30))</f>
        <v/>
      </c>
    </row>
    <row r="31">
      <c r="A31" s="26">
        <f>IF('Motivos de Parada'!A21="","",'Motivos de Parada'!A21)</f>
        <v/>
      </c>
      <c r="B31" s="46">
        <f>IF(OR($A31="",B$16=""),"",SUMIFS(Paradas!$F$5:$F$4004,Paradas!$E$5:$E$4004,$A31,Paradas!$B$5:$B$4004,B$16,Paradas!$A$5:$A$4004,"&gt;="&amp;$E$3,Paradas!$A$5:$A$4004,"&lt;="&amp;$G$3))</f>
        <v/>
      </c>
      <c r="C31" s="46">
        <f>IF(OR($A31="",C$16=""),"",SUMIFS(Paradas!$F$5:$F$4004,Paradas!$E$5:$E$4004,$A31,Paradas!$B$5:$B$4004,C$16,Paradas!$A$5:$A$4004,"&gt;="&amp;$E$3,Paradas!$A$5:$A$4004,"&lt;="&amp;$G$3))</f>
        <v/>
      </c>
      <c r="D31" s="46">
        <f>IF(OR($A31="",D$16=""),"",SUMIFS(Paradas!$F$5:$F$4004,Paradas!$E$5:$E$4004,$A31,Paradas!$B$5:$B$4004,D$16,Paradas!$A$5:$A$4004,"&gt;="&amp;$E$3,Paradas!$A$5:$A$4004,"&lt;="&amp;$G$3))</f>
        <v/>
      </c>
      <c r="E31" s="46">
        <f>IF(OR($A31="",E$16=""),"",SUMIFS(Paradas!$F$5:$F$4004,Paradas!$E$5:$E$4004,$A31,Paradas!$B$5:$B$4004,E$16,Paradas!$A$5:$A$4004,"&gt;="&amp;$E$3,Paradas!$A$5:$A$4004,"&lt;="&amp;$G$3))</f>
        <v/>
      </c>
      <c r="F31" s="46">
        <f>IF(OR($A31="",F$16=""),"",SUMIFS(Paradas!$F$5:$F$4004,Paradas!$E$5:$E$4004,$A31,Paradas!$B$5:$B$4004,F$16,Paradas!$A$5:$A$4004,"&gt;="&amp;$E$3,Paradas!$A$5:$A$4004,"&lt;="&amp;$G$3))</f>
        <v/>
      </c>
      <c r="G31" s="46">
        <f>IF(OR($A31="",G$16=""),"",SUMIFS(Paradas!$F$5:$F$4004,Paradas!$E$5:$E$4004,$A31,Paradas!$B$5:$B$4004,G$16,Paradas!$A$5:$A$4004,"&gt;="&amp;$E$3,Paradas!$A$5:$A$4004,"&lt;="&amp;$G$3))</f>
        <v/>
      </c>
      <c r="H31" s="46">
        <f>IF($A31="","",SUM(B31:G31))</f>
        <v/>
      </c>
    </row>
    <row r="32">
      <c r="A32" s="26">
        <f>IF('Motivos de Parada'!A22="","",'Motivos de Parada'!A22)</f>
        <v/>
      </c>
      <c r="B32" s="46">
        <f>IF(OR($A32="",B$16=""),"",SUMIFS(Paradas!$F$5:$F$4004,Paradas!$E$5:$E$4004,$A32,Paradas!$B$5:$B$4004,B$16,Paradas!$A$5:$A$4004,"&gt;="&amp;$E$3,Paradas!$A$5:$A$4004,"&lt;="&amp;$G$3))</f>
        <v/>
      </c>
      <c r="C32" s="46">
        <f>IF(OR($A32="",C$16=""),"",SUMIFS(Paradas!$F$5:$F$4004,Paradas!$E$5:$E$4004,$A32,Paradas!$B$5:$B$4004,C$16,Paradas!$A$5:$A$4004,"&gt;="&amp;$E$3,Paradas!$A$5:$A$4004,"&lt;="&amp;$G$3))</f>
        <v/>
      </c>
      <c r="D32" s="46">
        <f>IF(OR($A32="",D$16=""),"",SUMIFS(Paradas!$F$5:$F$4004,Paradas!$E$5:$E$4004,$A32,Paradas!$B$5:$B$4004,D$16,Paradas!$A$5:$A$4004,"&gt;="&amp;$E$3,Paradas!$A$5:$A$4004,"&lt;="&amp;$G$3))</f>
        <v/>
      </c>
      <c r="E32" s="46">
        <f>IF(OR($A32="",E$16=""),"",SUMIFS(Paradas!$F$5:$F$4004,Paradas!$E$5:$E$4004,$A32,Paradas!$B$5:$B$4004,E$16,Paradas!$A$5:$A$4004,"&gt;="&amp;$E$3,Paradas!$A$5:$A$4004,"&lt;="&amp;$G$3))</f>
        <v/>
      </c>
      <c r="F32" s="46">
        <f>IF(OR($A32="",F$16=""),"",SUMIFS(Paradas!$F$5:$F$4004,Paradas!$E$5:$E$4004,$A32,Paradas!$B$5:$B$4004,F$16,Paradas!$A$5:$A$4004,"&gt;="&amp;$E$3,Paradas!$A$5:$A$4004,"&lt;="&amp;$G$3))</f>
        <v/>
      </c>
      <c r="G32" s="46">
        <f>IF(OR($A32="",G$16=""),"",SUMIFS(Paradas!$F$5:$F$4004,Paradas!$E$5:$E$4004,$A32,Paradas!$B$5:$B$4004,G$16,Paradas!$A$5:$A$4004,"&gt;="&amp;$E$3,Paradas!$A$5:$A$4004,"&lt;="&amp;$G$3))</f>
        <v/>
      </c>
      <c r="H32" s="46">
        <f>IF($A32="","",SUM(B32:G32))</f>
        <v/>
      </c>
    </row>
    <row r="33">
      <c r="A33" s="26">
        <f>IF('Motivos de Parada'!A23="","",'Motivos de Parada'!A23)</f>
        <v/>
      </c>
      <c r="B33" s="46">
        <f>IF(OR($A33="",B$16=""),"",SUMIFS(Paradas!$F$5:$F$4004,Paradas!$E$5:$E$4004,$A33,Paradas!$B$5:$B$4004,B$16,Paradas!$A$5:$A$4004,"&gt;="&amp;$E$3,Paradas!$A$5:$A$4004,"&lt;="&amp;$G$3))</f>
        <v/>
      </c>
      <c r="C33" s="46">
        <f>IF(OR($A33="",C$16=""),"",SUMIFS(Paradas!$F$5:$F$4004,Paradas!$E$5:$E$4004,$A33,Paradas!$B$5:$B$4004,C$16,Paradas!$A$5:$A$4004,"&gt;="&amp;$E$3,Paradas!$A$5:$A$4004,"&lt;="&amp;$G$3))</f>
        <v/>
      </c>
      <c r="D33" s="46">
        <f>IF(OR($A33="",D$16=""),"",SUMIFS(Paradas!$F$5:$F$4004,Paradas!$E$5:$E$4004,$A33,Paradas!$B$5:$B$4004,D$16,Paradas!$A$5:$A$4004,"&gt;="&amp;$E$3,Paradas!$A$5:$A$4004,"&lt;="&amp;$G$3))</f>
        <v/>
      </c>
      <c r="E33" s="46">
        <f>IF(OR($A33="",E$16=""),"",SUMIFS(Paradas!$F$5:$F$4004,Paradas!$E$5:$E$4004,$A33,Paradas!$B$5:$B$4004,E$16,Paradas!$A$5:$A$4004,"&gt;="&amp;$E$3,Paradas!$A$5:$A$4004,"&lt;="&amp;$G$3))</f>
        <v/>
      </c>
      <c r="F33" s="46">
        <f>IF(OR($A33="",F$16=""),"",SUMIFS(Paradas!$F$5:$F$4004,Paradas!$E$5:$E$4004,$A33,Paradas!$B$5:$B$4004,F$16,Paradas!$A$5:$A$4004,"&gt;="&amp;$E$3,Paradas!$A$5:$A$4004,"&lt;="&amp;$G$3))</f>
        <v/>
      </c>
      <c r="G33" s="46">
        <f>IF(OR($A33="",G$16=""),"",SUMIFS(Paradas!$F$5:$F$4004,Paradas!$E$5:$E$4004,$A33,Paradas!$B$5:$B$4004,G$16,Paradas!$A$5:$A$4004,"&gt;="&amp;$E$3,Paradas!$A$5:$A$4004,"&lt;="&amp;$G$3))</f>
        <v/>
      </c>
      <c r="H33" s="46">
        <f>IF($A33="","",SUM(B33:G33))</f>
        <v/>
      </c>
    </row>
    <row r="34">
      <c r="A34" s="26">
        <f>IF('Motivos de Parada'!A24="","",'Motivos de Parada'!A24)</f>
        <v/>
      </c>
      <c r="B34" s="46">
        <f>IF(OR($A34="",B$16=""),"",SUMIFS(Paradas!$F$5:$F$4004,Paradas!$E$5:$E$4004,$A34,Paradas!$B$5:$B$4004,B$16,Paradas!$A$5:$A$4004,"&gt;="&amp;$E$3,Paradas!$A$5:$A$4004,"&lt;="&amp;$G$3))</f>
        <v/>
      </c>
      <c r="C34" s="46">
        <f>IF(OR($A34="",C$16=""),"",SUMIFS(Paradas!$F$5:$F$4004,Paradas!$E$5:$E$4004,$A34,Paradas!$B$5:$B$4004,C$16,Paradas!$A$5:$A$4004,"&gt;="&amp;$E$3,Paradas!$A$5:$A$4004,"&lt;="&amp;$G$3))</f>
        <v/>
      </c>
      <c r="D34" s="46">
        <f>IF(OR($A34="",D$16=""),"",SUMIFS(Paradas!$F$5:$F$4004,Paradas!$E$5:$E$4004,$A34,Paradas!$B$5:$B$4004,D$16,Paradas!$A$5:$A$4004,"&gt;="&amp;$E$3,Paradas!$A$5:$A$4004,"&lt;="&amp;$G$3))</f>
        <v/>
      </c>
      <c r="E34" s="46">
        <f>IF(OR($A34="",E$16=""),"",SUMIFS(Paradas!$F$5:$F$4004,Paradas!$E$5:$E$4004,$A34,Paradas!$B$5:$B$4004,E$16,Paradas!$A$5:$A$4004,"&gt;="&amp;$E$3,Paradas!$A$5:$A$4004,"&lt;="&amp;$G$3))</f>
        <v/>
      </c>
      <c r="F34" s="46">
        <f>IF(OR($A34="",F$16=""),"",SUMIFS(Paradas!$F$5:$F$4004,Paradas!$E$5:$E$4004,$A34,Paradas!$B$5:$B$4004,F$16,Paradas!$A$5:$A$4004,"&gt;="&amp;$E$3,Paradas!$A$5:$A$4004,"&lt;="&amp;$G$3))</f>
        <v/>
      </c>
      <c r="G34" s="46">
        <f>IF(OR($A34="",G$16=""),"",SUMIFS(Paradas!$F$5:$F$4004,Paradas!$E$5:$E$4004,$A34,Paradas!$B$5:$B$4004,G$16,Paradas!$A$5:$A$4004,"&gt;="&amp;$E$3,Paradas!$A$5:$A$4004,"&lt;="&amp;$G$3))</f>
        <v/>
      </c>
      <c r="H34" s="46">
        <f>IF($A34="","",SUM(B34:G34))</f>
        <v/>
      </c>
    </row>
    <row r="35">
      <c r="A35" s="26">
        <f>IF('Motivos de Parada'!A25="","",'Motivos de Parada'!A25)</f>
        <v/>
      </c>
      <c r="B35" s="46">
        <f>IF(OR($A35="",B$16=""),"",SUMIFS(Paradas!$F$5:$F$4004,Paradas!$E$5:$E$4004,$A35,Paradas!$B$5:$B$4004,B$16,Paradas!$A$5:$A$4004,"&gt;="&amp;$E$3,Paradas!$A$5:$A$4004,"&lt;="&amp;$G$3))</f>
        <v/>
      </c>
      <c r="C35" s="46">
        <f>IF(OR($A35="",C$16=""),"",SUMIFS(Paradas!$F$5:$F$4004,Paradas!$E$5:$E$4004,$A35,Paradas!$B$5:$B$4004,C$16,Paradas!$A$5:$A$4004,"&gt;="&amp;$E$3,Paradas!$A$5:$A$4004,"&lt;="&amp;$G$3))</f>
        <v/>
      </c>
      <c r="D35" s="46">
        <f>IF(OR($A35="",D$16=""),"",SUMIFS(Paradas!$F$5:$F$4004,Paradas!$E$5:$E$4004,$A35,Paradas!$B$5:$B$4004,D$16,Paradas!$A$5:$A$4004,"&gt;="&amp;$E$3,Paradas!$A$5:$A$4004,"&lt;="&amp;$G$3))</f>
        <v/>
      </c>
      <c r="E35" s="46">
        <f>IF(OR($A35="",E$16=""),"",SUMIFS(Paradas!$F$5:$F$4004,Paradas!$E$5:$E$4004,$A35,Paradas!$B$5:$B$4004,E$16,Paradas!$A$5:$A$4004,"&gt;="&amp;$E$3,Paradas!$A$5:$A$4004,"&lt;="&amp;$G$3))</f>
        <v/>
      </c>
      <c r="F35" s="46">
        <f>IF(OR($A35="",F$16=""),"",SUMIFS(Paradas!$F$5:$F$4004,Paradas!$E$5:$E$4004,$A35,Paradas!$B$5:$B$4004,F$16,Paradas!$A$5:$A$4004,"&gt;="&amp;$E$3,Paradas!$A$5:$A$4004,"&lt;="&amp;$G$3))</f>
        <v/>
      </c>
      <c r="G35" s="46">
        <f>IF(OR($A35="",G$16=""),"",SUMIFS(Paradas!$F$5:$F$4004,Paradas!$E$5:$E$4004,$A35,Paradas!$B$5:$B$4004,G$16,Paradas!$A$5:$A$4004,"&gt;="&amp;$E$3,Paradas!$A$5:$A$4004,"&lt;="&amp;$G$3))</f>
        <v/>
      </c>
      <c r="H35" s="46">
        <f>IF($A35="","",SUM(B35:G35))</f>
        <v/>
      </c>
    </row>
    <row r="36">
      <c r="A36" s="26">
        <f>IF('Motivos de Parada'!A26="","",'Motivos de Parada'!A26)</f>
        <v/>
      </c>
      <c r="B36" s="46">
        <f>IF(OR($A36="",B$16=""),"",SUMIFS(Paradas!$F$5:$F$4004,Paradas!$E$5:$E$4004,$A36,Paradas!$B$5:$B$4004,B$16,Paradas!$A$5:$A$4004,"&gt;="&amp;$E$3,Paradas!$A$5:$A$4004,"&lt;="&amp;$G$3))</f>
        <v/>
      </c>
      <c r="C36" s="46">
        <f>IF(OR($A36="",C$16=""),"",SUMIFS(Paradas!$F$5:$F$4004,Paradas!$E$5:$E$4004,$A36,Paradas!$B$5:$B$4004,C$16,Paradas!$A$5:$A$4004,"&gt;="&amp;$E$3,Paradas!$A$5:$A$4004,"&lt;="&amp;$G$3))</f>
        <v/>
      </c>
      <c r="D36" s="46">
        <f>IF(OR($A36="",D$16=""),"",SUMIFS(Paradas!$F$5:$F$4004,Paradas!$E$5:$E$4004,$A36,Paradas!$B$5:$B$4004,D$16,Paradas!$A$5:$A$4004,"&gt;="&amp;$E$3,Paradas!$A$5:$A$4004,"&lt;="&amp;$G$3))</f>
        <v/>
      </c>
      <c r="E36" s="46">
        <f>IF(OR($A36="",E$16=""),"",SUMIFS(Paradas!$F$5:$F$4004,Paradas!$E$5:$E$4004,$A36,Paradas!$B$5:$B$4004,E$16,Paradas!$A$5:$A$4004,"&gt;="&amp;$E$3,Paradas!$A$5:$A$4004,"&lt;="&amp;$G$3))</f>
        <v/>
      </c>
      <c r="F36" s="46">
        <f>IF(OR($A36="",F$16=""),"",SUMIFS(Paradas!$F$5:$F$4004,Paradas!$E$5:$E$4004,$A36,Paradas!$B$5:$B$4004,F$16,Paradas!$A$5:$A$4004,"&gt;="&amp;$E$3,Paradas!$A$5:$A$4004,"&lt;="&amp;$G$3))</f>
        <v/>
      </c>
      <c r="G36" s="46">
        <f>IF(OR($A36="",G$16=""),"",SUMIFS(Paradas!$F$5:$F$4004,Paradas!$E$5:$E$4004,$A36,Paradas!$B$5:$B$4004,G$16,Paradas!$A$5:$A$4004,"&gt;="&amp;$E$3,Paradas!$A$5:$A$4004,"&lt;="&amp;$G$3))</f>
        <v/>
      </c>
      <c r="H36" s="46">
        <f>IF($A36="","",SUM(B36:G36))</f>
        <v/>
      </c>
    </row>
    <row r="37">
      <c r="A37" s="17" t="inlineStr">
        <is>
          <t>TOTAL</t>
        </is>
      </c>
      <c r="B37" s="47">
        <f>SUM(B17:B36)</f>
        <v/>
      </c>
      <c r="C37" s="47">
        <f>SUM(C17:C36)</f>
        <v/>
      </c>
      <c r="D37" s="47">
        <f>SUM(D17:D36)</f>
        <v/>
      </c>
      <c r="E37" s="47">
        <f>SUM(E17:E36)</f>
        <v/>
      </c>
      <c r="F37" s="47">
        <f>SUM(F17:F36)</f>
        <v/>
      </c>
      <c r="G37" s="47">
        <f>SUM(G17:G36)</f>
        <v/>
      </c>
      <c r="H37" s="47">
        <f>SUM(H17:H36)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2" t="n"/>
      <c r="B39" s="1" t="n"/>
      <c r="C39" s="1" t="n"/>
      <c r="D39" s="1" t="n"/>
      <c r="E39" s="1" t="n"/>
      <c r="F39" s="1" t="n"/>
      <c r="G39" s="1" t="n"/>
      <c r="H39" s="1" t="n"/>
    </row>
  </sheetData>
  <mergeCells count="1">
    <mergeCell ref="B1:H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001F3864"/>
    <outlinePr summaryBelow="1" summaryRight="1"/>
    <pageSetUpPr/>
  </sheetPr>
  <dimension ref="A1:H39"/>
  <sheetViews>
    <sheetView tabSelected="0" workbookViewId="0">
      <selection activeCell="A1" sqref="A1"/>
    </sheetView>
  </sheetViews>
  <sheetFormatPr baseColWidth="8" defaultRowHeight="14.4"/>
  <cols>
    <col width="30" customWidth="1" min="1" max="1"/>
    <col width="14" customWidth="1" min="2" max="4"/>
    <col width="16" customWidth="1" min="5" max="5"/>
    <col width="12" customWidth="1" min="6" max="6"/>
    <col width="14" customWidth="1" min="7" max="8"/>
  </cols>
  <sheetData>
    <row r="1" ht="17.4" customHeight="1">
      <c r="B1" s="36" t="inlineStr">
        <is>
          <t>RESUMO MENSAL — OUTUBRO</t>
        </is>
      </c>
      <c r="C1" s="38" t="n"/>
      <c r="D1" s="38" t="n"/>
      <c r="E1" s="38" t="n"/>
      <c r="F1" s="38" t="n"/>
      <c r="G1" s="38" t="n"/>
      <c r="H1" s="39" t="n"/>
    </row>
    <row r="2" ht="37.2" customHeight="1">
      <c r="A2" s="2" t="n"/>
      <c r="B2" s="40" t="n"/>
      <c r="C2" s="41" t="n"/>
      <c r="D2" s="41" t="n"/>
      <c r="E2" s="41" t="n"/>
      <c r="F2" s="41" t="n"/>
      <c r="G2" s="41" t="n"/>
      <c r="H2" s="42" t="n"/>
    </row>
    <row r="3">
      <c r="A3" s="17" t="inlineStr">
        <is>
          <t>Mês de referência:</t>
        </is>
      </c>
      <c r="B3" s="43">
        <f>DATE('Resumo Anual'!$B$3,10,1)</f>
        <v/>
      </c>
      <c r="C3" s="1" t="n"/>
      <c r="D3" s="1" t="inlineStr">
        <is>
          <t>De:</t>
        </is>
      </c>
      <c r="E3" s="18">
        <f>DATE(YEAR(B3),MONTH(B3),1)</f>
        <v/>
      </c>
      <c r="F3" s="1" t="inlineStr">
        <is>
          <t>até:</t>
        </is>
      </c>
      <c r="G3" s="18">
        <f>EOMONTH(B3,0)</f>
        <v/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1.95" customHeight="1">
      <c r="A5" s="3" t="inlineStr">
        <is>
          <t>Equipamento</t>
        </is>
      </c>
      <c r="B5" s="3" t="inlineStr">
        <is>
          <t>Dias lançados</t>
        </is>
      </c>
      <c r="C5" s="3" t="inlineStr">
        <is>
          <t>Horas totais</t>
        </is>
      </c>
      <c r="D5" s="3" t="inlineStr">
        <is>
          <t>Horas paradas</t>
        </is>
      </c>
      <c r="E5" s="3" t="inlineStr">
        <is>
          <t>Horas efetivas trabalhadas</t>
        </is>
      </c>
      <c r="F5" s="3" t="inlineStr">
        <is>
          <t>Nº de paradas</t>
        </is>
      </c>
      <c r="G5" s="3" t="inlineStr">
        <is>
          <t>Média efetiva por dia</t>
        </is>
      </c>
      <c r="H5" s="3" t="inlineStr">
        <is>
          <t>% do tempo trabalhando</t>
        </is>
      </c>
    </row>
    <row r="6">
      <c r="A6" s="19">
        <f>IF(Equipamentos!A6="","",Equipamentos!A6)</f>
        <v/>
      </c>
      <c r="B6" s="19">
        <f>IF(A6="","",COUNTIFS('Lançamentos Diários'!$B$5:$B$2004,$A6,'Lançamentos Diários'!$A$5:$A$2004,"&gt;="&amp;$E$3,'Lançamentos Diários'!$A$5:$A$2004,"&lt;="&amp;$G$3))</f>
        <v/>
      </c>
      <c r="C6" s="20">
        <f>IF(A6="","",SUMIFS('Lançamentos Diários'!$J$5:$J$2004,'Lançamentos Diários'!$B$5:$B$2004,$A6,'Lançamentos Diários'!$A$5:$A$2004,"&gt;="&amp;$E$3,'Lançamentos Diários'!$A$5:$A$2004,"&lt;="&amp;$G$3))</f>
        <v/>
      </c>
      <c r="D6" s="20">
        <f>IF(A6="","",SUMIFS(Paradas!$F$5:$F$4004,Paradas!$B$5:$B$4004,$A6,Paradas!$A$5:$A$4004,"&gt;="&amp;$E$3,Paradas!$A$5:$A$4004,"&lt;="&amp;$G$3))</f>
        <v/>
      </c>
      <c r="E6" s="20">
        <f>IF(A6="","",C6-D6)</f>
        <v/>
      </c>
      <c r="F6" s="19">
        <f>IF(A6="","",COUNTIFS(Paradas!$B$5:$B$4004,$A6,Paradas!$A$5:$A$4004,"&gt;="&amp;$E$3,Paradas!$A$5:$A$4004,"&lt;="&amp;$G$3))</f>
        <v/>
      </c>
      <c r="G6" s="20">
        <f>IF(A6="","",IF(B6=0,0,E6/B6))</f>
        <v/>
      </c>
      <c r="H6" s="44">
        <f>IF(A6="","",IF(C6=0,0,E6/C6))</f>
        <v/>
      </c>
    </row>
    <row r="7">
      <c r="A7" s="19">
        <f>IF(Equipamentos!A7="","",Equipamentos!A7)</f>
        <v/>
      </c>
      <c r="B7" s="19">
        <f>IF(A7="","",COUNTIFS('Lançamentos Diários'!$B$5:$B$2004,$A7,'Lançamentos Diários'!$A$5:$A$2004,"&gt;="&amp;$E$3,'Lançamentos Diários'!$A$5:$A$2004,"&lt;="&amp;$G$3))</f>
        <v/>
      </c>
      <c r="C7" s="20">
        <f>IF(A7="","",SUMIFS('Lançamentos Diários'!$J$5:$J$2004,'Lançamentos Diários'!$B$5:$B$2004,$A7,'Lançamentos Diários'!$A$5:$A$2004,"&gt;="&amp;$E$3,'Lançamentos Diários'!$A$5:$A$2004,"&lt;="&amp;$G$3))</f>
        <v/>
      </c>
      <c r="D7" s="20">
        <f>IF(A7="","",SUMIFS(Paradas!$F$5:$F$4004,Paradas!$B$5:$B$4004,$A7,Paradas!$A$5:$A$4004,"&gt;="&amp;$E$3,Paradas!$A$5:$A$4004,"&lt;="&amp;$G$3))</f>
        <v/>
      </c>
      <c r="E7" s="20">
        <f>IF(A7="","",C7-D7)</f>
        <v/>
      </c>
      <c r="F7" s="19">
        <f>IF(A7="","",COUNTIFS(Paradas!$B$5:$B$4004,$A7,Paradas!$A$5:$A$4004,"&gt;="&amp;$E$3,Paradas!$A$5:$A$4004,"&lt;="&amp;$G$3))</f>
        <v/>
      </c>
      <c r="G7" s="20">
        <f>IF(A7="","",IF(B7=0,0,E7/B7))</f>
        <v/>
      </c>
      <c r="H7" s="44">
        <f>IF(A7="","",IF(C7=0,0,E7/C7))</f>
        <v/>
      </c>
    </row>
    <row r="8">
      <c r="A8" s="19">
        <f>IF(Equipamentos!A8="","",Equipamentos!A8)</f>
        <v/>
      </c>
      <c r="B8" s="19">
        <f>IF(A8="","",COUNTIFS('Lançamentos Diários'!$B$5:$B$2004,$A8,'Lançamentos Diários'!$A$5:$A$2004,"&gt;="&amp;$E$3,'Lançamentos Diários'!$A$5:$A$2004,"&lt;="&amp;$G$3))</f>
        <v/>
      </c>
      <c r="C8" s="20">
        <f>IF(A8="","",SUMIFS('Lançamentos Diários'!$J$5:$J$2004,'Lançamentos Diários'!$B$5:$B$2004,$A8,'Lançamentos Diários'!$A$5:$A$2004,"&gt;="&amp;$E$3,'Lançamentos Diários'!$A$5:$A$2004,"&lt;="&amp;$G$3))</f>
        <v/>
      </c>
      <c r="D8" s="20">
        <f>IF(A8="","",SUMIFS(Paradas!$F$5:$F$4004,Paradas!$B$5:$B$4004,$A8,Paradas!$A$5:$A$4004,"&gt;="&amp;$E$3,Paradas!$A$5:$A$4004,"&lt;="&amp;$G$3))</f>
        <v/>
      </c>
      <c r="E8" s="20">
        <f>IF(A8="","",C8-D8)</f>
        <v/>
      </c>
      <c r="F8" s="19">
        <f>IF(A8="","",COUNTIFS(Paradas!$B$5:$B$4004,$A8,Paradas!$A$5:$A$4004,"&gt;="&amp;$E$3,Paradas!$A$5:$A$4004,"&lt;="&amp;$G$3))</f>
        <v/>
      </c>
      <c r="G8" s="20">
        <f>IF(A8="","",IF(B8=0,0,E8/B8))</f>
        <v/>
      </c>
      <c r="H8" s="44">
        <f>IF(A8="","",IF(C8=0,0,E8/C8))</f>
        <v/>
      </c>
    </row>
    <row r="9">
      <c r="A9" s="19">
        <f>IF(Equipamentos!A9="","",Equipamentos!A9)</f>
        <v/>
      </c>
      <c r="B9" s="19">
        <f>IF(A9="","",COUNTIFS('Lançamentos Diários'!$B$5:$B$2004,$A9,'Lançamentos Diários'!$A$5:$A$2004,"&gt;="&amp;$E$3,'Lançamentos Diários'!$A$5:$A$2004,"&lt;="&amp;$G$3))</f>
        <v/>
      </c>
      <c r="C9" s="20">
        <f>IF(A9="","",SUMIFS('Lançamentos Diários'!$J$5:$J$2004,'Lançamentos Diários'!$B$5:$B$2004,$A9,'Lançamentos Diários'!$A$5:$A$2004,"&gt;="&amp;$E$3,'Lançamentos Diários'!$A$5:$A$2004,"&lt;="&amp;$G$3))</f>
        <v/>
      </c>
      <c r="D9" s="20">
        <f>IF(A9="","",SUMIFS(Paradas!$F$5:$F$4004,Paradas!$B$5:$B$4004,$A9,Paradas!$A$5:$A$4004,"&gt;="&amp;$E$3,Paradas!$A$5:$A$4004,"&lt;="&amp;$G$3))</f>
        <v/>
      </c>
      <c r="E9" s="20">
        <f>IF(A9="","",C9-D9)</f>
        <v/>
      </c>
      <c r="F9" s="19">
        <f>IF(A9="","",COUNTIFS(Paradas!$B$5:$B$4004,$A9,Paradas!$A$5:$A$4004,"&gt;="&amp;$E$3,Paradas!$A$5:$A$4004,"&lt;="&amp;$G$3))</f>
        <v/>
      </c>
      <c r="G9" s="20">
        <f>IF(A9="","",IF(B9=0,0,E9/B9))</f>
        <v/>
      </c>
      <c r="H9" s="44">
        <f>IF(A9="","",IF(C9=0,0,E9/C9))</f>
        <v/>
      </c>
    </row>
    <row r="10">
      <c r="A10" s="19">
        <f>IF(Equipamentos!A10="","",Equipamentos!A10)</f>
        <v/>
      </c>
      <c r="B10" s="19">
        <f>IF(A10="","",COUNTIFS('Lançamentos Diários'!$B$5:$B$2004,$A10,'Lançamentos Diários'!$A$5:$A$2004,"&gt;="&amp;$E$3,'Lançamentos Diários'!$A$5:$A$2004,"&lt;="&amp;$G$3))</f>
        <v/>
      </c>
      <c r="C10" s="20">
        <f>IF(A10="","",SUMIFS('Lançamentos Diários'!$J$5:$J$2004,'Lançamentos Diários'!$B$5:$B$2004,$A10,'Lançamentos Diários'!$A$5:$A$2004,"&gt;="&amp;$E$3,'Lançamentos Diários'!$A$5:$A$2004,"&lt;="&amp;$G$3))</f>
        <v/>
      </c>
      <c r="D10" s="20">
        <f>IF(A10="","",SUMIFS(Paradas!$F$5:$F$4004,Paradas!$B$5:$B$4004,$A10,Paradas!$A$5:$A$4004,"&gt;="&amp;$E$3,Paradas!$A$5:$A$4004,"&lt;="&amp;$G$3))</f>
        <v/>
      </c>
      <c r="E10" s="20">
        <f>IF(A10="","",C10-D10)</f>
        <v/>
      </c>
      <c r="F10" s="19">
        <f>IF(A10="","",COUNTIFS(Paradas!$B$5:$B$4004,$A10,Paradas!$A$5:$A$4004,"&gt;="&amp;$E$3,Paradas!$A$5:$A$4004,"&lt;="&amp;$G$3))</f>
        <v/>
      </c>
      <c r="G10" s="20">
        <f>IF(A10="","",IF(B10=0,0,E10/B10))</f>
        <v/>
      </c>
      <c r="H10" s="44">
        <f>IF(A10="","",IF(C10=0,0,E10/C10))</f>
        <v/>
      </c>
    </row>
    <row r="11">
      <c r="A11" s="19">
        <f>IF(Equipamentos!A11="","",Equipamentos!A11)</f>
        <v/>
      </c>
      <c r="B11" s="19">
        <f>IF(A11="","",COUNTIFS('Lançamentos Diários'!$B$5:$B$2004,$A11,'Lançamentos Diários'!$A$5:$A$2004,"&gt;="&amp;$E$3,'Lançamentos Diários'!$A$5:$A$2004,"&lt;="&amp;$G$3))</f>
        <v/>
      </c>
      <c r="C11" s="20">
        <f>IF(A11="","",SUMIFS('Lançamentos Diários'!$J$5:$J$2004,'Lançamentos Diários'!$B$5:$B$2004,$A11,'Lançamentos Diários'!$A$5:$A$2004,"&gt;="&amp;$E$3,'Lançamentos Diários'!$A$5:$A$2004,"&lt;="&amp;$G$3))</f>
        <v/>
      </c>
      <c r="D11" s="20">
        <f>IF(A11="","",SUMIFS(Paradas!$F$5:$F$4004,Paradas!$B$5:$B$4004,$A11,Paradas!$A$5:$A$4004,"&gt;="&amp;$E$3,Paradas!$A$5:$A$4004,"&lt;="&amp;$G$3))</f>
        <v/>
      </c>
      <c r="E11" s="20">
        <f>IF(A11="","",C11-D11)</f>
        <v/>
      </c>
      <c r="F11" s="19">
        <f>IF(A11="","",COUNTIFS(Paradas!$B$5:$B$4004,$A11,Paradas!$A$5:$A$4004,"&gt;="&amp;$E$3,Paradas!$A$5:$A$4004,"&lt;="&amp;$G$3))</f>
        <v/>
      </c>
      <c r="G11" s="20">
        <f>IF(A11="","",IF(B11=0,0,E11/B11))</f>
        <v/>
      </c>
      <c r="H11" s="44">
        <f>IF(A11="","",IF(C11=0,0,E11/C11))</f>
        <v/>
      </c>
    </row>
    <row r="12">
      <c r="A12" s="17" t="inlineStr">
        <is>
          <t>TOTAL</t>
        </is>
      </c>
      <c r="B12" s="22">
        <f>SUM(B6:B11)</f>
        <v/>
      </c>
      <c r="C12" s="23">
        <f>SUM(C6:C11)</f>
        <v/>
      </c>
      <c r="D12" s="23">
        <f>SUM(D6:D11)</f>
        <v/>
      </c>
      <c r="E12" s="23">
        <f>SUM(E6:E11)</f>
        <v/>
      </c>
      <c r="F12" s="22">
        <f>SUM(F6:F11)</f>
        <v/>
      </c>
      <c r="G12" s="1" t="n"/>
      <c r="H12" s="45">
        <f>IF(C12=0,0,E12/C12)</f>
        <v/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15.6" customHeight="1">
      <c r="A15" s="25" t="inlineStr">
        <is>
          <t>HORAS PARADAS POR MOTIVO NO MÊS</t>
        </is>
      </c>
      <c r="B15" s="1" t="n"/>
      <c r="C15" s="1" t="n"/>
      <c r="D15" s="1" t="n"/>
      <c r="E15" s="1" t="n"/>
      <c r="F15" s="1" t="n"/>
      <c r="G15" s="1" t="n"/>
      <c r="H15" s="1" t="n"/>
    </row>
    <row r="16" ht="31.95" customHeight="1">
      <c r="A16" s="3" t="inlineStr">
        <is>
          <t>Motivo</t>
        </is>
      </c>
      <c r="B16" s="3">
        <f>IF(Equipamentos!A6="","",Equipamentos!A6)</f>
        <v/>
      </c>
      <c r="C16" s="3">
        <f>IF(Equipamentos!A7="","",Equipamentos!A7)</f>
        <v/>
      </c>
      <c r="D16" s="3">
        <f>IF(Equipamentos!A8="","",Equipamentos!A8)</f>
        <v/>
      </c>
      <c r="E16" s="3">
        <f>IF(Equipamentos!A9="","",Equipamentos!A9)</f>
        <v/>
      </c>
      <c r="F16" s="3">
        <f>IF(Equipamentos!A10="","",Equipamentos!A10)</f>
        <v/>
      </c>
      <c r="G16" s="3">
        <f>IF(Equipamentos!A11="","",Equipamentos!A11)</f>
        <v/>
      </c>
      <c r="H16" s="3" t="inlineStr">
        <is>
          <t>Total</t>
        </is>
      </c>
    </row>
    <row r="17">
      <c r="A17" s="26">
        <f>IF('Motivos de Parada'!A7="","",'Motivos de Parada'!A7)</f>
        <v/>
      </c>
      <c r="B17" s="46">
        <f>IF(OR($A17="",B$16=""),"",SUMIFS(Paradas!$F$5:$F$4004,Paradas!$E$5:$E$4004,$A17,Paradas!$B$5:$B$4004,B$16,Paradas!$A$5:$A$4004,"&gt;="&amp;$E$3,Paradas!$A$5:$A$4004,"&lt;="&amp;$G$3))</f>
        <v/>
      </c>
      <c r="C17" s="46">
        <f>IF(OR($A17="",C$16=""),"",SUMIFS(Paradas!$F$5:$F$4004,Paradas!$E$5:$E$4004,$A17,Paradas!$B$5:$B$4004,C$16,Paradas!$A$5:$A$4004,"&gt;="&amp;$E$3,Paradas!$A$5:$A$4004,"&lt;="&amp;$G$3))</f>
        <v/>
      </c>
      <c r="D17" s="46">
        <f>IF(OR($A17="",D$16=""),"",SUMIFS(Paradas!$F$5:$F$4004,Paradas!$E$5:$E$4004,$A17,Paradas!$B$5:$B$4004,D$16,Paradas!$A$5:$A$4004,"&gt;="&amp;$E$3,Paradas!$A$5:$A$4004,"&lt;="&amp;$G$3))</f>
        <v/>
      </c>
      <c r="E17" s="46">
        <f>IF(OR($A17="",E$16=""),"",SUMIFS(Paradas!$F$5:$F$4004,Paradas!$E$5:$E$4004,$A17,Paradas!$B$5:$B$4004,E$16,Paradas!$A$5:$A$4004,"&gt;="&amp;$E$3,Paradas!$A$5:$A$4004,"&lt;="&amp;$G$3))</f>
        <v/>
      </c>
      <c r="F17" s="46">
        <f>IF(OR($A17="",F$16=""),"",SUMIFS(Paradas!$F$5:$F$4004,Paradas!$E$5:$E$4004,$A17,Paradas!$B$5:$B$4004,F$16,Paradas!$A$5:$A$4004,"&gt;="&amp;$E$3,Paradas!$A$5:$A$4004,"&lt;="&amp;$G$3))</f>
        <v/>
      </c>
      <c r="G17" s="46">
        <f>IF(OR($A17="",G$16=""),"",SUMIFS(Paradas!$F$5:$F$4004,Paradas!$E$5:$E$4004,$A17,Paradas!$B$5:$B$4004,G$16,Paradas!$A$5:$A$4004,"&gt;="&amp;$E$3,Paradas!$A$5:$A$4004,"&lt;="&amp;$G$3))</f>
        <v/>
      </c>
      <c r="H17" s="46">
        <f>IF($A17="","",SUM(B17:G17))</f>
        <v/>
      </c>
    </row>
    <row r="18">
      <c r="A18" s="26">
        <f>IF('Motivos de Parada'!A8="","",'Motivos de Parada'!A8)</f>
        <v/>
      </c>
      <c r="B18" s="46">
        <f>IF(OR($A18="",B$16=""),"",SUMIFS(Paradas!$F$5:$F$4004,Paradas!$E$5:$E$4004,$A18,Paradas!$B$5:$B$4004,B$16,Paradas!$A$5:$A$4004,"&gt;="&amp;$E$3,Paradas!$A$5:$A$4004,"&lt;="&amp;$G$3))</f>
        <v/>
      </c>
      <c r="C18" s="46">
        <f>IF(OR($A18="",C$16=""),"",SUMIFS(Paradas!$F$5:$F$4004,Paradas!$E$5:$E$4004,$A18,Paradas!$B$5:$B$4004,C$16,Paradas!$A$5:$A$4004,"&gt;="&amp;$E$3,Paradas!$A$5:$A$4004,"&lt;="&amp;$G$3))</f>
        <v/>
      </c>
      <c r="D18" s="46">
        <f>IF(OR($A18="",D$16=""),"",SUMIFS(Paradas!$F$5:$F$4004,Paradas!$E$5:$E$4004,$A18,Paradas!$B$5:$B$4004,D$16,Paradas!$A$5:$A$4004,"&gt;="&amp;$E$3,Paradas!$A$5:$A$4004,"&lt;="&amp;$G$3))</f>
        <v/>
      </c>
      <c r="E18" s="46">
        <f>IF(OR($A18="",E$16=""),"",SUMIFS(Paradas!$F$5:$F$4004,Paradas!$E$5:$E$4004,$A18,Paradas!$B$5:$B$4004,E$16,Paradas!$A$5:$A$4004,"&gt;="&amp;$E$3,Paradas!$A$5:$A$4004,"&lt;="&amp;$G$3))</f>
        <v/>
      </c>
      <c r="F18" s="46">
        <f>IF(OR($A18="",F$16=""),"",SUMIFS(Paradas!$F$5:$F$4004,Paradas!$E$5:$E$4004,$A18,Paradas!$B$5:$B$4004,F$16,Paradas!$A$5:$A$4004,"&gt;="&amp;$E$3,Paradas!$A$5:$A$4004,"&lt;="&amp;$G$3))</f>
        <v/>
      </c>
      <c r="G18" s="46">
        <f>IF(OR($A18="",G$16=""),"",SUMIFS(Paradas!$F$5:$F$4004,Paradas!$E$5:$E$4004,$A18,Paradas!$B$5:$B$4004,G$16,Paradas!$A$5:$A$4004,"&gt;="&amp;$E$3,Paradas!$A$5:$A$4004,"&lt;="&amp;$G$3))</f>
        <v/>
      </c>
      <c r="H18" s="46">
        <f>IF($A18="","",SUM(B18:G18))</f>
        <v/>
      </c>
    </row>
    <row r="19">
      <c r="A19" s="26">
        <f>IF('Motivos de Parada'!A9="","",'Motivos de Parada'!A9)</f>
        <v/>
      </c>
      <c r="B19" s="46">
        <f>IF(OR($A19="",B$16=""),"",SUMIFS(Paradas!$F$5:$F$4004,Paradas!$E$5:$E$4004,$A19,Paradas!$B$5:$B$4004,B$16,Paradas!$A$5:$A$4004,"&gt;="&amp;$E$3,Paradas!$A$5:$A$4004,"&lt;="&amp;$G$3))</f>
        <v/>
      </c>
      <c r="C19" s="46">
        <f>IF(OR($A19="",C$16=""),"",SUMIFS(Paradas!$F$5:$F$4004,Paradas!$E$5:$E$4004,$A19,Paradas!$B$5:$B$4004,C$16,Paradas!$A$5:$A$4004,"&gt;="&amp;$E$3,Paradas!$A$5:$A$4004,"&lt;="&amp;$G$3))</f>
        <v/>
      </c>
      <c r="D19" s="46">
        <f>IF(OR($A19="",D$16=""),"",SUMIFS(Paradas!$F$5:$F$4004,Paradas!$E$5:$E$4004,$A19,Paradas!$B$5:$B$4004,D$16,Paradas!$A$5:$A$4004,"&gt;="&amp;$E$3,Paradas!$A$5:$A$4004,"&lt;="&amp;$G$3))</f>
        <v/>
      </c>
      <c r="E19" s="46">
        <f>IF(OR($A19="",E$16=""),"",SUMIFS(Paradas!$F$5:$F$4004,Paradas!$E$5:$E$4004,$A19,Paradas!$B$5:$B$4004,E$16,Paradas!$A$5:$A$4004,"&gt;="&amp;$E$3,Paradas!$A$5:$A$4004,"&lt;="&amp;$G$3))</f>
        <v/>
      </c>
      <c r="F19" s="46">
        <f>IF(OR($A19="",F$16=""),"",SUMIFS(Paradas!$F$5:$F$4004,Paradas!$E$5:$E$4004,$A19,Paradas!$B$5:$B$4004,F$16,Paradas!$A$5:$A$4004,"&gt;="&amp;$E$3,Paradas!$A$5:$A$4004,"&lt;="&amp;$G$3))</f>
        <v/>
      </c>
      <c r="G19" s="46">
        <f>IF(OR($A19="",G$16=""),"",SUMIFS(Paradas!$F$5:$F$4004,Paradas!$E$5:$E$4004,$A19,Paradas!$B$5:$B$4004,G$16,Paradas!$A$5:$A$4004,"&gt;="&amp;$E$3,Paradas!$A$5:$A$4004,"&lt;="&amp;$G$3))</f>
        <v/>
      </c>
      <c r="H19" s="46">
        <f>IF($A19="","",SUM(B19:G19))</f>
        <v/>
      </c>
    </row>
    <row r="20">
      <c r="A20" s="26">
        <f>IF('Motivos de Parada'!A10="","",'Motivos de Parada'!A10)</f>
        <v/>
      </c>
      <c r="B20" s="46">
        <f>IF(OR($A20="",B$16=""),"",SUMIFS(Paradas!$F$5:$F$4004,Paradas!$E$5:$E$4004,$A20,Paradas!$B$5:$B$4004,B$16,Paradas!$A$5:$A$4004,"&gt;="&amp;$E$3,Paradas!$A$5:$A$4004,"&lt;="&amp;$G$3))</f>
        <v/>
      </c>
      <c r="C20" s="46">
        <f>IF(OR($A20="",C$16=""),"",SUMIFS(Paradas!$F$5:$F$4004,Paradas!$E$5:$E$4004,$A20,Paradas!$B$5:$B$4004,C$16,Paradas!$A$5:$A$4004,"&gt;="&amp;$E$3,Paradas!$A$5:$A$4004,"&lt;="&amp;$G$3))</f>
        <v/>
      </c>
      <c r="D20" s="46">
        <f>IF(OR($A20="",D$16=""),"",SUMIFS(Paradas!$F$5:$F$4004,Paradas!$E$5:$E$4004,$A20,Paradas!$B$5:$B$4004,D$16,Paradas!$A$5:$A$4004,"&gt;="&amp;$E$3,Paradas!$A$5:$A$4004,"&lt;="&amp;$G$3))</f>
        <v/>
      </c>
      <c r="E20" s="46">
        <f>IF(OR($A20="",E$16=""),"",SUMIFS(Paradas!$F$5:$F$4004,Paradas!$E$5:$E$4004,$A20,Paradas!$B$5:$B$4004,E$16,Paradas!$A$5:$A$4004,"&gt;="&amp;$E$3,Paradas!$A$5:$A$4004,"&lt;="&amp;$G$3))</f>
        <v/>
      </c>
      <c r="F20" s="46">
        <f>IF(OR($A20="",F$16=""),"",SUMIFS(Paradas!$F$5:$F$4004,Paradas!$E$5:$E$4004,$A20,Paradas!$B$5:$B$4004,F$16,Paradas!$A$5:$A$4004,"&gt;="&amp;$E$3,Paradas!$A$5:$A$4004,"&lt;="&amp;$G$3))</f>
        <v/>
      </c>
      <c r="G20" s="46">
        <f>IF(OR($A20="",G$16=""),"",SUMIFS(Paradas!$F$5:$F$4004,Paradas!$E$5:$E$4004,$A20,Paradas!$B$5:$B$4004,G$16,Paradas!$A$5:$A$4004,"&gt;="&amp;$E$3,Paradas!$A$5:$A$4004,"&lt;="&amp;$G$3))</f>
        <v/>
      </c>
      <c r="H20" s="46">
        <f>IF($A20="","",SUM(B20:G20))</f>
        <v/>
      </c>
    </row>
    <row r="21">
      <c r="A21" s="26">
        <f>IF('Motivos de Parada'!A11="","",'Motivos de Parada'!A11)</f>
        <v/>
      </c>
      <c r="B21" s="46">
        <f>IF(OR($A21="",B$16=""),"",SUMIFS(Paradas!$F$5:$F$4004,Paradas!$E$5:$E$4004,$A21,Paradas!$B$5:$B$4004,B$16,Paradas!$A$5:$A$4004,"&gt;="&amp;$E$3,Paradas!$A$5:$A$4004,"&lt;="&amp;$G$3))</f>
        <v/>
      </c>
      <c r="C21" s="46">
        <f>IF(OR($A21="",C$16=""),"",SUMIFS(Paradas!$F$5:$F$4004,Paradas!$E$5:$E$4004,$A21,Paradas!$B$5:$B$4004,C$16,Paradas!$A$5:$A$4004,"&gt;="&amp;$E$3,Paradas!$A$5:$A$4004,"&lt;="&amp;$G$3))</f>
        <v/>
      </c>
      <c r="D21" s="46">
        <f>IF(OR($A21="",D$16=""),"",SUMIFS(Paradas!$F$5:$F$4004,Paradas!$E$5:$E$4004,$A21,Paradas!$B$5:$B$4004,D$16,Paradas!$A$5:$A$4004,"&gt;="&amp;$E$3,Paradas!$A$5:$A$4004,"&lt;="&amp;$G$3))</f>
        <v/>
      </c>
      <c r="E21" s="46">
        <f>IF(OR($A21="",E$16=""),"",SUMIFS(Paradas!$F$5:$F$4004,Paradas!$E$5:$E$4004,$A21,Paradas!$B$5:$B$4004,E$16,Paradas!$A$5:$A$4004,"&gt;="&amp;$E$3,Paradas!$A$5:$A$4004,"&lt;="&amp;$G$3))</f>
        <v/>
      </c>
      <c r="F21" s="46">
        <f>IF(OR($A21="",F$16=""),"",SUMIFS(Paradas!$F$5:$F$4004,Paradas!$E$5:$E$4004,$A21,Paradas!$B$5:$B$4004,F$16,Paradas!$A$5:$A$4004,"&gt;="&amp;$E$3,Paradas!$A$5:$A$4004,"&lt;="&amp;$G$3))</f>
        <v/>
      </c>
      <c r="G21" s="46">
        <f>IF(OR($A21="",G$16=""),"",SUMIFS(Paradas!$F$5:$F$4004,Paradas!$E$5:$E$4004,$A21,Paradas!$B$5:$B$4004,G$16,Paradas!$A$5:$A$4004,"&gt;="&amp;$E$3,Paradas!$A$5:$A$4004,"&lt;="&amp;$G$3))</f>
        <v/>
      </c>
      <c r="H21" s="46">
        <f>IF($A21="","",SUM(B21:G21))</f>
        <v/>
      </c>
    </row>
    <row r="22">
      <c r="A22" s="26">
        <f>IF('Motivos de Parada'!A12="","",'Motivos de Parada'!A12)</f>
        <v/>
      </c>
      <c r="B22" s="46">
        <f>IF(OR($A22="",B$16=""),"",SUMIFS(Paradas!$F$5:$F$4004,Paradas!$E$5:$E$4004,$A22,Paradas!$B$5:$B$4004,B$16,Paradas!$A$5:$A$4004,"&gt;="&amp;$E$3,Paradas!$A$5:$A$4004,"&lt;="&amp;$G$3))</f>
        <v/>
      </c>
      <c r="C22" s="46">
        <f>IF(OR($A22="",C$16=""),"",SUMIFS(Paradas!$F$5:$F$4004,Paradas!$E$5:$E$4004,$A22,Paradas!$B$5:$B$4004,C$16,Paradas!$A$5:$A$4004,"&gt;="&amp;$E$3,Paradas!$A$5:$A$4004,"&lt;="&amp;$G$3))</f>
        <v/>
      </c>
      <c r="D22" s="46">
        <f>IF(OR($A22="",D$16=""),"",SUMIFS(Paradas!$F$5:$F$4004,Paradas!$E$5:$E$4004,$A22,Paradas!$B$5:$B$4004,D$16,Paradas!$A$5:$A$4004,"&gt;="&amp;$E$3,Paradas!$A$5:$A$4004,"&lt;="&amp;$G$3))</f>
        <v/>
      </c>
      <c r="E22" s="46">
        <f>IF(OR($A22="",E$16=""),"",SUMIFS(Paradas!$F$5:$F$4004,Paradas!$E$5:$E$4004,$A22,Paradas!$B$5:$B$4004,E$16,Paradas!$A$5:$A$4004,"&gt;="&amp;$E$3,Paradas!$A$5:$A$4004,"&lt;="&amp;$G$3))</f>
        <v/>
      </c>
      <c r="F22" s="46">
        <f>IF(OR($A22="",F$16=""),"",SUMIFS(Paradas!$F$5:$F$4004,Paradas!$E$5:$E$4004,$A22,Paradas!$B$5:$B$4004,F$16,Paradas!$A$5:$A$4004,"&gt;="&amp;$E$3,Paradas!$A$5:$A$4004,"&lt;="&amp;$G$3))</f>
        <v/>
      </c>
      <c r="G22" s="46">
        <f>IF(OR($A22="",G$16=""),"",SUMIFS(Paradas!$F$5:$F$4004,Paradas!$E$5:$E$4004,$A22,Paradas!$B$5:$B$4004,G$16,Paradas!$A$5:$A$4004,"&gt;="&amp;$E$3,Paradas!$A$5:$A$4004,"&lt;="&amp;$G$3))</f>
        <v/>
      </c>
      <c r="H22" s="46">
        <f>IF($A22="","",SUM(B22:G22))</f>
        <v/>
      </c>
    </row>
    <row r="23">
      <c r="A23" s="26">
        <f>IF('Motivos de Parada'!A13="","",'Motivos de Parada'!A13)</f>
        <v/>
      </c>
      <c r="B23" s="46">
        <f>IF(OR($A23="",B$16=""),"",SUMIFS(Paradas!$F$5:$F$4004,Paradas!$E$5:$E$4004,$A23,Paradas!$B$5:$B$4004,B$16,Paradas!$A$5:$A$4004,"&gt;="&amp;$E$3,Paradas!$A$5:$A$4004,"&lt;="&amp;$G$3))</f>
        <v/>
      </c>
      <c r="C23" s="46">
        <f>IF(OR($A23="",C$16=""),"",SUMIFS(Paradas!$F$5:$F$4004,Paradas!$E$5:$E$4004,$A23,Paradas!$B$5:$B$4004,C$16,Paradas!$A$5:$A$4004,"&gt;="&amp;$E$3,Paradas!$A$5:$A$4004,"&lt;="&amp;$G$3))</f>
        <v/>
      </c>
      <c r="D23" s="46">
        <f>IF(OR($A23="",D$16=""),"",SUMIFS(Paradas!$F$5:$F$4004,Paradas!$E$5:$E$4004,$A23,Paradas!$B$5:$B$4004,D$16,Paradas!$A$5:$A$4004,"&gt;="&amp;$E$3,Paradas!$A$5:$A$4004,"&lt;="&amp;$G$3))</f>
        <v/>
      </c>
      <c r="E23" s="46">
        <f>IF(OR($A23="",E$16=""),"",SUMIFS(Paradas!$F$5:$F$4004,Paradas!$E$5:$E$4004,$A23,Paradas!$B$5:$B$4004,E$16,Paradas!$A$5:$A$4004,"&gt;="&amp;$E$3,Paradas!$A$5:$A$4004,"&lt;="&amp;$G$3))</f>
        <v/>
      </c>
      <c r="F23" s="46">
        <f>IF(OR($A23="",F$16=""),"",SUMIFS(Paradas!$F$5:$F$4004,Paradas!$E$5:$E$4004,$A23,Paradas!$B$5:$B$4004,F$16,Paradas!$A$5:$A$4004,"&gt;="&amp;$E$3,Paradas!$A$5:$A$4004,"&lt;="&amp;$G$3))</f>
        <v/>
      </c>
      <c r="G23" s="46">
        <f>IF(OR($A23="",G$16=""),"",SUMIFS(Paradas!$F$5:$F$4004,Paradas!$E$5:$E$4004,$A23,Paradas!$B$5:$B$4004,G$16,Paradas!$A$5:$A$4004,"&gt;="&amp;$E$3,Paradas!$A$5:$A$4004,"&lt;="&amp;$G$3))</f>
        <v/>
      </c>
      <c r="H23" s="46">
        <f>IF($A23="","",SUM(B23:G23))</f>
        <v/>
      </c>
    </row>
    <row r="24">
      <c r="A24" s="26">
        <f>IF('Motivos de Parada'!A14="","",'Motivos de Parada'!A14)</f>
        <v/>
      </c>
      <c r="B24" s="46">
        <f>IF(OR($A24="",B$16=""),"",SUMIFS(Paradas!$F$5:$F$4004,Paradas!$E$5:$E$4004,$A24,Paradas!$B$5:$B$4004,B$16,Paradas!$A$5:$A$4004,"&gt;="&amp;$E$3,Paradas!$A$5:$A$4004,"&lt;="&amp;$G$3))</f>
        <v/>
      </c>
      <c r="C24" s="46">
        <f>IF(OR($A24="",C$16=""),"",SUMIFS(Paradas!$F$5:$F$4004,Paradas!$E$5:$E$4004,$A24,Paradas!$B$5:$B$4004,C$16,Paradas!$A$5:$A$4004,"&gt;="&amp;$E$3,Paradas!$A$5:$A$4004,"&lt;="&amp;$G$3))</f>
        <v/>
      </c>
      <c r="D24" s="46">
        <f>IF(OR($A24="",D$16=""),"",SUMIFS(Paradas!$F$5:$F$4004,Paradas!$E$5:$E$4004,$A24,Paradas!$B$5:$B$4004,D$16,Paradas!$A$5:$A$4004,"&gt;="&amp;$E$3,Paradas!$A$5:$A$4004,"&lt;="&amp;$G$3))</f>
        <v/>
      </c>
      <c r="E24" s="46">
        <f>IF(OR($A24="",E$16=""),"",SUMIFS(Paradas!$F$5:$F$4004,Paradas!$E$5:$E$4004,$A24,Paradas!$B$5:$B$4004,E$16,Paradas!$A$5:$A$4004,"&gt;="&amp;$E$3,Paradas!$A$5:$A$4004,"&lt;="&amp;$G$3))</f>
        <v/>
      </c>
      <c r="F24" s="46">
        <f>IF(OR($A24="",F$16=""),"",SUMIFS(Paradas!$F$5:$F$4004,Paradas!$E$5:$E$4004,$A24,Paradas!$B$5:$B$4004,F$16,Paradas!$A$5:$A$4004,"&gt;="&amp;$E$3,Paradas!$A$5:$A$4004,"&lt;="&amp;$G$3))</f>
        <v/>
      </c>
      <c r="G24" s="46">
        <f>IF(OR($A24="",G$16=""),"",SUMIFS(Paradas!$F$5:$F$4004,Paradas!$E$5:$E$4004,$A24,Paradas!$B$5:$B$4004,G$16,Paradas!$A$5:$A$4004,"&gt;="&amp;$E$3,Paradas!$A$5:$A$4004,"&lt;="&amp;$G$3))</f>
        <v/>
      </c>
      <c r="H24" s="46">
        <f>IF($A24="","",SUM(B24:G24))</f>
        <v/>
      </c>
    </row>
    <row r="25">
      <c r="A25" s="26">
        <f>IF('Motivos de Parada'!A15="","",'Motivos de Parada'!A15)</f>
        <v/>
      </c>
      <c r="B25" s="46">
        <f>IF(OR($A25="",B$16=""),"",SUMIFS(Paradas!$F$5:$F$4004,Paradas!$E$5:$E$4004,$A25,Paradas!$B$5:$B$4004,B$16,Paradas!$A$5:$A$4004,"&gt;="&amp;$E$3,Paradas!$A$5:$A$4004,"&lt;="&amp;$G$3))</f>
        <v/>
      </c>
      <c r="C25" s="46">
        <f>IF(OR($A25="",C$16=""),"",SUMIFS(Paradas!$F$5:$F$4004,Paradas!$E$5:$E$4004,$A25,Paradas!$B$5:$B$4004,C$16,Paradas!$A$5:$A$4004,"&gt;="&amp;$E$3,Paradas!$A$5:$A$4004,"&lt;="&amp;$G$3))</f>
        <v/>
      </c>
      <c r="D25" s="46">
        <f>IF(OR($A25="",D$16=""),"",SUMIFS(Paradas!$F$5:$F$4004,Paradas!$E$5:$E$4004,$A25,Paradas!$B$5:$B$4004,D$16,Paradas!$A$5:$A$4004,"&gt;="&amp;$E$3,Paradas!$A$5:$A$4004,"&lt;="&amp;$G$3))</f>
        <v/>
      </c>
      <c r="E25" s="46">
        <f>IF(OR($A25="",E$16=""),"",SUMIFS(Paradas!$F$5:$F$4004,Paradas!$E$5:$E$4004,$A25,Paradas!$B$5:$B$4004,E$16,Paradas!$A$5:$A$4004,"&gt;="&amp;$E$3,Paradas!$A$5:$A$4004,"&lt;="&amp;$G$3))</f>
        <v/>
      </c>
      <c r="F25" s="46">
        <f>IF(OR($A25="",F$16=""),"",SUMIFS(Paradas!$F$5:$F$4004,Paradas!$E$5:$E$4004,$A25,Paradas!$B$5:$B$4004,F$16,Paradas!$A$5:$A$4004,"&gt;="&amp;$E$3,Paradas!$A$5:$A$4004,"&lt;="&amp;$G$3))</f>
        <v/>
      </c>
      <c r="G25" s="46">
        <f>IF(OR($A25="",G$16=""),"",SUMIFS(Paradas!$F$5:$F$4004,Paradas!$E$5:$E$4004,$A25,Paradas!$B$5:$B$4004,G$16,Paradas!$A$5:$A$4004,"&gt;="&amp;$E$3,Paradas!$A$5:$A$4004,"&lt;="&amp;$G$3))</f>
        <v/>
      </c>
      <c r="H25" s="46">
        <f>IF($A25="","",SUM(B25:G25))</f>
        <v/>
      </c>
    </row>
    <row r="26">
      <c r="A26" s="26">
        <f>IF('Motivos de Parada'!A16="","",'Motivos de Parada'!A16)</f>
        <v/>
      </c>
      <c r="B26" s="46">
        <f>IF(OR($A26="",B$16=""),"",SUMIFS(Paradas!$F$5:$F$4004,Paradas!$E$5:$E$4004,$A26,Paradas!$B$5:$B$4004,B$16,Paradas!$A$5:$A$4004,"&gt;="&amp;$E$3,Paradas!$A$5:$A$4004,"&lt;="&amp;$G$3))</f>
        <v/>
      </c>
      <c r="C26" s="46">
        <f>IF(OR($A26="",C$16=""),"",SUMIFS(Paradas!$F$5:$F$4004,Paradas!$E$5:$E$4004,$A26,Paradas!$B$5:$B$4004,C$16,Paradas!$A$5:$A$4004,"&gt;="&amp;$E$3,Paradas!$A$5:$A$4004,"&lt;="&amp;$G$3))</f>
        <v/>
      </c>
      <c r="D26" s="46">
        <f>IF(OR($A26="",D$16=""),"",SUMIFS(Paradas!$F$5:$F$4004,Paradas!$E$5:$E$4004,$A26,Paradas!$B$5:$B$4004,D$16,Paradas!$A$5:$A$4004,"&gt;="&amp;$E$3,Paradas!$A$5:$A$4004,"&lt;="&amp;$G$3))</f>
        <v/>
      </c>
      <c r="E26" s="46">
        <f>IF(OR($A26="",E$16=""),"",SUMIFS(Paradas!$F$5:$F$4004,Paradas!$E$5:$E$4004,$A26,Paradas!$B$5:$B$4004,E$16,Paradas!$A$5:$A$4004,"&gt;="&amp;$E$3,Paradas!$A$5:$A$4004,"&lt;="&amp;$G$3))</f>
        <v/>
      </c>
      <c r="F26" s="46">
        <f>IF(OR($A26="",F$16=""),"",SUMIFS(Paradas!$F$5:$F$4004,Paradas!$E$5:$E$4004,$A26,Paradas!$B$5:$B$4004,F$16,Paradas!$A$5:$A$4004,"&gt;="&amp;$E$3,Paradas!$A$5:$A$4004,"&lt;="&amp;$G$3))</f>
        <v/>
      </c>
      <c r="G26" s="46">
        <f>IF(OR($A26="",G$16=""),"",SUMIFS(Paradas!$F$5:$F$4004,Paradas!$E$5:$E$4004,$A26,Paradas!$B$5:$B$4004,G$16,Paradas!$A$5:$A$4004,"&gt;="&amp;$E$3,Paradas!$A$5:$A$4004,"&lt;="&amp;$G$3))</f>
        <v/>
      </c>
      <c r="H26" s="46">
        <f>IF($A26="","",SUM(B26:G26))</f>
        <v/>
      </c>
    </row>
    <row r="27">
      <c r="A27" s="26">
        <f>IF('Motivos de Parada'!A17="","",'Motivos de Parada'!A17)</f>
        <v/>
      </c>
      <c r="B27" s="46">
        <f>IF(OR($A27="",B$16=""),"",SUMIFS(Paradas!$F$5:$F$4004,Paradas!$E$5:$E$4004,$A27,Paradas!$B$5:$B$4004,B$16,Paradas!$A$5:$A$4004,"&gt;="&amp;$E$3,Paradas!$A$5:$A$4004,"&lt;="&amp;$G$3))</f>
        <v/>
      </c>
      <c r="C27" s="46">
        <f>IF(OR($A27="",C$16=""),"",SUMIFS(Paradas!$F$5:$F$4004,Paradas!$E$5:$E$4004,$A27,Paradas!$B$5:$B$4004,C$16,Paradas!$A$5:$A$4004,"&gt;="&amp;$E$3,Paradas!$A$5:$A$4004,"&lt;="&amp;$G$3))</f>
        <v/>
      </c>
      <c r="D27" s="46">
        <f>IF(OR($A27="",D$16=""),"",SUMIFS(Paradas!$F$5:$F$4004,Paradas!$E$5:$E$4004,$A27,Paradas!$B$5:$B$4004,D$16,Paradas!$A$5:$A$4004,"&gt;="&amp;$E$3,Paradas!$A$5:$A$4004,"&lt;="&amp;$G$3))</f>
        <v/>
      </c>
      <c r="E27" s="46">
        <f>IF(OR($A27="",E$16=""),"",SUMIFS(Paradas!$F$5:$F$4004,Paradas!$E$5:$E$4004,$A27,Paradas!$B$5:$B$4004,E$16,Paradas!$A$5:$A$4004,"&gt;="&amp;$E$3,Paradas!$A$5:$A$4004,"&lt;="&amp;$G$3))</f>
        <v/>
      </c>
      <c r="F27" s="46">
        <f>IF(OR($A27="",F$16=""),"",SUMIFS(Paradas!$F$5:$F$4004,Paradas!$E$5:$E$4004,$A27,Paradas!$B$5:$B$4004,F$16,Paradas!$A$5:$A$4004,"&gt;="&amp;$E$3,Paradas!$A$5:$A$4004,"&lt;="&amp;$G$3))</f>
        <v/>
      </c>
      <c r="G27" s="46">
        <f>IF(OR($A27="",G$16=""),"",SUMIFS(Paradas!$F$5:$F$4004,Paradas!$E$5:$E$4004,$A27,Paradas!$B$5:$B$4004,G$16,Paradas!$A$5:$A$4004,"&gt;="&amp;$E$3,Paradas!$A$5:$A$4004,"&lt;="&amp;$G$3))</f>
        <v/>
      </c>
      <c r="H27" s="46">
        <f>IF($A27="","",SUM(B27:G27))</f>
        <v/>
      </c>
    </row>
    <row r="28">
      <c r="A28" s="26">
        <f>IF('Motivos de Parada'!A18="","",'Motivos de Parada'!A18)</f>
        <v/>
      </c>
      <c r="B28" s="46">
        <f>IF(OR($A28="",B$16=""),"",SUMIFS(Paradas!$F$5:$F$4004,Paradas!$E$5:$E$4004,$A28,Paradas!$B$5:$B$4004,B$16,Paradas!$A$5:$A$4004,"&gt;="&amp;$E$3,Paradas!$A$5:$A$4004,"&lt;="&amp;$G$3))</f>
        <v/>
      </c>
      <c r="C28" s="46">
        <f>IF(OR($A28="",C$16=""),"",SUMIFS(Paradas!$F$5:$F$4004,Paradas!$E$5:$E$4004,$A28,Paradas!$B$5:$B$4004,C$16,Paradas!$A$5:$A$4004,"&gt;="&amp;$E$3,Paradas!$A$5:$A$4004,"&lt;="&amp;$G$3))</f>
        <v/>
      </c>
      <c r="D28" s="46">
        <f>IF(OR($A28="",D$16=""),"",SUMIFS(Paradas!$F$5:$F$4004,Paradas!$E$5:$E$4004,$A28,Paradas!$B$5:$B$4004,D$16,Paradas!$A$5:$A$4004,"&gt;="&amp;$E$3,Paradas!$A$5:$A$4004,"&lt;="&amp;$G$3))</f>
        <v/>
      </c>
      <c r="E28" s="46">
        <f>IF(OR($A28="",E$16=""),"",SUMIFS(Paradas!$F$5:$F$4004,Paradas!$E$5:$E$4004,$A28,Paradas!$B$5:$B$4004,E$16,Paradas!$A$5:$A$4004,"&gt;="&amp;$E$3,Paradas!$A$5:$A$4004,"&lt;="&amp;$G$3))</f>
        <v/>
      </c>
      <c r="F28" s="46">
        <f>IF(OR($A28="",F$16=""),"",SUMIFS(Paradas!$F$5:$F$4004,Paradas!$E$5:$E$4004,$A28,Paradas!$B$5:$B$4004,F$16,Paradas!$A$5:$A$4004,"&gt;="&amp;$E$3,Paradas!$A$5:$A$4004,"&lt;="&amp;$G$3))</f>
        <v/>
      </c>
      <c r="G28" s="46">
        <f>IF(OR($A28="",G$16=""),"",SUMIFS(Paradas!$F$5:$F$4004,Paradas!$E$5:$E$4004,$A28,Paradas!$B$5:$B$4004,G$16,Paradas!$A$5:$A$4004,"&gt;="&amp;$E$3,Paradas!$A$5:$A$4004,"&lt;="&amp;$G$3))</f>
        <v/>
      </c>
      <c r="H28" s="46">
        <f>IF($A28="","",SUM(B28:G28))</f>
        <v/>
      </c>
    </row>
    <row r="29">
      <c r="A29" s="26">
        <f>IF('Motivos de Parada'!A19="","",'Motivos de Parada'!A19)</f>
        <v/>
      </c>
      <c r="B29" s="46">
        <f>IF(OR($A29="",B$16=""),"",SUMIFS(Paradas!$F$5:$F$4004,Paradas!$E$5:$E$4004,$A29,Paradas!$B$5:$B$4004,B$16,Paradas!$A$5:$A$4004,"&gt;="&amp;$E$3,Paradas!$A$5:$A$4004,"&lt;="&amp;$G$3))</f>
        <v/>
      </c>
      <c r="C29" s="46">
        <f>IF(OR($A29="",C$16=""),"",SUMIFS(Paradas!$F$5:$F$4004,Paradas!$E$5:$E$4004,$A29,Paradas!$B$5:$B$4004,C$16,Paradas!$A$5:$A$4004,"&gt;="&amp;$E$3,Paradas!$A$5:$A$4004,"&lt;="&amp;$G$3))</f>
        <v/>
      </c>
      <c r="D29" s="46">
        <f>IF(OR($A29="",D$16=""),"",SUMIFS(Paradas!$F$5:$F$4004,Paradas!$E$5:$E$4004,$A29,Paradas!$B$5:$B$4004,D$16,Paradas!$A$5:$A$4004,"&gt;="&amp;$E$3,Paradas!$A$5:$A$4004,"&lt;="&amp;$G$3))</f>
        <v/>
      </c>
      <c r="E29" s="46">
        <f>IF(OR($A29="",E$16=""),"",SUMIFS(Paradas!$F$5:$F$4004,Paradas!$E$5:$E$4004,$A29,Paradas!$B$5:$B$4004,E$16,Paradas!$A$5:$A$4004,"&gt;="&amp;$E$3,Paradas!$A$5:$A$4004,"&lt;="&amp;$G$3))</f>
        <v/>
      </c>
      <c r="F29" s="46">
        <f>IF(OR($A29="",F$16=""),"",SUMIFS(Paradas!$F$5:$F$4004,Paradas!$E$5:$E$4004,$A29,Paradas!$B$5:$B$4004,F$16,Paradas!$A$5:$A$4004,"&gt;="&amp;$E$3,Paradas!$A$5:$A$4004,"&lt;="&amp;$G$3))</f>
        <v/>
      </c>
      <c r="G29" s="46">
        <f>IF(OR($A29="",G$16=""),"",SUMIFS(Paradas!$F$5:$F$4004,Paradas!$E$5:$E$4004,$A29,Paradas!$B$5:$B$4004,G$16,Paradas!$A$5:$A$4004,"&gt;="&amp;$E$3,Paradas!$A$5:$A$4004,"&lt;="&amp;$G$3))</f>
        <v/>
      </c>
      <c r="H29" s="46">
        <f>IF($A29="","",SUM(B29:G29))</f>
        <v/>
      </c>
    </row>
    <row r="30">
      <c r="A30" s="26">
        <f>IF('Motivos de Parada'!A20="","",'Motivos de Parada'!A20)</f>
        <v/>
      </c>
      <c r="B30" s="46">
        <f>IF(OR($A30="",B$16=""),"",SUMIFS(Paradas!$F$5:$F$4004,Paradas!$E$5:$E$4004,$A30,Paradas!$B$5:$B$4004,B$16,Paradas!$A$5:$A$4004,"&gt;="&amp;$E$3,Paradas!$A$5:$A$4004,"&lt;="&amp;$G$3))</f>
        <v/>
      </c>
      <c r="C30" s="46">
        <f>IF(OR($A30="",C$16=""),"",SUMIFS(Paradas!$F$5:$F$4004,Paradas!$E$5:$E$4004,$A30,Paradas!$B$5:$B$4004,C$16,Paradas!$A$5:$A$4004,"&gt;="&amp;$E$3,Paradas!$A$5:$A$4004,"&lt;="&amp;$G$3))</f>
        <v/>
      </c>
      <c r="D30" s="46">
        <f>IF(OR($A30="",D$16=""),"",SUMIFS(Paradas!$F$5:$F$4004,Paradas!$E$5:$E$4004,$A30,Paradas!$B$5:$B$4004,D$16,Paradas!$A$5:$A$4004,"&gt;="&amp;$E$3,Paradas!$A$5:$A$4004,"&lt;="&amp;$G$3))</f>
        <v/>
      </c>
      <c r="E30" s="46">
        <f>IF(OR($A30="",E$16=""),"",SUMIFS(Paradas!$F$5:$F$4004,Paradas!$E$5:$E$4004,$A30,Paradas!$B$5:$B$4004,E$16,Paradas!$A$5:$A$4004,"&gt;="&amp;$E$3,Paradas!$A$5:$A$4004,"&lt;="&amp;$G$3))</f>
        <v/>
      </c>
      <c r="F30" s="46">
        <f>IF(OR($A30="",F$16=""),"",SUMIFS(Paradas!$F$5:$F$4004,Paradas!$E$5:$E$4004,$A30,Paradas!$B$5:$B$4004,F$16,Paradas!$A$5:$A$4004,"&gt;="&amp;$E$3,Paradas!$A$5:$A$4004,"&lt;="&amp;$G$3))</f>
        <v/>
      </c>
      <c r="G30" s="46">
        <f>IF(OR($A30="",G$16=""),"",SUMIFS(Paradas!$F$5:$F$4004,Paradas!$E$5:$E$4004,$A30,Paradas!$B$5:$B$4004,G$16,Paradas!$A$5:$A$4004,"&gt;="&amp;$E$3,Paradas!$A$5:$A$4004,"&lt;="&amp;$G$3))</f>
        <v/>
      </c>
      <c r="H30" s="46">
        <f>IF($A30="","",SUM(B30:G30))</f>
        <v/>
      </c>
    </row>
    <row r="31">
      <c r="A31" s="26">
        <f>IF('Motivos de Parada'!A21="","",'Motivos de Parada'!A21)</f>
        <v/>
      </c>
      <c r="B31" s="46">
        <f>IF(OR($A31="",B$16=""),"",SUMIFS(Paradas!$F$5:$F$4004,Paradas!$E$5:$E$4004,$A31,Paradas!$B$5:$B$4004,B$16,Paradas!$A$5:$A$4004,"&gt;="&amp;$E$3,Paradas!$A$5:$A$4004,"&lt;="&amp;$G$3))</f>
        <v/>
      </c>
      <c r="C31" s="46">
        <f>IF(OR($A31="",C$16=""),"",SUMIFS(Paradas!$F$5:$F$4004,Paradas!$E$5:$E$4004,$A31,Paradas!$B$5:$B$4004,C$16,Paradas!$A$5:$A$4004,"&gt;="&amp;$E$3,Paradas!$A$5:$A$4004,"&lt;="&amp;$G$3))</f>
        <v/>
      </c>
      <c r="D31" s="46">
        <f>IF(OR($A31="",D$16=""),"",SUMIFS(Paradas!$F$5:$F$4004,Paradas!$E$5:$E$4004,$A31,Paradas!$B$5:$B$4004,D$16,Paradas!$A$5:$A$4004,"&gt;="&amp;$E$3,Paradas!$A$5:$A$4004,"&lt;="&amp;$G$3))</f>
        <v/>
      </c>
      <c r="E31" s="46">
        <f>IF(OR($A31="",E$16=""),"",SUMIFS(Paradas!$F$5:$F$4004,Paradas!$E$5:$E$4004,$A31,Paradas!$B$5:$B$4004,E$16,Paradas!$A$5:$A$4004,"&gt;="&amp;$E$3,Paradas!$A$5:$A$4004,"&lt;="&amp;$G$3))</f>
        <v/>
      </c>
      <c r="F31" s="46">
        <f>IF(OR($A31="",F$16=""),"",SUMIFS(Paradas!$F$5:$F$4004,Paradas!$E$5:$E$4004,$A31,Paradas!$B$5:$B$4004,F$16,Paradas!$A$5:$A$4004,"&gt;="&amp;$E$3,Paradas!$A$5:$A$4004,"&lt;="&amp;$G$3))</f>
        <v/>
      </c>
      <c r="G31" s="46">
        <f>IF(OR($A31="",G$16=""),"",SUMIFS(Paradas!$F$5:$F$4004,Paradas!$E$5:$E$4004,$A31,Paradas!$B$5:$B$4004,G$16,Paradas!$A$5:$A$4004,"&gt;="&amp;$E$3,Paradas!$A$5:$A$4004,"&lt;="&amp;$G$3))</f>
        <v/>
      </c>
      <c r="H31" s="46">
        <f>IF($A31="","",SUM(B31:G31))</f>
        <v/>
      </c>
    </row>
    <row r="32">
      <c r="A32" s="26">
        <f>IF('Motivos de Parada'!A22="","",'Motivos de Parada'!A22)</f>
        <v/>
      </c>
      <c r="B32" s="46">
        <f>IF(OR($A32="",B$16=""),"",SUMIFS(Paradas!$F$5:$F$4004,Paradas!$E$5:$E$4004,$A32,Paradas!$B$5:$B$4004,B$16,Paradas!$A$5:$A$4004,"&gt;="&amp;$E$3,Paradas!$A$5:$A$4004,"&lt;="&amp;$G$3))</f>
        <v/>
      </c>
      <c r="C32" s="46">
        <f>IF(OR($A32="",C$16=""),"",SUMIFS(Paradas!$F$5:$F$4004,Paradas!$E$5:$E$4004,$A32,Paradas!$B$5:$B$4004,C$16,Paradas!$A$5:$A$4004,"&gt;="&amp;$E$3,Paradas!$A$5:$A$4004,"&lt;="&amp;$G$3))</f>
        <v/>
      </c>
      <c r="D32" s="46">
        <f>IF(OR($A32="",D$16=""),"",SUMIFS(Paradas!$F$5:$F$4004,Paradas!$E$5:$E$4004,$A32,Paradas!$B$5:$B$4004,D$16,Paradas!$A$5:$A$4004,"&gt;="&amp;$E$3,Paradas!$A$5:$A$4004,"&lt;="&amp;$G$3))</f>
        <v/>
      </c>
      <c r="E32" s="46">
        <f>IF(OR($A32="",E$16=""),"",SUMIFS(Paradas!$F$5:$F$4004,Paradas!$E$5:$E$4004,$A32,Paradas!$B$5:$B$4004,E$16,Paradas!$A$5:$A$4004,"&gt;="&amp;$E$3,Paradas!$A$5:$A$4004,"&lt;="&amp;$G$3))</f>
        <v/>
      </c>
      <c r="F32" s="46">
        <f>IF(OR($A32="",F$16=""),"",SUMIFS(Paradas!$F$5:$F$4004,Paradas!$E$5:$E$4004,$A32,Paradas!$B$5:$B$4004,F$16,Paradas!$A$5:$A$4004,"&gt;="&amp;$E$3,Paradas!$A$5:$A$4004,"&lt;="&amp;$G$3))</f>
        <v/>
      </c>
      <c r="G32" s="46">
        <f>IF(OR($A32="",G$16=""),"",SUMIFS(Paradas!$F$5:$F$4004,Paradas!$E$5:$E$4004,$A32,Paradas!$B$5:$B$4004,G$16,Paradas!$A$5:$A$4004,"&gt;="&amp;$E$3,Paradas!$A$5:$A$4004,"&lt;="&amp;$G$3))</f>
        <v/>
      </c>
      <c r="H32" s="46">
        <f>IF($A32="","",SUM(B32:G32))</f>
        <v/>
      </c>
    </row>
    <row r="33">
      <c r="A33" s="26">
        <f>IF('Motivos de Parada'!A23="","",'Motivos de Parada'!A23)</f>
        <v/>
      </c>
      <c r="B33" s="46">
        <f>IF(OR($A33="",B$16=""),"",SUMIFS(Paradas!$F$5:$F$4004,Paradas!$E$5:$E$4004,$A33,Paradas!$B$5:$B$4004,B$16,Paradas!$A$5:$A$4004,"&gt;="&amp;$E$3,Paradas!$A$5:$A$4004,"&lt;="&amp;$G$3))</f>
        <v/>
      </c>
      <c r="C33" s="46">
        <f>IF(OR($A33="",C$16=""),"",SUMIFS(Paradas!$F$5:$F$4004,Paradas!$E$5:$E$4004,$A33,Paradas!$B$5:$B$4004,C$16,Paradas!$A$5:$A$4004,"&gt;="&amp;$E$3,Paradas!$A$5:$A$4004,"&lt;="&amp;$G$3))</f>
        <v/>
      </c>
      <c r="D33" s="46">
        <f>IF(OR($A33="",D$16=""),"",SUMIFS(Paradas!$F$5:$F$4004,Paradas!$E$5:$E$4004,$A33,Paradas!$B$5:$B$4004,D$16,Paradas!$A$5:$A$4004,"&gt;="&amp;$E$3,Paradas!$A$5:$A$4004,"&lt;="&amp;$G$3))</f>
        <v/>
      </c>
      <c r="E33" s="46">
        <f>IF(OR($A33="",E$16=""),"",SUMIFS(Paradas!$F$5:$F$4004,Paradas!$E$5:$E$4004,$A33,Paradas!$B$5:$B$4004,E$16,Paradas!$A$5:$A$4004,"&gt;="&amp;$E$3,Paradas!$A$5:$A$4004,"&lt;="&amp;$G$3))</f>
        <v/>
      </c>
      <c r="F33" s="46">
        <f>IF(OR($A33="",F$16=""),"",SUMIFS(Paradas!$F$5:$F$4004,Paradas!$E$5:$E$4004,$A33,Paradas!$B$5:$B$4004,F$16,Paradas!$A$5:$A$4004,"&gt;="&amp;$E$3,Paradas!$A$5:$A$4004,"&lt;="&amp;$G$3))</f>
        <v/>
      </c>
      <c r="G33" s="46">
        <f>IF(OR($A33="",G$16=""),"",SUMIFS(Paradas!$F$5:$F$4004,Paradas!$E$5:$E$4004,$A33,Paradas!$B$5:$B$4004,G$16,Paradas!$A$5:$A$4004,"&gt;="&amp;$E$3,Paradas!$A$5:$A$4004,"&lt;="&amp;$G$3))</f>
        <v/>
      </c>
      <c r="H33" s="46">
        <f>IF($A33="","",SUM(B33:G33))</f>
        <v/>
      </c>
    </row>
    <row r="34">
      <c r="A34" s="26">
        <f>IF('Motivos de Parada'!A24="","",'Motivos de Parada'!A24)</f>
        <v/>
      </c>
      <c r="B34" s="46">
        <f>IF(OR($A34="",B$16=""),"",SUMIFS(Paradas!$F$5:$F$4004,Paradas!$E$5:$E$4004,$A34,Paradas!$B$5:$B$4004,B$16,Paradas!$A$5:$A$4004,"&gt;="&amp;$E$3,Paradas!$A$5:$A$4004,"&lt;="&amp;$G$3))</f>
        <v/>
      </c>
      <c r="C34" s="46">
        <f>IF(OR($A34="",C$16=""),"",SUMIFS(Paradas!$F$5:$F$4004,Paradas!$E$5:$E$4004,$A34,Paradas!$B$5:$B$4004,C$16,Paradas!$A$5:$A$4004,"&gt;="&amp;$E$3,Paradas!$A$5:$A$4004,"&lt;="&amp;$G$3))</f>
        <v/>
      </c>
      <c r="D34" s="46">
        <f>IF(OR($A34="",D$16=""),"",SUMIFS(Paradas!$F$5:$F$4004,Paradas!$E$5:$E$4004,$A34,Paradas!$B$5:$B$4004,D$16,Paradas!$A$5:$A$4004,"&gt;="&amp;$E$3,Paradas!$A$5:$A$4004,"&lt;="&amp;$G$3))</f>
        <v/>
      </c>
      <c r="E34" s="46">
        <f>IF(OR($A34="",E$16=""),"",SUMIFS(Paradas!$F$5:$F$4004,Paradas!$E$5:$E$4004,$A34,Paradas!$B$5:$B$4004,E$16,Paradas!$A$5:$A$4004,"&gt;="&amp;$E$3,Paradas!$A$5:$A$4004,"&lt;="&amp;$G$3))</f>
        <v/>
      </c>
      <c r="F34" s="46">
        <f>IF(OR($A34="",F$16=""),"",SUMIFS(Paradas!$F$5:$F$4004,Paradas!$E$5:$E$4004,$A34,Paradas!$B$5:$B$4004,F$16,Paradas!$A$5:$A$4004,"&gt;="&amp;$E$3,Paradas!$A$5:$A$4004,"&lt;="&amp;$G$3))</f>
        <v/>
      </c>
      <c r="G34" s="46">
        <f>IF(OR($A34="",G$16=""),"",SUMIFS(Paradas!$F$5:$F$4004,Paradas!$E$5:$E$4004,$A34,Paradas!$B$5:$B$4004,G$16,Paradas!$A$5:$A$4004,"&gt;="&amp;$E$3,Paradas!$A$5:$A$4004,"&lt;="&amp;$G$3))</f>
        <v/>
      </c>
      <c r="H34" s="46">
        <f>IF($A34="","",SUM(B34:G34))</f>
        <v/>
      </c>
    </row>
    <row r="35">
      <c r="A35" s="26">
        <f>IF('Motivos de Parada'!A25="","",'Motivos de Parada'!A25)</f>
        <v/>
      </c>
      <c r="B35" s="46">
        <f>IF(OR($A35="",B$16=""),"",SUMIFS(Paradas!$F$5:$F$4004,Paradas!$E$5:$E$4004,$A35,Paradas!$B$5:$B$4004,B$16,Paradas!$A$5:$A$4004,"&gt;="&amp;$E$3,Paradas!$A$5:$A$4004,"&lt;="&amp;$G$3))</f>
        <v/>
      </c>
      <c r="C35" s="46">
        <f>IF(OR($A35="",C$16=""),"",SUMIFS(Paradas!$F$5:$F$4004,Paradas!$E$5:$E$4004,$A35,Paradas!$B$5:$B$4004,C$16,Paradas!$A$5:$A$4004,"&gt;="&amp;$E$3,Paradas!$A$5:$A$4004,"&lt;="&amp;$G$3))</f>
        <v/>
      </c>
      <c r="D35" s="46">
        <f>IF(OR($A35="",D$16=""),"",SUMIFS(Paradas!$F$5:$F$4004,Paradas!$E$5:$E$4004,$A35,Paradas!$B$5:$B$4004,D$16,Paradas!$A$5:$A$4004,"&gt;="&amp;$E$3,Paradas!$A$5:$A$4004,"&lt;="&amp;$G$3))</f>
        <v/>
      </c>
      <c r="E35" s="46">
        <f>IF(OR($A35="",E$16=""),"",SUMIFS(Paradas!$F$5:$F$4004,Paradas!$E$5:$E$4004,$A35,Paradas!$B$5:$B$4004,E$16,Paradas!$A$5:$A$4004,"&gt;="&amp;$E$3,Paradas!$A$5:$A$4004,"&lt;="&amp;$G$3))</f>
        <v/>
      </c>
      <c r="F35" s="46">
        <f>IF(OR($A35="",F$16=""),"",SUMIFS(Paradas!$F$5:$F$4004,Paradas!$E$5:$E$4004,$A35,Paradas!$B$5:$B$4004,F$16,Paradas!$A$5:$A$4004,"&gt;="&amp;$E$3,Paradas!$A$5:$A$4004,"&lt;="&amp;$G$3))</f>
        <v/>
      </c>
      <c r="G35" s="46">
        <f>IF(OR($A35="",G$16=""),"",SUMIFS(Paradas!$F$5:$F$4004,Paradas!$E$5:$E$4004,$A35,Paradas!$B$5:$B$4004,G$16,Paradas!$A$5:$A$4004,"&gt;="&amp;$E$3,Paradas!$A$5:$A$4004,"&lt;="&amp;$G$3))</f>
        <v/>
      </c>
      <c r="H35" s="46">
        <f>IF($A35="","",SUM(B35:G35))</f>
        <v/>
      </c>
    </row>
    <row r="36">
      <c r="A36" s="26">
        <f>IF('Motivos de Parada'!A26="","",'Motivos de Parada'!A26)</f>
        <v/>
      </c>
      <c r="B36" s="46">
        <f>IF(OR($A36="",B$16=""),"",SUMIFS(Paradas!$F$5:$F$4004,Paradas!$E$5:$E$4004,$A36,Paradas!$B$5:$B$4004,B$16,Paradas!$A$5:$A$4004,"&gt;="&amp;$E$3,Paradas!$A$5:$A$4004,"&lt;="&amp;$G$3))</f>
        <v/>
      </c>
      <c r="C36" s="46">
        <f>IF(OR($A36="",C$16=""),"",SUMIFS(Paradas!$F$5:$F$4004,Paradas!$E$5:$E$4004,$A36,Paradas!$B$5:$B$4004,C$16,Paradas!$A$5:$A$4004,"&gt;="&amp;$E$3,Paradas!$A$5:$A$4004,"&lt;="&amp;$G$3))</f>
        <v/>
      </c>
      <c r="D36" s="46">
        <f>IF(OR($A36="",D$16=""),"",SUMIFS(Paradas!$F$5:$F$4004,Paradas!$E$5:$E$4004,$A36,Paradas!$B$5:$B$4004,D$16,Paradas!$A$5:$A$4004,"&gt;="&amp;$E$3,Paradas!$A$5:$A$4004,"&lt;="&amp;$G$3))</f>
        <v/>
      </c>
      <c r="E36" s="46">
        <f>IF(OR($A36="",E$16=""),"",SUMIFS(Paradas!$F$5:$F$4004,Paradas!$E$5:$E$4004,$A36,Paradas!$B$5:$B$4004,E$16,Paradas!$A$5:$A$4004,"&gt;="&amp;$E$3,Paradas!$A$5:$A$4004,"&lt;="&amp;$G$3))</f>
        <v/>
      </c>
      <c r="F36" s="46">
        <f>IF(OR($A36="",F$16=""),"",SUMIFS(Paradas!$F$5:$F$4004,Paradas!$E$5:$E$4004,$A36,Paradas!$B$5:$B$4004,F$16,Paradas!$A$5:$A$4004,"&gt;="&amp;$E$3,Paradas!$A$5:$A$4004,"&lt;="&amp;$G$3))</f>
        <v/>
      </c>
      <c r="G36" s="46">
        <f>IF(OR($A36="",G$16=""),"",SUMIFS(Paradas!$F$5:$F$4004,Paradas!$E$5:$E$4004,$A36,Paradas!$B$5:$B$4004,G$16,Paradas!$A$5:$A$4004,"&gt;="&amp;$E$3,Paradas!$A$5:$A$4004,"&lt;="&amp;$G$3))</f>
        <v/>
      </c>
      <c r="H36" s="46">
        <f>IF($A36="","",SUM(B36:G36))</f>
        <v/>
      </c>
    </row>
    <row r="37">
      <c r="A37" s="17" t="inlineStr">
        <is>
          <t>TOTAL</t>
        </is>
      </c>
      <c r="B37" s="47">
        <f>SUM(B17:B36)</f>
        <v/>
      </c>
      <c r="C37" s="47">
        <f>SUM(C17:C36)</f>
        <v/>
      </c>
      <c r="D37" s="47">
        <f>SUM(D17:D36)</f>
        <v/>
      </c>
      <c r="E37" s="47">
        <f>SUM(E17:E36)</f>
        <v/>
      </c>
      <c r="F37" s="47">
        <f>SUM(F17:F36)</f>
        <v/>
      </c>
      <c r="G37" s="47">
        <f>SUM(G17:G36)</f>
        <v/>
      </c>
      <c r="H37" s="47">
        <f>SUM(H17:H36)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2" t="n"/>
      <c r="B39" s="1" t="n"/>
      <c r="C39" s="1" t="n"/>
      <c r="D39" s="1" t="n"/>
      <c r="E39" s="1" t="n"/>
      <c r="F39" s="1" t="n"/>
      <c r="G39" s="1" t="n"/>
      <c r="H39" s="1" t="n"/>
    </row>
  </sheetData>
  <mergeCells count="1">
    <mergeCell ref="B1:H2"/>
  </mergeCells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001F3864"/>
    <outlinePr summaryBelow="1" summaryRight="1"/>
    <pageSetUpPr/>
  </sheetPr>
  <dimension ref="A1:H39"/>
  <sheetViews>
    <sheetView tabSelected="0" workbookViewId="0">
      <selection activeCell="A1" sqref="A1"/>
    </sheetView>
  </sheetViews>
  <sheetFormatPr baseColWidth="8" defaultRowHeight="14.4"/>
  <cols>
    <col width="30" customWidth="1" min="1" max="1"/>
    <col width="14" customWidth="1" min="2" max="4"/>
    <col width="16" customWidth="1" min="5" max="5"/>
    <col width="12" customWidth="1" min="6" max="6"/>
    <col width="14" customWidth="1" min="7" max="8"/>
  </cols>
  <sheetData>
    <row r="1" ht="17.4" customHeight="1">
      <c r="B1" s="36" t="inlineStr">
        <is>
          <t>RESUMO MENSAL — NOVEMBRO</t>
        </is>
      </c>
      <c r="C1" s="38" t="n"/>
      <c r="D1" s="38" t="n"/>
      <c r="E1" s="38" t="n"/>
      <c r="F1" s="38" t="n"/>
      <c r="G1" s="38" t="n"/>
      <c r="H1" s="39" t="n"/>
    </row>
    <row r="2" ht="37.2" customHeight="1">
      <c r="A2" s="2" t="n"/>
      <c r="B2" s="40" t="n"/>
      <c r="C2" s="41" t="n"/>
      <c r="D2" s="41" t="n"/>
      <c r="E2" s="41" t="n"/>
      <c r="F2" s="41" t="n"/>
      <c r="G2" s="41" t="n"/>
      <c r="H2" s="42" t="n"/>
    </row>
    <row r="3">
      <c r="A3" s="17" t="inlineStr">
        <is>
          <t>Mês de referência:</t>
        </is>
      </c>
      <c r="B3" s="43">
        <f>DATE('Resumo Anual'!$B$3,11,1)</f>
        <v/>
      </c>
      <c r="C3" s="1" t="n"/>
      <c r="D3" s="1" t="inlineStr">
        <is>
          <t>De:</t>
        </is>
      </c>
      <c r="E3" s="18">
        <f>DATE(YEAR(B3),MONTH(B3),1)</f>
        <v/>
      </c>
      <c r="F3" s="1" t="inlineStr">
        <is>
          <t>até:</t>
        </is>
      </c>
      <c r="G3" s="18">
        <f>EOMONTH(B3,0)</f>
        <v/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1.95" customHeight="1">
      <c r="A5" s="3" t="inlineStr">
        <is>
          <t>Equipamento</t>
        </is>
      </c>
      <c r="B5" s="3" t="inlineStr">
        <is>
          <t>Dias lançados</t>
        </is>
      </c>
      <c r="C5" s="3" t="inlineStr">
        <is>
          <t>Horas totais</t>
        </is>
      </c>
      <c r="D5" s="3" t="inlineStr">
        <is>
          <t>Horas paradas</t>
        </is>
      </c>
      <c r="E5" s="3" t="inlineStr">
        <is>
          <t>Horas efetivas trabalhadas</t>
        </is>
      </c>
      <c r="F5" s="3" t="inlineStr">
        <is>
          <t>Nº de paradas</t>
        </is>
      </c>
      <c r="G5" s="3" t="inlineStr">
        <is>
          <t>Média efetiva por dia</t>
        </is>
      </c>
      <c r="H5" s="3" t="inlineStr">
        <is>
          <t>% do tempo trabalhando</t>
        </is>
      </c>
    </row>
    <row r="6">
      <c r="A6" s="19">
        <f>IF(Equipamentos!A6="","",Equipamentos!A6)</f>
        <v/>
      </c>
      <c r="B6" s="19">
        <f>IF(A6="","",COUNTIFS('Lançamentos Diários'!$B$5:$B$2004,$A6,'Lançamentos Diários'!$A$5:$A$2004,"&gt;="&amp;$E$3,'Lançamentos Diários'!$A$5:$A$2004,"&lt;="&amp;$G$3))</f>
        <v/>
      </c>
      <c r="C6" s="20">
        <f>IF(A6="","",SUMIFS('Lançamentos Diários'!$J$5:$J$2004,'Lançamentos Diários'!$B$5:$B$2004,$A6,'Lançamentos Diários'!$A$5:$A$2004,"&gt;="&amp;$E$3,'Lançamentos Diários'!$A$5:$A$2004,"&lt;="&amp;$G$3))</f>
        <v/>
      </c>
      <c r="D6" s="20">
        <f>IF(A6="","",SUMIFS(Paradas!$F$5:$F$4004,Paradas!$B$5:$B$4004,$A6,Paradas!$A$5:$A$4004,"&gt;="&amp;$E$3,Paradas!$A$5:$A$4004,"&lt;="&amp;$G$3))</f>
        <v/>
      </c>
      <c r="E6" s="20">
        <f>IF(A6="","",C6-D6)</f>
        <v/>
      </c>
      <c r="F6" s="19">
        <f>IF(A6="","",COUNTIFS(Paradas!$B$5:$B$4004,$A6,Paradas!$A$5:$A$4004,"&gt;="&amp;$E$3,Paradas!$A$5:$A$4004,"&lt;="&amp;$G$3))</f>
        <v/>
      </c>
      <c r="G6" s="20">
        <f>IF(A6="","",IF(B6=0,0,E6/B6))</f>
        <v/>
      </c>
      <c r="H6" s="44">
        <f>IF(A6="","",IF(C6=0,0,E6/C6))</f>
        <v/>
      </c>
    </row>
    <row r="7">
      <c r="A7" s="19">
        <f>IF(Equipamentos!A7="","",Equipamentos!A7)</f>
        <v/>
      </c>
      <c r="B7" s="19">
        <f>IF(A7="","",COUNTIFS('Lançamentos Diários'!$B$5:$B$2004,$A7,'Lançamentos Diários'!$A$5:$A$2004,"&gt;="&amp;$E$3,'Lançamentos Diários'!$A$5:$A$2004,"&lt;="&amp;$G$3))</f>
        <v/>
      </c>
      <c r="C7" s="20">
        <f>IF(A7="","",SUMIFS('Lançamentos Diários'!$J$5:$J$2004,'Lançamentos Diários'!$B$5:$B$2004,$A7,'Lançamentos Diários'!$A$5:$A$2004,"&gt;="&amp;$E$3,'Lançamentos Diários'!$A$5:$A$2004,"&lt;="&amp;$G$3))</f>
        <v/>
      </c>
      <c r="D7" s="20">
        <f>IF(A7="","",SUMIFS(Paradas!$F$5:$F$4004,Paradas!$B$5:$B$4004,$A7,Paradas!$A$5:$A$4004,"&gt;="&amp;$E$3,Paradas!$A$5:$A$4004,"&lt;="&amp;$G$3))</f>
        <v/>
      </c>
      <c r="E7" s="20">
        <f>IF(A7="","",C7-D7)</f>
        <v/>
      </c>
      <c r="F7" s="19">
        <f>IF(A7="","",COUNTIFS(Paradas!$B$5:$B$4004,$A7,Paradas!$A$5:$A$4004,"&gt;="&amp;$E$3,Paradas!$A$5:$A$4004,"&lt;="&amp;$G$3))</f>
        <v/>
      </c>
      <c r="G7" s="20">
        <f>IF(A7="","",IF(B7=0,0,E7/B7))</f>
        <v/>
      </c>
      <c r="H7" s="44">
        <f>IF(A7="","",IF(C7=0,0,E7/C7))</f>
        <v/>
      </c>
    </row>
    <row r="8">
      <c r="A8" s="19">
        <f>IF(Equipamentos!A8="","",Equipamentos!A8)</f>
        <v/>
      </c>
      <c r="B8" s="19">
        <f>IF(A8="","",COUNTIFS('Lançamentos Diários'!$B$5:$B$2004,$A8,'Lançamentos Diários'!$A$5:$A$2004,"&gt;="&amp;$E$3,'Lançamentos Diários'!$A$5:$A$2004,"&lt;="&amp;$G$3))</f>
        <v/>
      </c>
      <c r="C8" s="20">
        <f>IF(A8="","",SUMIFS('Lançamentos Diários'!$J$5:$J$2004,'Lançamentos Diários'!$B$5:$B$2004,$A8,'Lançamentos Diários'!$A$5:$A$2004,"&gt;="&amp;$E$3,'Lançamentos Diários'!$A$5:$A$2004,"&lt;="&amp;$G$3))</f>
        <v/>
      </c>
      <c r="D8" s="20">
        <f>IF(A8="","",SUMIFS(Paradas!$F$5:$F$4004,Paradas!$B$5:$B$4004,$A8,Paradas!$A$5:$A$4004,"&gt;="&amp;$E$3,Paradas!$A$5:$A$4004,"&lt;="&amp;$G$3))</f>
        <v/>
      </c>
      <c r="E8" s="20">
        <f>IF(A8="","",C8-D8)</f>
        <v/>
      </c>
      <c r="F8" s="19">
        <f>IF(A8="","",COUNTIFS(Paradas!$B$5:$B$4004,$A8,Paradas!$A$5:$A$4004,"&gt;="&amp;$E$3,Paradas!$A$5:$A$4004,"&lt;="&amp;$G$3))</f>
        <v/>
      </c>
      <c r="G8" s="20">
        <f>IF(A8="","",IF(B8=0,0,E8/B8))</f>
        <v/>
      </c>
      <c r="H8" s="44">
        <f>IF(A8="","",IF(C8=0,0,E8/C8))</f>
        <v/>
      </c>
    </row>
    <row r="9">
      <c r="A9" s="19">
        <f>IF(Equipamentos!A9="","",Equipamentos!A9)</f>
        <v/>
      </c>
      <c r="B9" s="19">
        <f>IF(A9="","",COUNTIFS('Lançamentos Diários'!$B$5:$B$2004,$A9,'Lançamentos Diários'!$A$5:$A$2004,"&gt;="&amp;$E$3,'Lançamentos Diários'!$A$5:$A$2004,"&lt;="&amp;$G$3))</f>
        <v/>
      </c>
      <c r="C9" s="20">
        <f>IF(A9="","",SUMIFS('Lançamentos Diários'!$J$5:$J$2004,'Lançamentos Diários'!$B$5:$B$2004,$A9,'Lançamentos Diários'!$A$5:$A$2004,"&gt;="&amp;$E$3,'Lançamentos Diários'!$A$5:$A$2004,"&lt;="&amp;$G$3))</f>
        <v/>
      </c>
      <c r="D9" s="20">
        <f>IF(A9="","",SUMIFS(Paradas!$F$5:$F$4004,Paradas!$B$5:$B$4004,$A9,Paradas!$A$5:$A$4004,"&gt;="&amp;$E$3,Paradas!$A$5:$A$4004,"&lt;="&amp;$G$3))</f>
        <v/>
      </c>
      <c r="E9" s="20">
        <f>IF(A9="","",C9-D9)</f>
        <v/>
      </c>
      <c r="F9" s="19">
        <f>IF(A9="","",COUNTIFS(Paradas!$B$5:$B$4004,$A9,Paradas!$A$5:$A$4004,"&gt;="&amp;$E$3,Paradas!$A$5:$A$4004,"&lt;="&amp;$G$3))</f>
        <v/>
      </c>
      <c r="G9" s="20">
        <f>IF(A9="","",IF(B9=0,0,E9/B9))</f>
        <v/>
      </c>
      <c r="H9" s="44">
        <f>IF(A9="","",IF(C9=0,0,E9/C9))</f>
        <v/>
      </c>
    </row>
    <row r="10">
      <c r="A10" s="19">
        <f>IF(Equipamentos!A10="","",Equipamentos!A10)</f>
        <v/>
      </c>
      <c r="B10" s="19">
        <f>IF(A10="","",COUNTIFS('Lançamentos Diários'!$B$5:$B$2004,$A10,'Lançamentos Diários'!$A$5:$A$2004,"&gt;="&amp;$E$3,'Lançamentos Diários'!$A$5:$A$2004,"&lt;="&amp;$G$3))</f>
        <v/>
      </c>
      <c r="C10" s="20">
        <f>IF(A10="","",SUMIFS('Lançamentos Diários'!$J$5:$J$2004,'Lançamentos Diários'!$B$5:$B$2004,$A10,'Lançamentos Diários'!$A$5:$A$2004,"&gt;="&amp;$E$3,'Lançamentos Diários'!$A$5:$A$2004,"&lt;="&amp;$G$3))</f>
        <v/>
      </c>
      <c r="D10" s="20">
        <f>IF(A10="","",SUMIFS(Paradas!$F$5:$F$4004,Paradas!$B$5:$B$4004,$A10,Paradas!$A$5:$A$4004,"&gt;="&amp;$E$3,Paradas!$A$5:$A$4004,"&lt;="&amp;$G$3))</f>
        <v/>
      </c>
      <c r="E10" s="20">
        <f>IF(A10="","",C10-D10)</f>
        <v/>
      </c>
      <c r="F10" s="19">
        <f>IF(A10="","",COUNTIFS(Paradas!$B$5:$B$4004,$A10,Paradas!$A$5:$A$4004,"&gt;="&amp;$E$3,Paradas!$A$5:$A$4004,"&lt;="&amp;$G$3))</f>
        <v/>
      </c>
      <c r="G10" s="20">
        <f>IF(A10="","",IF(B10=0,0,E10/B10))</f>
        <v/>
      </c>
      <c r="H10" s="44">
        <f>IF(A10="","",IF(C10=0,0,E10/C10))</f>
        <v/>
      </c>
    </row>
    <row r="11">
      <c r="A11" s="19">
        <f>IF(Equipamentos!A11="","",Equipamentos!A11)</f>
        <v/>
      </c>
      <c r="B11" s="19">
        <f>IF(A11="","",COUNTIFS('Lançamentos Diários'!$B$5:$B$2004,$A11,'Lançamentos Diários'!$A$5:$A$2004,"&gt;="&amp;$E$3,'Lançamentos Diários'!$A$5:$A$2004,"&lt;="&amp;$G$3))</f>
        <v/>
      </c>
      <c r="C11" s="20">
        <f>IF(A11="","",SUMIFS('Lançamentos Diários'!$J$5:$J$2004,'Lançamentos Diários'!$B$5:$B$2004,$A11,'Lançamentos Diários'!$A$5:$A$2004,"&gt;="&amp;$E$3,'Lançamentos Diários'!$A$5:$A$2004,"&lt;="&amp;$G$3))</f>
        <v/>
      </c>
      <c r="D11" s="20">
        <f>IF(A11="","",SUMIFS(Paradas!$F$5:$F$4004,Paradas!$B$5:$B$4004,$A11,Paradas!$A$5:$A$4004,"&gt;="&amp;$E$3,Paradas!$A$5:$A$4004,"&lt;="&amp;$G$3))</f>
        <v/>
      </c>
      <c r="E11" s="20">
        <f>IF(A11="","",C11-D11)</f>
        <v/>
      </c>
      <c r="F11" s="19">
        <f>IF(A11="","",COUNTIFS(Paradas!$B$5:$B$4004,$A11,Paradas!$A$5:$A$4004,"&gt;="&amp;$E$3,Paradas!$A$5:$A$4004,"&lt;="&amp;$G$3))</f>
        <v/>
      </c>
      <c r="G11" s="20">
        <f>IF(A11="","",IF(B11=0,0,E11/B11))</f>
        <v/>
      </c>
      <c r="H11" s="44">
        <f>IF(A11="","",IF(C11=0,0,E11/C11))</f>
        <v/>
      </c>
    </row>
    <row r="12">
      <c r="A12" s="17" t="inlineStr">
        <is>
          <t>TOTAL</t>
        </is>
      </c>
      <c r="B12" s="22">
        <f>SUM(B6:B11)</f>
        <v/>
      </c>
      <c r="C12" s="23">
        <f>SUM(C6:C11)</f>
        <v/>
      </c>
      <c r="D12" s="23">
        <f>SUM(D6:D11)</f>
        <v/>
      </c>
      <c r="E12" s="23">
        <f>SUM(E6:E11)</f>
        <v/>
      </c>
      <c r="F12" s="22">
        <f>SUM(F6:F11)</f>
        <v/>
      </c>
      <c r="G12" s="1" t="n"/>
      <c r="H12" s="45">
        <f>IF(C12=0,0,E12/C12)</f>
        <v/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15.6" customHeight="1">
      <c r="A15" s="25" t="inlineStr">
        <is>
          <t>HORAS PARADAS POR MOTIVO NO MÊS</t>
        </is>
      </c>
      <c r="B15" s="1" t="n"/>
      <c r="C15" s="1" t="n"/>
      <c r="D15" s="1" t="n"/>
      <c r="E15" s="1" t="n"/>
      <c r="F15" s="1" t="n"/>
      <c r="G15" s="1" t="n"/>
      <c r="H15" s="1" t="n"/>
    </row>
    <row r="16" ht="31.95" customHeight="1">
      <c r="A16" s="3" t="inlineStr">
        <is>
          <t>Motivo</t>
        </is>
      </c>
      <c r="B16" s="3">
        <f>IF(Equipamentos!A6="","",Equipamentos!A6)</f>
        <v/>
      </c>
      <c r="C16" s="3">
        <f>IF(Equipamentos!A7="","",Equipamentos!A7)</f>
        <v/>
      </c>
      <c r="D16" s="3">
        <f>IF(Equipamentos!A8="","",Equipamentos!A8)</f>
        <v/>
      </c>
      <c r="E16" s="3">
        <f>IF(Equipamentos!A9="","",Equipamentos!A9)</f>
        <v/>
      </c>
      <c r="F16" s="3">
        <f>IF(Equipamentos!A10="","",Equipamentos!A10)</f>
        <v/>
      </c>
      <c r="G16" s="3">
        <f>IF(Equipamentos!A11="","",Equipamentos!A11)</f>
        <v/>
      </c>
      <c r="H16" s="3" t="inlineStr">
        <is>
          <t>Total</t>
        </is>
      </c>
    </row>
    <row r="17">
      <c r="A17" s="26">
        <f>IF('Motivos de Parada'!A7="","",'Motivos de Parada'!A7)</f>
        <v/>
      </c>
      <c r="B17" s="46">
        <f>IF(OR($A17="",B$16=""),"",SUMIFS(Paradas!$F$5:$F$4004,Paradas!$E$5:$E$4004,$A17,Paradas!$B$5:$B$4004,B$16,Paradas!$A$5:$A$4004,"&gt;="&amp;$E$3,Paradas!$A$5:$A$4004,"&lt;="&amp;$G$3))</f>
        <v/>
      </c>
      <c r="C17" s="46">
        <f>IF(OR($A17="",C$16=""),"",SUMIFS(Paradas!$F$5:$F$4004,Paradas!$E$5:$E$4004,$A17,Paradas!$B$5:$B$4004,C$16,Paradas!$A$5:$A$4004,"&gt;="&amp;$E$3,Paradas!$A$5:$A$4004,"&lt;="&amp;$G$3))</f>
        <v/>
      </c>
      <c r="D17" s="46">
        <f>IF(OR($A17="",D$16=""),"",SUMIFS(Paradas!$F$5:$F$4004,Paradas!$E$5:$E$4004,$A17,Paradas!$B$5:$B$4004,D$16,Paradas!$A$5:$A$4004,"&gt;="&amp;$E$3,Paradas!$A$5:$A$4004,"&lt;="&amp;$G$3))</f>
        <v/>
      </c>
      <c r="E17" s="46">
        <f>IF(OR($A17="",E$16=""),"",SUMIFS(Paradas!$F$5:$F$4004,Paradas!$E$5:$E$4004,$A17,Paradas!$B$5:$B$4004,E$16,Paradas!$A$5:$A$4004,"&gt;="&amp;$E$3,Paradas!$A$5:$A$4004,"&lt;="&amp;$G$3))</f>
        <v/>
      </c>
      <c r="F17" s="46">
        <f>IF(OR($A17="",F$16=""),"",SUMIFS(Paradas!$F$5:$F$4004,Paradas!$E$5:$E$4004,$A17,Paradas!$B$5:$B$4004,F$16,Paradas!$A$5:$A$4004,"&gt;="&amp;$E$3,Paradas!$A$5:$A$4004,"&lt;="&amp;$G$3))</f>
        <v/>
      </c>
      <c r="G17" s="46">
        <f>IF(OR($A17="",G$16=""),"",SUMIFS(Paradas!$F$5:$F$4004,Paradas!$E$5:$E$4004,$A17,Paradas!$B$5:$B$4004,G$16,Paradas!$A$5:$A$4004,"&gt;="&amp;$E$3,Paradas!$A$5:$A$4004,"&lt;="&amp;$G$3))</f>
        <v/>
      </c>
      <c r="H17" s="46">
        <f>IF($A17="","",SUM(B17:G17))</f>
        <v/>
      </c>
    </row>
    <row r="18">
      <c r="A18" s="26">
        <f>IF('Motivos de Parada'!A8="","",'Motivos de Parada'!A8)</f>
        <v/>
      </c>
      <c r="B18" s="46">
        <f>IF(OR($A18="",B$16=""),"",SUMIFS(Paradas!$F$5:$F$4004,Paradas!$E$5:$E$4004,$A18,Paradas!$B$5:$B$4004,B$16,Paradas!$A$5:$A$4004,"&gt;="&amp;$E$3,Paradas!$A$5:$A$4004,"&lt;="&amp;$G$3))</f>
        <v/>
      </c>
      <c r="C18" s="46">
        <f>IF(OR($A18="",C$16=""),"",SUMIFS(Paradas!$F$5:$F$4004,Paradas!$E$5:$E$4004,$A18,Paradas!$B$5:$B$4004,C$16,Paradas!$A$5:$A$4004,"&gt;="&amp;$E$3,Paradas!$A$5:$A$4004,"&lt;="&amp;$G$3))</f>
        <v/>
      </c>
      <c r="D18" s="46">
        <f>IF(OR($A18="",D$16=""),"",SUMIFS(Paradas!$F$5:$F$4004,Paradas!$E$5:$E$4004,$A18,Paradas!$B$5:$B$4004,D$16,Paradas!$A$5:$A$4004,"&gt;="&amp;$E$3,Paradas!$A$5:$A$4004,"&lt;="&amp;$G$3))</f>
        <v/>
      </c>
      <c r="E18" s="46">
        <f>IF(OR($A18="",E$16=""),"",SUMIFS(Paradas!$F$5:$F$4004,Paradas!$E$5:$E$4004,$A18,Paradas!$B$5:$B$4004,E$16,Paradas!$A$5:$A$4004,"&gt;="&amp;$E$3,Paradas!$A$5:$A$4004,"&lt;="&amp;$G$3))</f>
        <v/>
      </c>
      <c r="F18" s="46">
        <f>IF(OR($A18="",F$16=""),"",SUMIFS(Paradas!$F$5:$F$4004,Paradas!$E$5:$E$4004,$A18,Paradas!$B$5:$B$4004,F$16,Paradas!$A$5:$A$4004,"&gt;="&amp;$E$3,Paradas!$A$5:$A$4004,"&lt;="&amp;$G$3))</f>
        <v/>
      </c>
      <c r="G18" s="46">
        <f>IF(OR($A18="",G$16=""),"",SUMIFS(Paradas!$F$5:$F$4004,Paradas!$E$5:$E$4004,$A18,Paradas!$B$5:$B$4004,G$16,Paradas!$A$5:$A$4004,"&gt;="&amp;$E$3,Paradas!$A$5:$A$4004,"&lt;="&amp;$G$3))</f>
        <v/>
      </c>
      <c r="H18" s="46">
        <f>IF($A18="","",SUM(B18:G18))</f>
        <v/>
      </c>
    </row>
    <row r="19">
      <c r="A19" s="26">
        <f>IF('Motivos de Parada'!A9="","",'Motivos de Parada'!A9)</f>
        <v/>
      </c>
      <c r="B19" s="46">
        <f>IF(OR($A19="",B$16=""),"",SUMIFS(Paradas!$F$5:$F$4004,Paradas!$E$5:$E$4004,$A19,Paradas!$B$5:$B$4004,B$16,Paradas!$A$5:$A$4004,"&gt;="&amp;$E$3,Paradas!$A$5:$A$4004,"&lt;="&amp;$G$3))</f>
        <v/>
      </c>
      <c r="C19" s="46">
        <f>IF(OR($A19="",C$16=""),"",SUMIFS(Paradas!$F$5:$F$4004,Paradas!$E$5:$E$4004,$A19,Paradas!$B$5:$B$4004,C$16,Paradas!$A$5:$A$4004,"&gt;="&amp;$E$3,Paradas!$A$5:$A$4004,"&lt;="&amp;$G$3))</f>
        <v/>
      </c>
      <c r="D19" s="46">
        <f>IF(OR($A19="",D$16=""),"",SUMIFS(Paradas!$F$5:$F$4004,Paradas!$E$5:$E$4004,$A19,Paradas!$B$5:$B$4004,D$16,Paradas!$A$5:$A$4004,"&gt;="&amp;$E$3,Paradas!$A$5:$A$4004,"&lt;="&amp;$G$3))</f>
        <v/>
      </c>
      <c r="E19" s="46">
        <f>IF(OR($A19="",E$16=""),"",SUMIFS(Paradas!$F$5:$F$4004,Paradas!$E$5:$E$4004,$A19,Paradas!$B$5:$B$4004,E$16,Paradas!$A$5:$A$4004,"&gt;="&amp;$E$3,Paradas!$A$5:$A$4004,"&lt;="&amp;$G$3))</f>
        <v/>
      </c>
      <c r="F19" s="46">
        <f>IF(OR($A19="",F$16=""),"",SUMIFS(Paradas!$F$5:$F$4004,Paradas!$E$5:$E$4004,$A19,Paradas!$B$5:$B$4004,F$16,Paradas!$A$5:$A$4004,"&gt;="&amp;$E$3,Paradas!$A$5:$A$4004,"&lt;="&amp;$G$3))</f>
        <v/>
      </c>
      <c r="G19" s="46">
        <f>IF(OR($A19="",G$16=""),"",SUMIFS(Paradas!$F$5:$F$4004,Paradas!$E$5:$E$4004,$A19,Paradas!$B$5:$B$4004,G$16,Paradas!$A$5:$A$4004,"&gt;="&amp;$E$3,Paradas!$A$5:$A$4004,"&lt;="&amp;$G$3))</f>
        <v/>
      </c>
      <c r="H19" s="46">
        <f>IF($A19="","",SUM(B19:G19))</f>
        <v/>
      </c>
    </row>
    <row r="20">
      <c r="A20" s="26">
        <f>IF('Motivos de Parada'!A10="","",'Motivos de Parada'!A10)</f>
        <v/>
      </c>
      <c r="B20" s="46">
        <f>IF(OR($A20="",B$16=""),"",SUMIFS(Paradas!$F$5:$F$4004,Paradas!$E$5:$E$4004,$A20,Paradas!$B$5:$B$4004,B$16,Paradas!$A$5:$A$4004,"&gt;="&amp;$E$3,Paradas!$A$5:$A$4004,"&lt;="&amp;$G$3))</f>
        <v/>
      </c>
      <c r="C20" s="46">
        <f>IF(OR($A20="",C$16=""),"",SUMIFS(Paradas!$F$5:$F$4004,Paradas!$E$5:$E$4004,$A20,Paradas!$B$5:$B$4004,C$16,Paradas!$A$5:$A$4004,"&gt;="&amp;$E$3,Paradas!$A$5:$A$4004,"&lt;="&amp;$G$3))</f>
        <v/>
      </c>
      <c r="D20" s="46">
        <f>IF(OR($A20="",D$16=""),"",SUMIFS(Paradas!$F$5:$F$4004,Paradas!$E$5:$E$4004,$A20,Paradas!$B$5:$B$4004,D$16,Paradas!$A$5:$A$4004,"&gt;="&amp;$E$3,Paradas!$A$5:$A$4004,"&lt;="&amp;$G$3))</f>
        <v/>
      </c>
      <c r="E20" s="46">
        <f>IF(OR($A20="",E$16=""),"",SUMIFS(Paradas!$F$5:$F$4004,Paradas!$E$5:$E$4004,$A20,Paradas!$B$5:$B$4004,E$16,Paradas!$A$5:$A$4004,"&gt;="&amp;$E$3,Paradas!$A$5:$A$4004,"&lt;="&amp;$G$3))</f>
        <v/>
      </c>
      <c r="F20" s="46">
        <f>IF(OR($A20="",F$16=""),"",SUMIFS(Paradas!$F$5:$F$4004,Paradas!$E$5:$E$4004,$A20,Paradas!$B$5:$B$4004,F$16,Paradas!$A$5:$A$4004,"&gt;="&amp;$E$3,Paradas!$A$5:$A$4004,"&lt;="&amp;$G$3))</f>
        <v/>
      </c>
      <c r="G20" s="46">
        <f>IF(OR($A20="",G$16=""),"",SUMIFS(Paradas!$F$5:$F$4004,Paradas!$E$5:$E$4004,$A20,Paradas!$B$5:$B$4004,G$16,Paradas!$A$5:$A$4004,"&gt;="&amp;$E$3,Paradas!$A$5:$A$4004,"&lt;="&amp;$G$3))</f>
        <v/>
      </c>
      <c r="H20" s="46">
        <f>IF($A20="","",SUM(B20:G20))</f>
        <v/>
      </c>
    </row>
    <row r="21">
      <c r="A21" s="26">
        <f>IF('Motivos de Parada'!A11="","",'Motivos de Parada'!A11)</f>
        <v/>
      </c>
      <c r="B21" s="46">
        <f>IF(OR($A21="",B$16=""),"",SUMIFS(Paradas!$F$5:$F$4004,Paradas!$E$5:$E$4004,$A21,Paradas!$B$5:$B$4004,B$16,Paradas!$A$5:$A$4004,"&gt;="&amp;$E$3,Paradas!$A$5:$A$4004,"&lt;="&amp;$G$3))</f>
        <v/>
      </c>
      <c r="C21" s="46">
        <f>IF(OR($A21="",C$16=""),"",SUMIFS(Paradas!$F$5:$F$4004,Paradas!$E$5:$E$4004,$A21,Paradas!$B$5:$B$4004,C$16,Paradas!$A$5:$A$4004,"&gt;="&amp;$E$3,Paradas!$A$5:$A$4004,"&lt;="&amp;$G$3))</f>
        <v/>
      </c>
      <c r="D21" s="46">
        <f>IF(OR($A21="",D$16=""),"",SUMIFS(Paradas!$F$5:$F$4004,Paradas!$E$5:$E$4004,$A21,Paradas!$B$5:$B$4004,D$16,Paradas!$A$5:$A$4004,"&gt;="&amp;$E$3,Paradas!$A$5:$A$4004,"&lt;="&amp;$G$3))</f>
        <v/>
      </c>
      <c r="E21" s="46">
        <f>IF(OR($A21="",E$16=""),"",SUMIFS(Paradas!$F$5:$F$4004,Paradas!$E$5:$E$4004,$A21,Paradas!$B$5:$B$4004,E$16,Paradas!$A$5:$A$4004,"&gt;="&amp;$E$3,Paradas!$A$5:$A$4004,"&lt;="&amp;$G$3))</f>
        <v/>
      </c>
      <c r="F21" s="46">
        <f>IF(OR($A21="",F$16=""),"",SUMIFS(Paradas!$F$5:$F$4004,Paradas!$E$5:$E$4004,$A21,Paradas!$B$5:$B$4004,F$16,Paradas!$A$5:$A$4004,"&gt;="&amp;$E$3,Paradas!$A$5:$A$4004,"&lt;="&amp;$G$3))</f>
        <v/>
      </c>
      <c r="G21" s="46">
        <f>IF(OR($A21="",G$16=""),"",SUMIFS(Paradas!$F$5:$F$4004,Paradas!$E$5:$E$4004,$A21,Paradas!$B$5:$B$4004,G$16,Paradas!$A$5:$A$4004,"&gt;="&amp;$E$3,Paradas!$A$5:$A$4004,"&lt;="&amp;$G$3))</f>
        <v/>
      </c>
      <c r="H21" s="46">
        <f>IF($A21="","",SUM(B21:G21))</f>
        <v/>
      </c>
    </row>
    <row r="22">
      <c r="A22" s="26">
        <f>IF('Motivos de Parada'!A12="","",'Motivos de Parada'!A12)</f>
        <v/>
      </c>
      <c r="B22" s="46">
        <f>IF(OR($A22="",B$16=""),"",SUMIFS(Paradas!$F$5:$F$4004,Paradas!$E$5:$E$4004,$A22,Paradas!$B$5:$B$4004,B$16,Paradas!$A$5:$A$4004,"&gt;="&amp;$E$3,Paradas!$A$5:$A$4004,"&lt;="&amp;$G$3))</f>
        <v/>
      </c>
      <c r="C22" s="46">
        <f>IF(OR($A22="",C$16=""),"",SUMIFS(Paradas!$F$5:$F$4004,Paradas!$E$5:$E$4004,$A22,Paradas!$B$5:$B$4004,C$16,Paradas!$A$5:$A$4004,"&gt;="&amp;$E$3,Paradas!$A$5:$A$4004,"&lt;="&amp;$G$3))</f>
        <v/>
      </c>
      <c r="D22" s="46">
        <f>IF(OR($A22="",D$16=""),"",SUMIFS(Paradas!$F$5:$F$4004,Paradas!$E$5:$E$4004,$A22,Paradas!$B$5:$B$4004,D$16,Paradas!$A$5:$A$4004,"&gt;="&amp;$E$3,Paradas!$A$5:$A$4004,"&lt;="&amp;$G$3))</f>
        <v/>
      </c>
      <c r="E22" s="46">
        <f>IF(OR($A22="",E$16=""),"",SUMIFS(Paradas!$F$5:$F$4004,Paradas!$E$5:$E$4004,$A22,Paradas!$B$5:$B$4004,E$16,Paradas!$A$5:$A$4004,"&gt;="&amp;$E$3,Paradas!$A$5:$A$4004,"&lt;="&amp;$G$3))</f>
        <v/>
      </c>
      <c r="F22" s="46">
        <f>IF(OR($A22="",F$16=""),"",SUMIFS(Paradas!$F$5:$F$4004,Paradas!$E$5:$E$4004,$A22,Paradas!$B$5:$B$4004,F$16,Paradas!$A$5:$A$4004,"&gt;="&amp;$E$3,Paradas!$A$5:$A$4004,"&lt;="&amp;$G$3))</f>
        <v/>
      </c>
      <c r="G22" s="46">
        <f>IF(OR($A22="",G$16=""),"",SUMIFS(Paradas!$F$5:$F$4004,Paradas!$E$5:$E$4004,$A22,Paradas!$B$5:$B$4004,G$16,Paradas!$A$5:$A$4004,"&gt;="&amp;$E$3,Paradas!$A$5:$A$4004,"&lt;="&amp;$G$3))</f>
        <v/>
      </c>
      <c r="H22" s="46">
        <f>IF($A22="","",SUM(B22:G22))</f>
        <v/>
      </c>
    </row>
    <row r="23">
      <c r="A23" s="26">
        <f>IF('Motivos de Parada'!A13="","",'Motivos de Parada'!A13)</f>
        <v/>
      </c>
      <c r="B23" s="46">
        <f>IF(OR($A23="",B$16=""),"",SUMIFS(Paradas!$F$5:$F$4004,Paradas!$E$5:$E$4004,$A23,Paradas!$B$5:$B$4004,B$16,Paradas!$A$5:$A$4004,"&gt;="&amp;$E$3,Paradas!$A$5:$A$4004,"&lt;="&amp;$G$3))</f>
        <v/>
      </c>
      <c r="C23" s="46">
        <f>IF(OR($A23="",C$16=""),"",SUMIFS(Paradas!$F$5:$F$4004,Paradas!$E$5:$E$4004,$A23,Paradas!$B$5:$B$4004,C$16,Paradas!$A$5:$A$4004,"&gt;="&amp;$E$3,Paradas!$A$5:$A$4004,"&lt;="&amp;$G$3))</f>
        <v/>
      </c>
      <c r="D23" s="46">
        <f>IF(OR($A23="",D$16=""),"",SUMIFS(Paradas!$F$5:$F$4004,Paradas!$E$5:$E$4004,$A23,Paradas!$B$5:$B$4004,D$16,Paradas!$A$5:$A$4004,"&gt;="&amp;$E$3,Paradas!$A$5:$A$4004,"&lt;="&amp;$G$3))</f>
        <v/>
      </c>
      <c r="E23" s="46">
        <f>IF(OR($A23="",E$16=""),"",SUMIFS(Paradas!$F$5:$F$4004,Paradas!$E$5:$E$4004,$A23,Paradas!$B$5:$B$4004,E$16,Paradas!$A$5:$A$4004,"&gt;="&amp;$E$3,Paradas!$A$5:$A$4004,"&lt;="&amp;$G$3))</f>
        <v/>
      </c>
      <c r="F23" s="46">
        <f>IF(OR($A23="",F$16=""),"",SUMIFS(Paradas!$F$5:$F$4004,Paradas!$E$5:$E$4004,$A23,Paradas!$B$5:$B$4004,F$16,Paradas!$A$5:$A$4004,"&gt;="&amp;$E$3,Paradas!$A$5:$A$4004,"&lt;="&amp;$G$3))</f>
        <v/>
      </c>
      <c r="G23" s="46">
        <f>IF(OR($A23="",G$16=""),"",SUMIFS(Paradas!$F$5:$F$4004,Paradas!$E$5:$E$4004,$A23,Paradas!$B$5:$B$4004,G$16,Paradas!$A$5:$A$4004,"&gt;="&amp;$E$3,Paradas!$A$5:$A$4004,"&lt;="&amp;$G$3))</f>
        <v/>
      </c>
      <c r="H23" s="46">
        <f>IF($A23="","",SUM(B23:G23))</f>
        <v/>
      </c>
    </row>
    <row r="24">
      <c r="A24" s="26">
        <f>IF('Motivos de Parada'!A14="","",'Motivos de Parada'!A14)</f>
        <v/>
      </c>
      <c r="B24" s="46">
        <f>IF(OR($A24="",B$16=""),"",SUMIFS(Paradas!$F$5:$F$4004,Paradas!$E$5:$E$4004,$A24,Paradas!$B$5:$B$4004,B$16,Paradas!$A$5:$A$4004,"&gt;="&amp;$E$3,Paradas!$A$5:$A$4004,"&lt;="&amp;$G$3))</f>
        <v/>
      </c>
      <c r="C24" s="46">
        <f>IF(OR($A24="",C$16=""),"",SUMIFS(Paradas!$F$5:$F$4004,Paradas!$E$5:$E$4004,$A24,Paradas!$B$5:$B$4004,C$16,Paradas!$A$5:$A$4004,"&gt;="&amp;$E$3,Paradas!$A$5:$A$4004,"&lt;="&amp;$G$3))</f>
        <v/>
      </c>
      <c r="D24" s="46">
        <f>IF(OR($A24="",D$16=""),"",SUMIFS(Paradas!$F$5:$F$4004,Paradas!$E$5:$E$4004,$A24,Paradas!$B$5:$B$4004,D$16,Paradas!$A$5:$A$4004,"&gt;="&amp;$E$3,Paradas!$A$5:$A$4004,"&lt;="&amp;$G$3))</f>
        <v/>
      </c>
      <c r="E24" s="46">
        <f>IF(OR($A24="",E$16=""),"",SUMIFS(Paradas!$F$5:$F$4004,Paradas!$E$5:$E$4004,$A24,Paradas!$B$5:$B$4004,E$16,Paradas!$A$5:$A$4004,"&gt;="&amp;$E$3,Paradas!$A$5:$A$4004,"&lt;="&amp;$G$3))</f>
        <v/>
      </c>
      <c r="F24" s="46">
        <f>IF(OR($A24="",F$16=""),"",SUMIFS(Paradas!$F$5:$F$4004,Paradas!$E$5:$E$4004,$A24,Paradas!$B$5:$B$4004,F$16,Paradas!$A$5:$A$4004,"&gt;="&amp;$E$3,Paradas!$A$5:$A$4004,"&lt;="&amp;$G$3))</f>
        <v/>
      </c>
      <c r="G24" s="46">
        <f>IF(OR($A24="",G$16=""),"",SUMIFS(Paradas!$F$5:$F$4004,Paradas!$E$5:$E$4004,$A24,Paradas!$B$5:$B$4004,G$16,Paradas!$A$5:$A$4004,"&gt;="&amp;$E$3,Paradas!$A$5:$A$4004,"&lt;="&amp;$G$3))</f>
        <v/>
      </c>
      <c r="H24" s="46">
        <f>IF($A24="","",SUM(B24:G24))</f>
        <v/>
      </c>
    </row>
    <row r="25">
      <c r="A25" s="26">
        <f>IF('Motivos de Parada'!A15="","",'Motivos de Parada'!A15)</f>
        <v/>
      </c>
      <c r="B25" s="46">
        <f>IF(OR($A25="",B$16=""),"",SUMIFS(Paradas!$F$5:$F$4004,Paradas!$E$5:$E$4004,$A25,Paradas!$B$5:$B$4004,B$16,Paradas!$A$5:$A$4004,"&gt;="&amp;$E$3,Paradas!$A$5:$A$4004,"&lt;="&amp;$G$3))</f>
        <v/>
      </c>
      <c r="C25" s="46">
        <f>IF(OR($A25="",C$16=""),"",SUMIFS(Paradas!$F$5:$F$4004,Paradas!$E$5:$E$4004,$A25,Paradas!$B$5:$B$4004,C$16,Paradas!$A$5:$A$4004,"&gt;="&amp;$E$3,Paradas!$A$5:$A$4004,"&lt;="&amp;$G$3))</f>
        <v/>
      </c>
      <c r="D25" s="46">
        <f>IF(OR($A25="",D$16=""),"",SUMIFS(Paradas!$F$5:$F$4004,Paradas!$E$5:$E$4004,$A25,Paradas!$B$5:$B$4004,D$16,Paradas!$A$5:$A$4004,"&gt;="&amp;$E$3,Paradas!$A$5:$A$4004,"&lt;="&amp;$G$3))</f>
        <v/>
      </c>
      <c r="E25" s="46">
        <f>IF(OR($A25="",E$16=""),"",SUMIFS(Paradas!$F$5:$F$4004,Paradas!$E$5:$E$4004,$A25,Paradas!$B$5:$B$4004,E$16,Paradas!$A$5:$A$4004,"&gt;="&amp;$E$3,Paradas!$A$5:$A$4004,"&lt;="&amp;$G$3))</f>
        <v/>
      </c>
      <c r="F25" s="46">
        <f>IF(OR($A25="",F$16=""),"",SUMIFS(Paradas!$F$5:$F$4004,Paradas!$E$5:$E$4004,$A25,Paradas!$B$5:$B$4004,F$16,Paradas!$A$5:$A$4004,"&gt;="&amp;$E$3,Paradas!$A$5:$A$4004,"&lt;="&amp;$G$3))</f>
        <v/>
      </c>
      <c r="G25" s="46">
        <f>IF(OR($A25="",G$16=""),"",SUMIFS(Paradas!$F$5:$F$4004,Paradas!$E$5:$E$4004,$A25,Paradas!$B$5:$B$4004,G$16,Paradas!$A$5:$A$4004,"&gt;="&amp;$E$3,Paradas!$A$5:$A$4004,"&lt;="&amp;$G$3))</f>
        <v/>
      </c>
      <c r="H25" s="46">
        <f>IF($A25="","",SUM(B25:G25))</f>
        <v/>
      </c>
    </row>
    <row r="26">
      <c r="A26" s="26">
        <f>IF('Motivos de Parada'!A16="","",'Motivos de Parada'!A16)</f>
        <v/>
      </c>
      <c r="B26" s="46">
        <f>IF(OR($A26="",B$16=""),"",SUMIFS(Paradas!$F$5:$F$4004,Paradas!$E$5:$E$4004,$A26,Paradas!$B$5:$B$4004,B$16,Paradas!$A$5:$A$4004,"&gt;="&amp;$E$3,Paradas!$A$5:$A$4004,"&lt;="&amp;$G$3))</f>
        <v/>
      </c>
      <c r="C26" s="46">
        <f>IF(OR($A26="",C$16=""),"",SUMIFS(Paradas!$F$5:$F$4004,Paradas!$E$5:$E$4004,$A26,Paradas!$B$5:$B$4004,C$16,Paradas!$A$5:$A$4004,"&gt;="&amp;$E$3,Paradas!$A$5:$A$4004,"&lt;="&amp;$G$3))</f>
        <v/>
      </c>
      <c r="D26" s="46">
        <f>IF(OR($A26="",D$16=""),"",SUMIFS(Paradas!$F$5:$F$4004,Paradas!$E$5:$E$4004,$A26,Paradas!$B$5:$B$4004,D$16,Paradas!$A$5:$A$4004,"&gt;="&amp;$E$3,Paradas!$A$5:$A$4004,"&lt;="&amp;$G$3))</f>
        <v/>
      </c>
      <c r="E26" s="46">
        <f>IF(OR($A26="",E$16=""),"",SUMIFS(Paradas!$F$5:$F$4004,Paradas!$E$5:$E$4004,$A26,Paradas!$B$5:$B$4004,E$16,Paradas!$A$5:$A$4004,"&gt;="&amp;$E$3,Paradas!$A$5:$A$4004,"&lt;="&amp;$G$3))</f>
        <v/>
      </c>
      <c r="F26" s="46">
        <f>IF(OR($A26="",F$16=""),"",SUMIFS(Paradas!$F$5:$F$4004,Paradas!$E$5:$E$4004,$A26,Paradas!$B$5:$B$4004,F$16,Paradas!$A$5:$A$4004,"&gt;="&amp;$E$3,Paradas!$A$5:$A$4004,"&lt;="&amp;$G$3))</f>
        <v/>
      </c>
      <c r="G26" s="46">
        <f>IF(OR($A26="",G$16=""),"",SUMIFS(Paradas!$F$5:$F$4004,Paradas!$E$5:$E$4004,$A26,Paradas!$B$5:$B$4004,G$16,Paradas!$A$5:$A$4004,"&gt;="&amp;$E$3,Paradas!$A$5:$A$4004,"&lt;="&amp;$G$3))</f>
        <v/>
      </c>
      <c r="H26" s="46">
        <f>IF($A26="","",SUM(B26:G26))</f>
        <v/>
      </c>
    </row>
    <row r="27">
      <c r="A27" s="26">
        <f>IF('Motivos de Parada'!A17="","",'Motivos de Parada'!A17)</f>
        <v/>
      </c>
      <c r="B27" s="46">
        <f>IF(OR($A27="",B$16=""),"",SUMIFS(Paradas!$F$5:$F$4004,Paradas!$E$5:$E$4004,$A27,Paradas!$B$5:$B$4004,B$16,Paradas!$A$5:$A$4004,"&gt;="&amp;$E$3,Paradas!$A$5:$A$4004,"&lt;="&amp;$G$3))</f>
        <v/>
      </c>
      <c r="C27" s="46">
        <f>IF(OR($A27="",C$16=""),"",SUMIFS(Paradas!$F$5:$F$4004,Paradas!$E$5:$E$4004,$A27,Paradas!$B$5:$B$4004,C$16,Paradas!$A$5:$A$4004,"&gt;="&amp;$E$3,Paradas!$A$5:$A$4004,"&lt;="&amp;$G$3))</f>
        <v/>
      </c>
      <c r="D27" s="46">
        <f>IF(OR($A27="",D$16=""),"",SUMIFS(Paradas!$F$5:$F$4004,Paradas!$E$5:$E$4004,$A27,Paradas!$B$5:$B$4004,D$16,Paradas!$A$5:$A$4004,"&gt;="&amp;$E$3,Paradas!$A$5:$A$4004,"&lt;="&amp;$G$3))</f>
        <v/>
      </c>
      <c r="E27" s="46">
        <f>IF(OR($A27="",E$16=""),"",SUMIFS(Paradas!$F$5:$F$4004,Paradas!$E$5:$E$4004,$A27,Paradas!$B$5:$B$4004,E$16,Paradas!$A$5:$A$4004,"&gt;="&amp;$E$3,Paradas!$A$5:$A$4004,"&lt;="&amp;$G$3))</f>
        <v/>
      </c>
      <c r="F27" s="46">
        <f>IF(OR($A27="",F$16=""),"",SUMIFS(Paradas!$F$5:$F$4004,Paradas!$E$5:$E$4004,$A27,Paradas!$B$5:$B$4004,F$16,Paradas!$A$5:$A$4004,"&gt;="&amp;$E$3,Paradas!$A$5:$A$4004,"&lt;="&amp;$G$3))</f>
        <v/>
      </c>
      <c r="G27" s="46">
        <f>IF(OR($A27="",G$16=""),"",SUMIFS(Paradas!$F$5:$F$4004,Paradas!$E$5:$E$4004,$A27,Paradas!$B$5:$B$4004,G$16,Paradas!$A$5:$A$4004,"&gt;="&amp;$E$3,Paradas!$A$5:$A$4004,"&lt;="&amp;$G$3))</f>
        <v/>
      </c>
      <c r="H27" s="46">
        <f>IF($A27="","",SUM(B27:G27))</f>
        <v/>
      </c>
    </row>
    <row r="28">
      <c r="A28" s="26">
        <f>IF('Motivos de Parada'!A18="","",'Motivos de Parada'!A18)</f>
        <v/>
      </c>
      <c r="B28" s="46">
        <f>IF(OR($A28="",B$16=""),"",SUMIFS(Paradas!$F$5:$F$4004,Paradas!$E$5:$E$4004,$A28,Paradas!$B$5:$B$4004,B$16,Paradas!$A$5:$A$4004,"&gt;="&amp;$E$3,Paradas!$A$5:$A$4004,"&lt;="&amp;$G$3))</f>
        <v/>
      </c>
      <c r="C28" s="46">
        <f>IF(OR($A28="",C$16=""),"",SUMIFS(Paradas!$F$5:$F$4004,Paradas!$E$5:$E$4004,$A28,Paradas!$B$5:$B$4004,C$16,Paradas!$A$5:$A$4004,"&gt;="&amp;$E$3,Paradas!$A$5:$A$4004,"&lt;="&amp;$G$3))</f>
        <v/>
      </c>
      <c r="D28" s="46">
        <f>IF(OR($A28="",D$16=""),"",SUMIFS(Paradas!$F$5:$F$4004,Paradas!$E$5:$E$4004,$A28,Paradas!$B$5:$B$4004,D$16,Paradas!$A$5:$A$4004,"&gt;="&amp;$E$3,Paradas!$A$5:$A$4004,"&lt;="&amp;$G$3))</f>
        <v/>
      </c>
      <c r="E28" s="46">
        <f>IF(OR($A28="",E$16=""),"",SUMIFS(Paradas!$F$5:$F$4004,Paradas!$E$5:$E$4004,$A28,Paradas!$B$5:$B$4004,E$16,Paradas!$A$5:$A$4004,"&gt;="&amp;$E$3,Paradas!$A$5:$A$4004,"&lt;="&amp;$G$3))</f>
        <v/>
      </c>
      <c r="F28" s="46">
        <f>IF(OR($A28="",F$16=""),"",SUMIFS(Paradas!$F$5:$F$4004,Paradas!$E$5:$E$4004,$A28,Paradas!$B$5:$B$4004,F$16,Paradas!$A$5:$A$4004,"&gt;="&amp;$E$3,Paradas!$A$5:$A$4004,"&lt;="&amp;$G$3))</f>
        <v/>
      </c>
      <c r="G28" s="46">
        <f>IF(OR($A28="",G$16=""),"",SUMIFS(Paradas!$F$5:$F$4004,Paradas!$E$5:$E$4004,$A28,Paradas!$B$5:$B$4004,G$16,Paradas!$A$5:$A$4004,"&gt;="&amp;$E$3,Paradas!$A$5:$A$4004,"&lt;="&amp;$G$3))</f>
        <v/>
      </c>
      <c r="H28" s="46">
        <f>IF($A28="","",SUM(B28:G28))</f>
        <v/>
      </c>
    </row>
    <row r="29">
      <c r="A29" s="26">
        <f>IF('Motivos de Parada'!A19="","",'Motivos de Parada'!A19)</f>
        <v/>
      </c>
      <c r="B29" s="46">
        <f>IF(OR($A29="",B$16=""),"",SUMIFS(Paradas!$F$5:$F$4004,Paradas!$E$5:$E$4004,$A29,Paradas!$B$5:$B$4004,B$16,Paradas!$A$5:$A$4004,"&gt;="&amp;$E$3,Paradas!$A$5:$A$4004,"&lt;="&amp;$G$3))</f>
        <v/>
      </c>
      <c r="C29" s="46">
        <f>IF(OR($A29="",C$16=""),"",SUMIFS(Paradas!$F$5:$F$4004,Paradas!$E$5:$E$4004,$A29,Paradas!$B$5:$B$4004,C$16,Paradas!$A$5:$A$4004,"&gt;="&amp;$E$3,Paradas!$A$5:$A$4004,"&lt;="&amp;$G$3))</f>
        <v/>
      </c>
      <c r="D29" s="46">
        <f>IF(OR($A29="",D$16=""),"",SUMIFS(Paradas!$F$5:$F$4004,Paradas!$E$5:$E$4004,$A29,Paradas!$B$5:$B$4004,D$16,Paradas!$A$5:$A$4004,"&gt;="&amp;$E$3,Paradas!$A$5:$A$4004,"&lt;="&amp;$G$3))</f>
        <v/>
      </c>
      <c r="E29" s="46">
        <f>IF(OR($A29="",E$16=""),"",SUMIFS(Paradas!$F$5:$F$4004,Paradas!$E$5:$E$4004,$A29,Paradas!$B$5:$B$4004,E$16,Paradas!$A$5:$A$4004,"&gt;="&amp;$E$3,Paradas!$A$5:$A$4004,"&lt;="&amp;$G$3))</f>
        <v/>
      </c>
      <c r="F29" s="46">
        <f>IF(OR($A29="",F$16=""),"",SUMIFS(Paradas!$F$5:$F$4004,Paradas!$E$5:$E$4004,$A29,Paradas!$B$5:$B$4004,F$16,Paradas!$A$5:$A$4004,"&gt;="&amp;$E$3,Paradas!$A$5:$A$4004,"&lt;="&amp;$G$3))</f>
        <v/>
      </c>
      <c r="G29" s="46">
        <f>IF(OR($A29="",G$16=""),"",SUMIFS(Paradas!$F$5:$F$4004,Paradas!$E$5:$E$4004,$A29,Paradas!$B$5:$B$4004,G$16,Paradas!$A$5:$A$4004,"&gt;="&amp;$E$3,Paradas!$A$5:$A$4004,"&lt;="&amp;$G$3))</f>
        <v/>
      </c>
      <c r="H29" s="46">
        <f>IF($A29="","",SUM(B29:G29))</f>
        <v/>
      </c>
    </row>
    <row r="30">
      <c r="A30" s="26">
        <f>IF('Motivos de Parada'!A20="","",'Motivos de Parada'!A20)</f>
        <v/>
      </c>
      <c r="B30" s="46">
        <f>IF(OR($A30="",B$16=""),"",SUMIFS(Paradas!$F$5:$F$4004,Paradas!$E$5:$E$4004,$A30,Paradas!$B$5:$B$4004,B$16,Paradas!$A$5:$A$4004,"&gt;="&amp;$E$3,Paradas!$A$5:$A$4004,"&lt;="&amp;$G$3))</f>
        <v/>
      </c>
      <c r="C30" s="46">
        <f>IF(OR($A30="",C$16=""),"",SUMIFS(Paradas!$F$5:$F$4004,Paradas!$E$5:$E$4004,$A30,Paradas!$B$5:$B$4004,C$16,Paradas!$A$5:$A$4004,"&gt;="&amp;$E$3,Paradas!$A$5:$A$4004,"&lt;="&amp;$G$3))</f>
        <v/>
      </c>
      <c r="D30" s="46">
        <f>IF(OR($A30="",D$16=""),"",SUMIFS(Paradas!$F$5:$F$4004,Paradas!$E$5:$E$4004,$A30,Paradas!$B$5:$B$4004,D$16,Paradas!$A$5:$A$4004,"&gt;="&amp;$E$3,Paradas!$A$5:$A$4004,"&lt;="&amp;$G$3))</f>
        <v/>
      </c>
      <c r="E30" s="46">
        <f>IF(OR($A30="",E$16=""),"",SUMIFS(Paradas!$F$5:$F$4004,Paradas!$E$5:$E$4004,$A30,Paradas!$B$5:$B$4004,E$16,Paradas!$A$5:$A$4004,"&gt;="&amp;$E$3,Paradas!$A$5:$A$4004,"&lt;="&amp;$G$3))</f>
        <v/>
      </c>
      <c r="F30" s="46">
        <f>IF(OR($A30="",F$16=""),"",SUMIFS(Paradas!$F$5:$F$4004,Paradas!$E$5:$E$4004,$A30,Paradas!$B$5:$B$4004,F$16,Paradas!$A$5:$A$4004,"&gt;="&amp;$E$3,Paradas!$A$5:$A$4004,"&lt;="&amp;$G$3))</f>
        <v/>
      </c>
      <c r="G30" s="46">
        <f>IF(OR($A30="",G$16=""),"",SUMIFS(Paradas!$F$5:$F$4004,Paradas!$E$5:$E$4004,$A30,Paradas!$B$5:$B$4004,G$16,Paradas!$A$5:$A$4004,"&gt;="&amp;$E$3,Paradas!$A$5:$A$4004,"&lt;="&amp;$G$3))</f>
        <v/>
      </c>
      <c r="H30" s="46">
        <f>IF($A30="","",SUM(B30:G30))</f>
        <v/>
      </c>
    </row>
    <row r="31">
      <c r="A31" s="26">
        <f>IF('Motivos de Parada'!A21="","",'Motivos de Parada'!A21)</f>
        <v/>
      </c>
      <c r="B31" s="46">
        <f>IF(OR($A31="",B$16=""),"",SUMIFS(Paradas!$F$5:$F$4004,Paradas!$E$5:$E$4004,$A31,Paradas!$B$5:$B$4004,B$16,Paradas!$A$5:$A$4004,"&gt;="&amp;$E$3,Paradas!$A$5:$A$4004,"&lt;="&amp;$G$3))</f>
        <v/>
      </c>
      <c r="C31" s="46">
        <f>IF(OR($A31="",C$16=""),"",SUMIFS(Paradas!$F$5:$F$4004,Paradas!$E$5:$E$4004,$A31,Paradas!$B$5:$B$4004,C$16,Paradas!$A$5:$A$4004,"&gt;="&amp;$E$3,Paradas!$A$5:$A$4004,"&lt;="&amp;$G$3))</f>
        <v/>
      </c>
      <c r="D31" s="46">
        <f>IF(OR($A31="",D$16=""),"",SUMIFS(Paradas!$F$5:$F$4004,Paradas!$E$5:$E$4004,$A31,Paradas!$B$5:$B$4004,D$16,Paradas!$A$5:$A$4004,"&gt;="&amp;$E$3,Paradas!$A$5:$A$4004,"&lt;="&amp;$G$3))</f>
        <v/>
      </c>
      <c r="E31" s="46">
        <f>IF(OR($A31="",E$16=""),"",SUMIFS(Paradas!$F$5:$F$4004,Paradas!$E$5:$E$4004,$A31,Paradas!$B$5:$B$4004,E$16,Paradas!$A$5:$A$4004,"&gt;="&amp;$E$3,Paradas!$A$5:$A$4004,"&lt;="&amp;$G$3))</f>
        <v/>
      </c>
      <c r="F31" s="46">
        <f>IF(OR($A31="",F$16=""),"",SUMIFS(Paradas!$F$5:$F$4004,Paradas!$E$5:$E$4004,$A31,Paradas!$B$5:$B$4004,F$16,Paradas!$A$5:$A$4004,"&gt;="&amp;$E$3,Paradas!$A$5:$A$4004,"&lt;="&amp;$G$3))</f>
        <v/>
      </c>
      <c r="G31" s="46">
        <f>IF(OR($A31="",G$16=""),"",SUMIFS(Paradas!$F$5:$F$4004,Paradas!$E$5:$E$4004,$A31,Paradas!$B$5:$B$4004,G$16,Paradas!$A$5:$A$4004,"&gt;="&amp;$E$3,Paradas!$A$5:$A$4004,"&lt;="&amp;$G$3))</f>
        <v/>
      </c>
      <c r="H31" s="46">
        <f>IF($A31="","",SUM(B31:G31))</f>
        <v/>
      </c>
    </row>
    <row r="32">
      <c r="A32" s="26">
        <f>IF('Motivos de Parada'!A22="","",'Motivos de Parada'!A22)</f>
        <v/>
      </c>
      <c r="B32" s="46">
        <f>IF(OR($A32="",B$16=""),"",SUMIFS(Paradas!$F$5:$F$4004,Paradas!$E$5:$E$4004,$A32,Paradas!$B$5:$B$4004,B$16,Paradas!$A$5:$A$4004,"&gt;="&amp;$E$3,Paradas!$A$5:$A$4004,"&lt;="&amp;$G$3))</f>
        <v/>
      </c>
      <c r="C32" s="46">
        <f>IF(OR($A32="",C$16=""),"",SUMIFS(Paradas!$F$5:$F$4004,Paradas!$E$5:$E$4004,$A32,Paradas!$B$5:$B$4004,C$16,Paradas!$A$5:$A$4004,"&gt;="&amp;$E$3,Paradas!$A$5:$A$4004,"&lt;="&amp;$G$3))</f>
        <v/>
      </c>
      <c r="D32" s="46">
        <f>IF(OR($A32="",D$16=""),"",SUMIFS(Paradas!$F$5:$F$4004,Paradas!$E$5:$E$4004,$A32,Paradas!$B$5:$B$4004,D$16,Paradas!$A$5:$A$4004,"&gt;="&amp;$E$3,Paradas!$A$5:$A$4004,"&lt;="&amp;$G$3))</f>
        <v/>
      </c>
      <c r="E32" s="46">
        <f>IF(OR($A32="",E$16=""),"",SUMIFS(Paradas!$F$5:$F$4004,Paradas!$E$5:$E$4004,$A32,Paradas!$B$5:$B$4004,E$16,Paradas!$A$5:$A$4004,"&gt;="&amp;$E$3,Paradas!$A$5:$A$4004,"&lt;="&amp;$G$3))</f>
        <v/>
      </c>
      <c r="F32" s="46">
        <f>IF(OR($A32="",F$16=""),"",SUMIFS(Paradas!$F$5:$F$4004,Paradas!$E$5:$E$4004,$A32,Paradas!$B$5:$B$4004,F$16,Paradas!$A$5:$A$4004,"&gt;="&amp;$E$3,Paradas!$A$5:$A$4004,"&lt;="&amp;$G$3))</f>
        <v/>
      </c>
      <c r="G32" s="46">
        <f>IF(OR($A32="",G$16=""),"",SUMIFS(Paradas!$F$5:$F$4004,Paradas!$E$5:$E$4004,$A32,Paradas!$B$5:$B$4004,G$16,Paradas!$A$5:$A$4004,"&gt;="&amp;$E$3,Paradas!$A$5:$A$4004,"&lt;="&amp;$G$3))</f>
        <v/>
      </c>
      <c r="H32" s="46">
        <f>IF($A32="","",SUM(B32:G32))</f>
        <v/>
      </c>
    </row>
    <row r="33">
      <c r="A33" s="26">
        <f>IF('Motivos de Parada'!A23="","",'Motivos de Parada'!A23)</f>
        <v/>
      </c>
      <c r="B33" s="46">
        <f>IF(OR($A33="",B$16=""),"",SUMIFS(Paradas!$F$5:$F$4004,Paradas!$E$5:$E$4004,$A33,Paradas!$B$5:$B$4004,B$16,Paradas!$A$5:$A$4004,"&gt;="&amp;$E$3,Paradas!$A$5:$A$4004,"&lt;="&amp;$G$3))</f>
        <v/>
      </c>
      <c r="C33" s="46">
        <f>IF(OR($A33="",C$16=""),"",SUMIFS(Paradas!$F$5:$F$4004,Paradas!$E$5:$E$4004,$A33,Paradas!$B$5:$B$4004,C$16,Paradas!$A$5:$A$4004,"&gt;="&amp;$E$3,Paradas!$A$5:$A$4004,"&lt;="&amp;$G$3))</f>
        <v/>
      </c>
      <c r="D33" s="46">
        <f>IF(OR($A33="",D$16=""),"",SUMIFS(Paradas!$F$5:$F$4004,Paradas!$E$5:$E$4004,$A33,Paradas!$B$5:$B$4004,D$16,Paradas!$A$5:$A$4004,"&gt;="&amp;$E$3,Paradas!$A$5:$A$4004,"&lt;="&amp;$G$3))</f>
        <v/>
      </c>
      <c r="E33" s="46">
        <f>IF(OR($A33="",E$16=""),"",SUMIFS(Paradas!$F$5:$F$4004,Paradas!$E$5:$E$4004,$A33,Paradas!$B$5:$B$4004,E$16,Paradas!$A$5:$A$4004,"&gt;="&amp;$E$3,Paradas!$A$5:$A$4004,"&lt;="&amp;$G$3))</f>
        <v/>
      </c>
      <c r="F33" s="46">
        <f>IF(OR($A33="",F$16=""),"",SUMIFS(Paradas!$F$5:$F$4004,Paradas!$E$5:$E$4004,$A33,Paradas!$B$5:$B$4004,F$16,Paradas!$A$5:$A$4004,"&gt;="&amp;$E$3,Paradas!$A$5:$A$4004,"&lt;="&amp;$G$3))</f>
        <v/>
      </c>
      <c r="G33" s="46">
        <f>IF(OR($A33="",G$16=""),"",SUMIFS(Paradas!$F$5:$F$4004,Paradas!$E$5:$E$4004,$A33,Paradas!$B$5:$B$4004,G$16,Paradas!$A$5:$A$4004,"&gt;="&amp;$E$3,Paradas!$A$5:$A$4004,"&lt;="&amp;$G$3))</f>
        <v/>
      </c>
      <c r="H33" s="46">
        <f>IF($A33="","",SUM(B33:G33))</f>
        <v/>
      </c>
    </row>
    <row r="34">
      <c r="A34" s="26">
        <f>IF('Motivos de Parada'!A24="","",'Motivos de Parada'!A24)</f>
        <v/>
      </c>
      <c r="B34" s="46">
        <f>IF(OR($A34="",B$16=""),"",SUMIFS(Paradas!$F$5:$F$4004,Paradas!$E$5:$E$4004,$A34,Paradas!$B$5:$B$4004,B$16,Paradas!$A$5:$A$4004,"&gt;="&amp;$E$3,Paradas!$A$5:$A$4004,"&lt;="&amp;$G$3))</f>
        <v/>
      </c>
      <c r="C34" s="46">
        <f>IF(OR($A34="",C$16=""),"",SUMIFS(Paradas!$F$5:$F$4004,Paradas!$E$5:$E$4004,$A34,Paradas!$B$5:$B$4004,C$16,Paradas!$A$5:$A$4004,"&gt;="&amp;$E$3,Paradas!$A$5:$A$4004,"&lt;="&amp;$G$3))</f>
        <v/>
      </c>
      <c r="D34" s="46">
        <f>IF(OR($A34="",D$16=""),"",SUMIFS(Paradas!$F$5:$F$4004,Paradas!$E$5:$E$4004,$A34,Paradas!$B$5:$B$4004,D$16,Paradas!$A$5:$A$4004,"&gt;="&amp;$E$3,Paradas!$A$5:$A$4004,"&lt;="&amp;$G$3))</f>
        <v/>
      </c>
      <c r="E34" s="46">
        <f>IF(OR($A34="",E$16=""),"",SUMIFS(Paradas!$F$5:$F$4004,Paradas!$E$5:$E$4004,$A34,Paradas!$B$5:$B$4004,E$16,Paradas!$A$5:$A$4004,"&gt;="&amp;$E$3,Paradas!$A$5:$A$4004,"&lt;="&amp;$G$3))</f>
        <v/>
      </c>
      <c r="F34" s="46">
        <f>IF(OR($A34="",F$16=""),"",SUMIFS(Paradas!$F$5:$F$4004,Paradas!$E$5:$E$4004,$A34,Paradas!$B$5:$B$4004,F$16,Paradas!$A$5:$A$4004,"&gt;="&amp;$E$3,Paradas!$A$5:$A$4004,"&lt;="&amp;$G$3))</f>
        <v/>
      </c>
      <c r="G34" s="46">
        <f>IF(OR($A34="",G$16=""),"",SUMIFS(Paradas!$F$5:$F$4004,Paradas!$E$5:$E$4004,$A34,Paradas!$B$5:$B$4004,G$16,Paradas!$A$5:$A$4004,"&gt;="&amp;$E$3,Paradas!$A$5:$A$4004,"&lt;="&amp;$G$3))</f>
        <v/>
      </c>
      <c r="H34" s="46">
        <f>IF($A34="","",SUM(B34:G34))</f>
        <v/>
      </c>
    </row>
    <row r="35">
      <c r="A35" s="26">
        <f>IF('Motivos de Parada'!A25="","",'Motivos de Parada'!A25)</f>
        <v/>
      </c>
      <c r="B35" s="46">
        <f>IF(OR($A35="",B$16=""),"",SUMIFS(Paradas!$F$5:$F$4004,Paradas!$E$5:$E$4004,$A35,Paradas!$B$5:$B$4004,B$16,Paradas!$A$5:$A$4004,"&gt;="&amp;$E$3,Paradas!$A$5:$A$4004,"&lt;="&amp;$G$3))</f>
        <v/>
      </c>
      <c r="C35" s="46">
        <f>IF(OR($A35="",C$16=""),"",SUMIFS(Paradas!$F$5:$F$4004,Paradas!$E$5:$E$4004,$A35,Paradas!$B$5:$B$4004,C$16,Paradas!$A$5:$A$4004,"&gt;="&amp;$E$3,Paradas!$A$5:$A$4004,"&lt;="&amp;$G$3))</f>
        <v/>
      </c>
      <c r="D35" s="46">
        <f>IF(OR($A35="",D$16=""),"",SUMIFS(Paradas!$F$5:$F$4004,Paradas!$E$5:$E$4004,$A35,Paradas!$B$5:$B$4004,D$16,Paradas!$A$5:$A$4004,"&gt;="&amp;$E$3,Paradas!$A$5:$A$4004,"&lt;="&amp;$G$3))</f>
        <v/>
      </c>
      <c r="E35" s="46">
        <f>IF(OR($A35="",E$16=""),"",SUMIFS(Paradas!$F$5:$F$4004,Paradas!$E$5:$E$4004,$A35,Paradas!$B$5:$B$4004,E$16,Paradas!$A$5:$A$4004,"&gt;="&amp;$E$3,Paradas!$A$5:$A$4004,"&lt;="&amp;$G$3))</f>
        <v/>
      </c>
      <c r="F35" s="46">
        <f>IF(OR($A35="",F$16=""),"",SUMIFS(Paradas!$F$5:$F$4004,Paradas!$E$5:$E$4004,$A35,Paradas!$B$5:$B$4004,F$16,Paradas!$A$5:$A$4004,"&gt;="&amp;$E$3,Paradas!$A$5:$A$4004,"&lt;="&amp;$G$3))</f>
        <v/>
      </c>
      <c r="G35" s="46">
        <f>IF(OR($A35="",G$16=""),"",SUMIFS(Paradas!$F$5:$F$4004,Paradas!$E$5:$E$4004,$A35,Paradas!$B$5:$B$4004,G$16,Paradas!$A$5:$A$4004,"&gt;="&amp;$E$3,Paradas!$A$5:$A$4004,"&lt;="&amp;$G$3))</f>
        <v/>
      </c>
      <c r="H35" s="46">
        <f>IF($A35="","",SUM(B35:G35))</f>
        <v/>
      </c>
    </row>
    <row r="36">
      <c r="A36" s="26">
        <f>IF('Motivos de Parada'!A26="","",'Motivos de Parada'!A26)</f>
        <v/>
      </c>
      <c r="B36" s="46">
        <f>IF(OR($A36="",B$16=""),"",SUMIFS(Paradas!$F$5:$F$4004,Paradas!$E$5:$E$4004,$A36,Paradas!$B$5:$B$4004,B$16,Paradas!$A$5:$A$4004,"&gt;="&amp;$E$3,Paradas!$A$5:$A$4004,"&lt;="&amp;$G$3))</f>
        <v/>
      </c>
      <c r="C36" s="46">
        <f>IF(OR($A36="",C$16=""),"",SUMIFS(Paradas!$F$5:$F$4004,Paradas!$E$5:$E$4004,$A36,Paradas!$B$5:$B$4004,C$16,Paradas!$A$5:$A$4004,"&gt;="&amp;$E$3,Paradas!$A$5:$A$4004,"&lt;="&amp;$G$3))</f>
        <v/>
      </c>
      <c r="D36" s="46">
        <f>IF(OR($A36="",D$16=""),"",SUMIFS(Paradas!$F$5:$F$4004,Paradas!$E$5:$E$4004,$A36,Paradas!$B$5:$B$4004,D$16,Paradas!$A$5:$A$4004,"&gt;="&amp;$E$3,Paradas!$A$5:$A$4004,"&lt;="&amp;$G$3))</f>
        <v/>
      </c>
      <c r="E36" s="46">
        <f>IF(OR($A36="",E$16=""),"",SUMIFS(Paradas!$F$5:$F$4004,Paradas!$E$5:$E$4004,$A36,Paradas!$B$5:$B$4004,E$16,Paradas!$A$5:$A$4004,"&gt;="&amp;$E$3,Paradas!$A$5:$A$4004,"&lt;="&amp;$G$3))</f>
        <v/>
      </c>
      <c r="F36" s="46">
        <f>IF(OR($A36="",F$16=""),"",SUMIFS(Paradas!$F$5:$F$4004,Paradas!$E$5:$E$4004,$A36,Paradas!$B$5:$B$4004,F$16,Paradas!$A$5:$A$4004,"&gt;="&amp;$E$3,Paradas!$A$5:$A$4004,"&lt;="&amp;$G$3))</f>
        <v/>
      </c>
      <c r="G36" s="46">
        <f>IF(OR($A36="",G$16=""),"",SUMIFS(Paradas!$F$5:$F$4004,Paradas!$E$5:$E$4004,$A36,Paradas!$B$5:$B$4004,G$16,Paradas!$A$5:$A$4004,"&gt;="&amp;$E$3,Paradas!$A$5:$A$4004,"&lt;="&amp;$G$3))</f>
        <v/>
      </c>
      <c r="H36" s="46">
        <f>IF($A36="","",SUM(B36:G36))</f>
        <v/>
      </c>
    </row>
    <row r="37">
      <c r="A37" s="17" t="inlineStr">
        <is>
          <t>TOTAL</t>
        </is>
      </c>
      <c r="B37" s="47">
        <f>SUM(B17:B36)</f>
        <v/>
      </c>
      <c r="C37" s="47">
        <f>SUM(C17:C36)</f>
        <v/>
      </c>
      <c r="D37" s="47">
        <f>SUM(D17:D36)</f>
        <v/>
      </c>
      <c r="E37" s="47">
        <f>SUM(E17:E36)</f>
        <v/>
      </c>
      <c r="F37" s="47">
        <f>SUM(F17:F36)</f>
        <v/>
      </c>
      <c r="G37" s="47">
        <f>SUM(G17:G36)</f>
        <v/>
      </c>
      <c r="H37" s="47">
        <f>SUM(H17:H36)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2" t="n"/>
      <c r="B39" s="1" t="n"/>
      <c r="C39" s="1" t="n"/>
      <c r="D39" s="1" t="n"/>
      <c r="E39" s="1" t="n"/>
      <c r="F39" s="1" t="n"/>
      <c r="G39" s="1" t="n"/>
      <c r="H39" s="1" t="n"/>
    </row>
  </sheetData>
  <mergeCells count="1">
    <mergeCell ref="B1:H2"/>
  </mergeCells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001F3864"/>
    <outlinePr summaryBelow="1" summaryRight="1"/>
    <pageSetUpPr/>
  </sheetPr>
  <dimension ref="A1:H39"/>
  <sheetViews>
    <sheetView tabSelected="0" workbookViewId="0">
      <selection activeCell="A1" sqref="A1"/>
    </sheetView>
  </sheetViews>
  <sheetFormatPr baseColWidth="8" defaultRowHeight="14.4"/>
  <cols>
    <col width="30" customWidth="1" min="1" max="1"/>
    <col width="14" customWidth="1" min="2" max="4"/>
    <col width="16" customWidth="1" min="5" max="5"/>
    <col width="12" customWidth="1" min="6" max="6"/>
    <col width="14" customWidth="1" min="7" max="8"/>
  </cols>
  <sheetData>
    <row r="1" ht="17.4" customHeight="1">
      <c r="B1" s="36" t="inlineStr">
        <is>
          <t>RESUMO MENSAL — DEZEMBRO</t>
        </is>
      </c>
      <c r="C1" s="38" t="n"/>
      <c r="D1" s="38" t="n"/>
      <c r="E1" s="38" t="n"/>
      <c r="F1" s="38" t="n"/>
      <c r="G1" s="38" t="n"/>
      <c r="H1" s="39" t="n"/>
    </row>
    <row r="2" ht="37.2" customHeight="1">
      <c r="A2" s="2" t="n"/>
      <c r="B2" s="40" t="n"/>
      <c r="C2" s="41" t="n"/>
      <c r="D2" s="41" t="n"/>
      <c r="E2" s="41" t="n"/>
      <c r="F2" s="41" t="n"/>
      <c r="G2" s="41" t="n"/>
      <c r="H2" s="42" t="n"/>
    </row>
    <row r="3">
      <c r="A3" s="17" t="inlineStr">
        <is>
          <t>Mês de referência:</t>
        </is>
      </c>
      <c r="B3" s="43">
        <f>DATE('Resumo Anual'!$B$3,12,1)</f>
        <v/>
      </c>
      <c r="C3" s="1" t="n"/>
      <c r="D3" s="1" t="inlineStr">
        <is>
          <t>De:</t>
        </is>
      </c>
      <c r="E3" s="18">
        <f>DATE(YEAR(B3),MONTH(B3),1)</f>
        <v/>
      </c>
      <c r="F3" s="1" t="inlineStr">
        <is>
          <t>até:</t>
        </is>
      </c>
      <c r="G3" s="18">
        <f>EOMONTH(B3,0)</f>
        <v/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1.95" customHeight="1">
      <c r="A5" s="3" t="inlineStr">
        <is>
          <t>Equipamento</t>
        </is>
      </c>
      <c r="B5" s="3" t="inlineStr">
        <is>
          <t>Dias lançados</t>
        </is>
      </c>
      <c r="C5" s="3" t="inlineStr">
        <is>
          <t>Horas totais</t>
        </is>
      </c>
      <c r="D5" s="3" t="inlineStr">
        <is>
          <t>Horas paradas</t>
        </is>
      </c>
      <c r="E5" s="3" t="inlineStr">
        <is>
          <t>Horas efetivas trabalhadas</t>
        </is>
      </c>
      <c r="F5" s="3" t="inlineStr">
        <is>
          <t>Nº de paradas</t>
        </is>
      </c>
      <c r="G5" s="3" t="inlineStr">
        <is>
          <t>Média efetiva por dia</t>
        </is>
      </c>
      <c r="H5" s="3" t="inlineStr">
        <is>
          <t>% do tempo trabalhando</t>
        </is>
      </c>
    </row>
    <row r="6">
      <c r="A6" s="19">
        <f>IF(Equipamentos!A6="","",Equipamentos!A6)</f>
        <v/>
      </c>
      <c r="B6" s="19">
        <f>IF(A6="","",COUNTIFS('Lançamentos Diários'!$B$5:$B$2004,$A6,'Lançamentos Diários'!$A$5:$A$2004,"&gt;="&amp;$E$3,'Lançamentos Diários'!$A$5:$A$2004,"&lt;="&amp;$G$3))</f>
        <v/>
      </c>
      <c r="C6" s="20">
        <f>IF(A6="","",SUMIFS('Lançamentos Diários'!$J$5:$J$2004,'Lançamentos Diários'!$B$5:$B$2004,$A6,'Lançamentos Diários'!$A$5:$A$2004,"&gt;="&amp;$E$3,'Lançamentos Diários'!$A$5:$A$2004,"&lt;="&amp;$G$3))</f>
        <v/>
      </c>
      <c r="D6" s="20">
        <f>IF(A6="","",SUMIFS(Paradas!$F$5:$F$4004,Paradas!$B$5:$B$4004,$A6,Paradas!$A$5:$A$4004,"&gt;="&amp;$E$3,Paradas!$A$5:$A$4004,"&lt;="&amp;$G$3))</f>
        <v/>
      </c>
      <c r="E6" s="20">
        <f>IF(A6="","",C6-D6)</f>
        <v/>
      </c>
      <c r="F6" s="19">
        <f>IF(A6="","",COUNTIFS(Paradas!$B$5:$B$4004,$A6,Paradas!$A$5:$A$4004,"&gt;="&amp;$E$3,Paradas!$A$5:$A$4004,"&lt;="&amp;$G$3))</f>
        <v/>
      </c>
      <c r="G6" s="20">
        <f>IF(A6="","",IF(B6=0,0,E6/B6))</f>
        <v/>
      </c>
      <c r="H6" s="44">
        <f>IF(A6="","",IF(C6=0,0,E6/C6))</f>
        <v/>
      </c>
    </row>
    <row r="7">
      <c r="A7" s="19">
        <f>IF(Equipamentos!A7="","",Equipamentos!A7)</f>
        <v/>
      </c>
      <c r="B7" s="19">
        <f>IF(A7="","",COUNTIFS('Lançamentos Diários'!$B$5:$B$2004,$A7,'Lançamentos Diários'!$A$5:$A$2004,"&gt;="&amp;$E$3,'Lançamentos Diários'!$A$5:$A$2004,"&lt;="&amp;$G$3))</f>
        <v/>
      </c>
      <c r="C7" s="20">
        <f>IF(A7="","",SUMIFS('Lançamentos Diários'!$J$5:$J$2004,'Lançamentos Diários'!$B$5:$B$2004,$A7,'Lançamentos Diários'!$A$5:$A$2004,"&gt;="&amp;$E$3,'Lançamentos Diários'!$A$5:$A$2004,"&lt;="&amp;$G$3))</f>
        <v/>
      </c>
      <c r="D7" s="20">
        <f>IF(A7="","",SUMIFS(Paradas!$F$5:$F$4004,Paradas!$B$5:$B$4004,$A7,Paradas!$A$5:$A$4004,"&gt;="&amp;$E$3,Paradas!$A$5:$A$4004,"&lt;="&amp;$G$3))</f>
        <v/>
      </c>
      <c r="E7" s="20">
        <f>IF(A7="","",C7-D7)</f>
        <v/>
      </c>
      <c r="F7" s="19">
        <f>IF(A7="","",COUNTIFS(Paradas!$B$5:$B$4004,$A7,Paradas!$A$5:$A$4004,"&gt;="&amp;$E$3,Paradas!$A$5:$A$4004,"&lt;="&amp;$G$3))</f>
        <v/>
      </c>
      <c r="G7" s="20">
        <f>IF(A7="","",IF(B7=0,0,E7/B7))</f>
        <v/>
      </c>
      <c r="H7" s="44">
        <f>IF(A7="","",IF(C7=0,0,E7/C7))</f>
        <v/>
      </c>
    </row>
    <row r="8">
      <c r="A8" s="19">
        <f>IF(Equipamentos!A8="","",Equipamentos!A8)</f>
        <v/>
      </c>
      <c r="B8" s="19">
        <f>IF(A8="","",COUNTIFS('Lançamentos Diários'!$B$5:$B$2004,$A8,'Lançamentos Diários'!$A$5:$A$2004,"&gt;="&amp;$E$3,'Lançamentos Diários'!$A$5:$A$2004,"&lt;="&amp;$G$3))</f>
        <v/>
      </c>
      <c r="C8" s="20">
        <f>IF(A8="","",SUMIFS('Lançamentos Diários'!$J$5:$J$2004,'Lançamentos Diários'!$B$5:$B$2004,$A8,'Lançamentos Diários'!$A$5:$A$2004,"&gt;="&amp;$E$3,'Lançamentos Diários'!$A$5:$A$2004,"&lt;="&amp;$G$3))</f>
        <v/>
      </c>
      <c r="D8" s="20">
        <f>IF(A8="","",SUMIFS(Paradas!$F$5:$F$4004,Paradas!$B$5:$B$4004,$A8,Paradas!$A$5:$A$4004,"&gt;="&amp;$E$3,Paradas!$A$5:$A$4004,"&lt;="&amp;$G$3))</f>
        <v/>
      </c>
      <c r="E8" s="20">
        <f>IF(A8="","",C8-D8)</f>
        <v/>
      </c>
      <c r="F8" s="19">
        <f>IF(A8="","",COUNTIFS(Paradas!$B$5:$B$4004,$A8,Paradas!$A$5:$A$4004,"&gt;="&amp;$E$3,Paradas!$A$5:$A$4004,"&lt;="&amp;$G$3))</f>
        <v/>
      </c>
      <c r="G8" s="20">
        <f>IF(A8="","",IF(B8=0,0,E8/B8))</f>
        <v/>
      </c>
      <c r="H8" s="44">
        <f>IF(A8="","",IF(C8=0,0,E8/C8))</f>
        <v/>
      </c>
    </row>
    <row r="9">
      <c r="A9" s="19">
        <f>IF(Equipamentos!A9="","",Equipamentos!A9)</f>
        <v/>
      </c>
      <c r="B9" s="19">
        <f>IF(A9="","",COUNTIFS('Lançamentos Diários'!$B$5:$B$2004,$A9,'Lançamentos Diários'!$A$5:$A$2004,"&gt;="&amp;$E$3,'Lançamentos Diários'!$A$5:$A$2004,"&lt;="&amp;$G$3))</f>
        <v/>
      </c>
      <c r="C9" s="20">
        <f>IF(A9="","",SUMIFS('Lançamentos Diários'!$J$5:$J$2004,'Lançamentos Diários'!$B$5:$B$2004,$A9,'Lançamentos Diários'!$A$5:$A$2004,"&gt;="&amp;$E$3,'Lançamentos Diários'!$A$5:$A$2004,"&lt;="&amp;$G$3))</f>
        <v/>
      </c>
      <c r="D9" s="20">
        <f>IF(A9="","",SUMIFS(Paradas!$F$5:$F$4004,Paradas!$B$5:$B$4004,$A9,Paradas!$A$5:$A$4004,"&gt;="&amp;$E$3,Paradas!$A$5:$A$4004,"&lt;="&amp;$G$3))</f>
        <v/>
      </c>
      <c r="E9" s="20">
        <f>IF(A9="","",C9-D9)</f>
        <v/>
      </c>
      <c r="F9" s="19">
        <f>IF(A9="","",COUNTIFS(Paradas!$B$5:$B$4004,$A9,Paradas!$A$5:$A$4004,"&gt;="&amp;$E$3,Paradas!$A$5:$A$4004,"&lt;="&amp;$G$3))</f>
        <v/>
      </c>
      <c r="G9" s="20">
        <f>IF(A9="","",IF(B9=0,0,E9/B9))</f>
        <v/>
      </c>
      <c r="H9" s="44">
        <f>IF(A9="","",IF(C9=0,0,E9/C9))</f>
        <v/>
      </c>
    </row>
    <row r="10">
      <c r="A10" s="19">
        <f>IF(Equipamentos!A10="","",Equipamentos!A10)</f>
        <v/>
      </c>
      <c r="B10" s="19">
        <f>IF(A10="","",COUNTIFS('Lançamentos Diários'!$B$5:$B$2004,$A10,'Lançamentos Diários'!$A$5:$A$2004,"&gt;="&amp;$E$3,'Lançamentos Diários'!$A$5:$A$2004,"&lt;="&amp;$G$3))</f>
        <v/>
      </c>
      <c r="C10" s="20">
        <f>IF(A10="","",SUMIFS('Lançamentos Diários'!$J$5:$J$2004,'Lançamentos Diários'!$B$5:$B$2004,$A10,'Lançamentos Diários'!$A$5:$A$2004,"&gt;="&amp;$E$3,'Lançamentos Diários'!$A$5:$A$2004,"&lt;="&amp;$G$3))</f>
        <v/>
      </c>
      <c r="D10" s="20">
        <f>IF(A10="","",SUMIFS(Paradas!$F$5:$F$4004,Paradas!$B$5:$B$4004,$A10,Paradas!$A$5:$A$4004,"&gt;="&amp;$E$3,Paradas!$A$5:$A$4004,"&lt;="&amp;$G$3))</f>
        <v/>
      </c>
      <c r="E10" s="20">
        <f>IF(A10="","",C10-D10)</f>
        <v/>
      </c>
      <c r="F10" s="19">
        <f>IF(A10="","",COUNTIFS(Paradas!$B$5:$B$4004,$A10,Paradas!$A$5:$A$4004,"&gt;="&amp;$E$3,Paradas!$A$5:$A$4004,"&lt;="&amp;$G$3))</f>
        <v/>
      </c>
      <c r="G10" s="20">
        <f>IF(A10="","",IF(B10=0,0,E10/B10))</f>
        <v/>
      </c>
      <c r="H10" s="44">
        <f>IF(A10="","",IF(C10=0,0,E10/C10))</f>
        <v/>
      </c>
    </row>
    <row r="11">
      <c r="A11" s="19">
        <f>IF(Equipamentos!A11="","",Equipamentos!A11)</f>
        <v/>
      </c>
      <c r="B11" s="19">
        <f>IF(A11="","",COUNTIFS('Lançamentos Diários'!$B$5:$B$2004,$A11,'Lançamentos Diários'!$A$5:$A$2004,"&gt;="&amp;$E$3,'Lançamentos Diários'!$A$5:$A$2004,"&lt;="&amp;$G$3))</f>
        <v/>
      </c>
      <c r="C11" s="20">
        <f>IF(A11="","",SUMIFS('Lançamentos Diários'!$J$5:$J$2004,'Lançamentos Diários'!$B$5:$B$2004,$A11,'Lançamentos Diários'!$A$5:$A$2004,"&gt;="&amp;$E$3,'Lançamentos Diários'!$A$5:$A$2004,"&lt;="&amp;$G$3))</f>
        <v/>
      </c>
      <c r="D11" s="20">
        <f>IF(A11="","",SUMIFS(Paradas!$F$5:$F$4004,Paradas!$B$5:$B$4004,$A11,Paradas!$A$5:$A$4004,"&gt;="&amp;$E$3,Paradas!$A$5:$A$4004,"&lt;="&amp;$G$3))</f>
        <v/>
      </c>
      <c r="E11" s="20">
        <f>IF(A11="","",C11-D11)</f>
        <v/>
      </c>
      <c r="F11" s="19">
        <f>IF(A11="","",COUNTIFS(Paradas!$B$5:$B$4004,$A11,Paradas!$A$5:$A$4004,"&gt;="&amp;$E$3,Paradas!$A$5:$A$4004,"&lt;="&amp;$G$3))</f>
        <v/>
      </c>
      <c r="G11" s="20">
        <f>IF(A11="","",IF(B11=0,0,E11/B11))</f>
        <v/>
      </c>
      <c r="H11" s="44">
        <f>IF(A11="","",IF(C11=0,0,E11/C11))</f>
        <v/>
      </c>
    </row>
    <row r="12">
      <c r="A12" s="17" t="inlineStr">
        <is>
          <t>TOTAL</t>
        </is>
      </c>
      <c r="B12" s="22">
        <f>SUM(B6:B11)</f>
        <v/>
      </c>
      <c r="C12" s="23">
        <f>SUM(C6:C11)</f>
        <v/>
      </c>
      <c r="D12" s="23">
        <f>SUM(D6:D11)</f>
        <v/>
      </c>
      <c r="E12" s="23">
        <f>SUM(E6:E11)</f>
        <v/>
      </c>
      <c r="F12" s="22">
        <f>SUM(F6:F11)</f>
        <v/>
      </c>
      <c r="G12" s="1" t="n"/>
      <c r="H12" s="45">
        <f>IF(C12=0,0,E12/C12)</f>
        <v/>
      </c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15.6" customHeight="1">
      <c r="A15" s="25" t="inlineStr">
        <is>
          <t>HORAS PARADAS POR MOTIVO NO MÊS</t>
        </is>
      </c>
      <c r="B15" s="1" t="n"/>
      <c r="C15" s="1" t="n"/>
      <c r="D15" s="1" t="n"/>
      <c r="E15" s="1" t="n"/>
      <c r="F15" s="1" t="n"/>
      <c r="G15" s="1" t="n"/>
      <c r="H15" s="1" t="n"/>
    </row>
    <row r="16" ht="31.95" customHeight="1">
      <c r="A16" s="3" t="inlineStr">
        <is>
          <t>Motivo</t>
        </is>
      </c>
      <c r="B16" s="3">
        <f>IF(Equipamentos!A6="","",Equipamentos!A6)</f>
        <v/>
      </c>
      <c r="C16" s="3">
        <f>IF(Equipamentos!A7="","",Equipamentos!A7)</f>
        <v/>
      </c>
      <c r="D16" s="3">
        <f>IF(Equipamentos!A8="","",Equipamentos!A8)</f>
        <v/>
      </c>
      <c r="E16" s="3">
        <f>IF(Equipamentos!A9="","",Equipamentos!A9)</f>
        <v/>
      </c>
      <c r="F16" s="3">
        <f>IF(Equipamentos!A10="","",Equipamentos!A10)</f>
        <v/>
      </c>
      <c r="G16" s="3">
        <f>IF(Equipamentos!A11="","",Equipamentos!A11)</f>
        <v/>
      </c>
      <c r="H16" s="3" t="inlineStr">
        <is>
          <t>Total</t>
        </is>
      </c>
    </row>
    <row r="17">
      <c r="A17" s="26">
        <f>IF('Motivos de Parada'!A7="","",'Motivos de Parada'!A7)</f>
        <v/>
      </c>
      <c r="B17" s="46">
        <f>IF(OR($A17="",B$16=""),"",SUMIFS(Paradas!$F$5:$F$4004,Paradas!$E$5:$E$4004,$A17,Paradas!$B$5:$B$4004,B$16,Paradas!$A$5:$A$4004,"&gt;="&amp;$E$3,Paradas!$A$5:$A$4004,"&lt;="&amp;$G$3))</f>
        <v/>
      </c>
      <c r="C17" s="46">
        <f>IF(OR($A17="",C$16=""),"",SUMIFS(Paradas!$F$5:$F$4004,Paradas!$E$5:$E$4004,$A17,Paradas!$B$5:$B$4004,C$16,Paradas!$A$5:$A$4004,"&gt;="&amp;$E$3,Paradas!$A$5:$A$4004,"&lt;="&amp;$G$3))</f>
        <v/>
      </c>
      <c r="D17" s="46">
        <f>IF(OR($A17="",D$16=""),"",SUMIFS(Paradas!$F$5:$F$4004,Paradas!$E$5:$E$4004,$A17,Paradas!$B$5:$B$4004,D$16,Paradas!$A$5:$A$4004,"&gt;="&amp;$E$3,Paradas!$A$5:$A$4004,"&lt;="&amp;$G$3))</f>
        <v/>
      </c>
      <c r="E17" s="46">
        <f>IF(OR($A17="",E$16=""),"",SUMIFS(Paradas!$F$5:$F$4004,Paradas!$E$5:$E$4004,$A17,Paradas!$B$5:$B$4004,E$16,Paradas!$A$5:$A$4004,"&gt;="&amp;$E$3,Paradas!$A$5:$A$4004,"&lt;="&amp;$G$3))</f>
        <v/>
      </c>
      <c r="F17" s="46">
        <f>IF(OR($A17="",F$16=""),"",SUMIFS(Paradas!$F$5:$F$4004,Paradas!$E$5:$E$4004,$A17,Paradas!$B$5:$B$4004,F$16,Paradas!$A$5:$A$4004,"&gt;="&amp;$E$3,Paradas!$A$5:$A$4004,"&lt;="&amp;$G$3))</f>
        <v/>
      </c>
      <c r="G17" s="46">
        <f>IF(OR($A17="",G$16=""),"",SUMIFS(Paradas!$F$5:$F$4004,Paradas!$E$5:$E$4004,$A17,Paradas!$B$5:$B$4004,G$16,Paradas!$A$5:$A$4004,"&gt;="&amp;$E$3,Paradas!$A$5:$A$4004,"&lt;="&amp;$G$3))</f>
        <v/>
      </c>
      <c r="H17" s="46">
        <f>IF($A17="","",SUM(B17:G17))</f>
        <v/>
      </c>
    </row>
    <row r="18">
      <c r="A18" s="26">
        <f>IF('Motivos de Parada'!A8="","",'Motivos de Parada'!A8)</f>
        <v/>
      </c>
      <c r="B18" s="46">
        <f>IF(OR($A18="",B$16=""),"",SUMIFS(Paradas!$F$5:$F$4004,Paradas!$E$5:$E$4004,$A18,Paradas!$B$5:$B$4004,B$16,Paradas!$A$5:$A$4004,"&gt;="&amp;$E$3,Paradas!$A$5:$A$4004,"&lt;="&amp;$G$3))</f>
        <v/>
      </c>
      <c r="C18" s="46">
        <f>IF(OR($A18="",C$16=""),"",SUMIFS(Paradas!$F$5:$F$4004,Paradas!$E$5:$E$4004,$A18,Paradas!$B$5:$B$4004,C$16,Paradas!$A$5:$A$4004,"&gt;="&amp;$E$3,Paradas!$A$5:$A$4004,"&lt;="&amp;$G$3))</f>
        <v/>
      </c>
      <c r="D18" s="46">
        <f>IF(OR($A18="",D$16=""),"",SUMIFS(Paradas!$F$5:$F$4004,Paradas!$E$5:$E$4004,$A18,Paradas!$B$5:$B$4004,D$16,Paradas!$A$5:$A$4004,"&gt;="&amp;$E$3,Paradas!$A$5:$A$4004,"&lt;="&amp;$G$3))</f>
        <v/>
      </c>
      <c r="E18" s="46">
        <f>IF(OR($A18="",E$16=""),"",SUMIFS(Paradas!$F$5:$F$4004,Paradas!$E$5:$E$4004,$A18,Paradas!$B$5:$B$4004,E$16,Paradas!$A$5:$A$4004,"&gt;="&amp;$E$3,Paradas!$A$5:$A$4004,"&lt;="&amp;$G$3))</f>
        <v/>
      </c>
      <c r="F18" s="46">
        <f>IF(OR($A18="",F$16=""),"",SUMIFS(Paradas!$F$5:$F$4004,Paradas!$E$5:$E$4004,$A18,Paradas!$B$5:$B$4004,F$16,Paradas!$A$5:$A$4004,"&gt;="&amp;$E$3,Paradas!$A$5:$A$4004,"&lt;="&amp;$G$3))</f>
        <v/>
      </c>
      <c r="G18" s="46">
        <f>IF(OR($A18="",G$16=""),"",SUMIFS(Paradas!$F$5:$F$4004,Paradas!$E$5:$E$4004,$A18,Paradas!$B$5:$B$4004,G$16,Paradas!$A$5:$A$4004,"&gt;="&amp;$E$3,Paradas!$A$5:$A$4004,"&lt;="&amp;$G$3))</f>
        <v/>
      </c>
      <c r="H18" s="46">
        <f>IF($A18="","",SUM(B18:G18))</f>
        <v/>
      </c>
    </row>
    <row r="19">
      <c r="A19" s="26">
        <f>IF('Motivos de Parada'!A9="","",'Motivos de Parada'!A9)</f>
        <v/>
      </c>
      <c r="B19" s="46">
        <f>IF(OR($A19="",B$16=""),"",SUMIFS(Paradas!$F$5:$F$4004,Paradas!$E$5:$E$4004,$A19,Paradas!$B$5:$B$4004,B$16,Paradas!$A$5:$A$4004,"&gt;="&amp;$E$3,Paradas!$A$5:$A$4004,"&lt;="&amp;$G$3))</f>
        <v/>
      </c>
      <c r="C19" s="46">
        <f>IF(OR($A19="",C$16=""),"",SUMIFS(Paradas!$F$5:$F$4004,Paradas!$E$5:$E$4004,$A19,Paradas!$B$5:$B$4004,C$16,Paradas!$A$5:$A$4004,"&gt;="&amp;$E$3,Paradas!$A$5:$A$4004,"&lt;="&amp;$G$3))</f>
        <v/>
      </c>
      <c r="D19" s="46">
        <f>IF(OR($A19="",D$16=""),"",SUMIFS(Paradas!$F$5:$F$4004,Paradas!$E$5:$E$4004,$A19,Paradas!$B$5:$B$4004,D$16,Paradas!$A$5:$A$4004,"&gt;="&amp;$E$3,Paradas!$A$5:$A$4004,"&lt;="&amp;$G$3))</f>
        <v/>
      </c>
      <c r="E19" s="46">
        <f>IF(OR($A19="",E$16=""),"",SUMIFS(Paradas!$F$5:$F$4004,Paradas!$E$5:$E$4004,$A19,Paradas!$B$5:$B$4004,E$16,Paradas!$A$5:$A$4004,"&gt;="&amp;$E$3,Paradas!$A$5:$A$4004,"&lt;="&amp;$G$3))</f>
        <v/>
      </c>
      <c r="F19" s="46">
        <f>IF(OR($A19="",F$16=""),"",SUMIFS(Paradas!$F$5:$F$4004,Paradas!$E$5:$E$4004,$A19,Paradas!$B$5:$B$4004,F$16,Paradas!$A$5:$A$4004,"&gt;="&amp;$E$3,Paradas!$A$5:$A$4004,"&lt;="&amp;$G$3))</f>
        <v/>
      </c>
      <c r="G19" s="46">
        <f>IF(OR($A19="",G$16=""),"",SUMIFS(Paradas!$F$5:$F$4004,Paradas!$E$5:$E$4004,$A19,Paradas!$B$5:$B$4004,G$16,Paradas!$A$5:$A$4004,"&gt;="&amp;$E$3,Paradas!$A$5:$A$4004,"&lt;="&amp;$G$3))</f>
        <v/>
      </c>
      <c r="H19" s="46">
        <f>IF($A19="","",SUM(B19:G19))</f>
        <v/>
      </c>
    </row>
    <row r="20">
      <c r="A20" s="26">
        <f>IF('Motivos de Parada'!A10="","",'Motivos de Parada'!A10)</f>
        <v/>
      </c>
      <c r="B20" s="46">
        <f>IF(OR($A20="",B$16=""),"",SUMIFS(Paradas!$F$5:$F$4004,Paradas!$E$5:$E$4004,$A20,Paradas!$B$5:$B$4004,B$16,Paradas!$A$5:$A$4004,"&gt;="&amp;$E$3,Paradas!$A$5:$A$4004,"&lt;="&amp;$G$3))</f>
        <v/>
      </c>
      <c r="C20" s="46">
        <f>IF(OR($A20="",C$16=""),"",SUMIFS(Paradas!$F$5:$F$4004,Paradas!$E$5:$E$4004,$A20,Paradas!$B$5:$B$4004,C$16,Paradas!$A$5:$A$4004,"&gt;="&amp;$E$3,Paradas!$A$5:$A$4004,"&lt;="&amp;$G$3))</f>
        <v/>
      </c>
      <c r="D20" s="46">
        <f>IF(OR($A20="",D$16=""),"",SUMIFS(Paradas!$F$5:$F$4004,Paradas!$E$5:$E$4004,$A20,Paradas!$B$5:$B$4004,D$16,Paradas!$A$5:$A$4004,"&gt;="&amp;$E$3,Paradas!$A$5:$A$4004,"&lt;="&amp;$G$3))</f>
        <v/>
      </c>
      <c r="E20" s="46">
        <f>IF(OR($A20="",E$16=""),"",SUMIFS(Paradas!$F$5:$F$4004,Paradas!$E$5:$E$4004,$A20,Paradas!$B$5:$B$4004,E$16,Paradas!$A$5:$A$4004,"&gt;="&amp;$E$3,Paradas!$A$5:$A$4004,"&lt;="&amp;$G$3))</f>
        <v/>
      </c>
      <c r="F20" s="46">
        <f>IF(OR($A20="",F$16=""),"",SUMIFS(Paradas!$F$5:$F$4004,Paradas!$E$5:$E$4004,$A20,Paradas!$B$5:$B$4004,F$16,Paradas!$A$5:$A$4004,"&gt;="&amp;$E$3,Paradas!$A$5:$A$4004,"&lt;="&amp;$G$3))</f>
        <v/>
      </c>
      <c r="G20" s="46">
        <f>IF(OR($A20="",G$16=""),"",SUMIFS(Paradas!$F$5:$F$4004,Paradas!$E$5:$E$4004,$A20,Paradas!$B$5:$B$4004,G$16,Paradas!$A$5:$A$4004,"&gt;="&amp;$E$3,Paradas!$A$5:$A$4004,"&lt;="&amp;$G$3))</f>
        <v/>
      </c>
      <c r="H20" s="46">
        <f>IF($A20="","",SUM(B20:G20))</f>
        <v/>
      </c>
    </row>
    <row r="21">
      <c r="A21" s="26">
        <f>IF('Motivos de Parada'!A11="","",'Motivos de Parada'!A11)</f>
        <v/>
      </c>
      <c r="B21" s="46">
        <f>IF(OR($A21="",B$16=""),"",SUMIFS(Paradas!$F$5:$F$4004,Paradas!$E$5:$E$4004,$A21,Paradas!$B$5:$B$4004,B$16,Paradas!$A$5:$A$4004,"&gt;="&amp;$E$3,Paradas!$A$5:$A$4004,"&lt;="&amp;$G$3))</f>
        <v/>
      </c>
      <c r="C21" s="46">
        <f>IF(OR($A21="",C$16=""),"",SUMIFS(Paradas!$F$5:$F$4004,Paradas!$E$5:$E$4004,$A21,Paradas!$B$5:$B$4004,C$16,Paradas!$A$5:$A$4004,"&gt;="&amp;$E$3,Paradas!$A$5:$A$4004,"&lt;="&amp;$G$3))</f>
        <v/>
      </c>
      <c r="D21" s="46">
        <f>IF(OR($A21="",D$16=""),"",SUMIFS(Paradas!$F$5:$F$4004,Paradas!$E$5:$E$4004,$A21,Paradas!$B$5:$B$4004,D$16,Paradas!$A$5:$A$4004,"&gt;="&amp;$E$3,Paradas!$A$5:$A$4004,"&lt;="&amp;$G$3))</f>
        <v/>
      </c>
      <c r="E21" s="46">
        <f>IF(OR($A21="",E$16=""),"",SUMIFS(Paradas!$F$5:$F$4004,Paradas!$E$5:$E$4004,$A21,Paradas!$B$5:$B$4004,E$16,Paradas!$A$5:$A$4004,"&gt;="&amp;$E$3,Paradas!$A$5:$A$4004,"&lt;="&amp;$G$3))</f>
        <v/>
      </c>
      <c r="F21" s="46">
        <f>IF(OR($A21="",F$16=""),"",SUMIFS(Paradas!$F$5:$F$4004,Paradas!$E$5:$E$4004,$A21,Paradas!$B$5:$B$4004,F$16,Paradas!$A$5:$A$4004,"&gt;="&amp;$E$3,Paradas!$A$5:$A$4004,"&lt;="&amp;$G$3))</f>
        <v/>
      </c>
      <c r="G21" s="46">
        <f>IF(OR($A21="",G$16=""),"",SUMIFS(Paradas!$F$5:$F$4004,Paradas!$E$5:$E$4004,$A21,Paradas!$B$5:$B$4004,G$16,Paradas!$A$5:$A$4004,"&gt;="&amp;$E$3,Paradas!$A$5:$A$4004,"&lt;="&amp;$G$3))</f>
        <v/>
      </c>
      <c r="H21" s="46">
        <f>IF($A21="","",SUM(B21:G21))</f>
        <v/>
      </c>
    </row>
    <row r="22">
      <c r="A22" s="26">
        <f>IF('Motivos de Parada'!A12="","",'Motivos de Parada'!A12)</f>
        <v/>
      </c>
      <c r="B22" s="46">
        <f>IF(OR($A22="",B$16=""),"",SUMIFS(Paradas!$F$5:$F$4004,Paradas!$E$5:$E$4004,$A22,Paradas!$B$5:$B$4004,B$16,Paradas!$A$5:$A$4004,"&gt;="&amp;$E$3,Paradas!$A$5:$A$4004,"&lt;="&amp;$G$3))</f>
        <v/>
      </c>
      <c r="C22" s="46">
        <f>IF(OR($A22="",C$16=""),"",SUMIFS(Paradas!$F$5:$F$4004,Paradas!$E$5:$E$4004,$A22,Paradas!$B$5:$B$4004,C$16,Paradas!$A$5:$A$4004,"&gt;="&amp;$E$3,Paradas!$A$5:$A$4004,"&lt;="&amp;$G$3))</f>
        <v/>
      </c>
      <c r="D22" s="46">
        <f>IF(OR($A22="",D$16=""),"",SUMIFS(Paradas!$F$5:$F$4004,Paradas!$E$5:$E$4004,$A22,Paradas!$B$5:$B$4004,D$16,Paradas!$A$5:$A$4004,"&gt;="&amp;$E$3,Paradas!$A$5:$A$4004,"&lt;="&amp;$G$3))</f>
        <v/>
      </c>
      <c r="E22" s="46">
        <f>IF(OR($A22="",E$16=""),"",SUMIFS(Paradas!$F$5:$F$4004,Paradas!$E$5:$E$4004,$A22,Paradas!$B$5:$B$4004,E$16,Paradas!$A$5:$A$4004,"&gt;="&amp;$E$3,Paradas!$A$5:$A$4004,"&lt;="&amp;$G$3))</f>
        <v/>
      </c>
      <c r="F22" s="46">
        <f>IF(OR($A22="",F$16=""),"",SUMIFS(Paradas!$F$5:$F$4004,Paradas!$E$5:$E$4004,$A22,Paradas!$B$5:$B$4004,F$16,Paradas!$A$5:$A$4004,"&gt;="&amp;$E$3,Paradas!$A$5:$A$4004,"&lt;="&amp;$G$3))</f>
        <v/>
      </c>
      <c r="G22" s="46">
        <f>IF(OR($A22="",G$16=""),"",SUMIFS(Paradas!$F$5:$F$4004,Paradas!$E$5:$E$4004,$A22,Paradas!$B$5:$B$4004,G$16,Paradas!$A$5:$A$4004,"&gt;="&amp;$E$3,Paradas!$A$5:$A$4004,"&lt;="&amp;$G$3))</f>
        <v/>
      </c>
      <c r="H22" s="46">
        <f>IF($A22="","",SUM(B22:G22))</f>
        <v/>
      </c>
    </row>
    <row r="23">
      <c r="A23" s="26">
        <f>IF('Motivos de Parada'!A13="","",'Motivos de Parada'!A13)</f>
        <v/>
      </c>
      <c r="B23" s="46">
        <f>IF(OR($A23="",B$16=""),"",SUMIFS(Paradas!$F$5:$F$4004,Paradas!$E$5:$E$4004,$A23,Paradas!$B$5:$B$4004,B$16,Paradas!$A$5:$A$4004,"&gt;="&amp;$E$3,Paradas!$A$5:$A$4004,"&lt;="&amp;$G$3))</f>
        <v/>
      </c>
      <c r="C23" s="46">
        <f>IF(OR($A23="",C$16=""),"",SUMIFS(Paradas!$F$5:$F$4004,Paradas!$E$5:$E$4004,$A23,Paradas!$B$5:$B$4004,C$16,Paradas!$A$5:$A$4004,"&gt;="&amp;$E$3,Paradas!$A$5:$A$4004,"&lt;="&amp;$G$3))</f>
        <v/>
      </c>
      <c r="D23" s="46">
        <f>IF(OR($A23="",D$16=""),"",SUMIFS(Paradas!$F$5:$F$4004,Paradas!$E$5:$E$4004,$A23,Paradas!$B$5:$B$4004,D$16,Paradas!$A$5:$A$4004,"&gt;="&amp;$E$3,Paradas!$A$5:$A$4004,"&lt;="&amp;$G$3))</f>
        <v/>
      </c>
      <c r="E23" s="46">
        <f>IF(OR($A23="",E$16=""),"",SUMIFS(Paradas!$F$5:$F$4004,Paradas!$E$5:$E$4004,$A23,Paradas!$B$5:$B$4004,E$16,Paradas!$A$5:$A$4004,"&gt;="&amp;$E$3,Paradas!$A$5:$A$4004,"&lt;="&amp;$G$3))</f>
        <v/>
      </c>
      <c r="F23" s="46">
        <f>IF(OR($A23="",F$16=""),"",SUMIFS(Paradas!$F$5:$F$4004,Paradas!$E$5:$E$4004,$A23,Paradas!$B$5:$B$4004,F$16,Paradas!$A$5:$A$4004,"&gt;="&amp;$E$3,Paradas!$A$5:$A$4004,"&lt;="&amp;$G$3))</f>
        <v/>
      </c>
      <c r="G23" s="46">
        <f>IF(OR($A23="",G$16=""),"",SUMIFS(Paradas!$F$5:$F$4004,Paradas!$E$5:$E$4004,$A23,Paradas!$B$5:$B$4004,G$16,Paradas!$A$5:$A$4004,"&gt;="&amp;$E$3,Paradas!$A$5:$A$4004,"&lt;="&amp;$G$3))</f>
        <v/>
      </c>
      <c r="H23" s="46">
        <f>IF($A23="","",SUM(B23:G23))</f>
        <v/>
      </c>
    </row>
    <row r="24">
      <c r="A24" s="26">
        <f>IF('Motivos de Parada'!A14="","",'Motivos de Parada'!A14)</f>
        <v/>
      </c>
      <c r="B24" s="46">
        <f>IF(OR($A24="",B$16=""),"",SUMIFS(Paradas!$F$5:$F$4004,Paradas!$E$5:$E$4004,$A24,Paradas!$B$5:$B$4004,B$16,Paradas!$A$5:$A$4004,"&gt;="&amp;$E$3,Paradas!$A$5:$A$4004,"&lt;="&amp;$G$3))</f>
        <v/>
      </c>
      <c r="C24" s="46">
        <f>IF(OR($A24="",C$16=""),"",SUMIFS(Paradas!$F$5:$F$4004,Paradas!$E$5:$E$4004,$A24,Paradas!$B$5:$B$4004,C$16,Paradas!$A$5:$A$4004,"&gt;="&amp;$E$3,Paradas!$A$5:$A$4004,"&lt;="&amp;$G$3))</f>
        <v/>
      </c>
      <c r="D24" s="46">
        <f>IF(OR($A24="",D$16=""),"",SUMIFS(Paradas!$F$5:$F$4004,Paradas!$E$5:$E$4004,$A24,Paradas!$B$5:$B$4004,D$16,Paradas!$A$5:$A$4004,"&gt;="&amp;$E$3,Paradas!$A$5:$A$4004,"&lt;="&amp;$G$3))</f>
        <v/>
      </c>
      <c r="E24" s="46">
        <f>IF(OR($A24="",E$16=""),"",SUMIFS(Paradas!$F$5:$F$4004,Paradas!$E$5:$E$4004,$A24,Paradas!$B$5:$B$4004,E$16,Paradas!$A$5:$A$4004,"&gt;="&amp;$E$3,Paradas!$A$5:$A$4004,"&lt;="&amp;$G$3))</f>
        <v/>
      </c>
      <c r="F24" s="46">
        <f>IF(OR($A24="",F$16=""),"",SUMIFS(Paradas!$F$5:$F$4004,Paradas!$E$5:$E$4004,$A24,Paradas!$B$5:$B$4004,F$16,Paradas!$A$5:$A$4004,"&gt;="&amp;$E$3,Paradas!$A$5:$A$4004,"&lt;="&amp;$G$3))</f>
        <v/>
      </c>
      <c r="G24" s="46">
        <f>IF(OR($A24="",G$16=""),"",SUMIFS(Paradas!$F$5:$F$4004,Paradas!$E$5:$E$4004,$A24,Paradas!$B$5:$B$4004,G$16,Paradas!$A$5:$A$4004,"&gt;="&amp;$E$3,Paradas!$A$5:$A$4004,"&lt;="&amp;$G$3))</f>
        <v/>
      </c>
      <c r="H24" s="46">
        <f>IF($A24="","",SUM(B24:G24))</f>
        <v/>
      </c>
    </row>
    <row r="25">
      <c r="A25" s="26">
        <f>IF('Motivos de Parada'!A15="","",'Motivos de Parada'!A15)</f>
        <v/>
      </c>
      <c r="B25" s="46">
        <f>IF(OR($A25="",B$16=""),"",SUMIFS(Paradas!$F$5:$F$4004,Paradas!$E$5:$E$4004,$A25,Paradas!$B$5:$B$4004,B$16,Paradas!$A$5:$A$4004,"&gt;="&amp;$E$3,Paradas!$A$5:$A$4004,"&lt;="&amp;$G$3))</f>
        <v/>
      </c>
      <c r="C25" s="46">
        <f>IF(OR($A25="",C$16=""),"",SUMIFS(Paradas!$F$5:$F$4004,Paradas!$E$5:$E$4004,$A25,Paradas!$B$5:$B$4004,C$16,Paradas!$A$5:$A$4004,"&gt;="&amp;$E$3,Paradas!$A$5:$A$4004,"&lt;="&amp;$G$3))</f>
        <v/>
      </c>
      <c r="D25" s="46">
        <f>IF(OR($A25="",D$16=""),"",SUMIFS(Paradas!$F$5:$F$4004,Paradas!$E$5:$E$4004,$A25,Paradas!$B$5:$B$4004,D$16,Paradas!$A$5:$A$4004,"&gt;="&amp;$E$3,Paradas!$A$5:$A$4004,"&lt;="&amp;$G$3))</f>
        <v/>
      </c>
      <c r="E25" s="46">
        <f>IF(OR($A25="",E$16=""),"",SUMIFS(Paradas!$F$5:$F$4004,Paradas!$E$5:$E$4004,$A25,Paradas!$B$5:$B$4004,E$16,Paradas!$A$5:$A$4004,"&gt;="&amp;$E$3,Paradas!$A$5:$A$4004,"&lt;="&amp;$G$3))</f>
        <v/>
      </c>
      <c r="F25" s="46">
        <f>IF(OR($A25="",F$16=""),"",SUMIFS(Paradas!$F$5:$F$4004,Paradas!$E$5:$E$4004,$A25,Paradas!$B$5:$B$4004,F$16,Paradas!$A$5:$A$4004,"&gt;="&amp;$E$3,Paradas!$A$5:$A$4004,"&lt;="&amp;$G$3))</f>
        <v/>
      </c>
      <c r="G25" s="46">
        <f>IF(OR($A25="",G$16=""),"",SUMIFS(Paradas!$F$5:$F$4004,Paradas!$E$5:$E$4004,$A25,Paradas!$B$5:$B$4004,G$16,Paradas!$A$5:$A$4004,"&gt;="&amp;$E$3,Paradas!$A$5:$A$4004,"&lt;="&amp;$G$3))</f>
        <v/>
      </c>
      <c r="H25" s="46">
        <f>IF($A25="","",SUM(B25:G25))</f>
        <v/>
      </c>
    </row>
    <row r="26">
      <c r="A26" s="26">
        <f>IF('Motivos de Parada'!A16="","",'Motivos de Parada'!A16)</f>
        <v/>
      </c>
      <c r="B26" s="46">
        <f>IF(OR($A26="",B$16=""),"",SUMIFS(Paradas!$F$5:$F$4004,Paradas!$E$5:$E$4004,$A26,Paradas!$B$5:$B$4004,B$16,Paradas!$A$5:$A$4004,"&gt;="&amp;$E$3,Paradas!$A$5:$A$4004,"&lt;="&amp;$G$3))</f>
        <v/>
      </c>
      <c r="C26" s="46">
        <f>IF(OR($A26="",C$16=""),"",SUMIFS(Paradas!$F$5:$F$4004,Paradas!$E$5:$E$4004,$A26,Paradas!$B$5:$B$4004,C$16,Paradas!$A$5:$A$4004,"&gt;="&amp;$E$3,Paradas!$A$5:$A$4004,"&lt;="&amp;$G$3))</f>
        <v/>
      </c>
      <c r="D26" s="46">
        <f>IF(OR($A26="",D$16=""),"",SUMIFS(Paradas!$F$5:$F$4004,Paradas!$E$5:$E$4004,$A26,Paradas!$B$5:$B$4004,D$16,Paradas!$A$5:$A$4004,"&gt;="&amp;$E$3,Paradas!$A$5:$A$4004,"&lt;="&amp;$G$3))</f>
        <v/>
      </c>
      <c r="E26" s="46">
        <f>IF(OR($A26="",E$16=""),"",SUMIFS(Paradas!$F$5:$F$4004,Paradas!$E$5:$E$4004,$A26,Paradas!$B$5:$B$4004,E$16,Paradas!$A$5:$A$4004,"&gt;="&amp;$E$3,Paradas!$A$5:$A$4004,"&lt;="&amp;$G$3))</f>
        <v/>
      </c>
      <c r="F26" s="46">
        <f>IF(OR($A26="",F$16=""),"",SUMIFS(Paradas!$F$5:$F$4004,Paradas!$E$5:$E$4004,$A26,Paradas!$B$5:$B$4004,F$16,Paradas!$A$5:$A$4004,"&gt;="&amp;$E$3,Paradas!$A$5:$A$4004,"&lt;="&amp;$G$3))</f>
        <v/>
      </c>
      <c r="G26" s="46">
        <f>IF(OR($A26="",G$16=""),"",SUMIFS(Paradas!$F$5:$F$4004,Paradas!$E$5:$E$4004,$A26,Paradas!$B$5:$B$4004,G$16,Paradas!$A$5:$A$4004,"&gt;="&amp;$E$3,Paradas!$A$5:$A$4004,"&lt;="&amp;$G$3))</f>
        <v/>
      </c>
      <c r="H26" s="46">
        <f>IF($A26="","",SUM(B26:G26))</f>
        <v/>
      </c>
    </row>
    <row r="27">
      <c r="A27" s="26">
        <f>IF('Motivos de Parada'!A17="","",'Motivos de Parada'!A17)</f>
        <v/>
      </c>
      <c r="B27" s="46">
        <f>IF(OR($A27="",B$16=""),"",SUMIFS(Paradas!$F$5:$F$4004,Paradas!$E$5:$E$4004,$A27,Paradas!$B$5:$B$4004,B$16,Paradas!$A$5:$A$4004,"&gt;="&amp;$E$3,Paradas!$A$5:$A$4004,"&lt;="&amp;$G$3))</f>
        <v/>
      </c>
      <c r="C27" s="46">
        <f>IF(OR($A27="",C$16=""),"",SUMIFS(Paradas!$F$5:$F$4004,Paradas!$E$5:$E$4004,$A27,Paradas!$B$5:$B$4004,C$16,Paradas!$A$5:$A$4004,"&gt;="&amp;$E$3,Paradas!$A$5:$A$4004,"&lt;="&amp;$G$3))</f>
        <v/>
      </c>
      <c r="D27" s="46">
        <f>IF(OR($A27="",D$16=""),"",SUMIFS(Paradas!$F$5:$F$4004,Paradas!$E$5:$E$4004,$A27,Paradas!$B$5:$B$4004,D$16,Paradas!$A$5:$A$4004,"&gt;="&amp;$E$3,Paradas!$A$5:$A$4004,"&lt;="&amp;$G$3))</f>
        <v/>
      </c>
      <c r="E27" s="46">
        <f>IF(OR($A27="",E$16=""),"",SUMIFS(Paradas!$F$5:$F$4004,Paradas!$E$5:$E$4004,$A27,Paradas!$B$5:$B$4004,E$16,Paradas!$A$5:$A$4004,"&gt;="&amp;$E$3,Paradas!$A$5:$A$4004,"&lt;="&amp;$G$3))</f>
        <v/>
      </c>
      <c r="F27" s="46">
        <f>IF(OR($A27="",F$16=""),"",SUMIFS(Paradas!$F$5:$F$4004,Paradas!$E$5:$E$4004,$A27,Paradas!$B$5:$B$4004,F$16,Paradas!$A$5:$A$4004,"&gt;="&amp;$E$3,Paradas!$A$5:$A$4004,"&lt;="&amp;$G$3))</f>
        <v/>
      </c>
      <c r="G27" s="46">
        <f>IF(OR($A27="",G$16=""),"",SUMIFS(Paradas!$F$5:$F$4004,Paradas!$E$5:$E$4004,$A27,Paradas!$B$5:$B$4004,G$16,Paradas!$A$5:$A$4004,"&gt;="&amp;$E$3,Paradas!$A$5:$A$4004,"&lt;="&amp;$G$3))</f>
        <v/>
      </c>
      <c r="H27" s="46">
        <f>IF($A27="","",SUM(B27:G27))</f>
        <v/>
      </c>
    </row>
    <row r="28">
      <c r="A28" s="26">
        <f>IF('Motivos de Parada'!A18="","",'Motivos de Parada'!A18)</f>
        <v/>
      </c>
      <c r="B28" s="46">
        <f>IF(OR($A28="",B$16=""),"",SUMIFS(Paradas!$F$5:$F$4004,Paradas!$E$5:$E$4004,$A28,Paradas!$B$5:$B$4004,B$16,Paradas!$A$5:$A$4004,"&gt;="&amp;$E$3,Paradas!$A$5:$A$4004,"&lt;="&amp;$G$3))</f>
        <v/>
      </c>
      <c r="C28" s="46">
        <f>IF(OR($A28="",C$16=""),"",SUMIFS(Paradas!$F$5:$F$4004,Paradas!$E$5:$E$4004,$A28,Paradas!$B$5:$B$4004,C$16,Paradas!$A$5:$A$4004,"&gt;="&amp;$E$3,Paradas!$A$5:$A$4004,"&lt;="&amp;$G$3))</f>
        <v/>
      </c>
      <c r="D28" s="46">
        <f>IF(OR($A28="",D$16=""),"",SUMIFS(Paradas!$F$5:$F$4004,Paradas!$E$5:$E$4004,$A28,Paradas!$B$5:$B$4004,D$16,Paradas!$A$5:$A$4004,"&gt;="&amp;$E$3,Paradas!$A$5:$A$4004,"&lt;="&amp;$G$3))</f>
        <v/>
      </c>
      <c r="E28" s="46">
        <f>IF(OR($A28="",E$16=""),"",SUMIFS(Paradas!$F$5:$F$4004,Paradas!$E$5:$E$4004,$A28,Paradas!$B$5:$B$4004,E$16,Paradas!$A$5:$A$4004,"&gt;="&amp;$E$3,Paradas!$A$5:$A$4004,"&lt;="&amp;$G$3))</f>
        <v/>
      </c>
      <c r="F28" s="46">
        <f>IF(OR($A28="",F$16=""),"",SUMIFS(Paradas!$F$5:$F$4004,Paradas!$E$5:$E$4004,$A28,Paradas!$B$5:$B$4004,F$16,Paradas!$A$5:$A$4004,"&gt;="&amp;$E$3,Paradas!$A$5:$A$4004,"&lt;="&amp;$G$3))</f>
        <v/>
      </c>
      <c r="G28" s="46">
        <f>IF(OR($A28="",G$16=""),"",SUMIFS(Paradas!$F$5:$F$4004,Paradas!$E$5:$E$4004,$A28,Paradas!$B$5:$B$4004,G$16,Paradas!$A$5:$A$4004,"&gt;="&amp;$E$3,Paradas!$A$5:$A$4004,"&lt;="&amp;$G$3))</f>
        <v/>
      </c>
      <c r="H28" s="46">
        <f>IF($A28="","",SUM(B28:G28))</f>
        <v/>
      </c>
    </row>
    <row r="29">
      <c r="A29" s="26">
        <f>IF('Motivos de Parada'!A19="","",'Motivos de Parada'!A19)</f>
        <v/>
      </c>
      <c r="B29" s="46">
        <f>IF(OR($A29="",B$16=""),"",SUMIFS(Paradas!$F$5:$F$4004,Paradas!$E$5:$E$4004,$A29,Paradas!$B$5:$B$4004,B$16,Paradas!$A$5:$A$4004,"&gt;="&amp;$E$3,Paradas!$A$5:$A$4004,"&lt;="&amp;$G$3))</f>
        <v/>
      </c>
      <c r="C29" s="46">
        <f>IF(OR($A29="",C$16=""),"",SUMIFS(Paradas!$F$5:$F$4004,Paradas!$E$5:$E$4004,$A29,Paradas!$B$5:$B$4004,C$16,Paradas!$A$5:$A$4004,"&gt;="&amp;$E$3,Paradas!$A$5:$A$4004,"&lt;="&amp;$G$3))</f>
        <v/>
      </c>
      <c r="D29" s="46">
        <f>IF(OR($A29="",D$16=""),"",SUMIFS(Paradas!$F$5:$F$4004,Paradas!$E$5:$E$4004,$A29,Paradas!$B$5:$B$4004,D$16,Paradas!$A$5:$A$4004,"&gt;="&amp;$E$3,Paradas!$A$5:$A$4004,"&lt;="&amp;$G$3))</f>
        <v/>
      </c>
      <c r="E29" s="46">
        <f>IF(OR($A29="",E$16=""),"",SUMIFS(Paradas!$F$5:$F$4004,Paradas!$E$5:$E$4004,$A29,Paradas!$B$5:$B$4004,E$16,Paradas!$A$5:$A$4004,"&gt;="&amp;$E$3,Paradas!$A$5:$A$4004,"&lt;="&amp;$G$3))</f>
        <v/>
      </c>
      <c r="F29" s="46">
        <f>IF(OR($A29="",F$16=""),"",SUMIFS(Paradas!$F$5:$F$4004,Paradas!$E$5:$E$4004,$A29,Paradas!$B$5:$B$4004,F$16,Paradas!$A$5:$A$4004,"&gt;="&amp;$E$3,Paradas!$A$5:$A$4004,"&lt;="&amp;$G$3))</f>
        <v/>
      </c>
      <c r="G29" s="46">
        <f>IF(OR($A29="",G$16=""),"",SUMIFS(Paradas!$F$5:$F$4004,Paradas!$E$5:$E$4004,$A29,Paradas!$B$5:$B$4004,G$16,Paradas!$A$5:$A$4004,"&gt;="&amp;$E$3,Paradas!$A$5:$A$4004,"&lt;="&amp;$G$3))</f>
        <v/>
      </c>
      <c r="H29" s="46">
        <f>IF($A29="","",SUM(B29:G29))</f>
        <v/>
      </c>
    </row>
    <row r="30">
      <c r="A30" s="26">
        <f>IF('Motivos de Parada'!A20="","",'Motivos de Parada'!A20)</f>
        <v/>
      </c>
      <c r="B30" s="46">
        <f>IF(OR($A30="",B$16=""),"",SUMIFS(Paradas!$F$5:$F$4004,Paradas!$E$5:$E$4004,$A30,Paradas!$B$5:$B$4004,B$16,Paradas!$A$5:$A$4004,"&gt;="&amp;$E$3,Paradas!$A$5:$A$4004,"&lt;="&amp;$G$3))</f>
        <v/>
      </c>
      <c r="C30" s="46">
        <f>IF(OR($A30="",C$16=""),"",SUMIFS(Paradas!$F$5:$F$4004,Paradas!$E$5:$E$4004,$A30,Paradas!$B$5:$B$4004,C$16,Paradas!$A$5:$A$4004,"&gt;="&amp;$E$3,Paradas!$A$5:$A$4004,"&lt;="&amp;$G$3))</f>
        <v/>
      </c>
      <c r="D30" s="46">
        <f>IF(OR($A30="",D$16=""),"",SUMIFS(Paradas!$F$5:$F$4004,Paradas!$E$5:$E$4004,$A30,Paradas!$B$5:$B$4004,D$16,Paradas!$A$5:$A$4004,"&gt;="&amp;$E$3,Paradas!$A$5:$A$4004,"&lt;="&amp;$G$3))</f>
        <v/>
      </c>
      <c r="E30" s="46">
        <f>IF(OR($A30="",E$16=""),"",SUMIFS(Paradas!$F$5:$F$4004,Paradas!$E$5:$E$4004,$A30,Paradas!$B$5:$B$4004,E$16,Paradas!$A$5:$A$4004,"&gt;="&amp;$E$3,Paradas!$A$5:$A$4004,"&lt;="&amp;$G$3))</f>
        <v/>
      </c>
      <c r="F30" s="46">
        <f>IF(OR($A30="",F$16=""),"",SUMIFS(Paradas!$F$5:$F$4004,Paradas!$E$5:$E$4004,$A30,Paradas!$B$5:$B$4004,F$16,Paradas!$A$5:$A$4004,"&gt;="&amp;$E$3,Paradas!$A$5:$A$4004,"&lt;="&amp;$G$3))</f>
        <v/>
      </c>
      <c r="G30" s="46">
        <f>IF(OR($A30="",G$16=""),"",SUMIFS(Paradas!$F$5:$F$4004,Paradas!$E$5:$E$4004,$A30,Paradas!$B$5:$B$4004,G$16,Paradas!$A$5:$A$4004,"&gt;="&amp;$E$3,Paradas!$A$5:$A$4004,"&lt;="&amp;$G$3))</f>
        <v/>
      </c>
      <c r="H30" s="46">
        <f>IF($A30="","",SUM(B30:G30))</f>
        <v/>
      </c>
    </row>
    <row r="31">
      <c r="A31" s="26">
        <f>IF('Motivos de Parada'!A21="","",'Motivos de Parada'!A21)</f>
        <v/>
      </c>
      <c r="B31" s="46">
        <f>IF(OR($A31="",B$16=""),"",SUMIFS(Paradas!$F$5:$F$4004,Paradas!$E$5:$E$4004,$A31,Paradas!$B$5:$B$4004,B$16,Paradas!$A$5:$A$4004,"&gt;="&amp;$E$3,Paradas!$A$5:$A$4004,"&lt;="&amp;$G$3))</f>
        <v/>
      </c>
      <c r="C31" s="46">
        <f>IF(OR($A31="",C$16=""),"",SUMIFS(Paradas!$F$5:$F$4004,Paradas!$E$5:$E$4004,$A31,Paradas!$B$5:$B$4004,C$16,Paradas!$A$5:$A$4004,"&gt;="&amp;$E$3,Paradas!$A$5:$A$4004,"&lt;="&amp;$G$3))</f>
        <v/>
      </c>
      <c r="D31" s="46">
        <f>IF(OR($A31="",D$16=""),"",SUMIFS(Paradas!$F$5:$F$4004,Paradas!$E$5:$E$4004,$A31,Paradas!$B$5:$B$4004,D$16,Paradas!$A$5:$A$4004,"&gt;="&amp;$E$3,Paradas!$A$5:$A$4004,"&lt;="&amp;$G$3))</f>
        <v/>
      </c>
      <c r="E31" s="46">
        <f>IF(OR($A31="",E$16=""),"",SUMIFS(Paradas!$F$5:$F$4004,Paradas!$E$5:$E$4004,$A31,Paradas!$B$5:$B$4004,E$16,Paradas!$A$5:$A$4004,"&gt;="&amp;$E$3,Paradas!$A$5:$A$4004,"&lt;="&amp;$G$3))</f>
        <v/>
      </c>
      <c r="F31" s="46">
        <f>IF(OR($A31="",F$16=""),"",SUMIFS(Paradas!$F$5:$F$4004,Paradas!$E$5:$E$4004,$A31,Paradas!$B$5:$B$4004,F$16,Paradas!$A$5:$A$4004,"&gt;="&amp;$E$3,Paradas!$A$5:$A$4004,"&lt;="&amp;$G$3))</f>
        <v/>
      </c>
      <c r="G31" s="46">
        <f>IF(OR($A31="",G$16=""),"",SUMIFS(Paradas!$F$5:$F$4004,Paradas!$E$5:$E$4004,$A31,Paradas!$B$5:$B$4004,G$16,Paradas!$A$5:$A$4004,"&gt;="&amp;$E$3,Paradas!$A$5:$A$4004,"&lt;="&amp;$G$3))</f>
        <v/>
      </c>
      <c r="H31" s="46">
        <f>IF($A31="","",SUM(B31:G31))</f>
        <v/>
      </c>
    </row>
    <row r="32">
      <c r="A32" s="26">
        <f>IF('Motivos de Parada'!A22="","",'Motivos de Parada'!A22)</f>
        <v/>
      </c>
      <c r="B32" s="46">
        <f>IF(OR($A32="",B$16=""),"",SUMIFS(Paradas!$F$5:$F$4004,Paradas!$E$5:$E$4004,$A32,Paradas!$B$5:$B$4004,B$16,Paradas!$A$5:$A$4004,"&gt;="&amp;$E$3,Paradas!$A$5:$A$4004,"&lt;="&amp;$G$3))</f>
        <v/>
      </c>
      <c r="C32" s="46">
        <f>IF(OR($A32="",C$16=""),"",SUMIFS(Paradas!$F$5:$F$4004,Paradas!$E$5:$E$4004,$A32,Paradas!$B$5:$B$4004,C$16,Paradas!$A$5:$A$4004,"&gt;="&amp;$E$3,Paradas!$A$5:$A$4004,"&lt;="&amp;$G$3))</f>
        <v/>
      </c>
      <c r="D32" s="46">
        <f>IF(OR($A32="",D$16=""),"",SUMIFS(Paradas!$F$5:$F$4004,Paradas!$E$5:$E$4004,$A32,Paradas!$B$5:$B$4004,D$16,Paradas!$A$5:$A$4004,"&gt;="&amp;$E$3,Paradas!$A$5:$A$4004,"&lt;="&amp;$G$3))</f>
        <v/>
      </c>
      <c r="E32" s="46">
        <f>IF(OR($A32="",E$16=""),"",SUMIFS(Paradas!$F$5:$F$4004,Paradas!$E$5:$E$4004,$A32,Paradas!$B$5:$B$4004,E$16,Paradas!$A$5:$A$4004,"&gt;="&amp;$E$3,Paradas!$A$5:$A$4004,"&lt;="&amp;$G$3))</f>
        <v/>
      </c>
      <c r="F32" s="46">
        <f>IF(OR($A32="",F$16=""),"",SUMIFS(Paradas!$F$5:$F$4004,Paradas!$E$5:$E$4004,$A32,Paradas!$B$5:$B$4004,F$16,Paradas!$A$5:$A$4004,"&gt;="&amp;$E$3,Paradas!$A$5:$A$4004,"&lt;="&amp;$G$3))</f>
        <v/>
      </c>
      <c r="G32" s="46">
        <f>IF(OR($A32="",G$16=""),"",SUMIFS(Paradas!$F$5:$F$4004,Paradas!$E$5:$E$4004,$A32,Paradas!$B$5:$B$4004,G$16,Paradas!$A$5:$A$4004,"&gt;="&amp;$E$3,Paradas!$A$5:$A$4004,"&lt;="&amp;$G$3))</f>
        <v/>
      </c>
      <c r="H32" s="46">
        <f>IF($A32="","",SUM(B32:G32))</f>
        <v/>
      </c>
    </row>
    <row r="33">
      <c r="A33" s="26">
        <f>IF('Motivos de Parada'!A23="","",'Motivos de Parada'!A23)</f>
        <v/>
      </c>
      <c r="B33" s="46">
        <f>IF(OR($A33="",B$16=""),"",SUMIFS(Paradas!$F$5:$F$4004,Paradas!$E$5:$E$4004,$A33,Paradas!$B$5:$B$4004,B$16,Paradas!$A$5:$A$4004,"&gt;="&amp;$E$3,Paradas!$A$5:$A$4004,"&lt;="&amp;$G$3))</f>
        <v/>
      </c>
      <c r="C33" s="46">
        <f>IF(OR($A33="",C$16=""),"",SUMIFS(Paradas!$F$5:$F$4004,Paradas!$E$5:$E$4004,$A33,Paradas!$B$5:$B$4004,C$16,Paradas!$A$5:$A$4004,"&gt;="&amp;$E$3,Paradas!$A$5:$A$4004,"&lt;="&amp;$G$3))</f>
        <v/>
      </c>
      <c r="D33" s="46">
        <f>IF(OR($A33="",D$16=""),"",SUMIFS(Paradas!$F$5:$F$4004,Paradas!$E$5:$E$4004,$A33,Paradas!$B$5:$B$4004,D$16,Paradas!$A$5:$A$4004,"&gt;="&amp;$E$3,Paradas!$A$5:$A$4004,"&lt;="&amp;$G$3))</f>
        <v/>
      </c>
      <c r="E33" s="46">
        <f>IF(OR($A33="",E$16=""),"",SUMIFS(Paradas!$F$5:$F$4004,Paradas!$E$5:$E$4004,$A33,Paradas!$B$5:$B$4004,E$16,Paradas!$A$5:$A$4004,"&gt;="&amp;$E$3,Paradas!$A$5:$A$4004,"&lt;="&amp;$G$3))</f>
        <v/>
      </c>
      <c r="F33" s="46">
        <f>IF(OR($A33="",F$16=""),"",SUMIFS(Paradas!$F$5:$F$4004,Paradas!$E$5:$E$4004,$A33,Paradas!$B$5:$B$4004,F$16,Paradas!$A$5:$A$4004,"&gt;="&amp;$E$3,Paradas!$A$5:$A$4004,"&lt;="&amp;$G$3))</f>
        <v/>
      </c>
      <c r="G33" s="46">
        <f>IF(OR($A33="",G$16=""),"",SUMIFS(Paradas!$F$5:$F$4004,Paradas!$E$5:$E$4004,$A33,Paradas!$B$5:$B$4004,G$16,Paradas!$A$5:$A$4004,"&gt;="&amp;$E$3,Paradas!$A$5:$A$4004,"&lt;="&amp;$G$3))</f>
        <v/>
      </c>
      <c r="H33" s="46">
        <f>IF($A33="","",SUM(B33:G33))</f>
        <v/>
      </c>
    </row>
    <row r="34">
      <c r="A34" s="26">
        <f>IF('Motivos de Parada'!A24="","",'Motivos de Parada'!A24)</f>
        <v/>
      </c>
      <c r="B34" s="46">
        <f>IF(OR($A34="",B$16=""),"",SUMIFS(Paradas!$F$5:$F$4004,Paradas!$E$5:$E$4004,$A34,Paradas!$B$5:$B$4004,B$16,Paradas!$A$5:$A$4004,"&gt;="&amp;$E$3,Paradas!$A$5:$A$4004,"&lt;="&amp;$G$3))</f>
        <v/>
      </c>
      <c r="C34" s="46">
        <f>IF(OR($A34="",C$16=""),"",SUMIFS(Paradas!$F$5:$F$4004,Paradas!$E$5:$E$4004,$A34,Paradas!$B$5:$B$4004,C$16,Paradas!$A$5:$A$4004,"&gt;="&amp;$E$3,Paradas!$A$5:$A$4004,"&lt;="&amp;$G$3))</f>
        <v/>
      </c>
      <c r="D34" s="46">
        <f>IF(OR($A34="",D$16=""),"",SUMIFS(Paradas!$F$5:$F$4004,Paradas!$E$5:$E$4004,$A34,Paradas!$B$5:$B$4004,D$16,Paradas!$A$5:$A$4004,"&gt;="&amp;$E$3,Paradas!$A$5:$A$4004,"&lt;="&amp;$G$3))</f>
        <v/>
      </c>
      <c r="E34" s="46">
        <f>IF(OR($A34="",E$16=""),"",SUMIFS(Paradas!$F$5:$F$4004,Paradas!$E$5:$E$4004,$A34,Paradas!$B$5:$B$4004,E$16,Paradas!$A$5:$A$4004,"&gt;="&amp;$E$3,Paradas!$A$5:$A$4004,"&lt;="&amp;$G$3))</f>
        <v/>
      </c>
      <c r="F34" s="46">
        <f>IF(OR($A34="",F$16=""),"",SUMIFS(Paradas!$F$5:$F$4004,Paradas!$E$5:$E$4004,$A34,Paradas!$B$5:$B$4004,F$16,Paradas!$A$5:$A$4004,"&gt;="&amp;$E$3,Paradas!$A$5:$A$4004,"&lt;="&amp;$G$3))</f>
        <v/>
      </c>
      <c r="G34" s="46">
        <f>IF(OR($A34="",G$16=""),"",SUMIFS(Paradas!$F$5:$F$4004,Paradas!$E$5:$E$4004,$A34,Paradas!$B$5:$B$4004,G$16,Paradas!$A$5:$A$4004,"&gt;="&amp;$E$3,Paradas!$A$5:$A$4004,"&lt;="&amp;$G$3))</f>
        <v/>
      </c>
      <c r="H34" s="46">
        <f>IF($A34="","",SUM(B34:G34))</f>
        <v/>
      </c>
    </row>
    <row r="35">
      <c r="A35" s="26">
        <f>IF('Motivos de Parada'!A25="","",'Motivos de Parada'!A25)</f>
        <v/>
      </c>
      <c r="B35" s="46">
        <f>IF(OR($A35="",B$16=""),"",SUMIFS(Paradas!$F$5:$F$4004,Paradas!$E$5:$E$4004,$A35,Paradas!$B$5:$B$4004,B$16,Paradas!$A$5:$A$4004,"&gt;="&amp;$E$3,Paradas!$A$5:$A$4004,"&lt;="&amp;$G$3))</f>
        <v/>
      </c>
      <c r="C35" s="46">
        <f>IF(OR($A35="",C$16=""),"",SUMIFS(Paradas!$F$5:$F$4004,Paradas!$E$5:$E$4004,$A35,Paradas!$B$5:$B$4004,C$16,Paradas!$A$5:$A$4004,"&gt;="&amp;$E$3,Paradas!$A$5:$A$4004,"&lt;="&amp;$G$3))</f>
        <v/>
      </c>
      <c r="D35" s="46">
        <f>IF(OR($A35="",D$16=""),"",SUMIFS(Paradas!$F$5:$F$4004,Paradas!$E$5:$E$4004,$A35,Paradas!$B$5:$B$4004,D$16,Paradas!$A$5:$A$4004,"&gt;="&amp;$E$3,Paradas!$A$5:$A$4004,"&lt;="&amp;$G$3))</f>
        <v/>
      </c>
      <c r="E35" s="46">
        <f>IF(OR($A35="",E$16=""),"",SUMIFS(Paradas!$F$5:$F$4004,Paradas!$E$5:$E$4004,$A35,Paradas!$B$5:$B$4004,E$16,Paradas!$A$5:$A$4004,"&gt;="&amp;$E$3,Paradas!$A$5:$A$4004,"&lt;="&amp;$G$3))</f>
        <v/>
      </c>
      <c r="F35" s="46">
        <f>IF(OR($A35="",F$16=""),"",SUMIFS(Paradas!$F$5:$F$4004,Paradas!$E$5:$E$4004,$A35,Paradas!$B$5:$B$4004,F$16,Paradas!$A$5:$A$4004,"&gt;="&amp;$E$3,Paradas!$A$5:$A$4004,"&lt;="&amp;$G$3))</f>
        <v/>
      </c>
      <c r="G35" s="46">
        <f>IF(OR($A35="",G$16=""),"",SUMIFS(Paradas!$F$5:$F$4004,Paradas!$E$5:$E$4004,$A35,Paradas!$B$5:$B$4004,G$16,Paradas!$A$5:$A$4004,"&gt;="&amp;$E$3,Paradas!$A$5:$A$4004,"&lt;="&amp;$G$3))</f>
        <v/>
      </c>
      <c r="H35" s="46">
        <f>IF($A35="","",SUM(B35:G35))</f>
        <v/>
      </c>
    </row>
    <row r="36">
      <c r="A36" s="26">
        <f>IF('Motivos de Parada'!A26="","",'Motivos de Parada'!A26)</f>
        <v/>
      </c>
      <c r="B36" s="46">
        <f>IF(OR($A36="",B$16=""),"",SUMIFS(Paradas!$F$5:$F$4004,Paradas!$E$5:$E$4004,$A36,Paradas!$B$5:$B$4004,B$16,Paradas!$A$5:$A$4004,"&gt;="&amp;$E$3,Paradas!$A$5:$A$4004,"&lt;="&amp;$G$3))</f>
        <v/>
      </c>
      <c r="C36" s="46">
        <f>IF(OR($A36="",C$16=""),"",SUMIFS(Paradas!$F$5:$F$4004,Paradas!$E$5:$E$4004,$A36,Paradas!$B$5:$B$4004,C$16,Paradas!$A$5:$A$4004,"&gt;="&amp;$E$3,Paradas!$A$5:$A$4004,"&lt;="&amp;$G$3))</f>
        <v/>
      </c>
      <c r="D36" s="46">
        <f>IF(OR($A36="",D$16=""),"",SUMIFS(Paradas!$F$5:$F$4004,Paradas!$E$5:$E$4004,$A36,Paradas!$B$5:$B$4004,D$16,Paradas!$A$5:$A$4004,"&gt;="&amp;$E$3,Paradas!$A$5:$A$4004,"&lt;="&amp;$G$3))</f>
        <v/>
      </c>
      <c r="E36" s="46">
        <f>IF(OR($A36="",E$16=""),"",SUMIFS(Paradas!$F$5:$F$4004,Paradas!$E$5:$E$4004,$A36,Paradas!$B$5:$B$4004,E$16,Paradas!$A$5:$A$4004,"&gt;="&amp;$E$3,Paradas!$A$5:$A$4004,"&lt;="&amp;$G$3))</f>
        <v/>
      </c>
      <c r="F36" s="46">
        <f>IF(OR($A36="",F$16=""),"",SUMIFS(Paradas!$F$5:$F$4004,Paradas!$E$5:$E$4004,$A36,Paradas!$B$5:$B$4004,F$16,Paradas!$A$5:$A$4004,"&gt;="&amp;$E$3,Paradas!$A$5:$A$4004,"&lt;="&amp;$G$3))</f>
        <v/>
      </c>
      <c r="G36" s="46">
        <f>IF(OR($A36="",G$16=""),"",SUMIFS(Paradas!$F$5:$F$4004,Paradas!$E$5:$E$4004,$A36,Paradas!$B$5:$B$4004,G$16,Paradas!$A$5:$A$4004,"&gt;="&amp;$E$3,Paradas!$A$5:$A$4004,"&lt;="&amp;$G$3))</f>
        <v/>
      </c>
      <c r="H36" s="46">
        <f>IF($A36="","",SUM(B36:G36))</f>
        <v/>
      </c>
    </row>
    <row r="37">
      <c r="A37" s="17" t="inlineStr">
        <is>
          <t>TOTAL</t>
        </is>
      </c>
      <c r="B37" s="47">
        <f>SUM(B17:B36)</f>
        <v/>
      </c>
      <c r="C37" s="47">
        <f>SUM(C17:C36)</f>
        <v/>
      </c>
      <c r="D37" s="47">
        <f>SUM(D17:D36)</f>
        <v/>
      </c>
      <c r="E37" s="47">
        <f>SUM(E17:E36)</f>
        <v/>
      </c>
      <c r="F37" s="47">
        <f>SUM(F17:F36)</f>
        <v/>
      </c>
      <c r="G37" s="47">
        <f>SUM(G17:G36)</f>
        <v/>
      </c>
      <c r="H37" s="47">
        <f>SUM(H17:H36)</f>
        <v/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</row>
    <row r="39">
      <c r="A39" s="2" t="n"/>
      <c r="B39" s="1" t="n"/>
      <c r="C39" s="1" t="n"/>
      <c r="D39" s="1" t="n"/>
      <c r="E39" s="1" t="n"/>
      <c r="F39" s="1" t="n"/>
      <c r="G39" s="1" t="n"/>
      <c r="H39" s="1" t="n"/>
    </row>
  </sheetData>
  <mergeCells count="1">
    <mergeCell ref="B1:H2"/>
  </mergeCells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00833C0B"/>
    <outlinePr summaryBelow="1" summaryRight="1"/>
    <pageSetUpPr/>
  </sheetPr>
  <dimension ref="A1:N104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4" customWidth="1" min="14" max="14"/>
  </cols>
  <sheetData>
    <row r="1" ht="17.4" customHeight="1">
      <c r="B1" s="48" t="inlineStr">
        <is>
          <t>RESUMO ANUAL — GUINDASTES E MUNCK</t>
        </is>
      </c>
    </row>
    <row r="2" ht="37.2" customHeight="1"/>
    <row r="3">
      <c r="A3" s="49" t="inlineStr">
        <is>
          <t>Ano de referência:</t>
        </is>
      </c>
      <c r="B3" s="50" t="n">
        <v>2026</v>
      </c>
      <c r="C3" s="51" t="inlineStr">
        <is>
          <t>← altere o ano aqui; as 12 abas mensais acompanham.</t>
        </is>
      </c>
    </row>
    <row r="5">
      <c r="A5" s="52" t="inlineStr">
        <is>
          <t>TOTAL DO ANO POR EQUIPAMENTO</t>
        </is>
      </c>
    </row>
    <row r="6" ht="31.95" customHeight="1">
      <c r="A6" s="53" t="inlineStr">
        <is>
          <t>Equipamento</t>
        </is>
      </c>
      <c r="B6" s="53" t="inlineStr">
        <is>
          <t>Dias lançados</t>
        </is>
      </c>
      <c r="C6" s="53" t="inlineStr">
        <is>
          <t>Horas totais</t>
        </is>
      </c>
      <c r="D6" s="53" t="inlineStr">
        <is>
          <t>Horas paradas</t>
        </is>
      </c>
      <c r="E6" s="53" t="inlineStr">
        <is>
          <t>Horas efetivas trabalhadas</t>
        </is>
      </c>
      <c r="F6" s="53" t="inlineStr">
        <is>
          <t>Nº de paradas</t>
        </is>
      </c>
      <c r="G6" s="53" t="inlineStr">
        <is>
          <t>Média efetiva por dia</t>
        </is>
      </c>
      <c r="H6" s="53" t="inlineStr">
        <is>
          <t>% do tempo trabalhando</t>
        </is>
      </c>
    </row>
    <row r="7">
      <c r="A7" s="54">
        <f>IF(Equipamentos!A6="","",Equipamentos!A6)</f>
        <v/>
      </c>
      <c r="B7" s="55">
        <f>IF($A7="","",N(N18))</f>
        <v/>
      </c>
      <c r="C7" s="56">
        <f>IF($A7="","",N(N29))</f>
        <v/>
      </c>
      <c r="D7" s="56">
        <f>IF($A7="","",N(N40))</f>
        <v/>
      </c>
      <c r="E7" s="56">
        <f>IF($A7="","",N(N51))</f>
        <v/>
      </c>
      <c r="F7" s="55">
        <f>IF($A7="","",N(N62))</f>
        <v/>
      </c>
      <c r="G7" s="56">
        <f>IF($A7="","",IF(N(B7)=0,0,E7/B7))</f>
        <v/>
      </c>
      <c r="H7" s="57">
        <f>IF($A7="","",IF(N(C7)=0,0,E7/C7))</f>
        <v/>
      </c>
    </row>
    <row r="8">
      <c r="A8" s="54">
        <f>IF(Equipamentos!A7="","",Equipamentos!A7)</f>
        <v/>
      </c>
      <c r="B8" s="55">
        <f>IF($A8="","",N(N19))</f>
        <v/>
      </c>
      <c r="C8" s="56">
        <f>IF($A8="","",N(N30))</f>
        <v/>
      </c>
      <c r="D8" s="56">
        <f>IF($A8="","",N(N41))</f>
        <v/>
      </c>
      <c r="E8" s="56">
        <f>IF($A8="","",N(N52))</f>
        <v/>
      </c>
      <c r="F8" s="55">
        <f>IF($A8="","",N(N63))</f>
        <v/>
      </c>
      <c r="G8" s="56">
        <f>IF($A8="","",IF(N(B8)=0,0,E8/B8))</f>
        <v/>
      </c>
      <c r="H8" s="57">
        <f>IF($A8="","",IF(N(C8)=0,0,E8/C8))</f>
        <v/>
      </c>
    </row>
    <row r="9">
      <c r="A9" s="54">
        <f>IF(Equipamentos!A8="","",Equipamentos!A8)</f>
        <v/>
      </c>
      <c r="B9" s="55">
        <f>IF($A9="","",N(N20))</f>
        <v/>
      </c>
      <c r="C9" s="56">
        <f>IF($A9="","",N(N31))</f>
        <v/>
      </c>
      <c r="D9" s="56">
        <f>IF($A9="","",N(N42))</f>
        <v/>
      </c>
      <c r="E9" s="56">
        <f>IF($A9="","",N(N53))</f>
        <v/>
      </c>
      <c r="F9" s="55">
        <f>IF($A9="","",N(N64))</f>
        <v/>
      </c>
      <c r="G9" s="56">
        <f>IF($A9="","",IF(N(B9)=0,0,E9/B9))</f>
        <v/>
      </c>
      <c r="H9" s="57">
        <f>IF($A9="","",IF(N(C9)=0,0,E9/C9))</f>
        <v/>
      </c>
    </row>
    <row r="10">
      <c r="A10" s="54">
        <f>IF(Equipamentos!A9="","",Equipamentos!A9)</f>
        <v/>
      </c>
      <c r="B10" s="55">
        <f>IF($A10="","",N(N21))</f>
        <v/>
      </c>
      <c r="C10" s="56">
        <f>IF($A10="","",N(N32))</f>
        <v/>
      </c>
      <c r="D10" s="56">
        <f>IF($A10="","",N(N43))</f>
        <v/>
      </c>
      <c r="E10" s="56">
        <f>IF($A10="","",N(N54))</f>
        <v/>
      </c>
      <c r="F10" s="55">
        <f>IF($A10="","",N(N65))</f>
        <v/>
      </c>
      <c r="G10" s="56">
        <f>IF($A10="","",IF(N(B10)=0,0,E10/B10))</f>
        <v/>
      </c>
      <c r="H10" s="57">
        <f>IF($A10="","",IF(N(C10)=0,0,E10/C10))</f>
        <v/>
      </c>
    </row>
    <row r="11">
      <c r="A11" s="54">
        <f>IF(Equipamentos!A10="","",Equipamentos!A10)</f>
        <v/>
      </c>
      <c r="B11" s="55">
        <f>IF($A11="","",N(N22))</f>
        <v/>
      </c>
      <c r="C11" s="56">
        <f>IF($A11="","",N(N33))</f>
        <v/>
      </c>
      <c r="D11" s="56">
        <f>IF($A11="","",N(N44))</f>
        <v/>
      </c>
      <c r="E11" s="56">
        <f>IF($A11="","",N(N55))</f>
        <v/>
      </c>
      <c r="F11" s="55">
        <f>IF($A11="","",N(N66))</f>
        <v/>
      </c>
      <c r="G11" s="56">
        <f>IF($A11="","",IF(N(B11)=0,0,E11/B11))</f>
        <v/>
      </c>
      <c r="H11" s="57">
        <f>IF($A11="","",IF(N(C11)=0,0,E11/C11))</f>
        <v/>
      </c>
    </row>
    <row r="12">
      <c r="A12" s="54">
        <f>IF(Equipamentos!A11="","",Equipamentos!A11)</f>
        <v/>
      </c>
      <c r="B12" s="55">
        <f>IF($A12="","",N(N23))</f>
        <v/>
      </c>
      <c r="C12" s="56">
        <f>IF($A12="","",N(N34))</f>
        <v/>
      </c>
      <c r="D12" s="56">
        <f>IF($A12="","",N(N45))</f>
        <v/>
      </c>
      <c r="E12" s="56">
        <f>IF($A12="","",N(N56))</f>
        <v/>
      </c>
      <c r="F12" s="55">
        <f>IF($A12="","",N(N67))</f>
        <v/>
      </c>
      <c r="G12" s="56">
        <f>IF($A12="","",IF(N(B12)=0,0,E12/B12))</f>
        <v/>
      </c>
      <c r="H12" s="57">
        <f>IF($A12="","",IF(N(C12)=0,0,E12/C12))</f>
        <v/>
      </c>
    </row>
    <row r="13">
      <c r="A13" s="58" t="inlineStr">
        <is>
          <t>TOTAL</t>
        </is>
      </c>
      <c r="B13" s="59">
        <f>IF($A13="","",N(N24))</f>
        <v/>
      </c>
      <c r="C13" s="60">
        <f>IF($A13="","",N(N35))</f>
        <v/>
      </c>
      <c r="D13" s="60">
        <f>IF($A13="","",N(N46))</f>
        <v/>
      </c>
      <c r="E13" s="60">
        <f>IF($A13="","",N(N57))</f>
        <v/>
      </c>
      <c r="F13" s="59">
        <f>IF($A13="","",N(N68))</f>
        <v/>
      </c>
      <c r="G13" s="60">
        <f>IF($A13="","",IF(N(B13)=0,0,E13/B13))</f>
        <v/>
      </c>
      <c r="H13" s="61">
        <f>IF($A13="","",IF(N(C13)=0,0,E13/C13))</f>
        <v/>
      </c>
    </row>
    <row r="16">
      <c r="A16" s="52" t="inlineStr">
        <is>
          <t>DIAS LANÇADOS POR MÊS</t>
        </is>
      </c>
    </row>
    <row r="17" ht="31.95" customHeight="1">
      <c r="A17" s="53" t="inlineStr">
        <is>
          <t>Equipamento</t>
        </is>
      </c>
      <c r="B17" s="53" t="inlineStr">
        <is>
          <t>Janeiro</t>
        </is>
      </c>
      <c r="C17" s="53" t="inlineStr">
        <is>
          <t>Fevereiro</t>
        </is>
      </c>
      <c r="D17" s="53" t="inlineStr">
        <is>
          <t>Março</t>
        </is>
      </c>
      <c r="E17" s="53" t="inlineStr">
        <is>
          <t>Abril</t>
        </is>
      </c>
      <c r="F17" s="53" t="inlineStr">
        <is>
          <t>Maio</t>
        </is>
      </c>
      <c r="G17" s="53" t="inlineStr">
        <is>
          <t>Junho</t>
        </is>
      </c>
      <c r="H17" s="53" t="inlineStr">
        <is>
          <t>Julho</t>
        </is>
      </c>
      <c r="I17" s="53" t="inlineStr">
        <is>
          <t>Agosto</t>
        </is>
      </c>
      <c r="J17" s="53" t="inlineStr">
        <is>
          <t>Setembro</t>
        </is>
      </c>
      <c r="K17" s="53" t="inlineStr">
        <is>
          <t>Outubro</t>
        </is>
      </c>
      <c r="L17" s="53" t="inlineStr">
        <is>
          <t>Novembro</t>
        </is>
      </c>
      <c r="M17" s="53" t="inlineStr">
        <is>
          <t>Dezembro</t>
        </is>
      </c>
      <c r="N17" s="53" t="inlineStr">
        <is>
          <t>Total do ano</t>
        </is>
      </c>
    </row>
    <row r="18">
      <c r="A18" s="54">
        <f>IF(Equipamentos!A6="","",Equipamentos!A6)</f>
        <v/>
      </c>
      <c r="B18" s="55">
        <f>IF($A18="","",N('Janeiro'!B6))</f>
        <v/>
      </c>
      <c r="C18" s="55">
        <f>IF($A18="","",N('Fevereiro'!B6))</f>
        <v/>
      </c>
      <c r="D18" s="55">
        <f>IF($A18="","",N('Março'!B6))</f>
        <v/>
      </c>
      <c r="E18" s="55">
        <f>IF($A18="","",N('Abril'!B6))</f>
        <v/>
      </c>
      <c r="F18" s="55">
        <f>IF($A18="","",N('Maio'!B6))</f>
        <v/>
      </c>
      <c r="G18" s="55">
        <f>IF($A18="","",N('Junho'!B6))</f>
        <v/>
      </c>
      <c r="H18" s="55">
        <f>IF($A18="","",N('Julho'!B6))</f>
        <v/>
      </c>
      <c r="I18" s="55">
        <f>IF($A18="","",N('Agosto'!B6))</f>
        <v/>
      </c>
      <c r="J18" s="55">
        <f>IF($A18="","",N('Setembro'!B6))</f>
        <v/>
      </c>
      <c r="K18" s="55">
        <f>IF($A18="","",N('Outubro'!B6))</f>
        <v/>
      </c>
      <c r="L18" s="55">
        <f>IF($A18="","",N('Novembro'!B6))</f>
        <v/>
      </c>
      <c r="M18" s="55">
        <f>IF($A18="","",N('Dezembro'!B6))</f>
        <v/>
      </c>
      <c r="N18" s="59">
        <f>IF($A18="","",SUM(B18:M18))</f>
        <v/>
      </c>
    </row>
    <row r="19">
      <c r="A19" s="54">
        <f>IF(Equipamentos!A7="","",Equipamentos!A7)</f>
        <v/>
      </c>
      <c r="B19" s="55">
        <f>IF($A19="","",N('Janeiro'!B7))</f>
        <v/>
      </c>
      <c r="C19" s="55">
        <f>IF($A19="","",N('Fevereiro'!B7))</f>
        <v/>
      </c>
      <c r="D19" s="55">
        <f>IF($A19="","",N('Março'!B7))</f>
        <v/>
      </c>
      <c r="E19" s="55">
        <f>IF($A19="","",N('Abril'!B7))</f>
        <v/>
      </c>
      <c r="F19" s="55">
        <f>IF($A19="","",N('Maio'!B7))</f>
        <v/>
      </c>
      <c r="G19" s="55">
        <f>IF($A19="","",N('Junho'!B7))</f>
        <v/>
      </c>
      <c r="H19" s="55">
        <f>IF($A19="","",N('Julho'!B7))</f>
        <v/>
      </c>
      <c r="I19" s="55">
        <f>IF($A19="","",N('Agosto'!B7))</f>
        <v/>
      </c>
      <c r="J19" s="55">
        <f>IF($A19="","",N('Setembro'!B7))</f>
        <v/>
      </c>
      <c r="K19" s="55">
        <f>IF($A19="","",N('Outubro'!B7))</f>
        <v/>
      </c>
      <c r="L19" s="55">
        <f>IF($A19="","",N('Novembro'!B7))</f>
        <v/>
      </c>
      <c r="M19" s="55">
        <f>IF($A19="","",N('Dezembro'!B7))</f>
        <v/>
      </c>
      <c r="N19" s="59">
        <f>IF($A19="","",SUM(B19:M19))</f>
        <v/>
      </c>
    </row>
    <row r="20">
      <c r="A20" s="54">
        <f>IF(Equipamentos!A8="","",Equipamentos!A8)</f>
        <v/>
      </c>
      <c r="B20" s="55">
        <f>IF($A20="","",N('Janeiro'!B8))</f>
        <v/>
      </c>
      <c r="C20" s="55">
        <f>IF($A20="","",N('Fevereiro'!B8))</f>
        <v/>
      </c>
      <c r="D20" s="55">
        <f>IF($A20="","",N('Março'!B8))</f>
        <v/>
      </c>
      <c r="E20" s="55">
        <f>IF($A20="","",N('Abril'!B8))</f>
        <v/>
      </c>
      <c r="F20" s="55">
        <f>IF($A20="","",N('Maio'!B8))</f>
        <v/>
      </c>
      <c r="G20" s="55">
        <f>IF($A20="","",N('Junho'!B8))</f>
        <v/>
      </c>
      <c r="H20" s="55">
        <f>IF($A20="","",N('Julho'!B8))</f>
        <v/>
      </c>
      <c r="I20" s="55">
        <f>IF($A20="","",N('Agosto'!B8))</f>
        <v/>
      </c>
      <c r="J20" s="55">
        <f>IF($A20="","",N('Setembro'!B8))</f>
        <v/>
      </c>
      <c r="K20" s="55">
        <f>IF($A20="","",N('Outubro'!B8))</f>
        <v/>
      </c>
      <c r="L20" s="55">
        <f>IF($A20="","",N('Novembro'!B8))</f>
        <v/>
      </c>
      <c r="M20" s="55">
        <f>IF($A20="","",N('Dezembro'!B8))</f>
        <v/>
      </c>
      <c r="N20" s="59">
        <f>IF($A20="","",SUM(B20:M20))</f>
        <v/>
      </c>
    </row>
    <row r="21">
      <c r="A21" s="54">
        <f>IF(Equipamentos!A9="","",Equipamentos!A9)</f>
        <v/>
      </c>
      <c r="B21" s="55">
        <f>IF($A21="","",N('Janeiro'!B9))</f>
        <v/>
      </c>
      <c r="C21" s="55">
        <f>IF($A21="","",N('Fevereiro'!B9))</f>
        <v/>
      </c>
      <c r="D21" s="55">
        <f>IF($A21="","",N('Março'!B9))</f>
        <v/>
      </c>
      <c r="E21" s="55">
        <f>IF($A21="","",N('Abril'!B9))</f>
        <v/>
      </c>
      <c r="F21" s="55">
        <f>IF($A21="","",N('Maio'!B9))</f>
        <v/>
      </c>
      <c r="G21" s="55">
        <f>IF($A21="","",N('Junho'!B9))</f>
        <v/>
      </c>
      <c r="H21" s="55">
        <f>IF($A21="","",N('Julho'!B9))</f>
        <v/>
      </c>
      <c r="I21" s="55">
        <f>IF($A21="","",N('Agosto'!B9))</f>
        <v/>
      </c>
      <c r="J21" s="55">
        <f>IF($A21="","",N('Setembro'!B9))</f>
        <v/>
      </c>
      <c r="K21" s="55">
        <f>IF($A21="","",N('Outubro'!B9))</f>
        <v/>
      </c>
      <c r="L21" s="55">
        <f>IF($A21="","",N('Novembro'!B9))</f>
        <v/>
      </c>
      <c r="M21" s="55">
        <f>IF($A21="","",N('Dezembro'!B9))</f>
        <v/>
      </c>
      <c r="N21" s="59">
        <f>IF($A21="","",SUM(B21:M21))</f>
        <v/>
      </c>
    </row>
    <row r="22">
      <c r="A22" s="54">
        <f>IF(Equipamentos!A10="","",Equipamentos!A10)</f>
        <v/>
      </c>
      <c r="B22" s="55">
        <f>IF($A22="","",N('Janeiro'!B10))</f>
        <v/>
      </c>
      <c r="C22" s="55">
        <f>IF($A22="","",N('Fevereiro'!B10))</f>
        <v/>
      </c>
      <c r="D22" s="55">
        <f>IF($A22="","",N('Março'!B10))</f>
        <v/>
      </c>
      <c r="E22" s="55">
        <f>IF($A22="","",N('Abril'!B10))</f>
        <v/>
      </c>
      <c r="F22" s="55">
        <f>IF($A22="","",N('Maio'!B10))</f>
        <v/>
      </c>
      <c r="G22" s="55">
        <f>IF($A22="","",N('Junho'!B10))</f>
        <v/>
      </c>
      <c r="H22" s="55">
        <f>IF($A22="","",N('Julho'!B10))</f>
        <v/>
      </c>
      <c r="I22" s="55">
        <f>IF($A22="","",N('Agosto'!B10))</f>
        <v/>
      </c>
      <c r="J22" s="55">
        <f>IF($A22="","",N('Setembro'!B10))</f>
        <v/>
      </c>
      <c r="K22" s="55">
        <f>IF($A22="","",N('Outubro'!B10))</f>
        <v/>
      </c>
      <c r="L22" s="55">
        <f>IF($A22="","",N('Novembro'!B10))</f>
        <v/>
      </c>
      <c r="M22" s="55">
        <f>IF($A22="","",N('Dezembro'!B10))</f>
        <v/>
      </c>
      <c r="N22" s="59">
        <f>IF($A22="","",SUM(B22:M22))</f>
        <v/>
      </c>
    </row>
    <row r="23">
      <c r="A23" s="54">
        <f>IF(Equipamentos!A11="","",Equipamentos!A11)</f>
        <v/>
      </c>
      <c r="B23" s="55">
        <f>IF($A23="","",N('Janeiro'!B11))</f>
        <v/>
      </c>
      <c r="C23" s="55">
        <f>IF($A23="","",N('Fevereiro'!B11))</f>
        <v/>
      </c>
      <c r="D23" s="55">
        <f>IF($A23="","",N('Março'!B11))</f>
        <v/>
      </c>
      <c r="E23" s="55">
        <f>IF($A23="","",N('Abril'!B11))</f>
        <v/>
      </c>
      <c r="F23" s="55">
        <f>IF($A23="","",N('Maio'!B11))</f>
        <v/>
      </c>
      <c r="G23" s="55">
        <f>IF($A23="","",N('Junho'!B11))</f>
        <v/>
      </c>
      <c r="H23" s="55">
        <f>IF($A23="","",N('Julho'!B11))</f>
        <v/>
      </c>
      <c r="I23" s="55">
        <f>IF($A23="","",N('Agosto'!B11))</f>
        <v/>
      </c>
      <c r="J23" s="55">
        <f>IF($A23="","",N('Setembro'!B11))</f>
        <v/>
      </c>
      <c r="K23" s="55">
        <f>IF($A23="","",N('Outubro'!B11))</f>
        <v/>
      </c>
      <c r="L23" s="55">
        <f>IF($A23="","",N('Novembro'!B11))</f>
        <v/>
      </c>
      <c r="M23" s="55">
        <f>IF($A23="","",N('Dezembro'!B11))</f>
        <v/>
      </c>
      <c r="N23" s="59">
        <f>IF($A23="","",SUM(B23:M23))</f>
        <v/>
      </c>
    </row>
    <row r="24">
      <c r="A24" s="58" t="inlineStr">
        <is>
          <t>TOTAL</t>
        </is>
      </c>
      <c r="B24" s="59">
        <f>SUM(B18:B23)</f>
        <v/>
      </c>
      <c r="C24" s="59">
        <f>SUM(C18:C23)</f>
        <v/>
      </c>
      <c r="D24" s="59">
        <f>SUM(D18:D23)</f>
        <v/>
      </c>
      <c r="E24" s="59">
        <f>SUM(E18:E23)</f>
        <v/>
      </c>
      <c r="F24" s="59">
        <f>SUM(F18:F23)</f>
        <v/>
      </c>
      <c r="G24" s="59">
        <f>SUM(G18:G23)</f>
        <v/>
      </c>
      <c r="H24" s="59">
        <f>SUM(H18:H23)</f>
        <v/>
      </c>
      <c r="I24" s="59">
        <f>SUM(I18:I23)</f>
        <v/>
      </c>
      <c r="J24" s="59">
        <f>SUM(J18:J23)</f>
        <v/>
      </c>
      <c r="K24" s="59">
        <f>SUM(K18:K23)</f>
        <v/>
      </c>
      <c r="L24" s="59">
        <f>SUM(L18:L23)</f>
        <v/>
      </c>
      <c r="M24" s="59">
        <f>SUM(M18:M23)</f>
        <v/>
      </c>
      <c r="N24" s="59">
        <f>SUM(N18:N23)</f>
        <v/>
      </c>
    </row>
    <row r="27">
      <c r="A27" s="52" t="inlineStr">
        <is>
          <t>HORAS TOTAIS POR MÊS</t>
        </is>
      </c>
    </row>
    <row r="28" ht="31.95" customHeight="1">
      <c r="A28" s="53" t="inlineStr">
        <is>
          <t>Equipamento</t>
        </is>
      </c>
      <c r="B28" s="53" t="inlineStr">
        <is>
          <t>Janeiro</t>
        </is>
      </c>
      <c r="C28" s="53" t="inlineStr">
        <is>
          <t>Fevereiro</t>
        </is>
      </c>
      <c r="D28" s="53" t="inlineStr">
        <is>
          <t>Março</t>
        </is>
      </c>
      <c r="E28" s="53" t="inlineStr">
        <is>
          <t>Abril</t>
        </is>
      </c>
      <c r="F28" s="53" t="inlineStr">
        <is>
          <t>Maio</t>
        </is>
      </c>
      <c r="G28" s="53" t="inlineStr">
        <is>
          <t>Junho</t>
        </is>
      </c>
      <c r="H28" s="53" t="inlineStr">
        <is>
          <t>Julho</t>
        </is>
      </c>
      <c r="I28" s="53" t="inlineStr">
        <is>
          <t>Agosto</t>
        </is>
      </c>
      <c r="J28" s="53" t="inlineStr">
        <is>
          <t>Setembro</t>
        </is>
      </c>
      <c r="K28" s="53" t="inlineStr">
        <is>
          <t>Outubro</t>
        </is>
      </c>
      <c r="L28" s="53" t="inlineStr">
        <is>
          <t>Novembro</t>
        </is>
      </c>
      <c r="M28" s="53" t="inlineStr">
        <is>
          <t>Dezembro</t>
        </is>
      </c>
      <c r="N28" s="53" t="inlineStr">
        <is>
          <t>Total do ano</t>
        </is>
      </c>
    </row>
    <row r="29">
      <c r="A29" s="54">
        <f>IF(Equipamentos!A6="","",Equipamentos!A6)</f>
        <v/>
      </c>
      <c r="B29" s="56">
        <f>IF($A29="","",N('Janeiro'!C6))</f>
        <v/>
      </c>
      <c r="C29" s="56">
        <f>IF($A29="","",N('Fevereiro'!C6))</f>
        <v/>
      </c>
      <c r="D29" s="56">
        <f>IF($A29="","",N('Março'!C6))</f>
        <v/>
      </c>
      <c r="E29" s="56">
        <f>IF($A29="","",N('Abril'!C6))</f>
        <v/>
      </c>
      <c r="F29" s="56">
        <f>IF($A29="","",N('Maio'!C6))</f>
        <v/>
      </c>
      <c r="G29" s="56">
        <f>IF($A29="","",N('Junho'!C6))</f>
        <v/>
      </c>
      <c r="H29" s="56">
        <f>IF($A29="","",N('Julho'!C6))</f>
        <v/>
      </c>
      <c r="I29" s="56">
        <f>IF($A29="","",N('Agosto'!C6))</f>
        <v/>
      </c>
      <c r="J29" s="56">
        <f>IF($A29="","",N('Setembro'!C6))</f>
        <v/>
      </c>
      <c r="K29" s="56">
        <f>IF($A29="","",N('Outubro'!C6))</f>
        <v/>
      </c>
      <c r="L29" s="56">
        <f>IF($A29="","",N('Novembro'!C6))</f>
        <v/>
      </c>
      <c r="M29" s="56">
        <f>IF($A29="","",N('Dezembro'!C6))</f>
        <v/>
      </c>
      <c r="N29" s="60">
        <f>IF($A29="","",SUM(B29:M29))</f>
        <v/>
      </c>
    </row>
    <row r="30">
      <c r="A30" s="54">
        <f>IF(Equipamentos!A7="","",Equipamentos!A7)</f>
        <v/>
      </c>
      <c r="B30" s="56">
        <f>IF($A30="","",N('Janeiro'!C7))</f>
        <v/>
      </c>
      <c r="C30" s="56">
        <f>IF($A30="","",N('Fevereiro'!C7))</f>
        <v/>
      </c>
      <c r="D30" s="56">
        <f>IF($A30="","",N('Março'!C7))</f>
        <v/>
      </c>
      <c r="E30" s="56">
        <f>IF($A30="","",N('Abril'!C7))</f>
        <v/>
      </c>
      <c r="F30" s="56">
        <f>IF($A30="","",N('Maio'!C7))</f>
        <v/>
      </c>
      <c r="G30" s="56">
        <f>IF($A30="","",N('Junho'!C7))</f>
        <v/>
      </c>
      <c r="H30" s="56">
        <f>IF($A30="","",N('Julho'!C7))</f>
        <v/>
      </c>
      <c r="I30" s="56">
        <f>IF($A30="","",N('Agosto'!C7))</f>
        <v/>
      </c>
      <c r="J30" s="56">
        <f>IF($A30="","",N('Setembro'!C7))</f>
        <v/>
      </c>
      <c r="K30" s="56">
        <f>IF($A30="","",N('Outubro'!C7))</f>
        <v/>
      </c>
      <c r="L30" s="56">
        <f>IF($A30="","",N('Novembro'!C7))</f>
        <v/>
      </c>
      <c r="M30" s="56">
        <f>IF($A30="","",N('Dezembro'!C7))</f>
        <v/>
      </c>
      <c r="N30" s="60">
        <f>IF($A30="","",SUM(B30:M30))</f>
        <v/>
      </c>
    </row>
    <row r="31">
      <c r="A31" s="54">
        <f>IF(Equipamentos!A8="","",Equipamentos!A8)</f>
        <v/>
      </c>
      <c r="B31" s="56">
        <f>IF($A31="","",N('Janeiro'!C8))</f>
        <v/>
      </c>
      <c r="C31" s="56">
        <f>IF($A31="","",N('Fevereiro'!C8))</f>
        <v/>
      </c>
      <c r="D31" s="56">
        <f>IF($A31="","",N('Março'!C8))</f>
        <v/>
      </c>
      <c r="E31" s="56">
        <f>IF($A31="","",N('Abril'!C8))</f>
        <v/>
      </c>
      <c r="F31" s="56">
        <f>IF($A31="","",N('Maio'!C8))</f>
        <v/>
      </c>
      <c r="G31" s="56">
        <f>IF($A31="","",N('Junho'!C8))</f>
        <v/>
      </c>
      <c r="H31" s="56">
        <f>IF($A31="","",N('Julho'!C8))</f>
        <v/>
      </c>
      <c r="I31" s="56">
        <f>IF($A31="","",N('Agosto'!C8))</f>
        <v/>
      </c>
      <c r="J31" s="56">
        <f>IF($A31="","",N('Setembro'!C8))</f>
        <v/>
      </c>
      <c r="K31" s="56">
        <f>IF($A31="","",N('Outubro'!C8))</f>
        <v/>
      </c>
      <c r="L31" s="56">
        <f>IF($A31="","",N('Novembro'!C8))</f>
        <v/>
      </c>
      <c r="M31" s="56">
        <f>IF($A31="","",N('Dezembro'!C8))</f>
        <v/>
      </c>
      <c r="N31" s="60">
        <f>IF($A31="","",SUM(B31:M31))</f>
        <v/>
      </c>
    </row>
    <row r="32">
      <c r="A32" s="54">
        <f>IF(Equipamentos!A9="","",Equipamentos!A9)</f>
        <v/>
      </c>
      <c r="B32" s="56">
        <f>IF($A32="","",N('Janeiro'!C9))</f>
        <v/>
      </c>
      <c r="C32" s="56">
        <f>IF($A32="","",N('Fevereiro'!C9))</f>
        <v/>
      </c>
      <c r="D32" s="56">
        <f>IF($A32="","",N('Março'!C9))</f>
        <v/>
      </c>
      <c r="E32" s="56">
        <f>IF($A32="","",N('Abril'!C9))</f>
        <v/>
      </c>
      <c r="F32" s="56">
        <f>IF($A32="","",N('Maio'!C9))</f>
        <v/>
      </c>
      <c r="G32" s="56">
        <f>IF($A32="","",N('Junho'!C9))</f>
        <v/>
      </c>
      <c r="H32" s="56">
        <f>IF($A32="","",N('Julho'!C9))</f>
        <v/>
      </c>
      <c r="I32" s="56">
        <f>IF($A32="","",N('Agosto'!C9))</f>
        <v/>
      </c>
      <c r="J32" s="56">
        <f>IF($A32="","",N('Setembro'!C9))</f>
        <v/>
      </c>
      <c r="K32" s="56">
        <f>IF($A32="","",N('Outubro'!C9))</f>
        <v/>
      </c>
      <c r="L32" s="56">
        <f>IF($A32="","",N('Novembro'!C9))</f>
        <v/>
      </c>
      <c r="M32" s="56">
        <f>IF($A32="","",N('Dezembro'!C9))</f>
        <v/>
      </c>
      <c r="N32" s="60">
        <f>IF($A32="","",SUM(B32:M32))</f>
        <v/>
      </c>
    </row>
    <row r="33">
      <c r="A33" s="54">
        <f>IF(Equipamentos!A10="","",Equipamentos!A10)</f>
        <v/>
      </c>
      <c r="B33" s="56">
        <f>IF($A33="","",N('Janeiro'!C10))</f>
        <v/>
      </c>
      <c r="C33" s="56">
        <f>IF($A33="","",N('Fevereiro'!C10))</f>
        <v/>
      </c>
      <c r="D33" s="56">
        <f>IF($A33="","",N('Março'!C10))</f>
        <v/>
      </c>
      <c r="E33" s="56">
        <f>IF($A33="","",N('Abril'!C10))</f>
        <v/>
      </c>
      <c r="F33" s="56">
        <f>IF($A33="","",N('Maio'!C10))</f>
        <v/>
      </c>
      <c r="G33" s="56">
        <f>IF($A33="","",N('Junho'!C10))</f>
        <v/>
      </c>
      <c r="H33" s="56">
        <f>IF($A33="","",N('Julho'!C10))</f>
        <v/>
      </c>
      <c r="I33" s="56">
        <f>IF($A33="","",N('Agosto'!C10))</f>
        <v/>
      </c>
      <c r="J33" s="56">
        <f>IF($A33="","",N('Setembro'!C10))</f>
        <v/>
      </c>
      <c r="K33" s="56">
        <f>IF($A33="","",N('Outubro'!C10))</f>
        <v/>
      </c>
      <c r="L33" s="56">
        <f>IF($A33="","",N('Novembro'!C10))</f>
        <v/>
      </c>
      <c r="M33" s="56">
        <f>IF($A33="","",N('Dezembro'!C10))</f>
        <v/>
      </c>
      <c r="N33" s="60">
        <f>IF($A33="","",SUM(B33:M33))</f>
        <v/>
      </c>
    </row>
    <row r="34">
      <c r="A34" s="54">
        <f>IF(Equipamentos!A11="","",Equipamentos!A11)</f>
        <v/>
      </c>
      <c r="B34" s="56">
        <f>IF($A34="","",N('Janeiro'!C11))</f>
        <v/>
      </c>
      <c r="C34" s="56">
        <f>IF($A34="","",N('Fevereiro'!C11))</f>
        <v/>
      </c>
      <c r="D34" s="56">
        <f>IF($A34="","",N('Março'!C11))</f>
        <v/>
      </c>
      <c r="E34" s="56">
        <f>IF($A34="","",N('Abril'!C11))</f>
        <v/>
      </c>
      <c r="F34" s="56">
        <f>IF($A34="","",N('Maio'!C11))</f>
        <v/>
      </c>
      <c r="G34" s="56">
        <f>IF($A34="","",N('Junho'!C11))</f>
        <v/>
      </c>
      <c r="H34" s="56">
        <f>IF($A34="","",N('Julho'!C11))</f>
        <v/>
      </c>
      <c r="I34" s="56">
        <f>IF($A34="","",N('Agosto'!C11))</f>
        <v/>
      </c>
      <c r="J34" s="56">
        <f>IF($A34="","",N('Setembro'!C11))</f>
        <v/>
      </c>
      <c r="K34" s="56">
        <f>IF($A34="","",N('Outubro'!C11))</f>
        <v/>
      </c>
      <c r="L34" s="56">
        <f>IF($A34="","",N('Novembro'!C11))</f>
        <v/>
      </c>
      <c r="M34" s="56">
        <f>IF($A34="","",N('Dezembro'!C11))</f>
        <v/>
      </c>
      <c r="N34" s="60">
        <f>IF($A34="","",SUM(B34:M34))</f>
        <v/>
      </c>
    </row>
    <row r="35">
      <c r="A35" s="58" t="inlineStr">
        <is>
          <t>TOTAL</t>
        </is>
      </c>
      <c r="B35" s="60">
        <f>SUM(B29:B34)</f>
        <v/>
      </c>
      <c r="C35" s="60">
        <f>SUM(C29:C34)</f>
        <v/>
      </c>
      <c r="D35" s="60">
        <f>SUM(D29:D34)</f>
        <v/>
      </c>
      <c r="E35" s="60">
        <f>SUM(E29:E34)</f>
        <v/>
      </c>
      <c r="F35" s="60">
        <f>SUM(F29:F34)</f>
        <v/>
      </c>
      <c r="G35" s="60">
        <f>SUM(G29:G34)</f>
        <v/>
      </c>
      <c r="H35" s="60">
        <f>SUM(H29:H34)</f>
        <v/>
      </c>
      <c r="I35" s="60">
        <f>SUM(I29:I34)</f>
        <v/>
      </c>
      <c r="J35" s="60">
        <f>SUM(J29:J34)</f>
        <v/>
      </c>
      <c r="K35" s="60">
        <f>SUM(K29:K34)</f>
        <v/>
      </c>
      <c r="L35" s="60">
        <f>SUM(L29:L34)</f>
        <v/>
      </c>
      <c r="M35" s="60">
        <f>SUM(M29:M34)</f>
        <v/>
      </c>
      <c r="N35" s="60">
        <f>SUM(N29:N34)</f>
        <v/>
      </c>
    </row>
    <row r="38">
      <c r="A38" s="52" t="inlineStr">
        <is>
          <t>HORAS PARADAS POR MÊS</t>
        </is>
      </c>
    </row>
    <row r="39" ht="31.95" customHeight="1">
      <c r="A39" s="53" t="inlineStr">
        <is>
          <t>Equipamento</t>
        </is>
      </c>
      <c r="B39" s="53" t="inlineStr">
        <is>
          <t>Janeiro</t>
        </is>
      </c>
      <c r="C39" s="53" t="inlineStr">
        <is>
          <t>Fevereiro</t>
        </is>
      </c>
      <c r="D39" s="53" t="inlineStr">
        <is>
          <t>Março</t>
        </is>
      </c>
      <c r="E39" s="53" t="inlineStr">
        <is>
          <t>Abril</t>
        </is>
      </c>
      <c r="F39" s="53" t="inlineStr">
        <is>
          <t>Maio</t>
        </is>
      </c>
      <c r="G39" s="53" t="inlineStr">
        <is>
          <t>Junho</t>
        </is>
      </c>
      <c r="H39" s="53" t="inlineStr">
        <is>
          <t>Julho</t>
        </is>
      </c>
      <c r="I39" s="53" t="inlineStr">
        <is>
          <t>Agosto</t>
        </is>
      </c>
      <c r="J39" s="53" t="inlineStr">
        <is>
          <t>Setembro</t>
        </is>
      </c>
      <c r="K39" s="53" t="inlineStr">
        <is>
          <t>Outubro</t>
        </is>
      </c>
      <c r="L39" s="53" t="inlineStr">
        <is>
          <t>Novembro</t>
        </is>
      </c>
      <c r="M39" s="53" t="inlineStr">
        <is>
          <t>Dezembro</t>
        </is>
      </c>
      <c r="N39" s="53" t="inlineStr">
        <is>
          <t>Total do ano</t>
        </is>
      </c>
    </row>
    <row r="40">
      <c r="A40" s="54">
        <f>IF(Equipamentos!A6="","",Equipamentos!A6)</f>
        <v/>
      </c>
      <c r="B40" s="56">
        <f>IF($A40="","",N('Janeiro'!D6))</f>
        <v/>
      </c>
      <c r="C40" s="56">
        <f>IF($A40="","",N('Fevereiro'!D6))</f>
        <v/>
      </c>
      <c r="D40" s="56">
        <f>IF($A40="","",N('Março'!D6))</f>
        <v/>
      </c>
      <c r="E40" s="56">
        <f>IF($A40="","",N('Abril'!D6))</f>
        <v/>
      </c>
      <c r="F40" s="56">
        <f>IF($A40="","",N('Maio'!D6))</f>
        <v/>
      </c>
      <c r="G40" s="56">
        <f>IF($A40="","",N('Junho'!D6))</f>
        <v/>
      </c>
      <c r="H40" s="56">
        <f>IF($A40="","",N('Julho'!D6))</f>
        <v/>
      </c>
      <c r="I40" s="56">
        <f>IF($A40="","",N('Agosto'!D6))</f>
        <v/>
      </c>
      <c r="J40" s="56">
        <f>IF($A40="","",N('Setembro'!D6))</f>
        <v/>
      </c>
      <c r="K40" s="56">
        <f>IF($A40="","",N('Outubro'!D6))</f>
        <v/>
      </c>
      <c r="L40" s="56">
        <f>IF($A40="","",N('Novembro'!D6))</f>
        <v/>
      </c>
      <c r="M40" s="56">
        <f>IF($A40="","",N('Dezembro'!D6))</f>
        <v/>
      </c>
      <c r="N40" s="60">
        <f>IF($A40="","",SUM(B40:M40))</f>
        <v/>
      </c>
    </row>
    <row r="41">
      <c r="A41" s="54">
        <f>IF(Equipamentos!A7="","",Equipamentos!A7)</f>
        <v/>
      </c>
      <c r="B41" s="56">
        <f>IF($A41="","",N('Janeiro'!D7))</f>
        <v/>
      </c>
      <c r="C41" s="56">
        <f>IF($A41="","",N('Fevereiro'!D7))</f>
        <v/>
      </c>
      <c r="D41" s="56">
        <f>IF($A41="","",N('Março'!D7))</f>
        <v/>
      </c>
      <c r="E41" s="56">
        <f>IF($A41="","",N('Abril'!D7))</f>
        <v/>
      </c>
      <c r="F41" s="56">
        <f>IF($A41="","",N('Maio'!D7))</f>
        <v/>
      </c>
      <c r="G41" s="56">
        <f>IF($A41="","",N('Junho'!D7))</f>
        <v/>
      </c>
      <c r="H41" s="56">
        <f>IF($A41="","",N('Julho'!D7))</f>
        <v/>
      </c>
      <c r="I41" s="56">
        <f>IF($A41="","",N('Agosto'!D7))</f>
        <v/>
      </c>
      <c r="J41" s="56">
        <f>IF($A41="","",N('Setembro'!D7))</f>
        <v/>
      </c>
      <c r="K41" s="56">
        <f>IF($A41="","",N('Outubro'!D7))</f>
        <v/>
      </c>
      <c r="L41" s="56">
        <f>IF($A41="","",N('Novembro'!D7))</f>
        <v/>
      </c>
      <c r="M41" s="56">
        <f>IF($A41="","",N('Dezembro'!D7))</f>
        <v/>
      </c>
      <c r="N41" s="60">
        <f>IF($A41="","",SUM(B41:M41))</f>
        <v/>
      </c>
    </row>
    <row r="42">
      <c r="A42" s="54">
        <f>IF(Equipamentos!A8="","",Equipamentos!A8)</f>
        <v/>
      </c>
      <c r="B42" s="56">
        <f>IF($A42="","",N('Janeiro'!D8))</f>
        <v/>
      </c>
      <c r="C42" s="56">
        <f>IF($A42="","",N('Fevereiro'!D8))</f>
        <v/>
      </c>
      <c r="D42" s="56">
        <f>IF($A42="","",N('Março'!D8))</f>
        <v/>
      </c>
      <c r="E42" s="56">
        <f>IF($A42="","",N('Abril'!D8))</f>
        <v/>
      </c>
      <c r="F42" s="56">
        <f>IF($A42="","",N('Maio'!D8))</f>
        <v/>
      </c>
      <c r="G42" s="56">
        <f>IF($A42="","",N('Junho'!D8))</f>
        <v/>
      </c>
      <c r="H42" s="56">
        <f>IF($A42="","",N('Julho'!D8))</f>
        <v/>
      </c>
      <c r="I42" s="56">
        <f>IF($A42="","",N('Agosto'!D8))</f>
        <v/>
      </c>
      <c r="J42" s="56">
        <f>IF($A42="","",N('Setembro'!D8))</f>
        <v/>
      </c>
      <c r="K42" s="56">
        <f>IF($A42="","",N('Outubro'!D8))</f>
        <v/>
      </c>
      <c r="L42" s="56">
        <f>IF($A42="","",N('Novembro'!D8))</f>
        <v/>
      </c>
      <c r="M42" s="56">
        <f>IF($A42="","",N('Dezembro'!D8))</f>
        <v/>
      </c>
      <c r="N42" s="60">
        <f>IF($A42="","",SUM(B42:M42))</f>
        <v/>
      </c>
    </row>
    <row r="43">
      <c r="A43" s="54">
        <f>IF(Equipamentos!A9="","",Equipamentos!A9)</f>
        <v/>
      </c>
      <c r="B43" s="56">
        <f>IF($A43="","",N('Janeiro'!D9))</f>
        <v/>
      </c>
      <c r="C43" s="56">
        <f>IF($A43="","",N('Fevereiro'!D9))</f>
        <v/>
      </c>
      <c r="D43" s="56">
        <f>IF($A43="","",N('Março'!D9))</f>
        <v/>
      </c>
      <c r="E43" s="56">
        <f>IF($A43="","",N('Abril'!D9))</f>
        <v/>
      </c>
      <c r="F43" s="56">
        <f>IF($A43="","",N('Maio'!D9))</f>
        <v/>
      </c>
      <c r="G43" s="56">
        <f>IF($A43="","",N('Junho'!D9))</f>
        <v/>
      </c>
      <c r="H43" s="56">
        <f>IF($A43="","",N('Julho'!D9))</f>
        <v/>
      </c>
      <c r="I43" s="56">
        <f>IF($A43="","",N('Agosto'!D9))</f>
        <v/>
      </c>
      <c r="J43" s="56">
        <f>IF($A43="","",N('Setembro'!D9))</f>
        <v/>
      </c>
      <c r="K43" s="56">
        <f>IF($A43="","",N('Outubro'!D9))</f>
        <v/>
      </c>
      <c r="L43" s="56">
        <f>IF($A43="","",N('Novembro'!D9))</f>
        <v/>
      </c>
      <c r="M43" s="56">
        <f>IF($A43="","",N('Dezembro'!D9))</f>
        <v/>
      </c>
      <c r="N43" s="60">
        <f>IF($A43="","",SUM(B43:M43))</f>
        <v/>
      </c>
    </row>
    <row r="44">
      <c r="A44" s="54">
        <f>IF(Equipamentos!A10="","",Equipamentos!A10)</f>
        <v/>
      </c>
      <c r="B44" s="56">
        <f>IF($A44="","",N('Janeiro'!D10))</f>
        <v/>
      </c>
      <c r="C44" s="56">
        <f>IF($A44="","",N('Fevereiro'!D10))</f>
        <v/>
      </c>
      <c r="D44" s="56">
        <f>IF($A44="","",N('Março'!D10))</f>
        <v/>
      </c>
      <c r="E44" s="56">
        <f>IF($A44="","",N('Abril'!D10))</f>
        <v/>
      </c>
      <c r="F44" s="56">
        <f>IF($A44="","",N('Maio'!D10))</f>
        <v/>
      </c>
      <c r="G44" s="56">
        <f>IF($A44="","",N('Junho'!D10))</f>
        <v/>
      </c>
      <c r="H44" s="56">
        <f>IF($A44="","",N('Julho'!D10))</f>
        <v/>
      </c>
      <c r="I44" s="56">
        <f>IF($A44="","",N('Agosto'!D10))</f>
        <v/>
      </c>
      <c r="J44" s="56">
        <f>IF($A44="","",N('Setembro'!D10))</f>
        <v/>
      </c>
      <c r="K44" s="56">
        <f>IF($A44="","",N('Outubro'!D10))</f>
        <v/>
      </c>
      <c r="L44" s="56">
        <f>IF($A44="","",N('Novembro'!D10))</f>
        <v/>
      </c>
      <c r="M44" s="56">
        <f>IF($A44="","",N('Dezembro'!D10))</f>
        <v/>
      </c>
      <c r="N44" s="60">
        <f>IF($A44="","",SUM(B44:M44))</f>
        <v/>
      </c>
    </row>
    <row r="45">
      <c r="A45" s="54">
        <f>IF(Equipamentos!A11="","",Equipamentos!A11)</f>
        <v/>
      </c>
      <c r="B45" s="56">
        <f>IF($A45="","",N('Janeiro'!D11))</f>
        <v/>
      </c>
      <c r="C45" s="56">
        <f>IF($A45="","",N('Fevereiro'!D11))</f>
        <v/>
      </c>
      <c r="D45" s="56">
        <f>IF($A45="","",N('Março'!D11))</f>
        <v/>
      </c>
      <c r="E45" s="56">
        <f>IF($A45="","",N('Abril'!D11))</f>
        <v/>
      </c>
      <c r="F45" s="56">
        <f>IF($A45="","",N('Maio'!D11))</f>
        <v/>
      </c>
      <c r="G45" s="56">
        <f>IF($A45="","",N('Junho'!D11))</f>
        <v/>
      </c>
      <c r="H45" s="56">
        <f>IF($A45="","",N('Julho'!D11))</f>
        <v/>
      </c>
      <c r="I45" s="56">
        <f>IF($A45="","",N('Agosto'!D11))</f>
        <v/>
      </c>
      <c r="J45" s="56">
        <f>IF($A45="","",N('Setembro'!D11))</f>
        <v/>
      </c>
      <c r="K45" s="56">
        <f>IF($A45="","",N('Outubro'!D11))</f>
        <v/>
      </c>
      <c r="L45" s="56">
        <f>IF($A45="","",N('Novembro'!D11))</f>
        <v/>
      </c>
      <c r="M45" s="56">
        <f>IF($A45="","",N('Dezembro'!D11))</f>
        <v/>
      </c>
      <c r="N45" s="60">
        <f>IF($A45="","",SUM(B45:M45))</f>
        <v/>
      </c>
    </row>
    <row r="46">
      <c r="A46" s="58" t="inlineStr">
        <is>
          <t>TOTAL</t>
        </is>
      </c>
      <c r="B46" s="60">
        <f>SUM(B40:B45)</f>
        <v/>
      </c>
      <c r="C46" s="60">
        <f>SUM(C40:C45)</f>
        <v/>
      </c>
      <c r="D46" s="60">
        <f>SUM(D40:D45)</f>
        <v/>
      </c>
      <c r="E46" s="60">
        <f>SUM(E40:E45)</f>
        <v/>
      </c>
      <c r="F46" s="60">
        <f>SUM(F40:F45)</f>
        <v/>
      </c>
      <c r="G46" s="60">
        <f>SUM(G40:G45)</f>
        <v/>
      </c>
      <c r="H46" s="60">
        <f>SUM(H40:H45)</f>
        <v/>
      </c>
      <c r="I46" s="60">
        <f>SUM(I40:I45)</f>
        <v/>
      </c>
      <c r="J46" s="60">
        <f>SUM(J40:J45)</f>
        <v/>
      </c>
      <c r="K46" s="60">
        <f>SUM(K40:K45)</f>
        <v/>
      </c>
      <c r="L46" s="60">
        <f>SUM(L40:L45)</f>
        <v/>
      </c>
      <c r="M46" s="60">
        <f>SUM(M40:M45)</f>
        <v/>
      </c>
      <c r="N46" s="60">
        <f>SUM(N40:N45)</f>
        <v/>
      </c>
    </row>
    <row r="49">
      <c r="A49" s="52" t="inlineStr">
        <is>
          <t>HORAS EFETIVAS TRABALHADAS POR MÊS</t>
        </is>
      </c>
    </row>
    <row r="50" ht="31.95" customHeight="1">
      <c r="A50" s="53" t="inlineStr">
        <is>
          <t>Equipamento</t>
        </is>
      </c>
      <c r="B50" s="53" t="inlineStr">
        <is>
          <t>Janeiro</t>
        </is>
      </c>
      <c r="C50" s="53" t="inlineStr">
        <is>
          <t>Fevereiro</t>
        </is>
      </c>
      <c r="D50" s="53" t="inlineStr">
        <is>
          <t>Março</t>
        </is>
      </c>
      <c r="E50" s="53" t="inlineStr">
        <is>
          <t>Abril</t>
        </is>
      </c>
      <c r="F50" s="53" t="inlineStr">
        <is>
          <t>Maio</t>
        </is>
      </c>
      <c r="G50" s="53" t="inlineStr">
        <is>
          <t>Junho</t>
        </is>
      </c>
      <c r="H50" s="53" t="inlineStr">
        <is>
          <t>Julho</t>
        </is>
      </c>
      <c r="I50" s="53" t="inlineStr">
        <is>
          <t>Agosto</t>
        </is>
      </c>
      <c r="J50" s="53" t="inlineStr">
        <is>
          <t>Setembro</t>
        </is>
      </c>
      <c r="K50" s="53" t="inlineStr">
        <is>
          <t>Outubro</t>
        </is>
      </c>
      <c r="L50" s="53" t="inlineStr">
        <is>
          <t>Novembro</t>
        </is>
      </c>
      <c r="M50" s="53" t="inlineStr">
        <is>
          <t>Dezembro</t>
        </is>
      </c>
      <c r="N50" s="53" t="inlineStr">
        <is>
          <t>Total do ano</t>
        </is>
      </c>
    </row>
    <row r="51">
      <c r="A51" s="54">
        <f>IF(Equipamentos!A6="","",Equipamentos!A6)</f>
        <v/>
      </c>
      <c r="B51" s="56">
        <f>IF($A51="","",N('Janeiro'!E6))</f>
        <v/>
      </c>
      <c r="C51" s="56">
        <f>IF($A51="","",N('Fevereiro'!E6))</f>
        <v/>
      </c>
      <c r="D51" s="56">
        <f>IF($A51="","",N('Março'!E6))</f>
        <v/>
      </c>
      <c r="E51" s="56">
        <f>IF($A51="","",N('Abril'!E6))</f>
        <v/>
      </c>
      <c r="F51" s="56">
        <f>IF($A51="","",N('Maio'!E6))</f>
        <v/>
      </c>
      <c r="G51" s="56">
        <f>IF($A51="","",N('Junho'!E6))</f>
        <v/>
      </c>
      <c r="H51" s="56">
        <f>IF($A51="","",N('Julho'!E6))</f>
        <v/>
      </c>
      <c r="I51" s="56">
        <f>IF($A51="","",N('Agosto'!E6))</f>
        <v/>
      </c>
      <c r="J51" s="56">
        <f>IF($A51="","",N('Setembro'!E6))</f>
        <v/>
      </c>
      <c r="K51" s="56">
        <f>IF($A51="","",N('Outubro'!E6))</f>
        <v/>
      </c>
      <c r="L51" s="56">
        <f>IF($A51="","",N('Novembro'!E6))</f>
        <v/>
      </c>
      <c r="M51" s="56">
        <f>IF($A51="","",N('Dezembro'!E6))</f>
        <v/>
      </c>
      <c r="N51" s="60">
        <f>IF($A51="","",SUM(B51:M51))</f>
        <v/>
      </c>
    </row>
    <row r="52">
      <c r="A52" s="54">
        <f>IF(Equipamentos!A7="","",Equipamentos!A7)</f>
        <v/>
      </c>
      <c r="B52" s="56">
        <f>IF($A52="","",N('Janeiro'!E7))</f>
        <v/>
      </c>
      <c r="C52" s="56">
        <f>IF($A52="","",N('Fevereiro'!E7))</f>
        <v/>
      </c>
      <c r="D52" s="56">
        <f>IF($A52="","",N('Março'!E7))</f>
        <v/>
      </c>
      <c r="E52" s="56">
        <f>IF($A52="","",N('Abril'!E7))</f>
        <v/>
      </c>
      <c r="F52" s="56">
        <f>IF($A52="","",N('Maio'!E7))</f>
        <v/>
      </c>
      <c r="G52" s="56">
        <f>IF($A52="","",N('Junho'!E7))</f>
        <v/>
      </c>
      <c r="H52" s="56">
        <f>IF($A52="","",N('Julho'!E7))</f>
        <v/>
      </c>
      <c r="I52" s="56">
        <f>IF($A52="","",N('Agosto'!E7))</f>
        <v/>
      </c>
      <c r="J52" s="56">
        <f>IF($A52="","",N('Setembro'!E7))</f>
        <v/>
      </c>
      <c r="K52" s="56">
        <f>IF($A52="","",N('Outubro'!E7))</f>
        <v/>
      </c>
      <c r="L52" s="56">
        <f>IF($A52="","",N('Novembro'!E7))</f>
        <v/>
      </c>
      <c r="M52" s="56">
        <f>IF($A52="","",N('Dezembro'!E7))</f>
        <v/>
      </c>
      <c r="N52" s="60">
        <f>IF($A52="","",SUM(B52:M52))</f>
        <v/>
      </c>
    </row>
    <row r="53">
      <c r="A53" s="54">
        <f>IF(Equipamentos!A8="","",Equipamentos!A8)</f>
        <v/>
      </c>
      <c r="B53" s="56">
        <f>IF($A53="","",N('Janeiro'!E8))</f>
        <v/>
      </c>
      <c r="C53" s="56">
        <f>IF($A53="","",N('Fevereiro'!E8))</f>
        <v/>
      </c>
      <c r="D53" s="56">
        <f>IF($A53="","",N('Março'!E8))</f>
        <v/>
      </c>
      <c r="E53" s="56">
        <f>IF($A53="","",N('Abril'!E8))</f>
        <v/>
      </c>
      <c r="F53" s="56">
        <f>IF($A53="","",N('Maio'!E8))</f>
        <v/>
      </c>
      <c r="G53" s="56">
        <f>IF($A53="","",N('Junho'!E8))</f>
        <v/>
      </c>
      <c r="H53" s="56">
        <f>IF($A53="","",N('Julho'!E8))</f>
        <v/>
      </c>
      <c r="I53" s="56">
        <f>IF($A53="","",N('Agosto'!E8))</f>
        <v/>
      </c>
      <c r="J53" s="56">
        <f>IF($A53="","",N('Setembro'!E8))</f>
        <v/>
      </c>
      <c r="K53" s="56">
        <f>IF($A53="","",N('Outubro'!E8))</f>
        <v/>
      </c>
      <c r="L53" s="56">
        <f>IF($A53="","",N('Novembro'!E8))</f>
        <v/>
      </c>
      <c r="M53" s="56">
        <f>IF($A53="","",N('Dezembro'!E8))</f>
        <v/>
      </c>
      <c r="N53" s="60">
        <f>IF($A53="","",SUM(B53:M53))</f>
        <v/>
      </c>
    </row>
    <row r="54">
      <c r="A54" s="54">
        <f>IF(Equipamentos!A9="","",Equipamentos!A9)</f>
        <v/>
      </c>
      <c r="B54" s="56">
        <f>IF($A54="","",N('Janeiro'!E9))</f>
        <v/>
      </c>
      <c r="C54" s="56">
        <f>IF($A54="","",N('Fevereiro'!E9))</f>
        <v/>
      </c>
      <c r="D54" s="56">
        <f>IF($A54="","",N('Março'!E9))</f>
        <v/>
      </c>
      <c r="E54" s="56">
        <f>IF($A54="","",N('Abril'!E9))</f>
        <v/>
      </c>
      <c r="F54" s="56">
        <f>IF($A54="","",N('Maio'!E9))</f>
        <v/>
      </c>
      <c r="G54" s="56">
        <f>IF($A54="","",N('Junho'!E9))</f>
        <v/>
      </c>
      <c r="H54" s="56">
        <f>IF($A54="","",N('Julho'!E9))</f>
        <v/>
      </c>
      <c r="I54" s="56">
        <f>IF($A54="","",N('Agosto'!E9))</f>
        <v/>
      </c>
      <c r="J54" s="56">
        <f>IF($A54="","",N('Setembro'!E9))</f>
        <v/>
      </c>
      <c r="K54" s="56">
        <f>IF($A54="","",N('Outubro'!E9))</f>
        <v/>
      </c>
      <c r="L54" s="56">
        <f>IF($A54="","",N('Novembro'!E9))</f>
        <v/>
      </c>
      <c r="M54" s="56">
        <f>IF($A54="","",N('Dezembro'!E9))</f>
        <v/>
      </c>
      <c r="N54" s="60">
        <f>IF($A54="","",SUM(B54:M54))</f>
        <v/>
      </c>
    </row>
    <row r="55">
      <c r="A55" s="54">
        <f>IF(Equipamentos!A10="","",Equipamentos!A10)</f>
        <v/>
      </c>
      <c r="B55" s="56">
        <f>IF($A55="","",N('Janeiro'!E10))</f>
        <v/>
      </c>
      <c r="C55" s="56">
        <f>IF($A55="","",N('Fevereiro'!E10))</f>
        <v/>
      </c>
      <c r="D55" s="56">
        <f>IF($A55="","",N('Março'!E10))</f>
        <v/>
      </c>
      <c r="E55" s="56">
        <f>IF($A55="","",N('Abril'!E10))</f>
        <v/>
      </c>
      <c r="F55" s="56">
        <f>IF($A55="","",N('Maio'!E10))</f>
        <v/>
      </c>
      <c r="G55" s="56">
        <f>IF($A55="","",N('Junho'!E10))</f>
        <v/>
      </c>
      <c r="H55" s="56">
        <f>IF($A55="","",N('Julho'!E10))</f>
        <v/>
      </c>
      <c r="I55" s="56">
        <f>IF($A55="","",N('Agosto'!E10))</f>
        <v/>
      </c>
      <c r="J55" s="56">
        <f>IF($A55="","",N('Setembro'!E10))</f>
        <v/>
      </c>
      <c r="K55" s="56">
        <f>IF($A55="","",N('Outubro'!E10))</f>
        <v/>
      </c>
      <c r="L55" s="56">
        <f>IF($A55="","",N('Novembro'!E10))</f>
        <v/>
      </c>
      <c r="M55" s="56">
        <f>IF($A55="","",N('Dezembro'!E10))</f>
        <v/>
      </c>
      <c r="N55" s="60">
        <f>IF($A55="","",SUM(B55:M55))</f>
        <v/>
      </c>
    </row>
    <row r="56">
      <c r="A56" s="54">
        <f>IF(Equipamentos!A11="","",Equipamentos!A11)</f>
        <v/>
      </c>
      <c r="B56" s="56">
        <f>IF($A56="","",N('Janeiro'!E11))</f>
        <v/>
      </c>
      <c r="C56" s="56">
        <f>IF($A56="","",N('Fevereiro'!E11))</f>
        <v/>
      </c>
      <c r="D56" s="56">
        <f>IF($A56="","",N('Março'!E11))</f>
        <v/>
      </c>
      <c r="E56" s="56">
        <f>IF($A56="","",N('Abril'!E11))</f>
        <v/>
      </c>
      <c r="F56" s="56">
        <f>IF($A56="","",N('Maio'!E11))</f>
        <v/>
      </c>
      <c r="G56" s="56">
        <f>IF($A56="","",N('Junho'!E11))</f>
        <v/>
      </c>
      <c r="H56" s="56">
        <f>IF($A56="","",N('Julho'!E11))</f>
        <v/>
      </c>
      <c r="I56" s="56">
        <f>IF($A56="","",N('Agosto'!E11))</f>
        <v/>
      </c>
      <c r="J56" s="56">
        <f>IF($A56="","",N('Setembro'!E11))</f>
        <v/>
      </c>
      <c r="K56" s="56">
        <f>IF($A56="","",N('Outubro'!E11))</f>
        <v/>
      </c>
      <c r="L56" s="56">
        <f>IF($A56="","",N('Novembro'!E11))</f>
        <v/>
      </c>
      <c r="M56" s="56">
        <f>IF($A56="","",N('Dezembro'!E11))</f>
        <v/>
      </c>
      <c r="N56" s="60">
        <f>IF($A56="","",SUM(B56:M56))</f>
        <v/>
      </c>
    </row>
    <row r="57">
      <c r="A57" s="58" t="inlineStr">
        <is>
          <t>TOTAL</t>
        </is>
      </c>
      <c r="B57" s="60">
        <f>SUM(B51:B56)</f>
        <v/>
      </c>
      <c r="C57" s="60">
        <f>SUM(C51:C56)</f>
        <v/>
      </c>
      <c r="D57" s="60">
        <f>SUM(D51:D56)</f>
        <v/>
      </c>
      <c r="E57" s="60">
        <f>SUM(E51:E56)</f>
        <v/>
      </c>
      <c r="F57" s="60">
        <f>SUM(F51:F56)</f>
        <v/>
      </c>
      <c r="G57" s="60">
        <f>SUM(G51:G56)</f>
        <v/>
      </c>
      <c r="H57" s="60">
        <f>SUM(H51:H56)</f>
        <v/>
      </c>
      <c r="I57" s="60">
        <f>SUM(I51:I56)</f>
        <v/>
      </c>
      <c r="J57" s="60">
        <f>SUM(J51:J56)</f>
        <v/>
      </c>
      <c r="K57" s="60">
        <f>SUM(K51:K56)</f>
        <v/>
      </c>
      <c r="L57" s="60">
        <f>SUM(L51:L56)</f>
        <v/>
      </c>
      <c r="M57" s="60">
        <f>SUM(M51:M56)</f>
        <v/>
      </c>
      <c r="N57" s="60">
        <f>SUM(N51:N56)</f>
        <v/>
      </c>
    </row>
    <row r="60">
      <c r="A60" s="52" t="inlineStr">
        <is>
          <t>Nº DE PARADAS POR MÊS</t>
        </is>
      </c>
    </row>
    <row r="61" ht="31.95" customHeight="1">
      <c r="A61" s="53" t="inlineStr">
        <is>
          <t>Equipamento</t>
        </is>
      </c>
      <c r="B61" s="53" t="inlineStr">
        <is>
          <t>Janeiro</t>
        </is>
      </c>
      <c r="C61" s="53" t="inlineStr">
        <is>
          <t>Fevereiro</t>
        </is>
      </c>
      <c r="D61" s="53" t="inlineStr">
        <is>
          <t>Março</t>
        </is>
      </c>
      <c r="E61" s="53" t="inlineStr">
        <is>
          <t>Abril</t>
        </is>
      </c>
      <c r="F61" s="53" t="inlineStr">
        <is>
          <t>Maio</t>
        </is>
      </c>
      <c r="G61" s="53" t="inlineStr">
        <is>
          <t>Junho</t>
        </is>
      </c>
      <c r="H61" s="53" t="inlineStr">
        <is>
          <t>Julho</t>
        </is>
      </c>
      <c r="I61" s="53" t="inlineStr">
        <is>
          <t>Agosto</t>
        </is>
      </c>
      <c r="J61" s="53" t="inlineStr">
        <is>
          <t>Setembro</t>
        </is>
      </c>
      <c r="K61" s="53" t="inlineStr">
        <is>
          <t>Outubro</t>
        </is>
      </c>
      <c r="L61" s="53" t="inlineStr">
        <is>
          <t>Novembro</t>
        </is>
      </c>
      <c r="M61" s="53" t="inlineStr">
        <is>
          <t>Dezembro</t>
        </is>
      </c>
      <c r="N61" s="53" t="inlineStr">
        <is>
          <t>Total do ano</t>
        </is>
      </c>
    </row>
    <row r="62">
      <c r="A62" s="54">
        <f>IF(Equipamentos!A6="","",Equipamentos!A6)</f>
        <v/>
      </c>
      <c r="B62" s="55">
        <f>IF($A62="","",N('Janeiro'!F6))</f>
        <v/>
      </c>
      <c r="C62" s="55">
        <f>IF($A62="","",N('Fevereiro'!F6))</f>
        <v/>
      </c>
      <c r="D62" s="55">
        <f>IF($A62="","",N('Março'!F6))</f>
        <v/>
      </c>
      <c r="E62" s="55">
        <f>IF($A62="","",N('Abril'!F6))</f>
        <v/>
      </c>
      <c r="F62" s="55">
        <f>IF($A62="","",N('Maio'!F6))</f>
        <v/>
      </c>
      <c r="G62" s="55">
        <f>IF($A62="","",N('Junho'!F6))</f>
        <v/>
      </c>
      <c r="H62" s="55">
        <f>IF($A62="","",N('Julho'!F6))</f>
        <v/>
      </c>
      <c r="I62" s="55">
        <f>IF($A62="","",N('Agosto'!F6))</f>
        <v/>
      </c>
      <c r="J62" s="55">
        <f>IF($A62="","",N('Setembro'!F6))</f>
        <v/>
      </c>
      <c r="K62" s="55">
        <f>IF($A62="","",N('Outubro'!F6))</f>
        <v/>
      </c>
      <c r="L62" s="55">
        <f>IF($A62="","",N('Novembro'!F6))</f>
        <v/>
      </c>
      <c r="M62" s="55">
        <f>IF($A62="","",N('Dezembro'!F6))</f>
        <v/>
      </c>
      <c r="N62" s="59">
        <f>IF($A62="","",SUM(B62:M62))</f>
        <v/>
      </c>
    </row>
    <row r="63">
      <c r="A63" s="54">
        <f>IF(Equipamentos!A7="","",Equipamentos!A7)</f>
        <v/>
      </c>
      <c r="B63" s="55">
        <f>IF($A63="","",N('Janeiro'!F7))</f>
        <v/>
      </c>
      <c r="C63" s="55">
        <f>IF($A63="","",N('Fevereiro'!F7))</f>
        <v/>
      </c>
      <c r="D63" s="55">
        <f>IF($A63="","",N('Março'!F7))</f>
        <v/>
      </c>
      <c r="E63" s="55">
        <f>IF($A63="","",N('Abril'!F7))</f>
        <v/>
      </c>
      <c r="F63" s="55">
        <f>IF($A63="","",N('Maio'!F7))</f>
        <v/>
      </c>
      <c r="G63" s="55">
        <f>IF($A63="","",N('Junho'!F7))</f>
        <v/>
      </c>
      <c r="H63" s="55">
        <f>IF($A63="","",N('Julho'!F7))</f>
        <v/>
      </c>
      <c r="I63" s="55">
        <f>IF($A63="","",N('Agosto'!F7))</f>
        <v/>
      </c>
      <c r="J63" s="55">
        <f>IF($A63="","",N('Setembro'!F7))</f>
        <v/>
      </c>
      <c r="K63" s="55">
        <f>IF($A63="","",N('Outubro'!F7))</f>
        <v/>
      </c>
      <c r="L63" s="55">
        <f>IF($A63="","",N('Novembro'!F7))</f>
        <v/>
      </c>
      <c r="M63" s="55">
        <f>IF($A63="","",N('Dezembro'!F7))</f>
        <v/>
      </c>
      <c r="N63" s="59">
        <f>IF($A63="","",SUM(B63:M63))</f>
        <v/>
      </c>
    </row>
    <row r="64">
      <c r="A64" s="54">
        <f>IF(Equipamentos!A8="","",Equipamentos!A8)</f>
        <v/>
      </c>
      <c r="B64" s="55">
        <f>IF($A64="","",N('Janeiro'!F8))</f>
        <v/>
      </c>
      <c r="C64" s="55">
        <f>IF($A64="","",N('Fevereiro'!F8))</f>
        <v/>
      </c>
      <c r="D64" s="55">
        <f>IF($A64="","",N('Março'!F8))</f>
        <v/>
      </c>
      <c r="E64" s="55">
        <f>IF($A64="","",N('Abril'!F8))</f>
        <v/>
      </c>
      <c r="F64" s="55">
        <f>IF($A64="","",N('Maio'!F8))</f>
        <v/>
      </c>
      <c r="G64" s="55">
        <f>IF($A64="","",N('Junho'!F8))</f>
        <v/>
      </c>
      <c r="H64" s="55">
        <f>IF($A64="","",N('Julho'!F8))</f>
        <v/>
      </c>
      <c r="I64" s="55">
        <f>IF($A64="","",N('Agosto'!F8))</f>
        <v/>
      </c>
      <c r="J64" s="55">
        <f>IF($A64="","",N('Setembro'!F8))</f>
        <v/>
      </c>
      <c r="K64" s="55">
        <f>IF($A64="","",N('Outubro'!F8))</f>
        <v/>
      </c>
      <c r="L64" s="55">
        <f>IF($A64="","",N('Novembro'!F8))</f>
        <v/>
      </c>
      <c r="M64" s="55">
        <f>IF($A64="","",N('Dezembro'!F8))</f>
        <v/>
      </c>
      <c r="N64" s="59">
        <f>IF($A64="","",SUM(B64:M64))</f>
        <v/>
      </c>
    </row>
    <row r="65">
      <c r="A65" s="54">
        <f>IF(Equipamentos!A9="","",Equipamentos!A9)</f>
        <v/>
      </c>
      <c r="B65" s="55">
        <f>IF($A65="","",N('Janeiro'!F9))</f>
        <v/>
      </c>
      <c r="C65" s="55">
        <f>IF($A65="","",N('Fevereiro'!F9))</f>
        <v/>
      </c>
      <c r="D65" s="55">
        <f>IF($A65="","",N('Março'!F9))</f>
        <v/>
      </c>
      <c r="E65" s="55">
        <f>IF($A65="","",N('Abril'!F9))</f>
        <v/>
      </c>
      <c r="F65" s="55">
        <f>IF($A65="","",N('Maio'!F9))</f>
        <v/>
      </c>
      <c r="G65" s="55">
        <f>IF($A65="","",N('Junho'!F9))</f>
        <v/>
      </c>
      <c r="H65" s="55">
        <f>IF($A65="","",N('Julho'!F9))</f>
        <v/>
      </c>
      <c r="I65" s="55">
        <f>IF($A65="","",N('Agosto'!F9))</f>
        <v/>
      </c>
      <c r="J65" s="55">
        <f>IF($A65="","",N('Setembro'!F9))</f>
        <v/>
      </c>
      <c r="K65" s="55">
        <f>IF($A65="","",N('Outubro'!F9))</f>
        <v/>
      </c>
      <c r="L65" s="55">
        <f>IF($A65="","",N('Novembro'!F9))</f>
        <v/>
      </c>
      <c r="M65" s="55">
        <f>IF($A65="","",N('Dezembro'!F9))</f>
        <v/>
      </c>
      <c r="N65" s="59">
        <f>IF($A65="","",SUM(B65:M65))</f>
        <v/>
      </c>
    </row>
    <row r="66">
      <c r="A66" s="54">
        <f>IF(Equipamentos!A10="","",Equipamentos!A10)</f>
        <v/>
      </c>
      <c r="B66" s="55">
        <f>IF($A66="","",N('Janeiro'!F10))</f>
        <v/>
      </c>
      <c r="C66" s="55">
        <f>IF($A66="","",N('Fevereiro'!F10))</f>
        <v/>
      </c>
      <c r="D66" s="55">
        <f>IF($A66="","",N('Março'!F10))</f>
        <v/>
      </c>
      <c r="E66" s="55">
        <f>IF($A66="","",N('Abril'!F10))</f>
        <v/>
      </c>
      <c r="F66" s="55">
        <f>IF($A66="","",N('Maio'!F10))</f>
        <v/>
      </c>
      <c r="G66" s="55">
        <f>IF($A66="","",N('Junho'!F10))</f>
        <v/>
      </c>
      <c r="H66" s="55">
        <f>IF($A66="","",N('Julho'!F10))</f>
        <v/>
      </c>
      <c r="I66" s="55">
        <f>IF($A66="","",N('Agosto'!F10))</f>
        <v/>
      </c>
      <c r="J66" s="55">
        <f>IF($A66="","",N('Setembro'!F10))</f>
        <v/>
      </c>
      <c r="K66" s="55">
        <f>IF($A66="","",N('Outubro'!F10))</f>
        <v/>
      </c>
      <c r="L66" s="55">
        <f>IF($A66="","",N('Novembro'!F10))</f>
        <v/>
      </c>
      <c r="M66" s="55">
        <f>IF($A66="","",N('Dezembro'!F10))</f>
        <v/>
      </c>
      <c r="N66" s="59">
        <f>IF($A66="","",SUM(B66:M66))</f>
        <v/>
      </c>
    </row>
    <row r="67">
      <c r="A67" s="54">
        <f>IF(Equipamentos!A11="","",Equipamentos!A11)</f>
        <v/>
      </c>
      <c r="B67" s="55">
        <f>IF($A67="","",N('Janeiro'!F11))</f>
        <v/>
      </c>
      <c r="C67" s="55">
        <f>IF($A67="","",N('Fevereiro'!F11))</f>
        <v/>
      </c>
      <c r="D67" s="55">
        <f>IF($A67="","",N('Março'!F11))</f>
        <v/>
      </c>
      <c r="E67" s="55">
        <f>IF($A67="","",N('Abril'!F11))</f>
        <v/>
      </c>
      <c r="F67" s="55">
        <f>IF($A67="","",N('Maio'!F11))</f>
        <v/>
      </c>
      <c r="G67" s="55">
        <f>IF($A67="","",N('Junho'!F11))</f>
        <v/>
      </c>
      <c r="H67" s="55">
        <f>IF($A67="","",N('Julho'!F11))</f>
        <v/>
      </c>
      <c r="I67" s="55">
        <f>IF($A67="","",N('Agosto'!F11))</f>
        <v/>
      </c>
      <c r="J67" s="55">
        <f>IF($A67="","",N('Setembro'!F11))</f>
        <v/>
      </c>
      <c r="K67" s="55">
        <f>IF($A67="","",N('Outubro'!F11))</f>
        <v/>
      </c>
      <c r="L67" s="55">
        <f>IF($A67="","",N('Novembro'!F11))</f>
        <v/>
      </c>
      <c r="M67" s="55">
        <f>IF($A67="","",N('Dezembro'!F11))</f>
        <v/>
      </c>
      <c r="N67" s="59">
        <f>IF($A67="","",SUM(B67:M67))</f>
        <v/>
      </c>
    </row>
    <row r="68">
      <c r="A68" s="58" t="inlineStr">
        <is>
          <t>TOTAL</t>
        </is>
      </c>
      <c r="B68" s="59">
        <f>SUM(B62:B67)</f>
        <v/>
      </c>
      <c r="C68" s="59">
        <f>SUM(C62:C67)</f>
        <v/>
      </c>
      <c r="D68" s="59">
        <f>SUM(D62:D67)</f>
        <v/>
      </c>
      <c r="E68" s="59">
        <f>SUM(E62:E67)</f>
        <v/>
      </c>
      <c r="F68" s="59">
        <f>SUM(F62:F67)</f>
        <v/>
      </c>
      <c r="G68" s="59">
        <f>SUM(G62:G67)</f>
        <v/>
      </c>
      <c r="H68" s="59">
        <f>SUM(H62:H67)</f>
        <v/>
      </c>
      <c r="I68" s="59">
        <f>SUM(I62:I67)</f>
        <v/>
      </c>
      <c r="J68" s="59">
        <f>SUM(J62:J67)</f>
        <v/>
      </c>
      <c r="K68" s="59">
        <f>SUM(K62:K67)</f>
        <v/>
      </c>
      <c r="L68" s="59">
        <f>SUM(L62:L67)</f>
        <v/>
      </c>
      <c r="M68" s="59">
        <f>SUM(M62:M67)</f>
        <v/>
      </c>
      <c r="N68" s="59">
        <f>SUM(N62:N67)</f>
        <v/>
      </c>
    </row>
    <row r="71">
      <c r="A71" s="52" t="inlineStr">
        <is>
          <t>% DO TEMPO TRABALHANDO POR MÊS (efetivas ÷ totais)</t>
        </is>
      </c>
    </row>
    <row r="72" ht="31.95" customHeight="1">
      <c r="A72" s="53" t="inlineStr">
        <is>
          <t>Equipamento</t>
        </is>
      </c>
      <c r="B72" s="53" t="inlineStr">
        <is>
          <t>Janeiro</t>
        </is>
      </c>
      <c r="C72" s="53" t="inlineStr">
        <is>
          <t>Fevereiro</t>
        </is>
      </c>
      <c r="D72" s="53" t="inlineStr">
        <is>
          <t>Março</t>
        </is>
      </c>
      <c r="E72" s="53" t="inlineStr">
        <is>
          <t>Abril</t>
        </is>
      </c>
      <c r="F72" s="53" t="inlineStr">
        <is>
          <t>Maio</t>
        </is>
      </c>
      <c r="G72" s="53" t="inlineStr">
        <is>
          <t>Junho</t>
        </is>
      </c>
      <c r="H72" s="53" t="inlineStr">
        <is>
          <t>Julho</t>
        </is>
      </c>
      <c r="I72" s="53" t="inlineStr">
        <is>
          <t>Agosto</t>
        </is>
      </c>
      <c r="J72" s="53" t="inlineStr">
        <is>
          <t>Setembro</t>
        </is>
      </c>
      <c r="K72" s="53" t="inlineStr">
        <is>
          <t>Outubro</t>
        </is>
      </c>
      <c r="L72" s="53" t="inlineStr">
        <is>
          <t>Novembro</t>
        </is>
      </c>
      <c r="M72" s="53" t="inlineStr">
        <is>
          <t>Dezembro</t>
        </is>
      </c>
      <c r="N72" s="53" t="inlineStr">
        <is>
          <t>Ano</t>
        </is>
      </c>
    </row>
    <row r="73">
      <c r="A73" s="54">
        <f>IF(Equipamentos!A6="","",Equipamentos!A6)</f>
        <v/>
      </c>
      <c r="B73" s="57">
        <f>IF(N(B29)=0,"",B51/B29)</f>
        <v/>
      </c>
      <c r="C73" s="57">
        <f>IF(N(C29)=0,"",C51/C29)</f>
        <v/>
      </c>
      <c r="D73" s="57">
        <f>IF(N(D29)=0,"",D51/D29)</f>
        <v/>
      </c>
      <c r="E73" s="57">
        <f>IF(N(E29)=0,"",E51/E29)</f>
        <v/>
      </c>
      <c r="F73" s="57">
        <f>IF(N(F29)=0,"",F51/F29)</f>
        <v/>
      </c>
      <c r="G73" s="57">
        <f>IF(N(G29)=0,"",G51/G29)</f>
        <v/>
      </c>
      <c r="H73" s="57">
        <f>IF(N(H29)=0,"",H51/H29)</f>
        <v/>
      </c>
      <c r="I73" s="57">
        <f>IF(N(I29)=0,"",I51/I29)</f>
        <v/>
      </c>
      <c r="J73" s="57">
        <f>IF(N(J29)=0,"",J51/J29)</f>
        <v/>
      </c>
      <c r="K73" s="57">
        <f>IF(N(K29)=0,"",K51/K29)</f>
        <v/>
      </c>
      <c r="L73" s="57">
        <f>IF(N(L29)=0,"",L51/L29)</f>
        <v/>
      </c>
      <c r="M73" s="57">
        <f>IF(N(M29)=0,"",M51/M29)</f>
        <v/>
      </c>
      <c r="N73" s="61">
        <f>IF(N(N29)=0,"",N51/N29)</f>
        <v/>
      </c>
    </row>
    <row r="74">
      <c r="A74" s="54">
        <f>IF(Equipamentos!A7="","",Equipamentos!A7)</f>
        <v/>
      </c>
      <c r="B74" s="57">
        <f>IF(N(B30)=0,"",B52/B30)</f>
        <v/>
      </c>
      <c r="C74" s="57">
        <f>IF(N(C30)=0,"",C52/C30)</f>
        <v/>
      </c>
      <c r="D74" s="57">
        <f>IF(N(D30)=0,"",D52/D30)</f>
        <v/>
      </c>
      <c r="E74" s="57">
        <f>IF(N(E30)=0,"",E52/E30)</f>
        <v/>
      </c>
      <c r="F74" s="57">
        <f>IF(N(F30)=0,"",F52/F30)</f>
        <v/>
      </c>
      <c r="G74" s="57">
        <f>IF(N(G30)=0,"",G52/G30)</f>
        <v/>
      </c>
      <c r="H74" s="57">
        <f>IF(N(H30)=0,"",H52/H30)</f>
        <v/>
      </c>
      <c r="I74" s="57">
        <f>IF(N(I30)=0,"",I52/I30)</f>
        <v/>
      </c>
      <c r="J74" s="57">
        <f>IF(N(J30)=0,"",J52/J30)</f>
        <v/>
      </c>
      <c r="K74" s="57">
        <f>IF(N(K30)=0,"",K52/K30)</f>
        <v/>
      </c>
      <c r="L74" s="57">
        <f>IF(N(L30)=0,"",L52/L30)</f>
        <v/>
      </c>
      <c r="M74" s="57">
        <f>IF(N(M30)=0,"",M52/M30)</f>
        <v/>
      </c>
      <c r="N74" s="61">
        <f>IF(N(N30)=0,"",N52/N30)</f>
        <v/>
      </c>
    </row>
    <row r="75">
      <c r="A75" s="54">
        <f>IF(Equipamentos!A8="","",Equipamentos!A8)</f>
        <v/>
      </c>
      <c r="B75" s="57">
        <f>IF(N(B31)=0,"",B53/B31)</f>
        <v/>
      </c>
      <c r="C75" s="57">
        <f>IF(N(C31)=0,"",C53/C31)</f>
        <v/>
      </c>
      <c r="D75" s="57">
        <f>IF(N(D31)=0,"",D53/D31)</f>
        <v/>
      </c>
      <c r="E75" s="57">
        <f>IF(N(E31)=0,"",E53/E31)</f>
        <v/>
      </c>
      <c r="F75" s="57">
        <f>IF(N(F31)=0,"",F53/F31)</f>
        <v/>
      </c>
      <c r="G75" s="57">
        <f>IF(N(G31)=0,"",G53/G31)</f>
        <v/>
      </c>
      <c r="H75" s="57">
        <f>IF(N(H31)=0,"",H53/H31)</f>
        <v/>
      </c>
      <c r="I75" s="57">
        <f>IF(N(I31)=0,"",I53/I31)</f>
        <v/>
      </c>
      <c r="J75" s="57">
        <f>IF(N(J31)=0,"",J53/J31)</f>
        <v/>
      </c>
      <c r="K75" s="57">
        <f>IF(N(K31)=0,"",K53/K31)</f>
        <v/>
      </c>
      <c r="L75" s="57">
        <f>IF(N(L31)=0,"",L53/L31)</f>
        <v/>
      </c>
      <c r="M75" s="57">
        <f>IF(N(M31)=0,"",M53/M31)</f>
        <v/>
      </c>
      <c r="N75" s="61">
        <f>IF(N(N31)=0,"",N53/N31)</f>
        <v/>
      </c>
    </row>
    <row r="76">
      <c r="A76" s="54">
        <f>IF(Equipamentos!A9="","",Equipamentos!A9)</f>
        <v/>
      </c>
      <c r="B76" s="57">
        <f>IF(N(B32)=0,"",B54/B32)</f>
        <v/>
      </c>
      <c r="C76" s="57">
        <f>IF(N(C32)=0,"",C54/C32)</f>
        <v/>
      </c>
      <c r="D76" s="57">
        <f>IF(N(D32)=0,"",D54/D32)</f>
        <v/>
      </c>
      <c r="E76" s="57">
        <f>IF(N(E32)=0,"",E54/E32)</f>
        <v/>
      </c>
      <c r="F76" s="57">
        <f>IF(N(F32)=0,"",F54/F32)</f>
        <v/>
      </c>
      <c r="G76" s="57">
        <f>IF(N(G32)=0,"",G54/G32)</f>
        <v/>
      </c>
      <c r="H76" s="57">
        <f>IF(N(H32)=0,"",H54/H32)</f>
        <v/>
      </c>
      <c r="I76" s="57">
        <f>IF(N(I32)=0,"",I54/I32)</f>
        <v/>
      </c>
      <c r="J76" s="57">
        <f>IF(N(J32)=0,"",J54/J32)</f>
        <v/>
      </c>
      <c r="K76" s="57">
        <f>IF(N(K32)=0,"",K54/K32)</f>
        <v/>
      </c>
      <c r="L76" s="57">
        <f>IF(N(L32)=0,"",L54/L32)</f>
        <v/>
      </c>
      <c r="M76" s="57">
        <f>IF(N(M32)=0,"",M54/M32)</f>
        <v/>
      </c>
      <c r="N76" s="61">
        <f>IF(N(N32)=0,"",N54/N32)</f>
        <v/>
      </c>
    </row>
    <row r="77">
      <c r="A77" s="54">
        <f>IF(Equipamentos!A10="","",Equipamentos!A10)</f>
        <v/>
      </c>
      <c r="B77" s="57">
        <f>IF(N(B33)=0,"",B55/B33)</f>
        <v/>
      </c>
      <c r="C77" s="57">
        <f>IF(N(C33)=0,"",C55/C33)</f>
        <v/>
      </c>
      <c r="D77" s="57">
        <f>IF(N(D33)=0,"",D55/D33)</f>
        <v/>
      </c>
      <c r="E77" s="57">
        <f>IF(N(E33)=0,"",E55/E33)</f>
        <v/>
      </c>
      <c r="F77" s="57">
        <f>IF(N(F33)=0,"",F55/F33)</f>
        <v/>
      </c>
      <c r="G77" s="57">
        <f>IF(N(G33)=0,"",G55/G33)</f>
        <v/>
      </c>
      <c r="H77" s="57">
        <f>IF(N(H33)=0,"",H55/H33)</f>
        <v/>
      </c>
      <c r="I77" s="57">
        <f>IF(N(I33)=0,"",I55/I33)</f>
        <v/>
      </c>
      <c r="J77" s="57">
        <f>IF(N(J33)=0,"",J55/J33)</f>
        <v/>
      </c>
      <c r="K77" s="57">
        <f>IF(N(K33)=0,"",K55/K33)</f>
        <v/>
      </c>
      <c r="L77" s="57">
        <f>IF(N(L33)=0,"",L55/L33)</f>
        <v/>
      </c>
      <c r="M77" s="57">
        <f>IF(N(M33)=0,"",M55/M33)</f>
        <v/>
      </c>
      <c r="N77" s="61">
        <f>IF(N(N33)=0,"",N55/N33)</f>
        <v/>
      </c>
    </row>
    <row r="78">
      <c r="A78" s="54">
        <f>IF(Equipamentos!A11="","",Equipamentos!A11)</f>
        <v/>
      </c>
      <c r="B78" s="57">
        <f>IF(N(B34)=0,"",B56/B34)</f>
        <v/>
      </c>
      <c r="C78" s="57">
        <f>IF(N(C34)=0,"",C56/C34)</f>
        <v/>
      </c>
      <c r="D78" s="57">
        <f>IF(N(D34)=0,"",D56/D34)</f>
        <v/>
      </c>
      <c r="E78" s="57">
        <f>IF(N(E34)=0,"",E56/E34)</f>
        <v/>
      </c>
      <c r="F78" s="57">
        <f>IF(N(F34)=0,"",F56/F34)</f>
        <v/>
      </c>
      <c r="G78" s="57">
        <f>IF(N(G34)=0,"",G56/G34)</f>
        <v/>
      </c>
      <c r="H78" s="57">
        <f>IF(N(H34)=0,"",H56/H34)</f>
        <v/>
      </c>
      <c r="I78" s="57">
        <f>IF(N(I34)=0,"",I56/I34)</f>
        <v/>
      </c>
      <c r="J78" s="57">
        <f>IF(N(J34)=0,"",J56/J34)</f>
        <v/>
      </c>
      <c r="K78" s="57">
        <f>IF(N(K34)=0,"",K56/K34)</f>
        <v/>
      </c>
      <c r="L78" s="57">
        <f>IF(N(L34)=0,"",L56/L34)</f>
        <v/>
      </c>
      <c r="M78" s="57">
        <f>IF(N(M34)=0,"",M56/M34)</f>
        <v/>
      </c>
      <c r="N78" s="61">
        <f>IF(N(N34)=0,"",N56/N34)</f>
        <v/>
      </c>
    </row>
    <row r="79">
      <c r="A79" s="58" t="inlineStr">
        <is>
          <t>TOTAL</t>
        </is>
      </c>
      <c r="B79" s="61">
        <f>IF(N(B35)=0,"",B57/B35)</f>
        <v/>
      </c>
      <c r="C79" s="61">
        <f>IF(N(C35)=0,"",C57/C35)</f>
        <v/>
      </c>
      <c r="D79" s="61">
        <f>IF(N(D35)=0,"",D57/D35)</f>
        <v/>
      </c>
      <c r="E79" s="61">
        <f>IF(N(E35)=0,"",E57/E35)</f>
        <v/>
      </c>
      <c r="F79" s="61">
        <f>IF(N(F35)=0,"",F57/F35)</f>
        <v/>
      </c>
      <c r="G79" s="61">
        <f>IF(N(G35)=0,"",G57/G35)</f>
        <v/>
      </c>
      <c r="H79" s="61">
        <f>IF(N(H35)=0,"",H57/H35)</f>
        <v/>
      </c>
      <c r="I79" s="61">
        <f>IF(N(I35)=0,"",I57/I35)</f>
        <v/>
      </c>
      <c r="J79" s="61">
        <f>IF(N(J35)=0,"",J57/J35)</f>
        <v/>
      </c>
      <c r="K79" s="61">
        <f>IF(N(K35)=0,"",K57/K35)</f>
        <v/>
      </c>
      <c r="L79" s="61">
        <f>IF(N(L35)=0,"",L57/L35)</f>
        <v/>
      </c>
      <c r="M79" s="61">
        <f>IF(N(M35)=0,"",M57/M35)</f>
        <v/>
      </c>
      <c r="N79" s="61">
        <f>IF(N(N35)=0,"",N57/N35)</f>
        <v/>
      </c>
    </row>
    <row r="82">
      <c r="A82" s="52" t="inlineStr">
        <is>
          <t>HORAS PARADAS POR MOTIVO NO ANO</t>
        </is>
      </c>
    </row>
    <row r="83" ht="31.95" customHeight="1">
      <c r="A83" s="62" t="inlineStr">
        <is>
          <t>Motivo</t>
        </is>
      </c>
      <c r="B83" s="62">
        <f>IF(Equipamentos!A6="","",Equipamentos!A6)</f>
        <v/>
      </c>
      <c r="C83" s="62">
        <f>IF(Equipamentos!A7="","",Equipamentos!A7)</f>
        <v/>
      </c>
      <c r="D83" s="62">
        <f>IF(Equipamentos!A8="","",Equipamentos!A8)</f>
        <v/>
      </c>
      <c r="E83" s="62">
        <f>IF(Equipamentos!A9="","",Equipamentos!A9)</f>
        <v/>
      </c>
      <c r="F83" s="62">
        <f>IF(Equipamentos!A10="","",Equipamentos!A10)</f>
        <v/>
      </c>
      <c r="G83" s="62">
        <f>IF(Equipamentos!A11="","",Equipamentos!A11)</f>
        <v/>
      </c>
      <c r="H83" s="62" t="inlineStr">
        <is>
          <t>Total</t>
        </is>
      </c>
    </row>
    <row r="84">
      <c r="A84" s="54">
        <f>IF('Motivos de Parada'!A7="","",'Motivos de Parada'!A7)</f>
        <v/>
      </c>
      <c r="B84" s="56">
        <f>IF(OR($A84="",B$83=""),"",SUM('Janeiro'!B17,'Fevereiro'!B17,'Março'!B17,'Abril'!B17,'Maio'!B17,'Junho'!B17,'Julho'!B17,'Agosto'!B17,'Setembro'!B17,'Outubro'!B17,'Novembro'!B17,'Dezembro'!B17))</f>
        <v/>
      </c>
      <c r="C84" s="56">
        <f>IF(OR($A84="",C$83=""),"",SUM('Janeiro'!C17,'Fevereiro'!C17,'Março'!C17,'Abril'!C17,'Maio'!C17,'Junho'!C17,'Julho'!C17,'Agosto'!C17,'Setembro'!C17,'Outubro'!C17,'Novembro'!C17,'Dezembro'!C17))</f>
        <v/>
      </c>
      <c r="D84" s="56">
        <f>IF(OR($A84="",D$83=""),"",SUM('Janeiro'!D17,'Fevereiro'!D17,'Março'!D17,'Abril'!D17,'Maio'!D17,'Junho'!D17,'Julho'!D17,'Agosto'!D17,'Setembro'!D17,'Outubro'!D17,'Novembro'!D17,'Dezembro'!D17))</f>
        <v/>
      </c>
      <c r="E84" s="56">
        <f>IF(OR($A84="",E$83=""),"",SUM('Janeiro'!E17,'Fevereiro'!E17,'Março'!E17,'Abril'!E17,'Maio'!E17,'Junho'!E17,'Julho'!E17,'Agosto'!E17,'Setembro'!E17,'Outubro'!E17,'Novembro'!E17,'Dezembro'!E17))</f>
        <v/>
      </c>
      <c r="F84" s="56">
        <f>IF(OR($A84="",F$83=""),"",SUM('Janeiro'!F17,'Fevereiro'!F17,'Março'!F17,'Abril'!F17,'Maio'!F17,'Junho'!F17,'Julho'!F17,'Agosto'!F17,'Setembro'!F17,'Outubro'!F17,'Novembro'!F17,'Dezembro'!F17))</f>
        <v/>
      </c>
      <c r="G84" s="56">
        <f>IF(OR($A84="",G$83=""),"",SUM('Janeiro'!G17,'Fevereiro'!G17,'Março'!G17,'Abril'!G17,'Maio'!G17,'Junho'!G17,'Julho'!G17,'Agosto'!G17,'Setembro'!G17,'Outubro'!G17,'Novembro'!G17,'Dezembro'!G17))</f>
        <v/>
      </c>
      <c r="H84" s="60">
        <f>IF($A84="","",SUM(B84:G84))</f>
        <v/>
      </c>
    </row>
    <row r="85">
      <c r="A85" s="54">
        <f>IF('Motivos de Parada'!A8="","",'Motivos de Parada'!A8)</f>
        <v/>
      </c>
      <c r="B85" s="56">
        <f>IF(OR($A85="",B$83=""),"",SUM('Janeiro'!B18,'Fevereiro'!B18,'Março'!B18,'Abril'!B18,'Maio'!B18,'Junho'!B18,'Julho'!B18,'Agosto'!B18,'Setembro'!B18,'Outubro'!B18,'Novembro'!B18,'Dezembro'!B18))</f>
        <v/>
      </c>
      <c r="C85" s="56">
        <f>IF(OR($A85="",C$83=""),"",SUM('Janeiro'!C18,'Fevereiro'!C18,'Março'!C18,'Abril'!C18,'Maio'!C18,'Junho'!C18,'Julho'!C18,'Agosto'!C18,'Setembro'!C18,'Outubro'!C18,'Novembro'!C18,'Dezembro'!C18))</f>
        <v/>
      </c>
      <c r="D85" s="56">
        <f>IF(OR($A85="",D$83=""),"",SUM('Janeiro'!D18,'Fevereiro'!D18,'Março'!D18,'Abril'!D18,'Maio'!D18,'Junho'!D18,'Julho'!D18,'Agosto'!D18,'Setembro'!D18,'Outubro'!D18,'Novembro'!D18,'Dezembro'!D18))</f>
        <v/>
      </c>
      <c r="E85" s="56">
        <f>IF(OR($A85="",E$83=""),"",SUM('Janeiro'!E18,'Fevereiro'!E18,'Março'!E18,'Abril'!E18,'Maio'!E18,'Junho'!E18,'Julho'!E18,'Agosto'!E18,'Setembro'!E18,'Outubro'!E18,'Novembro'!E18,'Dezembro'!E18))</f>
        <v/>
      </c>
      <c r="F85" s="56">
        <f>IF(OR($A85="",F$83=""),"",SUM('Janeiro'!F18,'Fevereiro'!F18,'Março'!F18,'Abril'!F18,'Maio'!F18,'Junho'!F18,'Julho'!F18,'Agosto'!F18,'Setembro'!F18,'Outubro'!F18,'Novembro'!F18,'Dezembro'!F18))</f>
        <v/>
      </c>
      <c r="G85" s="56">
        <f>IF(OR($A85="",G$83=""),"",SUM('Janeiro'!G18,'Fevereiro'!G18,'Março'!G18,'Abril'!G18,'Maio'!G18,'Junho'!G18,'Julho'!G18,'Agosto'!G18,'Setembro'!G18,'Outubro'!G18,'Novembro'!G18,'Dezembro'!G18))</f>
        <v/>
      </c>
      <c r="H85" s="60">
        <f>IF($A85="","",SUM(B85:G85))</f>
        <v/>
      </c>
    </row>
    <row r="86">
      <c r="A86" s="54">
        <f>IF('Motivos de Parada'!A9="","",'Motivos de Parada'!A9)</f>
        <v/>
      </c>
      <c r="B86" s="56">
        <f>IF(OR($A86="",B$83=""),"",SUM('Janeiro'!B19,'Fevereiro'!B19,'Março'!B19,'Abril'!B19,'Maio'!B19,'Junho'!B19,'Julho'!B19,'Agosto'!B19,'Setembro'!B19,'Outubro'!B19,'Novembro'!B19,'Dezembro'!B19))</f>
        <v/>
      </c>
      <c r="C86" s="56">
        <f>IF(OR($A86="",C$83=""),"",SUM('Janeiro'!C19,'Fevereiro'!C19,'Março'!C19,'Abril'!C19,'Maio'!C19,'Junho'!C19,'Julho'!C19,'Agosto'!C19,'Setembro'!C19,'Outubro'!C19,'Novembro'!C19,'Dezembro'!C19))</f>
        <v/>
      </c>
      <c r="D86" s="56">
        <f>IF(OR($A86="",D$83=""),"",SUM('Janeiro'!D19,'Fevereiro'!D19,'Março'!D19,'Abril'!D19,'Maio'!D19,'Junho'!D19,'Julho'!D19,'Agosto'!D19,'Setembro'!D19,'Outubro'!D19,'Novembro'!D19,'Dezembro'!D19))</f>
        <v/>
      </c>
      <c r="E86" s="56">
        <f>IF(OR($A86="",E$83=""),"",SUM('Janeiro'!E19,'Fevereiro'!E19,'Março'!E19,'Abril'!E19,'Maio'!E19,'Junho'!E19,'Julho'!E19,'Agosto'!E19,'Setembro'!E19,'Outubro'!E19,'Novembro'!E19,'Dezembro'!E19))</f>
        <v/>
      </c>
      <c r="F86" s="56">
        <f>IF(OR($A86="",F$83=""),"",SUM('Janeiro'!F19,'Fevereiro'!F19,'Março'!F19,'Abril'!F19,'Maio'!F19,'Junho'!F19,'Julho'!F19,'Agosto'!F19,'Setembro'!F19,'Outubro'!F19,'Novembro'!F19,'Dezembro'!F19))</f>
        <v/>
      </c>
      <c r="G86" s="56">
        <f>IF(OR($A86="",G$83=""),"",SUM('Janeiro'!G19,'Fevereiro'!G19,'Março'!G19,'Abril'!G19,'Maio'!G19,'Junho'!G19,'Julho'!G19,'Agosto'!G19,'Setembro'!G19,'Outubro'!G19,'Novembro'!G19,'Dezembro'!G19))</f>
        <v/>
      </c>
      <c r="H86" s="60">
        <f>IF($A86="","",SUM(B86:G86))</f>
        <v/>
      </c>
    </row>
    <row r="87">
      <c r="A87" s="54">
        <f>IF('Motivos de Parada'!A10="","",'Motivos de Parada'!A10)</f>
        <v/>
      </c>
      <c r="B87" s="56">
        <f>IF(OR($A87="",B$83=""),"",SUM('Janeiro'!B20,'Fevereiro'!B20,'Março'!B20,'Abril'!B20,'Maio'!B20,'Junho'!B20,'Julho'!B20,'Agosto'!B20,'Setembro'!B20,'Outubro'!B20,'Novembro'!B20,'Dezembro'!B20))</f>
        <v/>
      </c>
      <c r="C87" s="56">
        <f>IF(OR($A87="",C$83=""),"",SUM('Janeiro'!C20,'Fevereiro'!C20,'Março'!C20,'Abril'!C20,'Maio'!C20,'Junho'!C20,'Julho'!C20,'Agosto'!C20,'Setembro'!C20,'Outubro'!C20,'Novembro'!C20,'Dezembro'!C20))</f>
        <v/>
      </c>
      <c r="D87" s="56">
        <f>IF(OR($A87="",D$83=""),"",SUM('Janeiro'!D20,'Fevereiro'!D20,'Março'!D20,'Abril'!D20,'Maio'!D20,'Junho'!D20,'Julho'!D20,'Agosto'!D20,'Setembro'!D20,'Outubro'!D20,'Novembro'!D20,'Dezembro'!D20))</f>
        <v/>
      </c>
      <c r="E87" s="56">
        <f>IF(OR($A87="",E$83=""),"",SUM('Janeiro'!E20,'Fevereiro'!E20,'Março'!E20,'Abril'!E20,'Maio'!E20,'Junho'!E20,'Julho'!E20,'Agosto'!E20,'Setembro'!E20,'Outubro'!E20,'Novembro'!E20,'Dezembro'!E20))</f>
        <v/>
      </c>
      <c r="F87" s="56">
        <f>IF(OR($A87="",F$83=""),"",SUM('Janeiro'!F20,'Fevereiro'!F20,'Março'!F20,'Abril'!F20,'Maio'!F20,'Junho'!F20,'Julho'!F20,'Agosto'!F20,'Setembro'!F20,'Outubro'!F20,'Novembro'!F20,'Dezembro'!F20))</f>
        <v/>
      </c>
      <c r="G87" s="56">
        <f>IF(OR($A87="",G$83=""),"",SUM('Janeiro'!G20,'Fevereiro'!G20,'Março'!G20,'Abril'!G20,'Maio'!G20,'Junho'!G20,'Julho'!G20,'Agosto'!G20,'Setembro'!G20,'Outubro'!G20,'Novembro'!G20,'Dezembro'!G20))</f>
        <v/>
      </c>
      <c r="H87" s="60">
        <f>IF($A87="","",SUM(B87:G87))</f>
        <v/>
      </c>
    </row>
    <row r="88">
      <c r="A88" s="54">
        <f>IF('Motivos de Parada'!A11="","",'Motivos de Parada'!A11)</f>
        <v/>
      </c>
      <c r="B88" s="56">
        <f>IF(OR($A88="",B$83=""),"",SUM('Janeiro'!B21,'Fevereiro'!B21,'Março'!B21,'Abril'!B21,'Maio'!B21,'Junho'!B21,'Julho'!B21,'Agosto'!B21,'Setembro'!B21,'Outubro'!B21,'Novembro'!B21,'Dezembro'!B21))</f>
        <v/>
      </c>
      <c r="C88" s="56">
        <f>IF(OR($A88="",C$83=""),"",SUM('Janeiro'!C21,'Fevereiro'!C21,'Março'!C21,'Abril'!C21,'Maio'!C21,'Junho'!C21,'Julho'!C21,'Agosto'!C21,'Setembro'!C21,'Outubro'!C21,'Novembro'!C21,'Dezembro'!C21))</f>
        <v/>
      </c>
      <c r="D88" s="56">
        <f>IF(OR($A88="",D$83=""),"",SUM('Janeiro'!D21,'Fevereiro'!D21,'Março'!D21,'Abril'!D21,'Maio'!D21,'Junho'!D21,'Julho'!D21,'Agosto'!D21,'Setembro'!D21,'Outubro'!D21,'Novembro'!D21,'Dezembro'!D21))</f>
        <v/>
      </c>
      <c r="E88" s="56">
        <f>IF(OR($A88="",E$83=""),"",SUM('Janeiro'!E21,'Fevereiro'!E21,'Março'!E21,'Abril'!E21,'Maio'!E21,'Junho'!E21,'Julho'!E21,'Agosto'!E21,'Setembro'!E21,'Outubro'!E21,'Novembro'!E21,'Dezembro'!E21))</f>
        <v/>
      </c>
      <c r="F88" s="56">
        <f>IF(OR($A88="",F$83=""),"",SUM('Janeiro'!F21,'Fevereiro'!F21,'Março'!F21,'Abril'!F21,'Maio'!F21,'Junho'!F21,'Julho'!F21,'Agosto'!F21,'Setembro'!F21,'Outubro'!F21,'Novembro'!F21,'Dezembro'!F21))</f>
        <v/>
      </c>
      <c r="G88" s="56">
        <f>IF(OR($A88="",G$83=""),"",SUM('Janeiro'!G21,'Fevereiro'!G21,'Março'!G21,'Abril'!G21,'Maio'!G21,'Junho'!G21,'Julho'!G21,'Agosto'!G21,'Setembro'!G21,'Outubro'!G21,'Novembro'!G21,'Dezembro'!G21))</f>
        <v/>
      </c>
      <c r="H88" s="60">
        <f>IF($A88="","",SUM(B88:G88))</f>
        <v/>
      </c>
    </row>
    <row r="89">
      <c r="A89" s="54">
        <f>IF('Motivos de Parada'!A12="","",'Motivos de Parada'!A12)</f>
        <v/>
      </c>
      <c r="B89" s="56">
        <f>IF(OR($A89="",B$83=""),"",SUM('Janeiro'!B22,'Fevereiro'!B22,'Março'!B22,'Abril'!B22,'Maio'!B22,'Junho'!B22,'Julho'!B22,'Agosto'!B22,'Setembro'!B22,'Outubro'!B22,'Novembro'!B22,'Dezembro'!B22))</f>
        <v/>
      </c>
      <c r="C89" s="56">
        <f>IF(OR($A89="",C$83=""),"",SUM('Janeiro'!C22,'Fevereiro'!C22,'Março'!C22,'Abril'!C22,'Maio'!C22,'Junho'!C22,'Julho'!C22,'Agosto'!C22,'Setembro'!C22,'Outubro'!C22,'Novembro'!C22,'Dezembro'!C22))</f>
        <v/>
      </c>
      <c r="D89" s="56">
        <f>IF(OR($A89="",D$83=""),"",SUM('Janeiro'!D22,'Fevereiro'!D22,'Março'!D22,'Abril'!D22,'Maio'!D22,'Junho'!D22,'Julho'!D22,'Agosto'!D22,'Setembro'!D22,'Outubro'!D22,'Novembro'!D22,'Dezembro'!D22))</f>
        <v/>
      </c>
      <c r="E89" s="56">
        <f>IF(OR($A89="",E$83=""),"",SUM('Janeiro'!E22,'Fevereiro'!E22,'Março'!E22,'Abril'!E22,'Maio'!E22,'Junho'!E22,'Julho'!E22,'Agosto'!E22,'Setembro'!E22,'Outubro'!E22,'Novembro'!E22,'Dezembro'!E22))</f>
        <v/>
      </c>
      <c r="F89" s="56">
        <f>IF(OR($A89="",F$83=""),"",SUM('Janeiro'!F22,'Fevereiro'!F22,'Março'!F22,'Abril'!F22,'Maio'!F22,'Junho'!F22,'Julho'!F22,'Agosto'!F22,'Setembro'!F22,'Outubro'!F22,'Novembro'!F22,'Dezembro'!F22))</f>
        <v/>
      </c>
      <c r="G89" s="56">
        <f>IF(OR($A89="",G$83=""),"",SUM('Janeiro'!G22,'Fevereiro'!G22,'Março'!G22,'Abril'!G22,'Maio'!G22,'Junho'!G22,'Julho'!G22,'Agosto'!G22,'Setembro'!G22,'Outubro'!G22,'Novembro'!G22,'Dezembro'!G22))</f>
        <v/>
      </c>
      <c r="H89" s="60">
        <f>IF($A89="","",SUM(B89:G89))</f>
        <v/>
      </c>
    </row>
    <row r="90">
      <c r="A90" s="54">
        <f>IF('Motivos de Parada'!A13="","",'Motivos de Parada'!A13)</f>
        <v/>
      </c>
      <c r="B90" s="56">
        <f>IF(OR($A90="",B$83=""),"",SUM('Janeiro'!B23,'Fevereiro'!B23,'Março'!B23,'Abril'!B23,'Maio'!B23,'Junho'!B23,'Julho'!B23,'Agosto'!B23,'Setembro'!B23,'Outubro'!B23,'Novembro'!B23,'Dezembro'!B23))</f>
        <v/>
      </c>
      <c r="C90" s="56">
        <f>IF(OR($A90="",C$83=""),"",SUM('Janeiro'!C23,'Fevereiro'!C23,'Março'!C23,'Abril'!C23,'Maio'!C23,'Junho'!C23,'Julho'!C23,'Agosto'!C23,'Setembro'!C23,'Outubro'!C23,'Novembro'!C23,'Dezembro'!C23))</f>
        <v/>
      </c>
      <c r="D90" s="56">
        <f>IF(OR($A90="",D$83=""),"",SUM('Janeiro'!D23,'Fevereiro'!D23,'Março'!D23,'Abril'!D23,'Maio'!D23,'Junho'!D23,'Julho'!D23,'Agosto'!D23,'Setembro'!D23,'Outubro'!D23,'Novembro'!D23,'Dezembro'!D23))</f>
        <v/>
      </c>
      <c r="E90" s="56">
        <f>IF(OR($A90="",E$83=""),"",SUM('Janeiro'!E23,'Fevereiro'!E23,'Março'!E23,'Abril'!E23,'Maio'!E23,'Junho'!E23,'Julho'!E23,'Agosto'!E23,'Setembro'!E23,'Outubro'!E23,'Novembro'!E23,'Dezembro'!E23))</f>
        <v/>
      </c>
      <c r="F90" s="56">
        <f>IF(OR($A90="",F$83=""),"",SUM('Janeiro'!F23,'Fevereiro'!F23,'Março'!F23,'Abril'!F23,'Maio'!F23,'Junho'!F23,'Julho'!F23,'Agosto'!F23,'Setembro'!F23,'Outubro'!F23,'Novembro'!F23,'Dezembro'!F23))</f>
        <v/>
      </c>
      <c r="G90" s="56">
        <f>IF(OR($A90="",G$83=""),"",SUM('Janeiro'!G23,'Fevereiro'!G23,'Março'!G23,'Abril'!G23,'Maio'!G23,'Junho'!G23,'Julho'!G23,'Agosto'!G23,'Setembro'!G23,'Outubro'!G23,'Novembro'!G23,'Dezembro'!G23))</f>
        <v/>
      </c>
      <c r="H90" s="60">
        <f>IF($A90="","",SUM(B90:G90))</f>
        <v/>
      </c>
    </row>
    <row r="91">
      <c r="A91" s="54">
        <f>IF('Motivos de Parada'!A14="","",'Motivos de Parada'!A14)</f>
        <v/>
      </c>
      <c r="B91" s="56">
        <f>IF(OR($A91="",B$83=""),"",SUM('Janeiro'!B24,'Fevereiro'!B24,'Março'!B24,'Abril'!B24,'Maio'!B24,'Junho'!B24,'Julho'!B24,'Agosto'!B24,'Setembro'!B24,'Outubro'!B24,'Novembro'!B24,'Dezembro'!B24))</f>
        <v/>
      </c>
      <c r="C91" s="56">
        <f>IF(OR($A91="",C$83=""),"",SUM('Janeiro'!C24,'Fevereiro'!C24,'Março'!C24,'Abril'!C24,'Maio'!C24,'Junho'!C24,'Julho'!C24,'Agosto'!C24,'Setembro'!C24,'Outubro'!C24,'Novembro'!C24,'Dezembro'!C24))</f>
        <v/>
      </c>
      <c r="D91" s="56">
        <f>IF(OR($A91="",D$83=""),"",SUM('Janeiro'!D24,'Fevereiro'!D24,'Março'!D24,'Abril'!D24,'Maio'!D24,'Junho'!D24,'Julho'!D24,'Agosto'!D24,'Setembro'!D24,'Outubro'!D24,'Novembro'!D24,'Dezembro'!D24))</f>
        <v/>
      </c>
      <c r="E91" s="56">
        <f>IF(OR($A91="",E$83=""),"",SUM('Janeiro'!E24,'Fevereiro'!E24,'Março'!E24,'Abril'!E24,'Maio'!E24,'Junho'!E24,'Julho'!E24,'Agosto'!E24,'Setembro'!E24,'Outubro'!E24,'Novembro'!E24,'Dezembro'!E24))</f>
        <v/>
      </c>
      <c r="F91" s="56">
        <f>IF(OR($A91="",F$83=""),"",SUM('Janeiro'!F24,'Fevereiro'!F24,'Março'!F24,'Abril'!F24,'Maio'!F24,'Junho'!F24,'Julho'!F24,'Agosto'!F24,'Setembro'!F24,'Outubro'!F24,'Novembro'!F24,'Dezembro'!F24))</f>
        <v/>
      </c>
      <c r="G91" s="56">
        <f>IF(OR($A91="",G$83=""),"",SUM('Janeiro'!G24,'Fevereiro'!G24,'Março'!G24,'Abril'!G24,'Maio'!G24,'Junho'!G24,'Julho'!G24,'Agosto'!G24,'Setembro'!G24,'Outubro'!G24,'Novembro'!G24,'Dezembro'!G24))</f>
        <v/>
      </c>
      <c r="H91" s="60">
        <f>IF($A91="","",SUM(B91:G91))</f>
        <v/>
      </c>
    </row>
    <row r="92">
      <c r="A92" s="54">
        <f>IF('Motivos de Parada'!A15="","",'Motivos de Parada'!A15)</f>
        <v/>
      </c>
      <c r="B92" s="56">
        <f>IF(OR($A92="",B$83=""),"",SUM('Janeiro'!B25,'Fevereiro'!B25,'Março'!B25,'Abril'!B25,'Maio'!B25,'Junho'!B25,'Julho'!B25,'Agosto'!B25,'Setembro'!B25,'Outubro'!B25,'Novembro'!B25,'Dezembro'!B25))</f>
        <v/>
      </c>
      <c r="C92" s="56">
        <f>IF(OR($A92="",C$83=""),"",SUM('Janeiro'!C25,'Fevereiro'!C25,'Março'!C25,'Abril'!C25,'Maio'!C25,'Junho'!C25,'Julho'!C25,'Agosto'!C25,'Setembro'!C25,'Outubro'!C25,'Novembro'!C25,'Dezembro'!C25))</f>
        <v/>
      </c>
      <c r="D92" s="56">
        <f>IF(OR($A92="",D$83=""),"",SUM('Janeiro'!D25,'Fevereiro'!D25,'Março'!D25,'Abril'!D25,'Maio'!D25,'Junho'!D25,'Julho'!D25,'Agosto'!D25,'Setembro'!D25,'Outubro'!D25,'Novembro'!D25,'Dezembro'!D25))</f>
        <v/>
      </c>
      <c r="E92" s="56">
        <f>IF(OR($A92="",E$83=""),"",SUM('Janeiro'!E25,'Fevereiro'!E25,'Março'!E25,'Abril'!E25,'Maio'!E25,'Junho'!E25,'Julho'!E25,'Agosto'!E25,'Setembro'!E25,'Outubro'!E25,'Novembro'!E25,'Dezembro'!E25))</f>
        <v/>
      </c>
      <c r="F92" s="56">
        <f>IF(OR($A92="",F$83=""),"",SUM('Janeiro'!F25,'Fevereiro'!F25,'Março'!F25,'Abril'!F25,'Maio'!F25,'Junho'!F25,'Julho'!F25,'Agosto'!F25,'Setembro'!F25,'Outubro'!F25,'Novembro'!F25,'Dezembro'!F25))</f>
        <v/>
      </c>
      <c r="G92" s="56">
        <f>IF(OR($A92="",G$83=""),"",SUM('Janeiro'!G25,'Fevereiro'!G25,'Março'!G25,'Abril'!G25,'Maio'!G25,'Junho'!G25,'Julho'!G25,'Agosto'!G25,'Setembro'!G25,'Outubro'!G25,'Novembro'!G25,'Dezembro'!G25))</f>
        <v/>
      </c>
      <c r="H92" s="60">
        <f>IF($A92="","",SUM(B92:G92))</f>
        <v/>
      </c>
    </row>
    <row r="93">
      <c r="A93" s="54">
        <f>IF('Motivos de Parada'!A16="","",'Motivos de Parada'!A16)</f>
        <v/>
      </c>
      <c r="B93" s="56">
        <f>IF(OR($A93="",B$83=""),"",SUM('Janeiro'!B26,'Fevereiro'!B26,'Março'!B26,'Abril'!B26,'Maio'!B26,'Junho'!B26,'Julho'!B26,'Agosto'!B26,'Setembro'!B26,'Outubro'!B26,'Novembro'!B26,'Dezembro'!B26))</f>
        <v/>
      </c>
      <c r="C93" s="56">
        <f>IF(OR($A93="",C$83=""),"",SUM('Janeiro'!C26,'Fevereiro'!C26,'Março'!C26,'Abril'!C26,'Maio'!C26,'Junho'!C26,'Julho'!C26,'Agosto'!C26,'Setembro'!C26,'Outubro'!C26,'Novembro'!C26,'Dezembro'!C26))</f>
        <v/>
      </c>
      <c r="D93" s="56">
        <f>IF(OR($A93="",D$83=""),"",SUM('Janeiro'!D26,'Fevereiro'!D26,'Março'!D26,'Abril'!D26,'Maio'!D26,'Junho'!D26,'Julho'!D26,'Agosto'!D26,'Setembro'!D26,'Outubro'!D26,'Novembro'!D26,'Dezembro'!D26))</f>
        <v/>
      </c>
      <c r="E93" s="56">
        <f>IF(OR($A93="",E$83=""),"",SUM('Janeiro'!E26,'Fevereiro'!E26,'Março'!E26,'Abril'!E26,'Maio'!E26,'Junho'!E26,'Julho'!E26,'Agosto'!E26,'Setembro'!E26,'Outubro'!E26,'Novembro'!E26,'Dezembro'!E26))</f>
        <v/>
      </c>
      <c r="F93" s="56">
        <f>IF(OR($A93="",F$83=""),"",SUM('Janeiro'!F26,'Fevereiro'!F26,'Março'!F26,'Abril'!F26,'Maio'!F26,'Junho'!F26,'Julho'!F26,'Agosto'!F26,'Setembro'!F26,'Outubro'!F26,'Novembro'!F26,'Dezembro'!F26))</f>
        <v/>
      </c>
      <c r="G93" s="56">
        <f>IF(OR($A93="",G$83=""),"",SUM('Janeiro'!G26,'Fevereiro'!G26,'Março'!G26,'Abril'!G26,'Maio'!G26,'Junho'!G26,'Julho'!G26,'Agosto'!G26,'Setembro'!G26,'Outubro'!G26,'Novembro'!G26,'Dezembro'!G26))</f>
        <v/>
      </c>
      <c r="H93" s="60">
        <f>IF($A93="","",SUM(B93:G93))</f>
        <v/>
      </c>
    </row>
    <row r="94">
      <c r="A94" s="54">
        <f>IF('Motivos de Parada'!A17="","",'Motivos de Parada'!A17)</f>
        <v/>
      </c>
      <c r="B94" s="56">
        <f>IF(OR($A94="",B$83=""),"",SUM('Janeiro'!B27,'Fevereiro'!B27,'Março'!B27,'Abril'!B27,'Maio'!B27,'Junho'!B27,'Julho'!B27,'Agosto'!B27,'Setembro'!B27,'Outubro'!B27,'Novembro'!B27,'Dezembro'!B27))</f>
        <v/>
      </c>
      <c r="C94" s="56">
        <f>IF(OR($A94="",C$83=""),"",SUM('Janeiro'!C27,'Fevereiro'!C27,'Março'!C27,'Abril'!C27,'Maio'!C27,'Junho'!C27,'Julho'!C27,'Agosto'!C27,'Setembro'!C27,'Outubro'!C27,'Novembro'!C27,'Dezembro'!C27))</f>
        <v/>
      </c>
      <c r="D94" s="56">
        <f>IF(OR($A94="",D$83=""),"",SUM('Janeiro'!D27,'Fevereiro'!D27,'Março'!D27,'Abril'!D27,'Maio'!D27,'Junho'!D27,'Julho'!D27,'Agosto'!D27,'Setembro'!D27,'Outubro'!D27,'Novembro'!D27,'Dezembro'!D27))</f>
        <v/>
      </c>
      <c r="E94" s="56">
        <f>IF(OR($A94="",E$83=""),"",SUM('Janeiro'!E27,'Fevereiro'!E27,'Março'!E27,'Abril'!E27,'Maio'!E27,'Junho'!E27,'Julho'!E27,'Agosto'!E27,'Setembro'!E27,'Outubro'!E27,'Novembro'!E27,'Dezembro'!E27))</f>
        <v/>
      </c>
      <c r="F94" s="56">
        <f>IF(OR($A94="",F$83=""),"",SUM('Janeiro'!F27,'Fevereiro'!F27,'Março'!F27,'Abril'!F27,'Maio'!F27,'Junho'!F27,'Julho'!F27,'Agosto'!F27,'Setembro'!F27,'Outubro'!F27,'Novembro'!F27,'Dezembro'!F27))</f>
        <v/>
      </c>
      <c r="G94" s="56">
        <f>IF(OR($A94="",G$83=""),"",SUM('Janeiro'!G27,'Fevereiro'!G27,'Março'!G27,'Abril'!G27,'Maio'!G27,'Junho'!G27,'Julho'!G27,'Agosto'!G27,'Setembro'!G27,'Outubro'!G27,'Novembro'!G27,'Dezembro'!G27))</f>
        <v/>
      </c>
      <c r="H94" s="60">
        <f>IF($A94="","",SUM(B94:G94))</f>
        <v/>
      </c>
    </row>
    <row r="95">
      <c r="A95" s="54">
        <f>IF('Motivos de Parada'!A18="","",'Motivos de Parada'!A18)</f>
        <v/>
      </c>
      <c r="B95" s="56">
        <f>IF(OR($A95="",B$83=""),"",SUM('Janeiro'!B28,'Fevereiro'!B28,'Março'!B28,'Abril'!B28,'Maio'!B28,'Junho'!B28,'Julho'!B28,'Agosto'!B28,'Setembro'!B28,'Outubro'!B28,'Novembro'!B28,'Dezembro'!B28))</f>
        <v/>
      </c>
      <c r="C95" s="56">
        <f>IF(OR($A95="",C$83=""),"",SUM('Janeiro'!C28,'Fevereiro'!C28,'Março'!C28,'Abril'!C28,'Maio'!C28,'Junho'!C28,'Julho'!C28,'Agosto'!C28,'Setembro'!C28,'Outubro'!C28,'Novembro'!C28,'Dezembro'!C28))</f>
        <v/>
      </c>
      <c r="D95" s="56">
        <f>IF(OR($A95="",D$83=""),"",SUM('Janeiro'!D28,'Fevereiro'!D28,'Março'!D28,'Abril'!D28,'Maio'!D28,'Junho'!D28,'Julho'!D28,'Agosto'!D28,'Setembro'!D28,'Outubro'!D28,'Novembro'!D28,'Dezembro'!D28))</f>
        <v/>
      </c>
      <c r="E95" s="56">
        <f>IF(OR($A95="",E$83=""),"",SUM('Janeiro'!E28,'Fevereiro'!E28,'Março'!E28,'Abril'!E28,'Maio'!E28,'Junho'!E28,'Julho'!E28,'Agosto'!E28,'Setembro'!E28,'Outubro'!E28,'Novembro'!E28,'Dezembro'!E28))</f>
        <v/>
      </c>
      <c r="F95" s="56">
        <f>IF(OR($A95="",F$83=""),"",SUM('Janeiro'!F28,'Fevereiro'!F28,'Março'!F28,'Abril'!F28,'Maio'!F28,'Junho'!F28,'Julho'!F28,'Agosto'!F28,'Setembro'!F28,'Outubro'!F28,'Novembro'!F28,'Dezembro'!F28))</f>
        <v/>
      </c>
      <c r="G95" s="56">
        <f>IF(OR($A95="",G$83=""),"",SUM('Janeiro'!G28,'Fevereiro'!G28,'Março'!G28,'Abril'!G28,'Maio'!G28,'Junho'!G28,'Julho'!G28,'Agosto'!G28,'Setembro'!G28,'Outubro'!G28,'Novembro'!G28,'Dezembro'!G28))</f>
        <v/>
      </c>
      <c r="H95" s="60">
        <f>IF($A95="","",SUM(B95:G95))</f>
        <v/>
      </c>
    </row>
    <row r="96">
      <c r="A96" s="54">
        <f>IF('Motivos de Parada'!A19="","",'Motivos de Parada'!A19)</f>
        <v/>
      </c>
      <c r="B96" s="56">
        <f>IF(OR($A96="",B$83=""),"",SUM('Janeiro'!B29,'Fevereiro'!B29,'Março'!B29,'Abril'!B29,'Maio'!B29,'Junho'!B29,'Julho'!B29,'Agosto'!B29,'Setembro'!B29,'Outubro'!B29,'Novembro'!B29,'Dezembro'!B29))</f>
        <v/>
      </c>
      <c r="C96" s="56">
        <f>IF(OR($A96="",C$83=""),"",SUM('Janeiro'!C29,'Fevereiro'!C29,'Março'!C29,'Abril'!C29,'Maio'!C29,'Junho'!C29,'Julho'!C29,'Agosto'!C29,'Setembro'!C29,'Outubro'!C29,'Novembro'!C29,'Dezembro'!C29))</f>
        <v/>
      </c>
      <c r="D96" s="56">
        <f>IF(OR($A96="",D$83=""),"",SUM('Janeiro'!D29,'Fevereiro'!D29,'Março'!D29,'Abril'!D29,'Maio'!D29,'Junho'!D29,'Julho'!D29,'Agosto'!D29,'Setembro'!D29,'Outubro'!D29,'Novembro'!D29,'Dezembro'!D29))</f>
        <v/>
      </c>
      <c r="E96" s="56">
        <f>IF(OR($A96="",E$83=""),"",SUM('Janeiro'!E29,'Fevereiro'!E29,'Março'!E29,'Abril'!E29,'Maio'!E29,'Junho'!E29,'Julho'!E29,'Agosto'!E29,'Setembro'!E29,'Outubro'!E29,'Novembro'!E29,'Dezembro'!E29))</f>
        <v/>
      </c>
      <c r="F96" s="56">
        <f>IF(OR($A96="",F$83=""),"",SUM('Janeiro'!F29,'Fevereiro'!F29,'Março'!F29,'Abril'!F29,'Maio'!F29,'Junho'!F29,'Julho'!F29,'Agosto'!F29,'Setembro'!F29,'Outubro'!F29,'Novembro'!F29,'Dezembro'!F29))</f>
        <v/>
      </c>
      <c r="G96" s="56">
        <f>IF(OR($A96="",G$83=""),"",SUM('Janeiro'!G29,'Fevereiro'!G29,'Março'!G29,'Abril'!G29,'Maio'!G29,'Junho'!G29,'Julho'!G29,'Agosto'!G29,'Setembro'!G29,'Outubro'!G29,'Novembro'!G29,'Dezembro'!G29))</f>
        <v/>
      </c>
      <c r="H96" s="60">
        <f>IF($A96="","",SUM(B96:G96))</f>
        <v/>
      </c>
    </row>
    <row r="97">
      <c r="A97" s="54">
        <f>IF('Motivos de Parada'!A20="","",'Motivos de Parada'!A20)</f>
        <v/>
      </c>
      <c r="B97" s="56">
        <f>IF(OR($A97="",B$83=""),"",SUM('Janeiro'!B30,'Fevereiro'!B30,'Março'!B30,'Abril'!B30,'Maio'!B30,'Junho'!B30,'Julho'!B30,'Agosto'!B30,'Setembro'!B30,'Outubro'!B30,'Novembro'!B30,'Dezembro'!B30))</f>
        <v/>
      </c>
      <c r="C97" s="56">
        <f>IF(OR($A97="",C$83=""),"",SUM('Janeiro'!C30,'Fevereiro'!C30,'Março'!C30,'Abril'!C30,'Maio'!C30,'Junho'!C30,'Julho'!C30,'Agosto'!C30,'Setembro'!C30,'Outubro'!C30,'Novembro'!C30,'Dezembro'!C30))</f>
        <v/>
      </c>
      <c r="D97" s="56">
        <f>IF(OR($A97="",D$83=""),"",SUM('Janeiro'!D30,'Fevereiro'!D30,'Março'!D30,'Abril'!D30,'Maio'!D30,'Junho'!D30,'Julho'!D30,'Agosto'!D30,'Setembro'!D30,'Outubro'!D30,'Novembro'!D30,'Dezembro'!D30))</f>
        <v/>
      </c>
      <c r="E97" s="56">
        <f>IF(OR($A97="",E$83=""),"",SUM('Janeiro'!E30,'Fevereiro'!E30,'Março'!E30,'Abril'!E30,'Maio'!E30,'Junho'!E30,'Julho'!E30,'Agosto'!E30,'Setembro'!E30,'Outubro'!E30,'Novembro'!E30,'Dezembro'!E30))</f>
        <v/>
      </c>
      <c r="F97" s="56">
        <f>IF(OR($A97="",F$83=""),"",SUM('Janeiro'!F30,'Fevereiro'!F30,'Março'!F30,'Abril'!F30,'Maio'!F30,'Junho'!F30,'Julho'!F30,'Agosto'!F30,'Setembro'!F30,'Outubro'!F30,'Novembro'!F30,'Dezembro'!F30))</f>
        <v/>
      </c>
      <c r="G97" s="56">
        <f>IF(OR($A97="",G$83=""),"",SUM('Janeiro'!G30,'Fevereiro'!G30,'Março'!G30,'Abril'!G30,'Maio'!G30,'Junho'!G30,'Julho'!G30,'Agosto'!G30,'Setembro'!G30,'Outubro'!G30,'Novembro'!G30,'Dezembro'!G30))</f>
        <v/>
      </c>
      <c r="H97" s="60">
        <f>IF($A97="","",SUM(B97:G97))</f>
        <v/>
      </c>
    </row>
    <row r="98">
      <c r="A98" s="54">
        <f>IF('Motivos de Parada'!A21="","",'Motivos de Parada'!A21)</f>
        <v/>
      </c>
      <c r="B98" s="56">
        <f>IF(OR($A98="",B$83=""),"",SUM('Janeiro'!B31,'Fevereiro'!B31,'Março'!B31,'Abril'!B31,'Maio'!B31,'Junho'!B31,'Julho'!B31,'Agosto'!B31,'Setembro'!B31,'Outubro'!B31,'Novembro'!B31,'Dezembro'!B31))</f>
        <v/>
      </c>
      <c r="C98" s="56">
        <f>IF(OR($A98="",C$83=""),"",SUM('Janeiro'!C31,'Fevereiro'!C31,'Março'!C31,'Abril'!C31,'Maio'!C31,'Junho'!C31,'Julho'!C31,'Agosto'!C31,'Setembro'!C31,'Outubro'!C31,'Novembro'!C31,'Dezembro'!C31))</f>
        <v/>
      </c>
      <c r="D98" s="56">
        <f>IF(OR($A98="",D$83=""),"",SUM('Janeiro'!D31,'Fevereiro'!D31,'Março'!D31,'Abril'!D31,'Maio'!D31,'Junho'!D31,'Julho'!D31,'Agosto'!D31,'Setembro'!D31,'Outubro'!D31,'Novembro'!D31,'Dezembro'!D31))</f>
        <v/>
      </c>
      <c r="E98" s="56">
        <f>IF(OR($A98="",E$83=""),"",SUM('Janeiro'!E31,'Fevereiro'!E31,'Março'!E31,'Abril'!E31,'Maio'!E31,'Junho'!E31,'Julho'!E31,'Agosto'!E31,'Setembro'!E31,'Outubro'!E31,'Novembro'!E31,'Dezembro'!E31))</f>
        <v/>
      </c>
      <c r="F98" s="56">
        <f>IF(OR($A98="",F$83=""),"",SUM('Janeiro'!F31,'Fevereiro'!F31,'Março'!F31,'Abril'!F31,'Maio'!F31,'Junho'!F31,'Julho'!F31,'Agosto'!F31,'Setembro'!F31,'Outubro'!F31,'Novembro'!F31,'Dezembro'!F31))</f>
        <v/>
      </c>
      <c r="G98" s="56">
        <f>IF(OR($A98="",G$83=""),"",SUM('Janeiro'!G31,'Fevereiro'!G31,'Março'!G31,'Abril'!G31,'Maio'!G31,'Junho'!G31,'Julho'!G31,'Agosto'!G31,'Setembro'!G31,'Outubro'!G31,'Novembro'!G31,'Dezembro'!G31))</f>
        <v/>
      </c>
      <c r="H98" s="60">
        <f>IF($A98="","",SUM(B98:G98))</f>
        <v/>
      </c>
    </row>
    <row r="99">
      <c r="A99" s="54">
        <f>IF('Motivos de Parada'!A22="","",'Motivos de Parada'!A22)</f>
        <v/>
      </c>
      <c r="B99" s="56">
        <f>IF(OR($A99="",B$83=""),"",SUM('Janeiro'!B32,'Fevereiro'!B32,'Março'!B32,'Abril'!B32,'Maio'!B32,'Junho'!B32,'Julho'!B32,'Agosto'!B32,'Setembro'!B32,'Outubro'!B32,'Novembro'!B32,'Dezembro'!B32))</f>
        <v/>
      </c>
      <c r="C99" s="56">
        <f>IF(OR($A99="",C$83=""),"",SUM('Janeiro'!C32,'Fevereiro'!C32,'Março'!C32,'Abril'!C32,'Maio'!C32,'Junho'!C32,'Julho'!C32,'Agosto'!C32,'Setembro'!C32,'Outubro'!C32,'Novembro'!C32,'Dezembro'!C32))</f>
        <v/>
      </c>
      <c r="D99" s="56">
        <f>IF(OR($A99="",D$83=""),"",SUM('Janeiro'!D32,'Fevereiro'!D32,'Março'!D32,'Abril'!D32,'Maio'!D32,'Junho'!D32,'Julho'!D32,'Agosto'!D32,'Setembro'!D32,'Outubro'!D32,'Novembro'!D32,'Dezembro'!D32))</f>
        <v/>
      </c>
      <c r="E99" s="56">
        <f>IF(OR($A99="",E$83=""),"",SUM('Janeiro'!E32,'Fevereiro'!E32,'Março'!E32,'Abril'!E32,'Maio'!E32,'Junho'!E32,'Julho'!E32,'Agosto'!E32,'Setembro'!E32,'Outubro'!E32,'Novembro'!E32,'Dezembro'!E32))</f>
        <v/>
      </c>
      <c r="F99" s="56">
        <f>IF(OR($A99="",F$83=""),"",SUM('Janeiro'!F32,'Fevereiro'!F32,'Março'!F32,'Abril'!F32,'Maio'!F32,'Junho'!F32,'Julho'!F32,'Agosto'!F32,'Setembro'!F32,'Outubro'!F32,'Novembro'!F32,'Dezembro'!F32))</f>
        <v/>
      </c>
      <c r="G99" s="56">
        <f>IF(OR($A99="",G$83=""),"",SUM('Janeiro'!G32,'Fevereiro'!G32,'Março'!G32,'Abril'!G32,'Maio'!G32,'Junho'!G32,'Julho'!G32,'Agosto'!G32,'Setembro'!G32,'Outubro'!G32,'Novembro'!G32,'Dezembro'!G32))</f>
        <v/>
      </c>
      <c r="H99" s="60">
        <f>IF($A99="","",SUM(B99:G99))</f>
        <v/>
      </c>
    </row>
    <row r="100">
      <c r="A100" s="54">
        <f>IF('Motivos de Parada'!A23="","",'Motivos de Parada'!A23)</f>
        <v/>
      </c>
      <c r="B100" s="56">
        <f>IF(OR($A100="",B$83=""),"",SUM('Janeiro'!B33,'Fevereiro'!B33,'Março'!B33,'Abril'!B33,'Maio'!B33,'Junho'!B33,'Julho'!B33,'Agosto'!B33,'Setembro'!B33,'Outubro'!B33,'Novembro'!B33,'Dezembro'!B33))</f>
        <v/>
      </c>
      <c r="C100" s="56">
        <f>IF(OR($A100="",C$83=""),"",SUM('Janeiro'!C33,'Fevereiro'!C33,'Março'!C33,'Abril'!C33,'Maio'!C33,'Junho'!C33,'Julho'!C33,'Agosto'!C33,'Setembro'!C33,'Outubro'!C33,'Novembro'!C33,'Dezembro'!C33))</f>
        <v/>
      </c>
      <c r="D100" s="56">
        <f>IF(OR($A100="",D$83=""),"",SUM('Janeiro'!D33,'Fevereiro'!D33,'Março'!D33,'Abril'!D33,'Maio'!D33,'Junho'!D33,'Julho'!D33,'Agosto'!D33,'Setembro'!D33,'Outubro'!D33,'Novembro'!D33,'Dezembro'!D33))</f>
        <v/>
      </c>
      <c r="E100" s="56">
        <f>IF(OR($A100="",E$83=""),"",SUM('Janeiro'!E33,'Fevereiro'!E33,'Março'!E33,'Abril'!E33,'Maio'!E33,'Junho'!E33,'Julho'!E33,'Agosto'!E33,'Setembro'!E33,'Outubro'!E33,'Novembro'!E33,'Dezembro'!E33))</f>
        <v/>
      </c>
      <c r="F100" s="56">
        <f>IF(OR($A100="",F$83=""),"",SUM('Janeiro'!F33,'Fevereiro'!F33,'Março'!F33,'Abril'!F33,'Maio'!F33,'Junho'!F33,'Julho'!F33,'Agosto'!F33,'Setembro'!F33,'Outubro'!F33,'Novembro'!F33,'Dezembro'!F33))</f>
        <v/>
      </c>
      <c r="G100" s="56">
        <f>IF(OR($A100="",G$83=""),"",SUM('Janeiro'!G33,'Fevereiro'!G33,'Março'!G33,'Abril'!G33,'Maio'!G33,'Junho'!G33,'Julho'!G33,'Agosto'!G33,'Setembro'!G33,'Outubro'!G33,'Novembro'!G33,'Dezembro'!G33))</f>
        <v/>
      </c>
      <c r="H100" s="60">
        <f>IF($A100="","",SUM(B100:G100))</f>
        <v/>
      </c>
    </row>
    <row r="101">
      <c r="A101" s="54">
        <f>IF('Motivos de Parada'!A24="","",'Motivos de Parada'!A24)</f>
        <v/>
      </c>
      <c r="B101" s="56">
        <f>IF(OR($A101="",B$83=""),"",SUM('Janeiro'!B34,'Fevereiro'!B34,'Março'!B34,'Abril'!B34,'Maio'!B34,'Junho'!B34,'Julho'!B34,'Agosto'!B34,'Setembro'!B34,'Outubro'!B34,'Novembro'!B34,'Dezembro'!B34))</f>
        <v/>
      </c>
      <c r="C101" s="56">
        <f>IF(OR($A101="",C$83=""),"",SUM('Janeiro'!C34,'Fevereiro'!C34,'Março'!C34,'Abril'!C34,'Maio'!C34,'Junho'!C34,'Julho'!C34,'Agosto'!C34,'Setembro'!C34,'Outubro'!C34,'Novembro'!C34,'Dezembro'!C34))</f>
        <v/>
      </c>
      <c r="D101" s="56">
        <f>IF(OR($A101="",D$83=""),"",SUM('Janeiro'!D34,'Fevereiro'!D34,'Março'!D34,'Abril'!D34,'Maio'!D34,'Junho'!D34,'Julho'!D34,'Agosto'!D34,'Setembro'!D34,'Outubro'!D34,'Novembro'!D34,'Dezembro'!D34))</f>
        <v/>
      </c>
      <c r="E101" s="56">
        <f>IF(OR($A101="",E$83=""),"",SUM('Janeiro'!E34,'Fevereiro'!E34,'Março'!E34,'Abril'!E34,'Maio'!E34,'Junho'!E34,'Julho'!E34,'Agosto'!E34,'Setembro'!E34,'Outubro'!E34,'Novembro'!E34,'Dezembro'!E34))</f>
        <v/>
      </c>
      <c r="F101" s="56">
        <f>IF(OR($A101="",F$83=""),"",SUM('Janeiro'!F34,'Fevereiro'!F34,'Março'!F34,'Abril'!F34,'Maio'!F34,'Junho'!F34,'Julho'!F34,'Agosto'!F34,'Setembro'!F34,'Outubro'!F34,'Novembro'!F34,'Dezembro'!F34))</f>
        <v/>
      </c>
      <c r="G101" s="56">
        <f>IF(OR($A101="",G$83=""),"",SUM('Janeiro'!G34,'Fevereiro'!G34,'Março'!G34,'Abril'!G34,'Maio'!G34,'Junho'!G34,'Julho'!G34,'Agosto'!G34,'Setembro'!G34,'Outubro'!G34,'Novembro'!G34,'Dezembro'!G34))</f>
        <v/>
      </c>
      <c r="H101" s="60">
        <f>IF($A101="","",SUM(B101:G101))</f>
        <v/>
      </c>
    </row>
    <row r="102">
      <c r="A102" s="54">
        <f>IF('Motivos de Parada'!A25="","",'Motivos de Parada'!A25)</f>
        <v/>
      </c>
      <c r="B102" s="56">
        <f>IF(OR($A102="",B$83=""),"",SUM('Janeiro'!B35,'Fevereiro'!B35,'Março'!B35,'Abril'!B35,'Maio'!B35,'Junho'!B35,'Julho'!B35,'Agosto'!B35,'Setembro'!B35,'Outubro'!B35,'Novembro'!B35,'Dezembro'!B35))</f>
        <v/>
      </c>
      <c r="C102" s="56">
        <f>IF(OR($A102="",C$83=""),"",SUM('Janeiro'!C35,'Fevereiro'!C35,'Março'!C35,'Abril'!C35,'Maio'!C35,'Junho'!C35,'Julho'!C35,'Agosto'!C35,'Setembro'!C35,'Outubro'!C35,'Novembro'!C35,'Dezembro'!C35))</f>
        <v/>
      </c>
      <c r="D102" s="56">
        <f>IF(OR($A102="",D$83=""),"",SUM('Janeiro'!D35,'Fevereiro'!D35,'Março'!D35,'Abril'!D35,'Maio'!D35,'Junho'!D35,'Julho'!D35,'Agosto'!D35,'Setembro'!D35,'Outubro'!D35,'Novembro'!D35,'Dezembro'!D35))</f>
        <v/>
      </c>
      <c r="E102" s="56">
        <f>IF(OR($A102="",E$83=""),"",SUM('Janeiro'!E35,'Fevereiro'!E35,'Março'!E35,'Abril'!E35,'Maio'!E35,'Junho'!E35,'Julho'!E35,'Agosto'!E35,'Setembro'!E35,'Outubro'!E35,'Novembro'!E35,'Dezembro'!E35))</f>
        <v/>
      </c>
      <c r="F102" s="56">
        <f>IF(OR($A102="",F$83=""),"",SUM('Janeiro'!F35,'Fevereiro'!F35,'Março'!F35,'Abril'!F35,'Maio'!F35,'Junho'!F35,'Julho'!F35,'Agosto'!F35,'Setembro'!F35,'Outubro'!F35,'Novembro'!F35,'Dezembro'!F35))</f>
        <v/>
      </c>
      <c r="G102" s="56">
        <f>IF(OR($A102="",G$83=""),"",SUM('Janeiro'!G35,'Fevereiro'!G35,'Março'!G35,'Abril'!G35,'Maio'!G35,'Junho'!G35,'Julho'!G35,'Agosto'!G35,'Setembro'!G35,'Outubro'!G35,'Novembro'!G35,'Dezembro'!G35))</f>
        <v/>
      </c>
      <c r="H102" s="60">
        <f>IF($A102="","",SUM(B102:G102))</f>
        <v/>
      </c>
    </row>
    <row r="103">
      <c r="A103" s="54">
        <f>IF('Motivos de Parada'!A26="","",'Motivos de Parada'!A26)</f>
        <v/>
      </c>
      <c r="B103" s="56">
        <f>IF(OR($A103="",B$83=""),"",SUM('Janeiro'!B36,'Fevereiro'!B36,'Março'!B36,'Abril'!B36,'Maio'!B36,'Junho'!B36,'Julho'!B36,'Agosto'!B36,'Setembro'!B36,'Outubro'!B36,'Novembro'!B36,'Dezembro'!B36))</f>
        <v/>
      </c>
      <c r="C103" s="56">
        <f>IF(OR($A103="",C$83=""),"",SUM('Janeiro'!C36,'Fevereiro'!C36,'Março'!C36,'Abril'!C36,'Maio'!C36,'Junho'!C36,'Julho'!C36,'Agosto'!C36,'Setembro'!C36,'Outubro'!C36,'Novembro'!C36,'Dezembro'!C36))</f>
        <v/>
      </c>
      <c r="D103" s="56">
        <f>IF(OR($A103="",D$83=""),"",SUM('Janeiro'!D36,'Fevereiro'!D36,'Março'!D36,'Abril'!D36,'Maio'!D36,'Junho'!D36,'Julho'!D36,'Agosto'!D36,'Setembro'!D36,'Outubro'!D36,'Novembro'!D36,'Dezembro'!D36))</f>
        <v/>
      </c>
      <c r="E103" s="56">
        <f>IF(OR($A103="",E$83=""),"",SUM('Janeiro'!E36,'Fevereiro'!E36,'Março'!E36,'Abril'!E36,'Maio'!E36,'Junho'!E36,'Julho'!E36,'Agosto'!E36,'Setembro'!E36,'Outubro'!E36,'Novembro'!E36,'Dezembro'!E36))</f>
        <v/>
      </c>
      <c r="F103" s="56">
        <f>IF(OR($A103="",F$83=""),"",SUM('Janeiro'!F36,'Fevereiro'!F36,'Março'!F36,'Abril'!F36,'Maio'!F36,'Junho'!F36,'Julho'!F36,'Agosto'!F36,'Setembro'!F36,'Outubro'!F36,'Novembro'!F36,'Dezembro'!F36))</f>
        <v/>
      </c>
      <c r="G103" s="56">
        <f>IF(OR($A103="",G$83=""),"",SUM('Janeiro'!G36,'Fevereiro'!G36,'Março'!G36,'Abril'!G36,'Maio'!G36,'Junho'!G36,'Julho'!G36,'Agosto'!G36,'Setembro'!G36,'Outubro'!G36,'Novembro'!G36,'Dezembro'!G36))</f>
        <v/>
      </c>
      <c r="H103" s="60">
        <f>IF($A103="","",SUM(B103:G103))</f>
        <v/>
      </c>
    </row>
    <row r="104">
      <c r="A104" s="58" t="inlineStr">
        <is>
          <t>TOTAL</t>
        </is>
      </c>
      <c r="B104" s="60">
        <f>SUM(B84:B103)</f>
        <v/>
      </c>
      <c r="C104" s="60">
        <f>SUM(C84:C103)</f>
        <v/>
      </c>
      <c r="D104" s="60">
        <f>SUM(D84:D103)</f>
        <v/>
      </c>
      <c r="E104" s="60">
        <f>SUM(E84:E103)</f>
        <v/>
      </c>
      <c r="F104" s="60">
        <f>SUM(F84:F103)</f>
        <v/>
      </c>
      <c r="G104" s="60">
        <f>SUM(G84:G103)</f>
        <v/>
      </c>
      <c r="H104" s="60">
        <f>SUM(H84:H103)</f>
        <v/>
      </c>
    </row>
  </sheetData>
  <mergeCells count="1">
    <mergeCell ref="B1:N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2026-09-24T13:13:08Z</dcterms:created>
  <dcterms:modified xsi:type="dcterms:W3CDTF">2026-09-24T14:45:31Z</dcterms:modified>
  <cp:lastModifiedBy>André Baleeiro</cp:lastModifiedBy>
</cp:coreProperties>
</file>