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etadados" sheetId="1" r:id="rId1"/>
    <sheet name="Base Original" sheetId="2" r:id="rId2"/>
    <sheet name="Base Transformada" sheetId="3" r:id="rId3"/>
    <sheet name="Correlação QUANTI" sheetId="4" r:id="rId4"/>
    <sheet name="correlação QUALI" sheetId="5" r:id="rId5"/>
    <sheet name="Regressão" sheetId="7" r:id="rId6"/>
    <sheet name="Inferenciae estimativa" sheetId="10" r:id="rId7"/>
    <sheet name="PLANO DE AÇÃO" sheetId="6" r:id="rId8"/>
  </sheets>
  <externalReferences>
    <externalReference r:id="rId9"/>
  </externalReferences>
  <definedNames>
    <definedName name="_xlnm._FilterDatabase" localSheetId="4" hidden="1">'correlação QUALI'!$A$1:$E$1339</definedName>
    <definedName name="_xlchart.v1.0" hidden="1">'correlação QUALI'!$D$2:$D$1339</definedName>
    <definedName name="_xlchart.v1.1" hidden="1">'correlação QUALI'!$E$1</definedName>
    <definedName name="_xlchart.v1.2" hidden="1">'correlação QUALI'!$E$2:$E$1339</definedName>
    <definedName name="_xlchart.v1.3" hidden="1">'correlação QUALI'!$B$2:$B$1339</definedName>
    <definedName name="_xlchart.v1.4" hidden="1">'correlação QUALI'!$E$1</definedName>
    <definedName name="_xlchart.v1.5" hidden="1">'correlação QUALI'!$E$2:$E$1339</definedName>
  </definedNames>
  <calcPr calcId="162913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0" l="1"/>
  <c r="C50" i="10"/>
  <c r="E46" i="10"/>
  <c r="D46" i="10"/>
  <c r="C5" i="10"/>
  <c r="I57" i="5"/>
  <c r="I56" i="5"/>
  <c r="I35" i="5"/>
  <c r="I36" i="5"/>
  <c r="I12" i="5"/>
  <c r="I11" i="5"/>
  <c r="C8" i="10" l="1"/>
  <c r="E52" i="10" l="1"/>
  <c r="E65" i="10" s="1"/>
  <c r="E51" i="10"/>
  <c r="E50" i="10"/>
  <c r="D52" i="10"/>
  <c r="E79" i="10" s="1"/>
  <c r="D51" i="10"/>
  <c r="C52" i="10"/>
  <c r="D93" i="10" s="1"/>
  <c r="C51" i="10"/>
  <c r="C6" i="10"/>
  <c r="F6" i="10"/>
  <c r="M54" i="5"/>
  <c r="M55" i="5" s="1"/>
  <c r="F7" i="10" l="1"/>
  <c r="C46" i="10"/>
  <c r="C93" i="10"/>
  <c r="C79" i="10"/>
  <c r="E93" i="10"/>
  <c r="C65" i="10"/>
  <c r="D79" i="10"/>
  <c r="D65" i="10"/>
  <c r="D64" i="10" l="1"/>
  <c r="C64" i="10"/>
  <c r="C66" i="10" s="1"/>
  <c r="E64" i="10"/>
  <c r="E66" i="10" s="1"/>
  <c r="D66" i="10"/>
  <c r="D78" i="10"/>
  <c r="D80" i="10" s="1"/>
  <c r="E78" i="10"/>
  <c r="E80" i="10" s="1"/>
  <c r="C78" i="10"/>
  <c r="C80" i="10" s="1"/>
  <c r="D92" i="10"/>
  <c r="D94" i="10" s="1"/>
  <c r="C92" i="10"/>
  <c r="C94" i="10" s="1"/>
  <c r="E92" i="10"/>
  <c r="E94" i="10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3" i="3"/>
  <c r="C13" i="10" l="1"/>
  <c r="C16" i="10"/>
  <c r="C24" i="10"/>
  <c r="C21" i="10"/>
  <c r="F22" i="10" l="1"/>
  <c r="C48" i="10" s="1"/>
  <c r="D48" i="10"/>
  <c r="F23" i="10"/>
  <c r="E48" i="10" s="1"/>
  <c r="D47" i="10"/>
  <c r="F14" i="10"/>
  <c r="C47" i="10" s="1"/>
  <c r="F15" i="10"/>
  <c r="E47" i="10" s="1"/>
  <c r="E61" i="10" l="1"/>
  <c r="C61" i="10"/>
  <c r="D61" i="10"/>
  <c r="C75" i="10"/>
  <c r="E75" i="10"/>
  <c r="D75" i="10"/>
  <c r="E90" i="10"/>
  <c r="D90" i="10"/>
  <c r="C90" i="10"/>
  <c r="E89" i="10"/>
  <c r="D89" i="10"/>
  <c r="C89" i="10"/>
  <c r="E76" i="10"/>
  <c r="C76" i="10"/>
  <c r="D76" i="10"/>
  <c r="D77" i="10" s="1"/>
  <c r="D81" i="10" s="1"/>
  <c r="D62" i="10"/>
  <c r="E62" i="10"/>
  <c r="C62" i="10"/>
  <c r="C91" i="10" l="1"/>
  <c r="C95" i="10" s="1"/>
  <c r="D63" i="10"/>
  <c r="D67" i="10" s="1"/>
  <c r="C77" i="10"/>
  <c r="C81" i="10" s="1"/>
  <c r="E91" i="10"/>
  <c r="E95" i="10" s="1"/>
  <c r="C63" i="10"/>
  <c r="C67" i="10" s="1"/>
  <c r="D91" i="10"/>
  <c r="D95" i="10" s="1"/>
  <c r="E77" i="10"/>
  <c r="E81" i="10" s="1"/>
  <c r="E63" i="10"/>
  <c r="E67" i="10" s="1"/>
</calcChain>
</file>

<file path=xl/sharedStrings.xml><?xml version="1.0" encoding="utf-8"?>
<sst xmlns="http://schemas.openxmlformats.org/spreadsheetml/2006/main" count="13609" uniqueCount="141">
  <si>
    <t>Variável</t>
  </si>
  <si>
    <t>Descrição</t>
  </si>
  <si>
    <t>Idade</t>
  </si>
  <si>
    <t>Idade do colaborador</t>
  </si>
  <si>
    <t>Sexo</t>
  </si>
  <si>
    <t>Sexo do colaborador</t>
  </si>
  <si>
    <t>IMC</t>
  </si>
  <si>
    <t>Índice de Massa Corporal do colaborador</t>
  </si>
  <si>
    <t>Qte_Filhos</t>
  </si>
  <si>
    <t>Qte de filhos que o colaborador tem</t>
  </si>
  <si>
    <t>Fumante</t>
  </si>
  <si>
    <t>Flag se o colaborador é fumante ou não fumante</t>
  </si>
  <si>
    <t>Região</t>
  </si>
  <si>
    <t>Região do Brasil onde o colaborador mora</t>
  </si>
  <si>
    <t>Custo_Saude</t>
  </si>
  <si>
    <t>Custo de Plano de Saúde que esse colaborador trouxe para a empresa no último ano</t>
  </si>
  <si>
    <t xml:space="preserve">Faixa de IMC </t>
  </si>
  <si>
    <t xml:space="preserve">Faixas de IMC com base na classificação da OMS </t>
  </si>
  <si>
    <t>Feminino</t>
  </si>
  <si>
    <t>Sim</t>
  </si>
  <si>
    <t>Centro</t>
  </si>
  <si>
    <t>Masculino</t>
  </si>
  <si>
    <t>Não</t>
  </si>
  <si>
    <t>Sudeste</t>
  </si>
  <si>
    <t>Norte</t>
  </si>
  <si>
    <t>Nordeste</t>
  </si>
  <si>
    <t xml:space="preserve">Base de Dados </t>
  </si>
  <si>
    <t>Custos com planos de saúde em uma empresa do ramo alimentício</t>
  </si>
  <si>
    <t xml:space="preserve">faixas de imc </t>
  </si>
  <si>
    <t>fumante_dd</t>
  </si>
  <si>
    <t>proporção acima</t>
  </si>
  <si>
    <t xml:space="preserve">Nivel de confiança </t>
  </si>
  <si>
    <t xml:space="preserve">Variâcia </t>
  </si>
  <si>
    <t>limite inferior 95%</t>
  </si>
  <si>
    <t>limite superior 95%</t>
  </si>
  <si>
    <t>Custo Médio</t>
  </si>
  <si>
    <t xml:space="preserve">proporção acima do peso </t>
  </si>
  <si>
    <t xml:space="preserve">proporção de fumantes </t>
  </si>
  <si>
    <t>3.sobrepeso</t>
  </si>
  <si>
    <t>4.obesidade grau I</t>
  </si>
  <si>
    <t>2.peso normal</t>
  </si>
  <si>
    <t>5.obesidade grau II</t>
  </si>
  <si>
    <t>6.obesidade grau III</t>
  </si>
  <si>
    <t>1.baixo peso</t>
  </si>
  <si>
    <t>Varp de Custo_Saude</t>
  </si>
  <si>
    <t>Total Geral</t>
  </si>
  <si>
    <t xml:space="preserve">Freq. Absoluta </t>
  </si>
  <si>
    <t xml:space="preserve">Gênero </t>
  </si>
  <si>
    <t xml:space="preserve">variacia ponderada </t>
  </si>
  <si>
    <t>Coeficiente de R²</t>
  </si>
  <si>
    <t>Fumante ?</t>
  </si>
  <si>
    <t xml:space="preserve">Região </t>
  </si>
  <si>
    <t xml:space="preserve">Prioridade </t>
  </si>
  <si>
    <t>What (O que será feito?)</t>
  </si>
  <si>
    <t>Why (Por que?)</t>
  </si>
  <si>
    <t>Who (Quem?)</t>
  </si>
  <si>
    <t>How (Como?)</t>
  </si>
  <si>
    <t>How Much (Quanto?)</t>
  </si>
  <si>
    <t>Implementar o programa “Vida Sem Fumaça”, com metas progressivas, apoio psicológico e recompensas por conquistas. Início em até 60 dias, com duração de 15 semanas por ciclo, de forma presencial e online.</t>
  </si>
  <si>
    <t>O tabagismo representa 62% dos custos de saúde. Cada colaborador fumante custa, em média, R$ 2.382,37 a mais por ano.</t>
  </si>
  <si>
    <t>RH, psicólogos, TI, analistas de dados e influenciadores internos (embaixadores da saúde).</t>
  </si>
  <si>
    <r>
      <rPr>
        <b/>
        <sz val="11"/>
        <color theme="1"/>
        <rFont val="Calibri"/>
        <family val="2"/>
        <scheme val="minor"/>
      </rPr>
      <t xml:space="preserve">1- </t>
    </r>
    <r>
      <rPr>
        <sz val="11"/>
        <color theme="1"/>
        <rFont val="Calibri"/>
        <family val="2"/>
        <scheme val="minor"/>
      </rPr>
      <t xml:space="preserve">Participantes acumulam pontos ao comparecer a palestras, sessões, completar tarefas, passar uma semana sem fumar e compartilhar relatos. Ranking mensal com recompensas simbólicas (folga extra, vales, kits de bem-estar, destaque interno).                       </t>
    </r>
    <r>
      <rPr>
        <b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Teste A/B com e sem apoio psicológico.</t>
    </r>
  </si>
  <si>
    <t>Baixo a médio custo: sessões com psicólogo (1x por semana), palestras, uso de ferramentas gratuitas (Forms, Sheets), prêmios simbólicos. Execução presencial e online, com início em até 2 meses.</t>
  </si>
  <si>
    <t>Lançar o desafio “IMC Saudável”, com trilhas gamificadas voltadas à nutrição, exercícios e suporte emocional. Início em até 3 meses, com checkpoints mensais.</t>
  </si>
  <si>
    <t>IMC alto + tabagismo representa até 77% do custo em saúde. Além disso, 82% dos colaboradores estão com sobrepeso ou obesidade.</t>
  </si>
  <si>
    <t>RH, nutricionistas, educadores físicos, psicólogos.</t>
  </si>
  <si>
    <r>
      <rPr>
        <b/>
        <sz val="11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 xml:space="preserve"> Funcionários se inscrevem em equipes que acumulam pontos ao registrar refeições saudáveis, participar de treinos, manter peso estável e cumprir desafios diários.                         </t>
    </r>
    <r>
      <rPr>
        <b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Premiações com medalhas simbólicas e experiências (aulas, brindes). Comunicação via app, murais internos e grupos.</t>
    </r>
  </si>
  <si>
    <t>Custo moderado: parcerias com academias e profissionais; uso de canais internos e brindes simples.</t>
  </si>
  <si>
    <t>Implementar o programa “Idade com Vitalidade”, com trilhas voltadas à saúde preventiva para colaboradores com mais idade. Início em até 4 meses.</t>
  </si>
  <si>
    <t>A idade impacta o custo em R$ 25,95 por colaborador/ano. O objetivo é compensar esse impacto com práticas de envelhecimento ativo.</t>
  </si>
  <si>
    <t>RH, fisioterapeutas, educadores físicos, psicólogos.</t>
  </si>
  <si>
    <r>
      <rPr>
        <b/>
        <sz val="11"/>
        <color theme="1"/>
        <rFont val="Calibri"/>
        <family val="2"/>
        <scheme val="minor"/>
      </rPr>
      <t>1-</t>
    </r>
    <r>
      <rPr>
        <sz val="11"/>
        <color theme="1"/>
        <rFont val="Calibri"/>
        <family val="2"/>
        <scheme val="minor"/>
      </rPr>
      <t>A gamificação premia quem participa de trilhas de alongamento, pausas ativas, caminhadas, exames preventivos e mentoria entre gerações. Prêmios: experiências culturais, sessões de autocuidado e destaque interno.</t>
    </r>
  </si>
  <si>
    <t>Baixo a moderado: uso da estrutura atual, atividades presenciais/online e parcerias externas pontuais.</t>
  </si>
  <si>
    <t>Implantar o sistema “Radar Saúde” para monitoramento contínuo dos indicadores (IMC, tabagismo, hábitos), com devolutivas trimestrais. Início 1 mês após as demais ações.</t>
  </si>
  <si>
    <t>Monitorar resultados, antecipar riscos, justificar investimentos e aprimorar futuras decisões. Garante governança e evita desperdícios.</t>
  </si>
  <si>
    <t>RH, analista de dados (BI), médico do trabalho.</t>
  </si>
  <si>
    <r>
      <rPr>
        <b/>
        <sz val="11"/>
        <color theme="1"/>
        <rFont val="Calibri"/>
        <family val="2"/>
        <scheme val="minor"/>
      </rPr>
      <t xml:space="preserve">1- </t>
    </r>
    <r>
      <rPr>
        <sz val="11"/>
        <color theme="1"/>
        <rFont val="Calibri"/>
        <family val="2"/>
        <scheme val="minor"/>
      </rPr>
      <t>Formulários trimestrais, devolutiva personalizada com dicas, dashboards de acompanhamento e ranking de evolução. Aplicação via Google Forms e Power BI.</t>
    </r>
  </si>
  <si>
    <t>Baixo custo: ferramentas gratuitas (Forms, planilhas, Power BI), equipe interna, sem necessidade de contratação externa.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</si>
  <si>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</si>
  <si>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</si>
  <si>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</si>
  <si>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</si>
  <si>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</si>
  <si>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</si>
  <si>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</si>
  <si>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</si>
  <si>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</si>
  <si>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</si>
  <si>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</si>
  <si>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</si>
  <si>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</si>
  <si>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</si>
  <si>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</si>
  <si>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</si>
  <si>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</si>
  <si>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</si>
  <si>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</si>
  <si>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</si>
  <si>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</si>
  <si>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</si>
  <si>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*Premissas utilizadas:*</t>
  </si>
  <si>
    <t>• Total de colaboradores:  **20.000**</t>
  </si>
  <si>
    <t>• Redução média de IMC:  **2 pontos**</t>
  </si>
  <si>
    <t>Parâmetros</t>
  </si>
  <si>
    <t>Limite inferior (IC 95%)</t>
  </si>
  <si>
    <t>Valor estimado da amostra</t>
  </si>
  <si>
    <t>Limite superior (IC 95%)</t>
  </si>
  <si>
    <t>Custo médio (R$)</t>
  </si>
  <si>
    <t>Proporção fumantes (%)</t>
  </si>
  <si>
    <t>Proporção acima do peso (%)</t>
  </si>
  <si>
    <t>Coef. impacto tabagismo (R$)</t>
  </si>
  <si>
    <t>Coef. impacto IMC (R$/ponto)</t>
  </si>
  <si>
    <t>Coef. impacto idade (R$/ponto)</t>
  </si>
  <si>
    <t xml:space="preserve">Contagem amostra </t>
  </si>
  <si>
    <t>Valores expressos em reais (R$), exceto a última linha (%)</t>
  </si>
  <si>
    <t xml:space="preserve">Indicadores </t>
  </si>
  <si>
    <t>Adesão 15%</t>
  </si>
  <si>
    <t>Adesão 25%</t>
  </si>
  <si>
    <t>Adesão 35%</t>
  </si>
  <si>
    <t xml:space="preserve">Economia Tabagismo </t>
  </si>
  <si>
    <t xml:space="preserve">Economia IMC </t>
  </si>
  <si>
    <t xml:space="preserve">Economia Total </t>
  </si>
  <si>
    <t xml:space="preserve">Custo Máximo Estimado </t>
  </si>
  <si>
    <t xml:space="preserve">Acréscimo por Idade </t>
  </si>
  <si>
    <t xml:space="preserve">Custo Ajustado Final </t>
  </si>
  <si>
    <t>Redução de Custo (%)</t>
  </si>
  <si>
    <t>Adesão (%)</t>
  </si>
  <si>
    <t>Cenario Pessimista (R$)</t>
  </si>
  <si>
    <t>Redução Pessimista (%)</t>
  </si>
  <si>
    <t>Cenário Base (R$)</t>
  </si>
  <si>
    <t>Redução Média (%)</t>
  </si>
  <si>
    <t>Cenário Otimista (R$)</t>
  </si>
  <si>
    <t>Redução Otimista (%)</t>
  </si>
  <si>
    <t xml:space="preserve">Faixas de IMC </t>
  </si>
  <si>
    <t xml:space="preserve">Proporção de Fumantes na população  </t>
  </si>
  <si>
    <t xml:space="preserve">Proporção acima do peso na população </t>
  </si>
  <si>
    <t>Cenário Base</t>
  </si>
  <si>
    <t>Cenário Otimista</t>
  </si>
  <si>
    <t xml:space="preserve">Cenário Pessimista </t>
  </si>
  <si>
    <t xml:space="preserve">Custo plano de saude na população </t>
  </si>
  <si>
    <t xml:space="preserve">Cálculo da Inferência Estatistica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</si>
</sst>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  <numFmt numFmtId="167" formatCode="_-* #,##0.000000_-;\-* #,##0.000000_-;_-* &quot;-&quot;??_-;_-@_-"/>
    <numFmt numFmtId="168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BFBFBF"/>
      </left>
      <right style="thin">
        <color theme="2" tint="-9.9978637043366805E-2"/>
      </right>
      <top style="thin">
        <color rgb="FFBFBFBF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rgb="FFBFBFBF"/>
      </top>
      <bottom/>
      <diagonal/>
    </border>
    <border>
      <left style="thin">
        <color theme="2" tint="-9.9978637043366805E-2"/>
      </left>
      <right style="thin">
        <color rgb="FFBFBFBF"/>
      </right>
      <top style="thin">
        <color rgb="FFBFBFBF"/>
      </top>
      <bottom/>
      <diagonal/>
    </border>
    <border>
      <left style="thin">
        <color rgb="FFE6E6E6"/>
      </left>
      <right/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4" borderId="0" xfId="0" applyNumberFormat="1" applyFont="1" applyFill="1" applyAlignment="1">
      <alignment horizontal="center"/>
    </xf>
    <xf numFmtId="164" fontId="5" fillId="4" borderId="0" xfId="1" applyNumberFormat="1" applyFont="1" applyFill="1" applyAlignment="1">
      <alignment horizontal="center"/>
    </xf>
    <xf numFmtId="0" fontId="0" fillId="0" borderId="0" xfId="0" applyNumberFormat="1"/>
    <xf numFmtId="164" fontId="0" fillId="0" borderId="0" xfId="1" applyNumberFormat="1" applyFont="1"/>
    <xf numFmtId="0" fontId="6" fillId="0" borderId="0" xfId="0" applyFont="1" applyAlignment="1"/>
    <xf numFmtId="164" fontId="5" fillId="5" borderId="0" xfId="1" applyNumberFormat="1" applyFont="1" applyFill="1" applyAlignment="1">
      <alignment horizontal="center"/>
    </xf>
    <xf numFmtId="165" fontId="5" fillId="5" borderId="0" xfId="1" applyNumberFormat="1" applyFont="1" applyFill="1" applyAlignment="1">
      <alignment horizontal="center"/>
    </xf>
    <xf numFmtId="43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43" fontId="0" fillId="0" borderId="0" xfId="1" applyNumberFormat="1" applyFont="1" applyFill="1" applyBorder="1" applyAlignment="1"/>
    <xf numFmtId="43" fontId="0" fillId="0" borderId="2" xfId="1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6" borderId="0" xfId="0" applyFill="1"/>
    <xf numFmtId="10" fontId="0" fillId="0" borderId="0" xfId="2" applyNumberFormat="1" applyFont="1"/>
    <xf numFmtId="165" fontId="0" fillId="0" borderId="0" xfId="1" applyNumberFormat="1" applyFont="1"/>
    <xf numFmtId="0" fontId="0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7" fillId="0" borderId="3" xfId="0" applyFont="1" applyFill="1" applyBorder="1" applyAlignment="1">
      <alignment horizontal="centerContinuous"/>
    </xf>
    <xf numFmtId="0" fontId="0" fillId="5" borderId="0" xfId="0" applyFill="1" applyBorder="1" applyAlignment="1"/>
    <xf numFmtId="0" fontId="2" fillId="5" borderId="0" xfId="0" applyFont="1" applyFill="1" applyBorder="1" applyAlignment="1"/>
    <xf numFmtId="10" fontId="2" fillId="5" borderId="0" xfId="2" applyNumberFormat="1" applyFont="1" applyFill="1" applyBorder="1" applyAlignment="1"/>
    <xf numFmtId="43" fontId="2" fillId="5" borderId="0" xfId="1" applyFont="1" applyFill="1" applyBorder="1" applyAlignment="1"/>
    <xf numFmtId="0" fontId="0" fillId="5" borderId="2" xfId="0" applyFill="1" applyBorder="1" applyAlignment="1"/>
    <xf numFmtId="43" fontId="2" fillId="5" borderId="2" xfId="1" applyFont="1" applyFill="1" applyBorder="1" applyAlignment="1"/>
    <xf numFmtId="167" fontId="0" fillId="5" borderId="0" xfId="1" applyNumberFormat="1" applyFont="1" applyFill="1" applyBorder="1" applyAlignment="1"/>
    <xf numFmtId="167" fontId="0" fillId="5" borderId="2" xfId="1" applyNumberFormat="1" applyFont="1" applyFill="1" applyBorder="1" applyAlignment="1"/>
    <xf numFmtId="0" fontId="2" fillId="0" borderId="0" xfId="0" applyFont="1"/>
    <xf numFmtId="0" fontId="8" fillId="0" borderId="1" xfId="0" quotePrefix="1" applyFont="1" applyFill="1" applyBorder="1"/>
    <xf numFmtId="0" fontId="8" fillId="0" borderId="1" xfId="0" applyFont="1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43" fontId="10" fillId="0" borderId="1" xfId="1" applyFont="1" applyFill="1" applyBorder="1" applyAlignment="1">
      <alignment horizontal="right"/>
    </xf>
    <xf numFmtId="43" fontId="10" fillId="0" borderId="1" xfId="1" applyNumberFormat="1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/>
    </xf>
    <xf numFmtId="166" fontId="10" fillId="3" borderId="1" xfId="2" applyNumberFormat="1" applyFont="1" applyFill="1" applyBorder="1" applyAlignment="1">
      <alignment horizontal="right"/>
    </xf>
    <xf numFmtId="166" fontId="10" fillId="0" borderId="1" xfId="2" applyNumberFormat="1" applyFont="1" applyFill="1" applyBorder="1" applyAlignment="1">
      <alignment horizontal="right"/>
    </xf>
    <xf numFmtId="0" fontId="10" fillId="7" borderId="1" xfId="0" applyFont="1" applyFill="1" applyBorder="1" applyAlignment="1"/>
    <xf numFmtId="0" fontId="10" fillId="7" borderId="1" xfId="0" applyFont="1" applyFill="1" applyBorder="1" applyAlignment="1">
      <alignment horizontal="right"/>
    </xf>
    <xf numFmtId="43" fontId="10" fillId="3" borderId="1" xfId="1" applyFont="1" applyFill="1" applyBorder="1" applyAlignment="1">
      <alignment horizontal="right" vertical="center" wrapText="1"/>
    </xf>
    <xf numFmtId="43" fontId="10" fillId="0" borderId="1" xfId="1" applyFont="1" applyFill="1" applyBorder="1" applyAlignment="1">
      <alignment horizontal="right" vertical="center" wrapText="1"/>
    </xf>
    <xf numFmtId="43" fontId="10" fillId="3" borderId="1" xfId="1" applyFont="1" applyFill="1" applyBorder="1" applyAlignment="1">
      <alignment horizontal="right"/>
    </xf>
    <xf numFmtId="0" fontId="0" fillId="0" borderId="4" xfId="0" applyBorder="1"/>
    <xf numFmtId="43" fontId="0" fillId="0" borderId="4" xfId="0" applyNumberFormat="1" applyBorder="1"/>
    <xf numFmtId="9" fontId="0" fillId="0" borderId="4" xfId="0" applyNumberFormat="1" applyBorder="1"/>
    <xf numFmtId="166" fontId="0" fillId="0" borderId="4" xfId="2" applyNumberFormat="1" applyFont="1" applyBorder="1"/>
    <xf numFmtId="165" fontId="0" fillId="0" borderId="4" xfId="1" applyNumberFormat="1" applyFont="1" applyBorder="1"/>
    <xf numFmtId="168" fontId="0" fillId="0" borderId="4" xfId="0" applyNumberFormat="1" applyBorder="1"/>
    <xf numFmtId="166" fontId="0" fillId="0" borderId="4" xfId="0" applyNumberFormat="1" applyBorder="1"/>
    <xf numFmtId="9" fontId="0" fillId="0" borderId="4" xfId="2" applyFont="1" applyBorder="1"/>
    <xf numFmtId="0" fontId="8" fillId="0" borderId="0" xfId="0" applyFont="1"/>
    <xf numFmtId="43" fontId="10" fillId="0" borderId="1" xfId="1" applyFont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43" fontId="10" fillId="3" borderId="0" xfId="1" applyFont="1" applyFill="1" applyBorder="1" applyAlignment="1">
      <alignment horizontal="right"/>
    </xf>
    <xf numFmtId="10" fontId="2" fillId="0" borderId="0" xfId="2" applyNumberFormat="1" applyFont="1"/>
    <xf numFmtId="43" fontId="1" fillId="0" borderId="1" xfId="1" applyFont="1" applyBorder="1" applyAlignment="1">
      <alignment vertical="center" wrapText="1"/>
    </xf>
    <xf numFmtId="43" fontId="1" fillId="3" borderId="1" xfId="1" applyFont="1" applyFill="1" applyBorder="1" applyAlignment="1">
      <alignment vertical="center"/>
    </xf>
    <xf numFmtId="43" fontId="2" fillId="8" borderId="1" xfId="1" applyFont="1" applyFill="1" applyBorder="1" applyAlignment="1">
      <alignment vertical="center" wrapText="1"/>
    </xf>
    <xf numFmtId="43" fontId="1" fillId="8" borderId="1" xfId="1" applyFont="1" applyFill="1" applyBorder="1" applyAlignment="1">
      <alignment vertical="center" wrapText="1"/>
    </xf>
    <xf numFmtId="43" fontId="2" fillId="3" borderId="1" xfId="1" applyFont="1" applyFill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2" applyNumberFormat="1" applyFont="1"/>
    <xf numFmtId="0" fontId="2" fillId="5" borderId="0" xfId="0" applyFont="1" applyFill="1" applyAlignment="1">
      <alignment horizontal="center"/>
    </xf>
    <xf numFmtId="0" fontId="0" fillId="0" borderId="0" xfId="0" applyFill="1"/>
    <xf numFmtId="0" fontId="0" fillId="9" borderId="0" xfId="0" applyFill="1"/>
    <xf numFmtId="0" fontId="6" fillId="4" borderId="9" xfId="0" applyFont="1" applyFill="1" applyBorder="1" applyAlignment="1">
      <alignment horizontal="center"/>
    </xf>
    <xf numFmtId="9" fontId="0" fillId="9" borderId="0" xfId="2" applyNumberFormat="1" applyFont="1" applyFill="1"/>
  </cellXfs>
  <cellStyles count="3">
    <cellStyle name="Normal" xfId="0" builtinId="0"/>
    <cellStyle name="Porcentagem" xfId="2" builtinId="5"/>
    <cellStyle name="Vírgula" xfId="1" builtinId="3"/>
  </cellStyles>
  <dxfs count="35">
    <dxf>
      <numFmt numFmtId="35" formatCode="_-* #,##0.00_-;\-* #,##0.00_-;_-* &quot;-&quot;??_-;_-@_-"/>
    </dxf>
    <dxf>
      <numFmt numFmtId="169" formatCode="_-* #,##0.000_-;\-* #,##0.000_-;_-* &quot;-&quot;??_-;_-@_-"/>
    </dxf>
    <dxf>
      <numFmt numFmtId="170" formatCode="_-* #,##0.0000_-;\-* #,##0.0000_-;_-* &quot;-&quot;??_-;_-@_-"/>
    </dxf>
    <dxf>
      <numFmt numFmtId="169" formatCode="_-* #,##0.000_-;\-* #,##0.0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9" formatCode="_-* #,##0.000_-;\-* #,##0.000_-;_-* &quot;-&quot;??_-;_-@_-"/>
    </dxf>
    <dxf>
      <numFmt numFmtId="170" formatCode="_-* #,##0.0000_-;\-* #,##0.0000_-;_-* &quot;-&quot;??_-;_-@_-"/>
    </dxf>
    <dxf>
      <numFmt numFmtId="169" formatCode="_-* #,##0.000_-;\-* #,##0.0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9" formatCode="_-* #,##0.000_-;\-* #,##0.000_-;_-* &quot;-&quot;??_-;_-@_-"/>
    </dxf>
    <dxf>
      <numFmt numFmtId="170" formatCode="_-* #,##0.0000_-;\-* #,##0.0000_-;_-* &quot;-&quot;??_-;_-@_-"/>
    </dxf>
    <dxf>
      <numFmt numFmtId="169" formatCode="_-* #,##0.000_-;\-* #,##0.0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9" formatCode="_-* #,##0.000_-;\-* #,##0.000_-;_-* &quot;-&quot;??_-;_-@_-"/>
    </dxf>
    <dxf>
      <numFmt numFmtId="170" formatCode="_-* #,##0.0000_-;\-* #,##0.0000_-;_-* &quot;-&quot;??_-;_-@_-"/>
    </dxf>
    <dxf>
      <numFmt numFmtId="169" formatCode="_-* #,##0.000_-;\-* #,##0.0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_-;\-* #,##0.0_-;_-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_-;\-* #,##0.0_-;_-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2F2F2"/>
      <color rgb="FF2F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baseline="0"/>
              <a:t>Gráfico de Dispersão - Custo vs Idade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'Correlação QUANTI'!$D$1</c:f>
              <c:strCache>
                <c:ptCount val="1"/>
                <c:pt idx="0">
                  <c:v>Custo_Saude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'Correlação QUANTI'!$A$2:$A$1339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'Correlação QUANTI'!$D$2:$D$1339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9FC-8023-606F7592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52944"/>
        <c:axId val="1324554192"/>
      </c:scatterChart>
      <c:valAx>
        <c:axId val="13245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54192"/>
        <c:crosses val="autoZero"/>
        <c:crossBetween val="midCat"/>
      </c:valAx>
      <c:valAx>
        <c:axId val="1324554192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de Dispersão - Custos vs IMC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6506999125109"/>
          <c:y val="0.17634259259259263"/>
          <c:w val="0.8132451881014872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'Correlação QUANTI'!$D$1</c:f>
              <c:strCache>
                <c:ptCount val="1"/>
                <c:pt idx="0">
                  <c:v>Custo_Saude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'Correlação QUANTI'!$B$2:$B$1339</c:f>
              <c:numCache>
                <c:formatCode>_-* #,##0.0_-;\-* #,##0.0_-;_-* "-"??_-;_-@_-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'Correlação QUANTI'!$D$2:$D$1339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484F-A544-99657D44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41040"/>
        <c:axId val="1412243120"/>
      </c:scatterChart>
      <c:valAx>
        <c:axId val="1412241040"/>
        <c:scaling>
          <c:orientation val="minMax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243120"/>
        <c:crosses val="autoZero"/>
        <c:crossBetween val="midCat"/>
      </c:valAx>
      <c:valAx>
        <c:axId val="1412243120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241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Projeção de Redução de Custos por Adesão e Cenário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'Inferenciae estimativa'!$E$125</c:f>
              <c:strCache>
                <c:ptCount val="1"/>
                <c:pt idx="0">
                  <c:v>Cenário Otimista (R$)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5C3B288-2006-49DE-909E-94B8BFF5F03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9B-41A3-94E7-63BDF31DF23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2D73D3F-817F-4411-A4D0-D909EA0250B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9B-41A3-94E7-63BDF31DF23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74051B7-E19B-4EF0-8EED-DB59F458356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9B-41A3-94E7-63BDF31DF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'Inferenciae estimativa'!$B$126:$B$128</c:f>
              <c:numCache>
                <c:formatCode>0%</c:formatCode>
                <c:ptCount val="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</c:numCache>
            </c:numRef>
          </c:cat>
          <c:val>
            <c:numRef>
              <c:f>'Inferenciae estimativa'!$E$126:$E$128</c:f>
              <c:numCache>
                <c:formatCode>#,##0.00</c:formatCode>
                <c:ptCount val="3"/>
                <c:pt idx="0">
                  <c:v>1862545.11</c:v>
                </c:pt>
                <c:pt idx="1">
                  <c:v>3104241.85</c:v>
                </c:pt>
                <c:pt idx="2">
                  <c:v>4345938.59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'Inferenciae estimativa'!$H$126:$H$128</c15:f>
                <c15:dlblRangeCache>
                  <c:ptCount val="3"/>
                  <c:pt idx="0">
                    <c:v>7,24%</c:v>
                  </c:pt>
                  <c:pt idx="1">
                    <c:v>12,07%</c:v>
                  </c:pt>
                  <c:pt idx="2">
                    <c:v>16,90%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9B-41A3-94E7-63BDF31DF23A}"/>
            </c:ext>
          </c:extLst>
        </c:ser>
        <c:ser>
          <c:idx val="1"/>
          <c:order val="1"/>
          <c:tx>
            <c:strRef>
              <c:f>'Inferenciae estimativa'!$D$125</c:f>
              <c:strCache>
                <c:ptCount val="1"/>
                <c:pt idx="0">
                  <c:v>Cenário Base (R$)</c:v>
                </c:pt>
              </c:strCache>
            </c:strRef>
          </c:tx>
          <c:spPr>
            <a:ln w="28575" cap="rnd">
              <a:solidFill>
                <a:srgbClr val="2F559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F5597"/>
              </a:solidFill>
              <a:ln w="9525">
                <a:solidFill>
                  <a:srgbClr val="2F5597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848BA2E-A086-4C27-B0EA-803AD74AE78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9B-41A3-94E7-63BDF31DF23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1A8D20B-8197-4F6F-9D0B-F31D00D38AC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9B-41A3-94E7-63BDF31DF23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57C07F3-5138-4219-8450-8A45A1C9F9E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9B-41A3-94E7-63BDF31DF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'Inferenciae estimativa'!$B$126:$B$128</c:f>
              <c:numCache>
                <c:formatCode>0%</c:formatCode>
                <c:ptCount val="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</c:numCache>
            </c:numRef>
          </c:cat>
          <c:val>
            <c:numRef>
              <c:f>'Inferenciae estimativa'!$D$126:$D$128</c:f>
              <c:numCache>
                <c:formatCode>#,##0.00</c:formatCode>
                <c:ptCount val="3"/>
                <c:pt idx="0">
                  <c:v>1621732.34</c:v>
                </c:pt>
                <c:pt idx="1">
                  <c:v>2702887.23</c:v>
                </c:pt>
                <c:pt idx="2">
                  <c:v>3784042.12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'Inferenciae estimativa'!$G$126:$G$128</c15:f>
                <c15:dlblRangeCache>
                  <c:ptCount val="3"/>
                  <c:pt idx="0">
                    <c:v>5,99%</c:v>
                  </c:pt>
                  <c:pt idx="1">
                    <c:v>9,99%</c:v>
                  </c:pt>
                  <c:pt idx="2">
                    <c:v>13,98%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D9B-41A3-94E7-63BDF31DF23A}"/>
            </c:ext>
          </c:extLst>
        </c:ser>
        <c:ser>
          <c:idx val="2"/>
          <c:order val="2"/>
          <c:tx>
            <c:strRef>
              <c:f>'Inferenciae estimativa'!$C$125</c:f>
              <c:strCache>
                <c:ptCount val="1"/>
                <c:pt idx="0">
                  <c:v>Cenario Pessimista (R$)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632B00A-5C2A-40A2-94D9-C4953531A1F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9B-41A3-94E7-63BDF31DF23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BB5A908-0E33-4190-A546-F85E330820B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9B-41A3-94E7-63BDF31DF23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7524E11-F6C6-4880-8F90-6880C25F870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9B-41A3-94E7-63BDF31DF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'Inferenciae estimativa'!$B$126:$B$128</c:f>
              <c:numCache>
                <c:formatCode>0%</c:formatCode>
                <c:ptCount val="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</c:numCache>
            </c:numRef>
          </c:cat>
          <c:val>
            <c:numRef>
              <c:f>'Inferenciae estimativa'!$C$126:$C$128</c:f>
              <c:numCache>
                <c:formatCode>#,##0.00</c:formatCode>
                <c:ptCount val="3"/>
                <c:pt idx="0">
                  <c:v>1392779.1</c:v>
                </c:pt>
                <c:pt idx="1">
                  <c:v>2321298.5</c:v>
                </c:pt>
                <c:pt idx="2">
                  <c:v>3249817.9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'Inferenciae estimativa'!$F$126:$F$128</c15:f>
                <c15:dlblRangeCache>
                  <c:ptCount val="3"/>
                  <c:pt idx="0">
                    <c:v>4,90%</c:v>
                  </c:pt>
                  <c:pt idx="1">
                    <c:v>8,17%</c:v>
                  </c:pt>
                  <c:pt idx="2">
                    <c:v>11,44%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D9B-41A3-94E7-63BDF31D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67616"/>
        <c:axId val="1322761376"/>
      </c:lineChart>
      <c:catAx>
        <c:axId val="13227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Adesão dos Funcionários (%)</a:t>
                </a:r>
              </a:p>
            </c:rich>
          </c:tx>
          <c:layout>
            <c:manualLayout>
              <c:xMode val="edge"/>
              <c:yMode val="edge"/>
              <c:x val="0.4587527019675689"/>
              <c:y val="0.68790951231082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761376"/>
        <c:crosses val="autoZero"/>
        <c:auto val="1"/>
        <c:lblAlgn val="ctr"/>
        <c:lblOffset val="100"/>
        <c:noMultiLvlLbl val="0"/>
      </c:catAx>
      <c:valAx>
        <c:axId val="1322761376"/>
        <c:scaling>
          <c:orientation val="minMax"/>
          <c:min val="1000000"/>
        </c:scaling>
        <c:delete val="0"/>
        <c:axPos val="l"/>
        <c:majorGridlines>
          <c:spPr>
            <a:ln w="6350" cap="flat" cmpd="sng" algn="ctr">
              <a:solidFill>
                <a:srgbClr val="F2F2F2">
                  <a:alpha val="90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Economia estimada (R$)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767616"/>
        <c:crosses val="autoZero"/>
        <c:crossBetween val="between"/>
        <c:majorUnit val="300000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pt-BR" b="1"/>
              <a:t>Boxplot do Custo por Hábito de Fumar</a:t>
            </a:r>
          </a:p>
        </cx:rich>
      </cx:tx>
    </cx:title>
    <cx:plotArea>
      <cx:plotAreaRegion>
        <cx:series layoutId="boxWhisker" uniqueId="{26E53151-1E41-45DD-85B8-6E05FC5874EB}">
          <cx:tx>
            <cx:txData>
              <cx:f>_xlchart.v1.4</cx:f>
              <cx:v>Custo_Saude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/>
            </a:pPr>
            <a:endParaRPr lang="pt-BR" sz="1000"/>
          </a:p>
        </cx:txPr>
      </cx:axis>
      <cx:axis id="1">
        <cx:valScaling/>
        <cx:majorGridlines/>
        <cx:tickLabels/>
        <cx:spPr>
          <a:ln w="6350">
            <a:solidFill>
              <a:schemeClr val="lt1">
                <a:shade val="50000"/>
                <a:alpha val="90000"/>
              </a:schemeClr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000"/>
            </a:pPr>
            <a:endParaRPr lang="pt-BR" sz="10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pt-BR" b="1"/>
              <a:t>Boxplot do Custo dos Planos por Faixas de IMC </a:t>
            </a:r>
          </a:p>
        </cx:rich>
      </cx:tx>
    </cx:title>
    <cx:plotArea>
      <cx:plotAreaRegion>
        <cx:series layoutId="boxWhisker" uniqueId="{2518F8B4-E239-45C8-8D77-D8C88B1DE07C}">
          <cx:tx>
            <cx:txData>
              <cx:f>_xlchart.v1.1</cx:f>
              <cx:v>Custo_Saude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7327</xdr:colOff>
      <xdr:row>6</xdr:row>
      <xdr:rowOff>161192</xdr:rowOff>
    </xdr:from>
    <xdr:to>
      <xdr:col>11</xdr:col>
      <xdr:colOff>263769</xdr:colOff>
      <xdr:row>9</xdr:row>
      <xdr:rowOff>58615</xdr:rowOff>
    </xdr:to>
    <xdr:sp macro="" textlink="">
      <xdr:nvSpPr>
        <xdr:cNvPr id="2" name="CaixaDeTexto 1"/>
        <xdr:cNvSpPr txBox="1"/>
      </xdr:nvSpPr>
      <xdr:spPr>
        <a:xfrm>
          <a:off x="4396154" y="1333500"/>
          <a:ext cx="3516923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* Variáveis</a:t>
          </a:r>
          <a:r>
            <a:rPr lang="pt-BR" sz="1100" baseline="0"/>
            <a:t> Idade e IMC apresentaram maior relevancia estatistica</a:t>
          </a:r>
        </a:p>
      </xdr:txBody>
    </xdr:sp>
    <xdr:clientData/>
  </xdr:twoCellAnchor>
  <xdr:twoCellAnchor>
    <xdr:from>
      <xdr:col>5</xdr:col>
      <xdr:colOff>454269</xdr:colOff>
      <xdr:row>12</xdr:row>
      <xdr:rowOff>80597</xdr:rowOff>
    </xdr:from>
    <xdr:to>
      <xdr:col>12</xdr:col>
      <xdr:colOff>549519</xdr:colOff>
      <xdr:row>26</xdr:row>
      <xdr:rowOff>156797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27</xdr:row>
      <xdr:rowOff>153865</xdr:rowOff>
    </xdr:from>
    <xdr:to>
      <xdr:col>12</xdr:col>
      <xdr:colOff>571500</xdr:colOff>
      <xdr:row>30</xdr:row>
      <xdr:rowOff>65942</xdr:rowOff>
    </xdr:to>
    <xdr:sp macro="" textlink="">
      <xdr:nvSpPr>
        <xdr:cNvPr id="5" name="CaixaDeTexto 4"/>
        <xdr:cNvSpPr txBox="1"/>
      </xdr:nvSpPr>
      <xdr:spPr>
        <a:xfrm>
          <a:off x="4256942" y="5326673"/>
          <a:ext cx="4572000" cy="483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Insight: O envelhecimento eleva os custos, reforçando a importância de ações preventivas para a população mais velha.</a:t>
          </a:r>
          <a:endParaRPr lang="pt-BR" sz="1100"/>
        </a:p>
      </xdr:txBody>
    </xdr:sp>
    <xdr:clientData/>
  </xdr:twoCellAnchor>
  <xdr:twoCellAnchor>
    <xdr:from>
      <xdr:col>5</xdr:col>
      <xdr:colOff>490905</xdr:colOff>
      <xdr:row>34</xdr:row>
      <xdr:rowOff>183173</xdr:rowOff>
    </xdr:from>
    <xdr:to>
      <xdr:col>12</xdr:col>
      <xdr:colOff>586155</xdr:colOff>
      <xdr:row>49</xdr:row>
      <xdr:rowOff>68873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512885</xdr:colOff>
      <xdr:row>49</xdr:row>
      <xdr:rowOff>146538</xdr:rowOff>
    </xdr:from>
    <xdr:to>
      <xdr:col>12</xdr:col>
      <xdr:colOff>600808</xdr:colOff>
      <xdr:row>52</xdr:row>
      <xdr:rowOff>36634</xdr:rowOff>
    </xdr:to>
    <xdr:sp macro="" textlink="">
      <xdr:nvSpPr>
        <xdr:cNvPr id="8" name="CaixaDeTexto 7"/>
        <xdr:cNvSpPr txBox="1"/>
      </xdr:nvSpPr>
      <xdr:spPr>
        <a:xfrm>
          <a:off x="4293577" y="9510346"/>
          <a:ext cx="4564673" cy="461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Insight: Mesmo com impacto moderado, o excesso de peso contribui para o aumento dos custos.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165651</xdr:colOff>
      <xdr:row>0</xdr:row>
      <xdr:rowOff>99392</xdr:rowOff>
    </xdr:from>
    <xdr:to>
      <xdr:col>14</xdr:col>
      <xdr:colOff>265044</xdr:colOff>
      <xdr:row>13</xdr:row>
      <xdr:rowOff>82826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173936</xdr:colOff>
      <xdr:row>13</xdr:row>
      <xdr:rowOff>149087</xdr:rowOff>
    </xdr:from>
    <xdr:to>
      <xdr:col>14</xdr:col>
      <xdr:colOff>314740</xdr:colOff>
      <xdr:row>17</xdr:row>
      <xdr:rowOff>182217</xdr:rowOff>
    </xdr:to>
    <xdr:sp macro="" textlink="">
      <xdr:nvSpPr>
        <xdr:cNvPr id="4" name="CaixaDeTexto 3"/>
        <xdr:cNvSpPr txBox="1"/>
      </xdr:nvSpPr>
      <xdr:spPr>
        <a:xfrm>
          <a:off x="8920371" y="2633870"/>
          <a:ext cx="4282108" cy="795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*R² = 62% da variação do custo é explicado pela variável fumante (forte poder discriminativo 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*Tabagismo tem forte impacto financeiro, associado a riscos diretos à saúde.plicativo).</a:t>
          </a:r>
        </a:p>
      </xdr:txBody>
    </xdr:sp>
    <xdr:clientData/>
  </xdr:twoCellAnchor>
  <xdr:twoCellAnchor>
    <xdr:from>
      <xdr:col>6</xdr:col>
      <xdr:colOff>571499</xdr:colOff>
      <xdr:row>57</xdr:row>
      <xdr:rowOff>124237</xdr:rowOff>
    </xdr:from>
    <xdr:to>
      <xdr:col>11</xdr:col>
      <xdr:colOff>811695</xdr:colOff>
      <xdr:row>59</xdr:row>
      <xdr:rowOff>99390</xdr:rowOff>
    </xdr:to>
    <xdr:sp macro="" textlink="">
      <xdr:nvSpPr>
        <xdr:cNvPr id="5" name="CaixaDeTexto 4"/>
        <xdr:cNvSpPr txBox="1"/>
      </xdr:nvSpPr>
      <xdr:spPr>
        <a:xfrm>
          <a:off x="5276021" y="10991020"/>
          <a:ext cx="5002696" cy="356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*Variáveis</a:t>
          </a:r>
          <a:r>
            <a:rPr lang="pt-BR" sz="1100" baseline="0"/>
            <a:t> Região e Gênero apresentaram muito baixo poder discriminativo </a:t>
          </a:r>
          <a:endParaRPr lang="pt-BR" sz="1100"/>
        </a:p>
      </xdr:txBody>
    </xdr:sp>
    <xdr:clientData/>
  </xdr:twoCellAnchor>
  <xdr:twoCellAnchor>
    <xdr:from>
      <xdr:col>10</xdr:col>
      <xdr:colOff>124239</xdr:colOff>
      <xdr:row>22</xdr:row>
      <xdr:rowOff>190499</xdr:rowOff>
    </xdr:from>
    <xdr:to>
      <xdr:col>14</xdr:col>
      <xdr:colOff>554935</xdr:colOff>
      <xdr:row>37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115957</xdr:colOff>
      <xdr:row>37</xdr:row>
      <xdr:rowOff>173934</xdr:rowOff>
    </xdr:from>
    <xdr:to>
      <xdr:col>14</xdr:col>
      <xdr:colOff>546652</xdr:colOff>
      <xdr:row>40</xdr:row>
      <xdr:rowOff>57978</xdr:rowOff>
    </xdr:to>
    <xdr:sp macro="" textlink="">
      <xdr:nvSpPr>
        <xdr:cNvPr id="8" name="CaixaDeTexto 7"/>
        <xdr:cNvSpPr txBox="1"/>
      </xdr:nvSpPr>
      <xdr:spPr>
        <a:xfrm>
          <a:off x="8970066" y="7230717"/>
          <a:ext cx="4571999" cy="455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*5% da Variação</a:t>
          </a:r>
          <a:r>
            <a:rPr lang="pt-BR" sz="1100" baseline="0"/>
            <a:t> do custo é explicado pela variável faixas de IMC</a:t>
          </a:r>
        </a:p>
        <a:p>
          <a:r>
            <a:rPr lang="pt-BR" sz="1100" baseline="0"/>
            <a:t>*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Quanto maior o grau de obesidade, maior o custo esperado com planos.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546652</xdr:colOff>
      <xdr:row>22</xdr:row>
      <xdr:rowOff>0</xdr:rowOff>
    </xdr:from>
    <xdr:to>
      <xdr:col>13</xdr:col>
      <xdr:colOff>687458</xdr:colOff>
      <xdr:row>34</xdr:row>
      <xdr:rowOff>165652</xdr:rowOff>
    </xdr:to>
    <xdr:sp macro="" textlink="">
      <xdr:nvSpPr>
        <xdr:cNvPr id="2" name="CaixaDeTexto 1"/>
        <xdr:cNvSpPr txBox="1"/>
      </xdr:nvSpPr>
      <xdr:spPr>
        <a:xfrm>
          <a:off x="4364935" y="4248978"/>
          <a:ext cx="6982240" cy="2451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 Estatística — Regressão Linear Múltipla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base nos principais fatores identificados  (IDADE,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IMC E FUMANTE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desenvolvi uma modelagem estatística capaz de quantificar os impactos individuais de cada variável.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 incluídas: Fumante, Idade, IMC.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0,75 — 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modelo explica 75% da variabilidade dos custos.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Coeficientes (impacto por colaborador):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 fumante → +R$ 2.382,37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ponto no IMC → +R$ 32,26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ano de idade → +R$ 25,95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Validação Estatística: Todos os coeficientes foram estatisticamente significativos (p &lt; 0,05), reforçando a confiabilidade das relações encontradas.</a:t>
          </a:r>
        </a:p>
        <a:p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23442</xdr:colOff>
      <xdr:row>100</xdr:row>
      <xdr:rowOff>107417</xdr:rowOff>
    </xdr:from>
    <xdr:to>
      <xdr:col>6</xdr:col>
      <xdr:colOff>301564</xdr:colOff>
      <xdr:row>122</xdr:row>
      <xdr:rowOff>75480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36635</xdr:colOff>
      <xdr:row>28</xdr:row>
      <xdr:rowOff>177757</xdr:rowOff>
    </xdr:from>
    <xdr:to>
      <xdr:col>5</xdr:col>
      <xdr:colOff>938165</xdr:colOff>
      <xdr:row>37</xdr:row>
      <xdr:rowOff>139212</xdr:rowOff>
    </xdr:to>
    <xdr:sp macro="" textlink="">
      <xdr:nvSpPr>
        <xdr:cNvPr id="5" name="CaixaDeTexto 4"/>
        <xdr:cNvSpPr txBox="1"/>
      </xdr:nvSpPr>
      <xdr:spPr>
        <a:xfrm>
          <a:off x="36635" y="5511757"/>
          <a:ext cx="6565242" cy="1675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Estimativas de Redução de Custos (Simulações com Modelo Estatístico)</a:t>
          </a:r>
        </a:p>
        <a:p>
          <a:endParaRPr lang="pt-BR" sz="16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base no modelo, foram simulados três cenários para estimar o impacto financeiro das ações que serão propostas:</a:t>
          </a:r>
        </a:p>
        <a:p>
          <a:endParaRPr lang="pt-BR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Pessimista,</a:t>
          </a:r>
          <a:r>
            <a:rPr lang="pt-B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</a:t>
          </a:r>
          <a:r>
            <a:rPr lang="pt-B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Otimista</a:t>
          </a:r>
        </a:p>
        <a:p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O%20-%20COM%20O%20PROFESS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para "/>
      <sheetName val="base"/>
      <sheetName val="Planilha1"/>
      <sheetName val="ANALISE EXPLORATORIA "/>
      <sheetName val="correlaçao QUANT"/>
      <sheetName val="correlação QUALI"/>
      <sheetName val="plano de ação"/>
      <sheetName val="REGRESSÃO "/>
      <sheetName val="teste de simulação "/>
      <sheetName val="teste de simulação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3">
          <cell r="M33" t="str">
            <v>Cenario Pessimista (R$)</v>
          </cell>
          <cell r="O33" t="str">
            <v>Cenário Base (R$)</v>
          </cell>
          <cell r="Q33" t="str">
            <v>Cenário Otimista (R$)</v>
          </cell>
        </row>
        <row r="34">
          <cell r="L34">
            <v>0.15</v>
          </cell>
          <cell r="M34">
            <v>1392779.1</v>
          </cell>
          <cell r="N34">
            <v>4.9000000000000002E-2</v>
          </cell>
          <cell r="O34">
            <v>1621732.34</v>
          </cell>
          <cell r="P34">
            <v>5.9900000000000002E-2</v>
          </cell>
          <cell r="Q34">
            <v>1862545.11</v>
          </cell>
          <cell r="R34">
            <v>7.2400000000000006E-2</v>
          </cell>
        </row>
        <row r="35">
          <cell r="L35">
            <v>0.25</v>
          </cell>
          <cell r="M35">
            <v>2321298.5</v>
          </cell>
          <cell r="N35">
            <v>8.1699999999999995E-2</v>
          </cell>
          <cell r="O35">
            <v>2702887.23</v>
          </cell>
          <cell r="P35">
            <v>9.9900000000000003E-2</v>
          </cell>
          <cell r="Q35">
            <v>3104241.85</v>
          </cell>
          <cell r="R35">
            <v>0.1207</v>
          </cell>
        </row>
        <row r="36">
          <cell r="L36">
            <v>0.35</v>
          </cell>
          <cell r="M36">
            <v>3249817.9</v>
          </cell>
          <cell r="N36">
            <v>0.1144</v>
          </cell>
          <cell r="O36">
            <v>3784042.12</v>
          </cell>
          <cell r="P36">
            <v>0.13980000000000001</v>
          </cell>
          <cell r="Q36">
            <v>4345938.59</v>
          </cell>
          <cell r="R36">
            <v>0.16900000000000001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908.573852314817" createdVersion="6" refreshedVersion="6" minRefreshableVersion="3" recordCount="1338">
  <cacheSource type="worksheet">
    <worksheetSource ref="A1:E1339" sheet="correlação QUALI"/>
  </cacheSource>
  <cacheFields count="5">
    <cacheField name="Sexo" numFmtId="0">
      <sharedItems count="2">
        <s v="Feminino"/>
        <s v="Masculino"/>
      </sharedItems>
    </cacheField>
    <cacheField name="Fumante" numFmtId="0">
      <sharedItems count="2">
        <s v="Sim"/>
        <s v="Não"/>
      </sharedItems>
    </cacheField>
    <cacheField name="Região" numFmtId="0">
      <sharedItems count="4">
        <s v="Centro"/>
        <s v="Sudeste"/>
        <s v="Norte"/>
        <s v="Nordeste"/>
      </sharedItems>
    </cacheField>
    <cacheField name="faixas de imc " numFmtId="0">
      <sharedItems count="6">
        <s v="3.sobrepeso"/>
        <s v="4.obesidade grau I"/>
        <s v="2.peso normal"/>
        <s v="5.obesidade grau II"/>
        <s v="6.obesidade grau III"/>
        <s v="1.baixo peso"/>
      </sharedItems>
    </cacheField>
    <cacheField name="Custo_Saude" numFmtId="164">
      <sharedItems containsSemiMixedTypes="0" containsString="0" containsNumber="1" minValue="112.18739000000001" maxValue="6377.042801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n v="1688.4923999999999"/>
  </r>
  <r>
    <x v="1"/>
    <x v="1"/>
    <x v="1"/>
    <x v="1"/>
    <n v="172.55522999999999"/>
  </r>
  <r>
    <x v="1"/>
    <x v="1"/>
    <x v="1"/>
    <x v="1"/>
    <n v="444.94620000000003"/>
  </r>
  <r>
    <x v="1"/>
    <x v="1"/>
    <x v="2"/>
    <x v="2"/>
    <n v="2198.4470609999998"/>
  </r>
  <r>
    <x v="1"/>
    <x v="1"/>
    <x v="2"/>
    <x v="0"/>
    <n v="386.68552"/>
  </r>
  <r>
    <x v="0"/>
    <x v="1"/>
    <x v="1"/>
    <x v="0"/>
    <n v="375.66215999999997"/>
  </r>
  <r>
    <x v="0"/>
    <x v="1"/>
    <x v="1"/>
    <x v="1"/>
    <n v="824.05895999999996"/>
  </r>
  <r>
    <x v="0"/>
    <x v="1"/>
    <x v="2"/>
    <x v="0"/>
    <n v="728.15056000000004"/>
  </r>
  <r>
    <x v="1"/>
    <x v="1"/>
    <x v="3"/>
    <x v="0"/>
    <n v="640.64107000000001"/>
  </r>
  <r>
    <x v="0"/>
    <x v="1"/>
    <x v="2"/>
    <x v="0"/>
    <n v="2892.3136920000002"/>
  </r>
  <r>
    <x v="1"/>
    <x v="1"/>
    <x v="3"/>
    <x v="0"/>
    <n v="272.13207999999997"/>
  </r>
  <r>
    <x v="0"/>
    <x v="0"/>
    <x v="1"/>
    <x v="0"/>
    <n v="2780.8725100000001"/>
  </r>
  <r>
    <x v="1"/>
    <x v="1"/>
    <x v="0"/>
    <x v="1"/>
    <n v="182.68430000000001"/>
  </r>
  <r>
    <x v="0"/>
    <x v="1"/>
    <x v="1"/>
    <x v="3"/>
    <n v="1109.07178"/>
  </r>
  <r>
    <x v="1"/>
    <x v="0"/>
    <x v="1"/>
    <x v="4"/>
    <n v="3961.1757700000003"/>
  </r>
  <r>
    <x v="1"/>
    <x v="1"/>
    <x v="0"/>
    <x v="2"/>
    <n v="183.72370000000001"/>
  </r>
  <r>
    <x v="0"/>
    <x v="1"/>
    <x v="3"/>
    <x v="1"/>
    <n v="1079.73362"/>
  </r>
  <r>
    <x v="1"/>
    <x v="1"/>
    <x v="3"/>
    <x v="2"/>
    <n v="239.517155"/>
  </r>
  <r>
    <x v="1"/>
    <x v="1"/>
    <x v="0"/>
    <x v="4"/>
    <n v="1060.2384999999999"/>
  </r>
  <r>
    <x v="1"/>
    <x v="0"/>
    <x v="0"/>
    <x v="3"/>
    <n v="3683.7466999999997"/>
  </r>
  <r>
    <x v="0"/>
    <x v="1"/>
    <x v="3"/>
    <x v="3"/>
    <n v="1322.884695"/>
  </r>
  <r>
    <x v="0"/>
    <x v="1"/>
    <x v="0"/>
    <x v="1"/>
    <n v="414.97359999999998"/>
  </r>
  <r>
    <x v="1"/>
    <x v="1"/>
    <x v="1"/>
    <x v="1"/>
    <n v="113.7011"/>
  </r>
  <r>
    <x v="0"/>
    <x v="0"/>
    <x v="3"/>
    <x v="1"/>
    <n v="3770.18768"/>
  </r>
  <r>
    <x v="1"/>
    <x v="1"/>
    <x v="2"/>
    <x v="0"/>
    <n v="620.390175"/>
  </r>
  <r>
    <x v="0"/>
    <x v="1"/>
    <x v="1"/>
    <x v="0"/>
    <n v="1400.11338"/>
  </r>
  <r>
    <x v="0"/>
    <x v="1"/>
    <x v="3"/>
    <x v="2"/>
    <n v="1445.1835150000002"/>
  </r>
  <r>
    <x v="0"/>
    <x v="1"/>
    <x v="2"/>
    <x v="1"/>
    <n v="1226.8632250000001"/>
  </r>
  <r>
    <x v="1"/>
    <x v="1"/>
    <x v="2"/>
    <x v="5"/>
    <n v="277.51921499999997"/>
  </r>
  <r>
    <x v="1"/>
    <x v="0"/>
    <x v="0"/>
    <x v="3"/>
    <n v="3871.1"/>
  </r>
  <r>
    <x v="1"/>
    <x v="0"/>
    <x v="0"/>
    <x v="3"/>
    <n v="3558.5576000000001"/>
  </r>
  <r>
    <x v="0"/>
    <x v="1"/>
    <x v="3"/>
    <x v="0"/>
    <n v="219.81898500000003"/>
  </r>
  <r>
    <x v="0"/>
    <x v="1"/>
    <x v="0"/>
    <x v="0"/>
    <n v="468.77969999999993"/>
  </r>
  <r>
    <x v="1"/>
    <x v="1"/>
    <x v="2"/>
    <x v="0"/>
    <n v="1377.0097900000001"/>
  </r>
  <r>
    <x v="1"/>
    <x v="0"/>
    <x v="0"/>
    <x v="3"/>
    <n v="5119.4559140000001"/>
  </r>
  <r>
    <x v="1"/>
    <x v="1"/>
    <x v="2"/>
    <x v="2"/>
    <n v="162.543375"/>
  </r>
  <r>
    <x v="0"/>
    <x v="1"/>
    <x v="2"/>
    <x v="1"/>
    <n v="1561.219335"/>
  </r>
  <r>
    <x v="1"/>
    <x v="1"/>
    <x v="0"/>
    <x v="2"/>
    <n v="230.23000000000002"/>
  </r>
  <r>
    <x v="1"/>
    <x v="0"/>
    <x v="3"/>
    <x v="3"/>
    <n v="3977.4276299999997"/>
  </r>
  <r>
    <x v="1"/>
    <x v="0"/>
    <x v="0"/>
    <x v="3"/>
    <n v="4817.3360999999995"/>
  </r>
  <r>
    <x v="0"/>
    <x v="1"/>
    <x v="3"/>
    <x v="0"/>
    <n v="304.6062"/>
  </r>
  <r>
    <x v="0"/>
    <x v="1"/>
    <x v="1"/>
    <x v="3"/>
    <n v="494.97587000000004"/>
  </r>
  <r>
    <x v="1"/>
    <x v="1"/>
    <x v="1"/>
    <x v="2"/>
    <n v="627.24772000000007"/>
  </r>
  <r>
    <x v="0"/>
    <x v="1"/>
    <x v="1"/>
    <x v="1"/>
    <n v="631.3759"/>
  </r>
  <r>
    <x v="1"/>
    <x v="1"/>
    <x v="3"/>
    <x v="3"/>
    <n v="607.96715000000006"/>
  </r>
  <r>
    <x v="1"/>
    <x v="1"/>
    <x v="0"/>
    <x v="3"/>
    <n v="2063.0283509999999"/>
  </r>
  <r>
    <x v="0"/>
    <x v="1"/>
    <x v="3"/>
    <x v="3"/>
    <n v="339.33563500000002"/>
  </r>
  <r>
    <x v="0"/>
    <x v="1"/>
    <x v="2"/>
    <x v="1"/>
    <n v="355.69223"/>
  </r>
  <r>
    <x v="0"/>
    <x v="1"/>
    <x v="1"/>
    <x v="2"/>
    <n v="1262.9896699999999"/>
  </r>
  <r>
    <x v="1"/>
    <x v="0"/>
    <x v="1"/>
    <x v="3"/>
    <n v="3870.9175999999998"/>
  </r>
  <r>
    <x v="0"/>
    <x v="1"/>
    <x v="3"/>
    <x v="3"/>
    <n v="221.11307499999998"/>
  </r>
  <r>
    <x v="0"/>
    <x v="1"/>
    <x v="2"/>
    <x v="1"/>
    <n v="357.98286999999999"/>
  </r>
  <r>
    <x v="1"/>
    <x v="0"/>
    <x v="0"/>
    <x v="0"/>
    <n v="2356.8272000000002"/>
  </r>
  <r>
    <x v="1"/>
    <x v="0"/>
    <x v="1"/>
    <x v="1"/>
    <n v="3774.2575700000002"/>
  </r>
  <r>
    <x v="0"/>
    <x v="1"/>
    <x v="2"/>
    <x v="0"/>
    <n v="805.96791000000007"/>
  </r>
  <r>
    <x v="1"/>
    <x v="0"/>
    <x v="2"/>
    <x v="3"/>
    <n v="4749.649445"/>
  </r>
  <r>
    <x v="0"/>
    <x v="1"/>
    <x v="3"/>
    <x v="1"/>
    <n v="1360.7368750000001"/>
  </r>
  <r>
    <x v="1"/>
    <x v="0"/>
    <x v="1"/>
    <x v="1"/>
    <n v="3430.3167200000003"/>
  </r>
  <r>
    <x v="0"/>
    <x v="0"/>
    <x v="1"/>
    <x v="2"/>
    <n v="2324.4790199999998"/>
  </r>
  <r>
    <x v="0"/>
    <x v="1"/>
    <x v="2"/>
    <x v="3"/>
    <n v="598.95236499999999"/>
  </r>
  <r>
    <x v="1"/>
    <x v="1"/>
    <x v="3"/>
    <x v="0"/>
    <n v="860.62173999999993"/>
  </r>
  <r>
    <x v="1"/>
    <x v="1"/>
    <x v="1"/>
    <x v="1"/>
    <n v="450.46624000000003"/>
  </r>
  <r>
    <x v="1"/>
    <x v="1"/>
    <x v="2"/>
    <x v="2"/>
    <n v="3016.6618170000002"/>
  </r>
  <r>
    <x v="0"/>
    <x v="1"/>
    <x v="2"/>
    <x v="0"/>
    <n v="413.36416499999996"/>
  </r>
  <r>
    <x v="0"/>
    <x v="0"/>
    <x v="2"/>
    <x v="2"/>
    <n v="1471.1743799999999"/>
  </r>
  <r>
    <x v="0"/>
    <x v="1"/>
    <x v="0"/>
    <x v="0"/>
    <n v="174.32139999999998"/>
  </r>
  <r>
    <x v="0"/>
    <x v="1"/>
    <x v="0"/>
    <x v="3"/>
    <n v="1423.5072"/>
  </r>
  <r>
    <x v="1"/>
    <x v="1"/>
    <x v="2"/>
    <x v="0"/>
    <n v="638.93778499999996"/>
  </r>
  <r>
    <x v="0"/>
    <x v="1"/>
    <x v="1"/>
    <x v="3"/>
    <n v="592.01040999999998"/>
  </r>
  <r>
    <x v="1"/>
    <x v="0"/>
    <x v="1"/>
    <x v="2"/>
    <n v="1766.3144199999999"/>
  </r>
  <r>
    <x v="0"/>
    <x v="0"/>
    <x v="1"/>
    <x v="2"/>
    <n v="1657.7779500000001"/>
  </r>
  <r>
    <x v="1"/>
    <x v="1"/>
    <x v="3"/>
    <x v="0"/>
    <n v="679.94579999999996"/>
  </r>
  <r>
    <x v="0"/>
    <x v="1"/>
    <x v="0"/>
    <x v="0"/>
    <n v="1174.1726000000001"/>
  </r>
  <r>
    <x v="1"/>
    <x v="1"/>
    <x v="1"/>
    <x v="1"/>
    <n v="1194.6625899999999"/>
  </r>
  <r>
    <x v="1"/>
    <x v="1"/>
    <x v="0"/>
    <x v="0"/>
    <n v="772.68540000000007"/>
  </r>
  <r>
    <x v="1"/>
    <x v="1"/>
    <x v="2"/>
    <x v="1"/>
    <n v="1135.6660900000002"/>
  </r>
  <r>
    <x v="0"/>
    <x v="1"/>
    <x v="1"/>
    <x v="0"/>
    <n v="394.74131"/>
  </r>
  <r>
    <x v="1"/>
    <x v="1"/>
    <x v="1"/>
    <x v="3"/>
    <n v="153.24697"/>
  </r>
  <r>
    <x v="0"/>
    <x v="1"/>
    <x v="3"/>
    <x v="3"/>
    <n v="275.502095"/>
  </r>
  <r>
    <x v="0"/>
    <x v="1"/>
    <x v="2"/>
    <x v="1"/>
    <n v="657.10243500000001"/>
  </r>
  <r>
    <x v="1"/>
    <x v="1"/>
    <x v="3"/>
    <x v="0"/>
    <n v="444.12131499999998"/>
  </r>
  <r>
    <x v="0"/>
    <x v="1"/>
    <x v="3"/>
    <x v="3"/>
    <n v="793.52911500000005"/>
  </r>
  <r>
    <x v="1"/>
    <x v="0"/>
    <x v="1"/>
    <x v="3"/>
    <n v="3716.51638"/>
  </r>
  <r>
    <x v="0"/>
    <x v="1"/>
    <x v="2"/>
    <x v="4"/>
    <n v="1103.36617"/>
  </r>
  <r>
    <x v="0"/>
    <x v="0"/>
    <x v="0"/>
    <x v="1"/>
    <n v="3983.6518999999998"/>
  </r>
  <r>
    <x v="1"/>
    <x v="0"/>
    <x v="2"/>
    <x v="2"/>
    <n v="2109.8554049999998"/>
  </r>
  <r>
    <x v="0"/>
    <x v="0"/>
    <x v="2"/>
    <x v="1"/>
    <n v="4357.8939399999999"/>
  </r>
  <r>
    <x v="0"/>
    <x v="1"/>
    <x v="0"/>
    <x v="0"/>
    <n v="1107.3175999999999"/>
  </r>
  <r>
    <x v="0"/>
    <x v="1"/>
    <x v="2"/>
    <x v="0"/>
    <n v="802.66665999999998"/>
  </r>
  <r>
    <x v="0"/>
    <x v="1"/>
    <x v="2"/>
    <x v="0"/>
    <n v="1108.2577200000001"/>
  </r>
  <r>
    <x v="0"/>
    <x v="1"/>
    <x v="1"/>
    <x v="3"/>
    <n v="202.69740999999999"/>
  </r>
  <r>
    <x v="0"/>
    <x v="1"/>
    <x v="2"/>
    <x v="2"/>
    <n v="1094.213205"/>
  </r>
  <r>
    <x v="1"/>
    <x v="0"/>
    <x v="3"/>
    <x v="0"/>
    <n v="3018.4936699999998"/>
  </r>
  <r>
    <x v="1"/>
    <x v="1"/>
    <x v="2"/>
    <x v="1"/>
    <n v="572.90053"/>
  </r>
  <r>
    <x v="0"/>
    <x v="0"/>
    <x v="0"/>
    <x v="1"/>
    <n v="4729.1054999999997"/>
  </r>
  <r>
    <x v="0"/>
    <x v="1"/>
    <x v="1"/>
    <x v="3"/>
    <n v="376.68838"/>
  </r>
  <r>
    <x v="0"/>
    <x v="1"/>
    <x v="0"/>
    <x v="1"/>
    <n v="1210.5319999999999"/>
  </r>
  <r>
    <x v="1"/>
    <x v="1"/>
    <x v="1"/>
    <x v="3"/>
    <n v="1022.62842"/>
  </r>
  <r>
    <x v="1"/>
    <x v="0"/>
    <x v="3"/>
    <x v="2"/>
    <n v="2241.26485"/>
  </r>
  <r>
    <x v="1"/>
    <x v="0"/>
    <x v="0"/>
    <x v="2"/>
    <n v="1582.0699"/>
  </r>
  <r>
    <x v="0"/>
    <x v="1"/>
    <x v="0"/>
    <x v="1"/>
    <n v="618.61270000000002"/>
  </r>
  <r>
    <x v="1"/>
    <x v="1"/>
    <x v="3"/>
    <x v="0"/>
    <n v="364.50894"/>
  </r>
  <r>
    <x v="0"/>
    <x v="1"/>
    <x v="3"/>
    <x v="1"/>
    <n v="2134.4846699999998"/>
  </r>
  <r>
    <x v="0"/>
    <x v="0"/>
    <x v="1"/>
    <x v="0"/>
    <n v="3094.2191800000001"/>
  </r>
  <r>
    <x v="0"/>
    <x v="1"/>
    <x v="0"/>
    <x v="0"/>
    <n v="500.38530000000003"/>
  </r>
  <r>
    <x v="1"/>
    <x v="0"/>
    <x v="2"/>
    <x v="0"/>
    <n v="1756.037975"/>
  </r>
  <r>
    <x v="0"/>
    <x v="1"/>
    <x v="0"/>
    <x v="0"/>
    <n v="233.15189999999998"/>
  </r>
  <r>
    <x v="1"/>
    <x v="1"/>
    <x v="2"/>
    <x v="1"/>
    <n v="387.73042500000003"/>
  </r>
  <r>
    <x v="1"/>
    <x v="1"/>
    <x v="1"/>
    <x v="0"/>
    <n v="286.71195999999998"/>
  </r>
  <r>
    <x v="1"/>
    <x v="0"/>
    <x v="1"/>
    <x v="3"/>
    <n v="4705.55321"/>
  </r>
  <r>
    <x v="1"/>
    <x v="1"/>
    <x v="2"/>
    <x v="1"/>
    <n v="1082.5253699999998"/>
  </r>
  <r>
    <x v="0"/>
    <x v="1"/>
    <x v="0"/>
    <x v="0"/>
    <n v="1188.1358"/>
  </r>
  <r>
    <x v="1"/>
    <x v="1"/>
    <x v="0"/>
    <x v="1"/>
    <n v="464.67590000000001"/>
  </r>
  <r>
    <x v="0"/>
    <x v="1"/>
    <x v="2"/>
    <x v="3"/>
    <n v="240.47337999999999"/>
  </r>
  <r>
    <x v="1"/>
    <x v="1"/>
    <x v="3"/>
    <x v="1"/>
    <n v="1148.8316950000001"/>
  </r>
  <r>
    <x v="1"/>
    <x v="1"/>
    <x v="3"/>
    <x v="0"/>
    <n v="3025.9995559999998"/>
  </r>
  <r>
    <x v="1"/>
    <x v="1"/>
    <x v="1"/>
    <x v="4"/>
    <n v="1138.1325400000001"/>
  </r>
  <r>
    <x v="0"/>
    <x v="0"/>
    <x v="1"/>
    <x v="0"/>
    <n v="1910.7779600000001"/>
  </r>
  <r>
    <x v="0"/>
    <x v="1"/>
    <x v="1"/>
    <x v="0"/>
    <n v="860.13292999999999"/>
  </r>
  <r>
    <x v="0"/>
    <x v="1"/>
    <x v="2"/>
    <x v="2"/>
    <n v="668.64313000000004"/>
  </r>
  <r>
    <x v="1"/>
    <x v="1"/>
    <x v="0"/>
    <x v="3"/>
    <n v="774.03370000000007"/>
  </r>
  <r>
    <x v="1"/>
    <x v="1"/>
    <x v="3"/>
    <x v="2"/>
    <n v="170.56244999999998"/>
  </r>
  <r>
    <x v="0"/>
    <x v="1"/>
    <x v="2"/>
    <x v="0"/>
    <n v="225.747525"/>
  </r>
  <r>
    <x v="1"/>
    <x v="0"/>
    <x v="3"/>
    <x v="1"/>
    <n v="3955.6494499999999"/>
  </r>
  <r>
    <x v="0"/>
    <x v="1"/>
    <x v="2"/>
    <x v="1"/>
    <n v="1011.500885"/>
  </r>
  <r>
    <x v="0"/>
    <x v="1"/>
    <x v="3"/>
    <x v="0"/>
    <n v="338.53991500000001"/>
  </r>
  <r>
    <x v="0"/>
    <x v="0"/>
    <x v="0"/>
    <x v="0"/>
    <n v="1708.1080000000002"/>
  </r>
  <r>
    <x v="0"/>
    <x v="1"/>
    <x v="0"/>
    <x v="3"/>
    <n v="963.4538"/>
  </r>
  <r>
    <x v="0"/>
    <x v="0"/>
    <x v="2"/>
    <x v="5"/>
    <n v="3273.4186300000001"/>
  </r>
  <r>
    <x v="1"/>
    <x v="1"/>
    <x v="0"/>
    <x v="1"/>
    <n v="608.2405"/>
  </r>
  <r>
    <x v="0"/>
    <x v="1"/>
    <x v="3"/>
    <x v="0"/>
    <n v="1281.5444949999999"/>
  </r>
  <r>
    <x v="0"/>
    <x v="1"/>
    <x v="3"/>
    <x v="2"/>
    <n v="1361.6358599999999"/>
  </r>
  <r>
    <x v="0"/>
    <x v="1"/>
    <x v="0"/>
    <x v="3"/>
    <n v="1116.3568"/>
  </r>
  <r>
    <x v="1"/>
    <x v="1"/>
    <x v="2"/>
    <x v="0"/>
    <n v="163.25644500000001"/>
  </r>
  <r>
    <x v="0"/>
    <x v="1"/>
    <x v="3"/>
    <x v="0"/>
    <n v="245.721115"/>
  </r>
  <r>
    <x v="0"/>
    <x v="1"/>
    <x v="1"/>
    <x v="0"/>
    <n v="215.56815"/>
  </r>
  <r>
    <x v="1"/>
    <x v="1"/>
    <x v="0"/>
    <x v="1"/>
    <n v="126.1442"/>
  </r>
  <r>
    <x v="1"/>
    <x v="1"/>
    <x v="2"/>
    <x v="0"/>
    <n v="204.56852499999999"/>
  </r>
  <r>
    <x v="0"/>
    <x v="1"/>
    <x v="1"/>
    <x v="1"/>
    <n v="2732.2733859999998"/>
  </r>
  <r>
    <x v="0"/>
    <x v="1"/>
    <x v="0"/>
    <x v="3"/>
    <n v="216.67320000000001"/>
  </r>
  <r>
    <x v="1"/>
    <x v="1"/>
    <x v="3"/>
    <x v="2"/>
    <n v="2737.5904780000001"/>
  </r>
  <r>
    <x v="1"/>
    <x v="1"/>
    <x v="3"/>
    <x v="1"/>
    <n v="349.05491000000001"/>
  </r>
  <r>
    <x v="1"/>
    <x v="0"/>
    <x v="1"/>
    <x v="0"/>
    <n v="1897.2494999999999"/>
  </r>
  <r>
    <x v="1"/>
    <x v="1"/>
    <x v="2"/>
    <x v="0"/>
    <n v="1815.7876000000001"/>
  </r>
  <r>
    <x v="1"/>
    <x v="0"/>
    <x v="2"/>
    <x v="0"/>
    <n v="2074.5989099999997"/>
  </r>
  <r>
    <x v="0"/>
    <x v="1"/>
    <x v="1"/>
    <x v="3"/>
    <n v="513.82566999999995"/>
  </r>
  <r>
    <x v="1"/>
    <x v="0"/>
    <x v="2"/>
    <x v="1"/>
    <n v="4072.0551050000004"/>
  </r>
  <r>
    <x v="0"/>
    <x v="1"/>
    <x v="1"/>
    <x v="3"/>
    <n v="987.76077000000009"/>
  </r>
  <r>
    <x v="0"/>
    <x v="1"/>
    <x v="2"/>
    <x v="3"/>
    <n v="1095.96947"/>
  </r>
  <r>
    <x v="1"/>
    <x v="1"/>
    <x v="0"/>
    <x v="0"/>
    <n v="184.25190000000001"/>
  </r>
  <r>
    <x v="1"/>
    <x v="1"/>
    <x v="2"/>
    <x v="2"/>
    <n v="512.52157"/>
  </r>
  <r>
    <x v="1"/>
    <x v="1"/>
    <x v="1"/>
    <x v="0"/>
    <n v="778.96350000000007"/>
  </r>
  <r>
    <x v="0"/>
    <x v="1"/>
    <x v="3"/>
    <x v="3"/>
    <n v="633.43435499999998"/>
  </r>
  <r>
    <x v="0"/>
    <x v="0"/>
    <x v="3"/>
    <x v="2"/>
    <n v="1996.4746299999999"/>
  </r>
  <r>
    <x v="0"/>
    <x v="1"/>
    <x v="3"/>
    <x v="0"/>
    <n v="707.71893999999998"/>
  </r>
  <r>
    <x v="1"/>
    <x v="1"/>
    <x v="2"/>
    <x v="3"/>
    <n v="694.87007999999992"/>
  </r>
  <r>
    <x v="1"/>
    <x v="0"/>
    <x v="1"/>
    <x v="2"/>
    <n v="2122.3675800000001"/>
  </r>
  <r>
    <x v="1"/>
    <x v="0"/>
    <x v="3"/>
    <x v="0"/>
    <n v="1551.818025"/>
  </r>
  <r>
    <x v="1"/>
    <x v="0"/>
    <x v="1"/>
    <x v="3"/>
    <n v="3695.02567"/>
  </r>
  <r>
    <x v="0"/>
    <x v="1"/>
    <x v="1"/>
    <x v="0"/>
    <n v="1974.9383379999999"/>
  </r>
  <r>
    <x v="0"/>
    <x v="0"/>
    <x v="2"/>
    <x v="0"/>
    <n v="2134.8705999999997"/>
  </r>
  <r>
    <x v="0"/>
    <x v="0"/>
    <x v="1"/>
    <x v="3"/>
    <n v="3614.9483500000001"/>
  </r>
  <r>
    <x v="1"/>
    <x v="1"/>
    <x v="0"/>
    <x v="3"/>
    <n v="1045.0552"/>
  </r>
  <r>
    <x v="0"/>
    <x v="1"/>
    <x v="0"/>
    <x v="0"/>
    <n v="515.21339999999998"/>
  </r>
  <r>
    <x v="1"/>
    <x v="1"/>
    <x v="2"/>
    <x v="0"/>
    <n v="502.81466"/>
  </r>
  <r>
    <x v="1"/>
    <x v="1"/>
    <x v="3"/>
    <x v="0"/>
    <n v="1040.7085849999999"/>
  </r>
  <r>
    <x v="0"/>
    <x v="1"/>
    <x v="0"/>
    <x v="3"/>
    <n v="483.06299999999999"/>
  </r>
  <r>
    <x v="0"/>
    <x v="1"/>
    <x v="2"/>
    <x v="1"/>
    <n v="612.87974499999996"/>
  </r>
  <r>
    <x v="0"/>
    <x v="1"/>
    <x v="2"/>
    <x v="1"/>
    <n v="271.927975"/>
  </r>
  <r>
    <x v="1"/>
    <x v="1"/>
    <x v="3"/>
    <x v="2"/>
    <n v="482.79049500000002"/>
  </r>
  <r>
    <x v="1"/>
    <x v="1"/>
    <x v="1"/>
    <x v="4"/>
    <n v="1340.5390299999999"/>
  </r>
  <r>
    <x v="1"/>
    <x v="1"/>
    <x v="0"/>
    <x v="1"/>
    <n v="811.66800000000001"/>
  </r>
  <r>
    <x v="1"/>
    <x v="1"/>
    <x v="3"/>
    <x v="5"/>
    <n v="169.47963999999999"/>
  </r>
  <r>
    <x v="0"/>
    <x v="1"/>
    <x v="0"/>
    <x v="1"/>
    <n v="524.60469999999998"/>
  </r>
  <r>
    <x v="0"/>
    <x v="1"/>
    <x v="2"/>
    <x v="1"/>
    <n v="285.54375500000003"/>
  </r>
  <r>
    <x v="0"/>
    <x v="0"/>
    <x v="0"/>
    <x v="3"/>
    <n v="4882.4449999999997"/>
  </r>
  <r>
    <x v="1"/>
    <x v="1"/>
    <x v="2"/>
    <x v="0"/>
    <n v="645.58626500000003"/>
  </r>
  <r>
    <x v="1"/>
    <x v="1"/>
    <x v="0"/>
    <x v="0"/>
    <n v="1043.6096"/>
  </r>
  <r>
    <x v="0"/>
    <x v="1"/>
    <x v="0"/>
    <x v="0"/>
    <n v="882.3279"/>
  </r>
  <r>
    <x v="0"/>
    <x v="1"/>
    <x v="3"/>
    <x v="1"/>
    <n v="853.828845"/>
  </r>
  <r>
    <x v="1"/>
    <x v="1"/>
    <x v="2"/>
    <x v="0"/>
    <n v="1173.5879049999999"/>
  </r>
  <r>
    <x v="0"/>
    <x v="1"/>
    <x v="1"/>
    <x v="3"/>
    <n v="163.18212"/>
  </r>
  <r>
    <x v="1"/>
    <x v="1"/>
    <x v="3"/>
    <x v="2"/>
    <n v="400.54225000000002"/>
  </r>
  <r>
    <x v="0"/>
    <x v="1"/>
    <x v="2"/>
    <x v="0"/>
    <n v="741.94778999999994"/>
  </r>
  <r>
    <x v="1"/>
    <x v="1"/>
    <x v="1"/>
    <x v="1"/>
    <n v="773.14270999999997"/>
  </r>
  <r>
    <x v="1"/>
    <x v="0"/>
    <x v="3"/>
    <x v="4"/>
    <n v="4375.333705"/>
  </r>
  <r>
    <x v="0"/>
    <x v="1"/>
    <x v="1"/>
    <x v="0"/>
    <n v="398.19767999999999"/>
  </r>
  <r>
    <x v="0"/>
    <x v="1"/>
    <x v="0"/>
    <x v="1"/>
    <n v="532.56510000000003"/>
  </r>
  <r>
    <x v="0"/>
    <x v="1"/>
    <x v="0"/>
    <x v="1"/>
    <n v="677.59609999999998"/>
  </r>
  <r>
    <x v="0"/>
    <x v="1"/>
    <x v="2"/>
    <x v="1"/>
    <n v="492.29158999999999"/>
  </r>
  <r>
    <x v="1"/>
    <x v="1"/>
    <x v="1"/>
    <x v="1"/>
    <n v="1255.76053"/>
  </r>
  <r>
    <x v="0"/>
    <x v="1"/>
    <x v="0"/>
    <x v="0"/>
    <n v="488.38659999999999"/>
  </r>
  <r>
    <x v="1"/>
    <x v="1"/>
    <x v="1"/>
    <x v="0"/>
    <n v="213.76536000000002"/>
  </r>
  <r>
    <x v="0"/>
    <x v="1"/>
    <x v="2"/>
    <x v="0"/>
    <n v="1204.4342000000001"/>
  </r>
  <r>
    <x v="1"/>
    <x v="1"/>
    <x v="1"/>
    <x v="1"/>
    <n v="113.74697"/>
  </r>
  <r>
    <x v="1"/>
    <x v="1"/>
    <x v="2"/>
    <x v="1"/>
    <n v="163.95631"/>
  </r>
  <r>
    <x v="0"/>
    <x v="1"/>
    <x v="0"/>
    <x v="1"/>
    <n v="564.97149999999999"/>
  </r>
  <r>
    <x v="0"/>
    <x v="1"/>
    <x v="1"/>
    <x v="0"/>
    <n v="851.68290000000002"/>
  </r>
  <r>
    <x v="0"/>
    <x v="1"/>
    <x v="2"/>
    <x v="5"/>
    <n v="964.42525000000001"/>
  </r>
  <r>
    <x v="0"/>
    <x v="1"/>
    <x v="3"/>
    <x v="3"/>
    <n v="1490.15167"/>
  </r>
  <r>
    <x v="0"/>
    <x v="1"/>
    <x v="2"/>
    <x v="1"/>
    <n v="213.06759000000002"/>
  </r>
  <r>
    <x v="0"/>
    <x v="1"/>
    <x v="1"/>
    <x v="1"/>
    <n v="887.11517000000003"/>
  </r>
  <r>
    <x v="0"/>
    <x v="1"/>
    <x v="2"/>
    <x v="2"/>
    <n v="1301.220865"/>
  </r>
  <r>
    <x v="0"/>
    <x v="0"/>
    <x v="1"/>
    <x v="3"/>
    <n v="3713.3898200000003"/>
  </r>
  <r>
    <x v="1"/>
    <x v="1"/>
    <x v="0"/>
    <x v="2"/>
    <n v="714.71049999999991"/>
  </r>
  <r>
    <x v="0"/>
    <x v="1"/>
    <x v="3"/>
    <x v="0"/>
    <n v="433.77352000000002"/>
  </r>
  <r>
    <x v="1"/>
    <x v="1"/>
    <x v="1"/>
    <x v="0"/>
    <n v="1174.3299000000002"/>
  </r>
  <r>
    <x v="1"/>
    <x v="0"/>
    <x v="3"/>
    <x v="0"/>
    <n v="2098.4093600000001"/>
  </r>
  <r>
    <x v="0"/>
    <x v="1"/>
    <x v="0"/>
    <x v="1"/>
    <n v="1388.0949000000001"/>
  </r>
  <r>
    <x v="1"/>
    <x v="1"/>
    <x v="3"/>
    <x v="4"/>
    <n v="661.01097000000004"/>
  </r>
  <r>
    <x v="1"/>
    <x v="1"/>
    <x v="0"/>
    <x v="1"/>
    <n v="198.00700000000001"/>
  </r>
  <r>
    <x v="1"/>
    <x v="1"/>
    <x v="2"/>
    <x v="1"/>
    <n v="816.27162500000009"/>
  </r>
  <r>
    <x v="1"/>
    <x v="1"/>
    <x v="2"/>
    <x v="0"/>
    <n v="353.77030000000002"/>
  </r>
  <r>
    <x v="0"/>
    <x v="1"/>
    <x v="1"/>
    <x v="0"/>
    <n v="500.27826999999996"/>
  </r>
  <r>
    <x v="0"/>
    <x v="1"/>
    <x v="0"/>
    <x v="1"/>
    <n v="852.00260000000003"/>
  </r>
  <r>
    <x v="0"/>
    <x v="1"/>
    <x v="0"/>
    <x v="3"/>
    <n v="737.17719999999997"/>
  </r>
  <r>
    <x v="0"/>
    <x v="1"/>
    <x v="2"/>
    <x v="0"/>
    <n v="1035.5641000000001"/>
  </r>
  <r>
    <x v="1"/>
    <x v="1"/>
    <x v="1"/>
    <x v="2"/>
    <n v="248.37359999999998"/>
  </r>
  <r>
    <x v="0"/>
    <x v="1"/>
    <x v="1"/>
    <x v="0"/>
    <n v="339.29768000000001"/>
  </r>
  <r>
    <x v="0"/>
    <x v="1"/>
    <x v="1"/>
    <x v="2"/>
    <n v="2508.1767840000002"/>
  </r>
  <r>
    <x v="0"/>
    <x v="1"/>
    <x v="0"/>
    <x v="1"/>
    <n v="501.24709999999993"/>
  </r>
  <r>
    <x v="0"/>
    <x v="1"/>
    <x v="3"/>
    <x v="1"/>
    <n v="1056.4884500000001"/>
  </r>
  <r>
    <x v="1"/>
    <x v="1"/>
    <x v="0"/>
    <x v="1"/>
    <n v="525.35239999999999"/>
  </r>
  <r>
    <x v="1"/>
    <x v="0"/>
    <x v="0"/>
    <x v="1"/>
    <n v="3477.9614999999999"/>
  </r>
  <r>
    <x v="1"/>
    <x v="0"/>
    <x v="1"/>
    <x v="2"/>
    <n v="1951.5541600000001"/>
  </r>
  <r>
    <x v="1"/>
    <x v="1"/>
    <x v="1"/>
    <x v="1"/>
    <n v="1198.7168200000001"/>
  </r>
  <r>
    <x v="1"/>
    <x v="1"/>
    <x v="1"/>
    <x v="3"/>
    <n v="268.94953999999996"/>
  </r>
  <r>
    <x v="0"/>
    <x v="1"/>
    <x v="1"/>
    <x v="4"/>
    <n v="2422.7337240000002"/>
  </r>
  <r>
    <x v="0"/>
    <x v="1"/>
    <x v="3"/>
    <x v="1"/>
    <n v="735.81756500000006"/>
  </r>
  <r>
    <x v="1"/>
    <x v="1"/>
    <x v="3"/>
    <x v="0"/>
    <n v="922.52564000000007"/>
  </r>
  <r>
    <x v="0"/>
    <x v="1"/>
    <x v="2"/>
    <x v="3"/>
    <n v="744.36430499999994"/>
  </r>
  <r>
    <x v="0"/>
    <x v="1"/>
    <x v="1"/>
    <x v="0"/>
    <n v="1400.1286700000001"/>
  </r>
  <r>
    <x v="0"/>
    <x v="1"/>
    <x v="0"/>
    <x v="5"/>
    <n v="172.77850000000001"/>
  </r>
  <r>
    <x v="1"/>
    <x v="1"/>
    <x v="0"/>
    <x v="0"/>
    <n v="1233.3827999999999"/>
  </r>
  <r>
    <x v="1"/>
    <x v="1"/>
    <x v="2"/>
    <x v="2"/>
    <n v="671.01918999999998"/>
  </r>
  <r>
    <x v="0"/>
    <x v="0"/>
    <x v="1"/>
    <x v="2"/>
    <n v="1944.4265800000001"/>
  </r>
  <r>
    <x v="0"/>
    <x v="1"/>
    <x v="1"/>
    <x v="0"/>
    <n v="161.57666999999998"/>
  </r>
  <r>
    <x v="1"/>
    <x v="1"/>
    <x v="1"/>
    <x v="3"/>
    <n v="446.32051000000001"/>
  </r>
  <r>
    <x v="1"/>
    <x v="0"/>
    <x v="2"/>
    <x v="0"/>
    <n v="1735.26803"/>
  </r>
  <r>
    <x v="1"/>
    <x v="1"/>
    <x v="1"/>
    <x v="3"/>
    <n v="715.26714000000004"/>
  </r>
  <r>
    <x v="0"/>
    <x v="0"/>
    <x v="3"/>
    <x v="3"/>
    <n v="3851.1628299999998"/>
  </r>
  <r>
    <x v="0"/>
    <x v="1"/>
    <x v="3"/>
    <x v="2"/>
    <n v="535.407465"/>
  </r>
  <r>
    <x v="0"/>
    <x v="1"/>
    <x v="0"/>
    <x v="0"/>
    <n v="3516.013457"/>
  </r>
  <r>
    <x v="1"/>
    <x v="1"/>
    <x v="0"/>
    <x v="3"/>
    <n v="719.68669999999997"/>
  </r>
  <r>
    <x v="0"/>
    <x v="0"/>
    <x v="3"/>
    <x v="0"/>
    <n v="2952.3165600000002"/>
  </r>
  <r>
    <x v="1"/>
    <x v="1"/>
    <x v="2"/>
    <x v="1"/>
    <n v="2447.6478510000002"/>
  </r>
  <r>
    <x v="0"/>
    <x v="1"/>
    <x v="1"/>
    <x v="3"/>
    <n v="1264.8703399999999"/>
  </r>
  <r>
    <x v="1"/>
    <x v="1"/>
    <x v="1"/>
    <x v="3"/>
    <n v="198.69333999999998"/>
  </r>
  <r>
    <x v="1"/>
    <x v="1"/>
    <x v="0"/>
    <x v="2"/>
    <n v="183.20940000000002"/>
  </r>
  <r>
    <x v="1"/>
    <x v="1"/>
    <x v="3"/>
    <x v="0"/>
    <n v="404.05582500000003"/>
  </r>
  <r>
    <x v="1"/>
    <x v="0"/>
    <x v="3"/>
    <x v="5"/>
    <n v="1282.94551"/>
  </r>
  <r>
    <x v="0"/>
    <x v="0"/>
    <x v="0"/>
    <x v="1"/>
    <n v="4730.5304999999998"/>
  </r>
  <r>
    <x v="1"/>
    <x v="0"/>
    <x v="1"/>
    <x v="1"/>
    <n v="4426.0749900000001"/>
  </r>
  <r>
    <x v="1"/>
    <x v="1"/>
    <x v="0"/>
    <x v="1"/>
    <n v="426.07439999999997"/>
  </r>
  <r>
    <x v="1"/>
    <x v="0"/>
    <x v="3"/>
    <x v="1"/>
    <n v="4109.7161749999996"/>
  </r>
  <r>
    <x v="0"/>
    <x v="1"/>
    <x v="3"/>
    <x v="0"/>
    <n v="1304.7332350000001"/>
  </r>
  <r>
    <x v="1"/>
    <x v="0"/>
    <x v="2"/>
    <x v="1"/>
    <n v="4392.1183700000001"/>
  </r>
  <r>
    <x v="0"/>
    <x v="1"/>
    <x v="1"/>
    <x v="4"/>
    <n v="540.09804999999994"/>
  </r>
  <r>
    <x v="1"/>
    <x v="1"/>
    <x v="2"/>
    <x v="2"/>
    <n v="1152.0099850000001"/>
  </r>
  <r>
    <x v="1"/>
    <x v="0"/>
    <x v="2"/>
    <x v="1"/>
    <n v="3375.02918"/>
  </r>
  <r>
    <x v="0"/>
    <x v="1"/>
    <x v="0"/>
    <x v="0"/>
    <n v="1183.7159999999999"/>
  </r>
  <r>
    <x v="0"/>
    <x v="0"/>
    <x v="1"/>
    <x v="0"/>
    <n v="1708.52676"/>
  </r>
  <r>
    <x v="1"/>
    <x v="0"/>
    <x v="3"/>
    <x v="2"/>
    <n v="2486.9836800000003"/>
  </r>
  <r>
    <x v="1"/>
    <x v="0"/>
    <x v="2"/>
    <x v="3"/>
    <n v="3621.9405449999999"/>
  </r>
  <r>
    <x v="0"/>
    <x v="1"/>
    <x v="1"/>
    <x v="3"/>
    <n v="2046.2997660000001"/>
  </r>
  <r>
    <x v="1"/>
    <x v="0"/>
    <x v="1"/>
    <x v="4"/>
    <n v="4615.1124499999996"/>
  </r>
  <r>
    <x v="1"/>
    <x v="0"/>
    <x v="1"/>
    <x v="2"/>
    <n v="1717.9522000000002"/>
  </r>
  <r>
    <x v="0"/>
    <x v="1"/>
    <x v="3"/>
    <x v="1"/>
    <n v="1459.0632049999999"/>
  </r>
  <r>
    <x v="1"/>
    <x v="1"/>
    <x v="0"/>
    <x v="1"/>
    <n v="744.10529999999994"/>
  </r>
  <r>
    <x v="1"/>
    <x v="1"/>
    <x v="3"/>
    <x v="0"/>
    <n v="928.24806000000012"/>
  </r>
  <r>
    <x v="1"/>
    <x v="1"/>
    <x v="1"/>
    <x v="0"/>
    <n v="171.94363000000001"/>
  </r>
  <r>
    <x v="1"/>
    <x v="0"/>
    <x v="0"/>
    <x v="1"/>
    <n v="4285.6838000000007"/>
  </r>
  <r>
    <x v="1"/>
    <x v="1"/>
    <x v="2"/>
    <x v="3"/>
    <n v="726.57024999999999"/>
  </r>
  <r>
    <x v="1"/>
    <x v="1"/>
    <x v="3"/>
    <x v="0"/>
    <n v="961.76624500000003"/>
  </r>
  <r>
    <x v="1"/>
    <x v="1"/>
    <x v="2"/>
    <x v="0"/>
    <n v="252.31694999999999"/>
  </r>
  <r>
    <x v="0"/>
    <x v="1"/>
    <x v="3"/>
    <x v="0"/>
    <n v="971.58410000000003"/>
  </r>
  <r>
    <x v="1"/>
    <x v="1"/>
    <x v="2"/>
    <x v="2"/>
    <n v="280.36978499999998"/>
  </r>
  <r>
    <x v="0"/>
    <x v="1"/>
    <x v="0"/>
    <x v="2"/>
    <n v="215.04689999999999"/>
  </r>
  <r>
    <x v="1"/>
    <x v="1"/>
    <x v="1"/>
    <x v="1"/>
    <n v="1292.8791100000001"/>
  </r>
  <r>
    <x v="0"/>
    <x v="1"/>
    <x v="1"/>
    <x v="2"/>
    <n v="985.51314000000002"/>
  </r>
  <r>
    <x v="0"/>
    <x v="0"/>
    <x v="3"/>
    <x v="0"/>
    <n v="2233.1566800000001"/>
  </r>
  <r>
    <x v="1"/>
    <x v="0"/>
    <x v="3"/>
    <x v="4"/>
    <n v="4854.9178350000002"/>
  </r>
  <r>
    <x v="1"/>
    <x v="1"/>
    <x v="3"/>
    <x v="0"/>
    <n v="423.71265499999998"/>
  </r>
  <r>
    <x v="0"/>
    <x v="1"/>
    <x v="3"/>
    <x v="1"/>
    <n v="1187.9104050000001"/>
  </r>
  <r>
    <x v="0"/>
    <x v="1"/>
    <x v="0"/>
    <x v="1"/>
    <n v="962.59199999999998"/>
  </r>
  <r>
    <x v="1"/>
    <x v="1"/>
    <x v="1"/>
    <x v="0"/>
    <n v="774.21098000000006"/>
  </r>
  <r>
    <x v="0"/>
    <x v="1"/>
    <x v="3"/>
    <x v="4"/>
    <n v="943.29253000000006"/>
  </r>
  <r>
    <x v="0"/>
    <x v="1"/>
    <x v="2"/>
    <x v="0"/>
    <n v="1425.6192800000001"/>
  </r>
  <r>
    <x v="0"/>
    <x v="0"/>
    <x v="3"/>
    <x v="3"/>
    <n v="4789.6791350000003"/>
  </r>
  <r>
    <x v="1"/>
    <x v="1"/>
    <x v="1"/>
    <x v="0"/>
    <n v="2599.2821039999999"/>
  </r>
  <r>
    <x v="0"/>
    <x v="1"/>
    <x v="0"/>
    <x v="1"/>
    <n v="317.20179999999999"/>
  </r>
  <r>
    <x v="1"/>
    <x v="1"/>
    <x v="3"/>
    <x v="0"/>
    <n v="2027.7807509999998"/>
  </r>
  <r>
    <x v="1"/>
    <x v="0"/>
    <x v="1"/>
    <x v="4"/>
    <n v="4211.2235600000004"/>
  </r>
  <r>
    <x v="0"/>
    <x v="1"/>
    <x v="1"/>
    <x v="0"/>
    <n v="215.67518000000001"/>
  </r>
  <r>
    <x v="1"/>
    <x v="1"/>
    <x v="0"/>
    <x v="0"/>
    <n v="390.61270000000002"/>
  </r>
  <r>
    <x v="1"/>
    <x v="1"/>
    <x v="3"/>
    <x v="2"/>
    <n v="170.45680999999999"/>
  </r>
  <r>
    <x v="1"/>
    <x v="0"/>
    <x v="0"/>
    <x v="0"/>
    <n v="1629.7846"/>
  </r>
  <r>
    <x v="1"/>
    <x v="0"/>
    <x v="1"/>
    <x v="0"/>
    <n v="2197.86769"/>
  </r>
  <r>
    <x v="1"/>
    <x v="0"/>
    <x v="2"/>
    <x v="1"/>
    <n v="3874.6355100000001"/>
  </r>
  <r>
    <x v="0"/>
    <x v="1"/>
    <x v="2"/>
    <x v="0"/>
    <n v="924.94951999999989"/>
  </r>
  <r>
    <x v="1"/>
    <x v="1"/>
    <x v="3"/>
    <x v="0"/>
    <n v="674.67425000000003"/>
  </r>
  <r>
    <x v="0"/>
    <x v="0"/>
    <x v="3"/>
    <x v="2"/>
    <n v="2487.3384900000001"/>
  </r>
  <r>
    <x v="0"/>
    <x v="1"/>
    <x v="1"/>
    <x v="3"/>
    <n v="1226.55069"/>
  </r>
  <r>
    <x v="0"/>
    <x v="1"/>
    <x v="1"/>
    <x v="1"/>
    <n v="434.94620000000003"/>
  </r>
  <r>
    <x v="0"/>
    <x v="1"/>
    <x v="0"/>
    <x v="3"/>
    <n v="1264.6206999999999"/>
  </r>
  <r>
    <x v="1"/>
    <x v="1"/>
    <x v="2"/>
    <x v="1"/>
    <n v="1944.2353500000002"/>
  </r>
  <r>
    <x v="0"/>
    <x v="1"/>
    <x v="0"/>
    <x v="0"/>
    <n v="2017.7671129999999"/>
  </r>
  <r>
    <x v="0"/>
    <x v="1"/>
    <x v="1"/>
    <x v="1"/>
    <n v="415.10287"/>
  </r>
  <r>
    <x v="1"/>
    <x v="1"/>
    <x v="3"/>
    <x v="1"/>
    <n v="1194.459435"/>
  </r>
  <r>
    <x v="0"/>
    <x v="1"/>
    <x v="2"/>
    <x v="1"/>
    <n v="774.91563999999994"/>
  </r>
  <r>
    <x v="1"/>
    <x v="1"/>
    <x v="0"/>
    <x v="0"/>
    <n v="844.44740000000002"/>
  </r>
  <r>
    <x v="0"/>
    <x v="1"/>
    <x v="0"/>
    <x v="2"/>
    <n v="173.73759999999999"/>
  </r>
  <r>
    <x v="1"/>
    <x v="0"/>
    <x v="1"/>
    <x v="3"/>
    <n v="4212.4515300000003"/>
  </r>
  <r>
    <x v="1"/>
    <x v="1"/>
    <x v="1"/>
    <x v="3"/>
    <n v="812.44083999999998"/>
  </r>
  <r>
    <x v="0"/>
    <x v="0"/>
    <x v="0"/>
    <x v="1"/>
    <n v="3483.8872999999999"/>
  </r>
  <r>
    <x v="1"/>
    <x v="1"/>
    <x v="3"/>
    <x v="1"/>
    <n v="972.27695000000006"/>
  </r>
  <r>
    <x v="1"/>
    <x v="1"/>
    <x v="2"/>
    <x v="1"/>
    <n v="883.52649500000007"/>
  </r>
  <r>
    <x v="1"/>
    <x v="1"/>
    <x v="3"/>
    <x v="1"/>
    <n v="1043.506525"/>
  </r>
  <r>
    <x v="0"/>
    <x v="1"/>
    <x v="2"/>
    <x v="0"/>
    <n v="742.11945500000002"/>
  </r>
  <r>
    <x v="1"/>
    <x v="1"/>
    <x v="3"/>
    <x v="3"/>
    <n v="466.76076499999999"/>
  </r>
  <r>
    <x v="1"/>
    <x v="1"/>
    <x v="2"/>
    <x v="0"/>
    <n v="489.47533000000004"/>
  </r>
  <r>
    <x v="0"/>
    <x v="1"/>
    <x v="3"/>
    <x v="0"/>
    <n v="2467.166334"/>
  </r>
  <r>
    <x v="1"/>
    <x v="0"/>
    <x v="0"/>
    <x v="1"/>
    <n v="3549.1639999999998"/>
  </r>
  <r>
    <x v="1"/>
    <x v="1"/>
    <x v="3"/>
    <x v="4"/>
    <n v="1156.6300550000001"/>
  </r>
  <r>
    <x v="1"/>
    <x v="1"/>
    <x v="0"/>
    <x v="0"/>
    <n v="286.60910000000001"/>
  </r>
  <r>
    <x v="1"/>
    <x v="1"/>
    <x v="3"/>
    <x v="1"/>
    <n v="660.02059499999996"/>
  </r>
  <r>
    <x v="0"/>
    <x v="1"/>
    <x v="1"/>
    <x v="2"/>
    <n v="356.18889000000001"/>
  </r>
  <r>
    <x v="1"/>
    <x v="0"/>
    <x v="2"/>
    <x v="3"/>
    <n v="4276.0502200000001"/>
  </r>
  <r>
    <x v="0"/>
    <x v="0"/>
    <x v="0"/>
    <x v="1"/>
    <n v="4792.8029999999999"/>
  </r>
  <r>
    <x v="1"/>
    <x v="1"/>
    <x v="0"/>
    <x v="3"/>
    <n v="914.45650000000001"/>
  </r>
  <r>
    <x v="0"/>
    <x v="0"/>
    <x v="3"/>
    <x v="3"/>
    <n v="4851.7563150000005"/>
  </r>
  <r>
    <x v="1"/>
    <x v="0"/>
    <x v="2"/>
    <x v="0"/>
    <n v="2439.3622399999999"/>
  </r>
  <r>
    <x v="0"/>
    <x v="1"/>
    <x v="2"/>
    <x v="1"/>
    <n v="1342.90354"/>
  </r>
  <r>
    <x v="0"/>
    <x v="1"/>
    <x v="3"/>
    <x v="0"/>
    <n v="1165.8379150000001"/>
  </r>
  <r>
    <x v="0"/>
    <x v="1"/>
    <x v="3"/>
    <x v="3"/>
    <n v="1914.4576519999998"/>
  </r>
  <r>
    <x v="1"/>
    <x v="1"/>
    <x v="0"/>
    <x v="1"/>
    <n v="1382.2802999999999"/>
  </r>
  <r>
    <x v="1"/>
    <x v="1"/>
    <x v="1"/>
    <x v="0"/>
    <n v="1214.2578600000002"/>
  </r>
  <r>
    <x v="1"/>
    <x v="1"/>
    <x v="2"/>
    <x v="0"/>
    <n v="1393.76665"/>
  </r>
  <r>
    <x v="1"/>
    <x v="0"/>
    <x v="3"/>
    <x v="1"/>
    <n v="4191.9097000000002"/>
  </r>
  <r>
    <x v="0"/>
    <x v="1"/>
    <x v="1"/>
    <x v="0"/>
    <n v="823.26388000000009"/>
  </r>
  <r>
    <x v="0"/>
    <x v="1"/>
    <x v="0"/>
    <x v="0"/>
    <n v="1895.522017"/>
  </r>
  <r>
    <x v="1"/>
    <x v="1"/>
    <x v="2"/>
    <x v="1"/>
    <n v="1335.2099800000001"/>
  </r>
  <r>
    <x v="0"/>
    <x v="1"/>
    <x v="3"/>
    <x v="0"/>
    <n v="1321.7094499999998"/>
  </r>
  <r>
    <x v="1"/>
    <x v="1"/>
    <x v="3"/>
    <x v="3"/>
    <n v="1398.185035"/>
  </r>
  <r>
    <x v="0"/>
    <x v="1"/>
    <x v="1"/>
    <x v="4"/>
    <n v="1097.72063"/>
  </r>
  <r>
    <x v="0"/>
    <x v="1"/>
    <x v="1"/>
    <x v="0"/>
    <n v="618.42993999999999"/>
  </r>
  <r>
    <x v="1"/>
    <x v="1"/>
    <x v="1"/>
    <x v="3"/>
    <n v="488.99995000000001"/>
  </r>
  <r>
    <x v="1"/>
    <x v="1"/>
    <x v="3"/>
    <x v="1"/>
    <n v="833.44575499999996"/>
  </r>
  <r>
    <x v="0"/>
    <x v="1"/>
    <x v="1"/>
    <x v="0"/>
    <n v="547.80367999999999"/>
  </r>
  <r>
    <x v="1"/>
    <x v="1"/>
    <x v="2"/>
    <x v="0"/>
    <n v="163.573365"/>
  </r>
  <r>
    <x v="0"/>
    <x v="1"/>
    <x v="2"/>
    <x v="2"/>
    <n v="1183.0607199999999"/>
  </r>
  <r>
    <x v="0"/>
    <x v="1"/>
    <x v="0"/>
    <x v="0"/>
    <n v="893.2084000000001"/>
  </r>
  <r>
    <x v="0"/>
    <x v="1"/>
    <x v="0"/>
    <x v="0"/>
    <n v="355.4203"/>
  </r>
  <r>
    <x v="1"/>
    <x v="1"/>
    <x v="3"/>
    <x v="3"/>
    <n v="1240.4879100000001"/>
  </r>
  <r>
    <x v="0"/>
    <x v="1"/>
    <x v="1"/>
    <x v="3"/>
    <n v="1413.3037749999999"/>
  </r>
  <r>
    <x v="1"/>
    <x v="1"/>
    <x v="0"/>
    <x v="0"/>
    <n v="2460.3048370000001"/>
  </r>
  <r>
    <x v="1"/>
    <x v="1"/>
    <x v="1"/>
    <x v="4"/>
    <n v="894.41151000000013"/>
  </r>
  <r>
    <x v="1"/>
    <x v="1"/>
    <x v="2"/>
    <x v="0"/>
    <n v="962.03307000000007"/>
  </r>
  <r>
    <x v="1"/>
    <x v="1"/>
    <x v="1"/>
    <x v="4"/>
    <n v="183.72818999999998"/>
  </r>
  <r>
    <x v="0"/>
    <x v="1"/>
    <x v="1"/>
    <x v="2"/>
    <n v="160.75101000000001"/>
  </r>
  <r>
    <x v="0"/>
    <x v="1"/>
    <x v="3"/>
    <x v="1"/>
    <n v="1004.3249"/>
  </r>
  <r>
    <x v="1"/>
    <x v="1"/>
    <x v="0"/>
    <x v="1"/>
    <n v="475.10699999999997"/>
  </r>
  <r>
    <x v="0"/>
    <x v="0"/>
    <x v="0"/>
    <x v="2"/>
    <n v="1384.4505999999999"/>
  </r>
  <r>
    <x v="0"/>
    <x v="1"/>
    <x v="0"/>
    <x v="0"/>
    <n v="259.77789999999999"/>
  </r>
  <r>
    <x v="0"/>
    <x v="1"/>
    <x v="1"/>
    <x v="2"/>
    <n v="318.05101000000002"/>
  </r>
  <r>
    <x v="0"/>
    <x v="1"/>
    <x v="3"/>
    <x v="1"/>
    <n v="977.83472000000006"/>
  </r>
  <r>
    <x v="0"/>
    <x v="1"/>
    <x v="3"/>
    <x v="1"/>
    <n v="1343.0264999999999"/>
  </r>
  <r>
    <x v="0"/>
    <x v="1"/>
    <x v="2"/>
    <x v="2"/>
    <n v="801.70611500000007"/>
  </r>
  <r>
    <x v="1"/>
    <x v="1"/>
    <x v="2"/>
    <x v="1"/>
    <n v="811.62688500000002"/>
  </r>
  <r>
    <x v="1"/>
    <x v="1"/>
    <x v="3"/>
    <x v="1"/>
    <n v="348.18680000000001"/>
  </r>
  <r>
    <x v="0"/>
    <x v="1"/>
    <x v="2"/>
    <x v="2"/>
    <n v="1341.5038099999999"/>
  </r>
  <r>
    <x v="0"/>
    <x v="1"/>
    <x v="3"/>
    <x v="2"/>
    <n v="1202.92867"/>
  </r>
  <r>
    <x v="0"/>
    <x v="1"/>
    <x v="3"/>
    <x v="1"/>
    <n v="763.94174499999997"/>
  </r>
  <r>
    <x v="1"/>
    <x v="0"/>
    <x v="0"/>
    <x v="1"/>
    <n v="3608.5218999999997"/>
  </r>
  <r>
    <x v="1"/>
    <x v="1"/>
    <x v="1"/>
    <x v="1"/>
    <n v="139.15287000000001"/>
  </r>
  <r>
    <x v="0"/>
    <x v="0"/>
    <x v="2"/>
    <x v="0"/>
    <n v="1803.39679"/>
  </r>
  <r>
    <x v="0"/>
    <x v="0"/>
    <x v="3"/>
    <x v="2"/>
    <n v="2165.9930100000001"/>
  </r>
  <r>
    <x v="1"/>
    <x v="0"/>
    <x v="1"/>
    <x v="4"/>
    <n v="3812.6246500000002"/>
  </r>
  <r>
    <x v="0"/>
    <x v="1"/>
    <x v="2"/>
    <x v="1"/>
    <n v="1645.5707849999999"/>
  </r>
  <r>
    <x v="1"/>
    <x v="1"/>
    <x v="1"/>
    <x v="1"/>
    <n v="2700.098473"/>
  </r>
  <r>
    <x v="0"/>
    <x v="0"/>
    <x v="3"/>
    <x v="5"/>
    <n v="1500.6579449999999"/>
  </r>
  <r>
    <x v="1"/>
    <x v="0"/>
    <x v="3"/>
    <x v="1"/>
    <n v="4230.3692150000006"/>
  </r>
  <r>
    <x v="1"/>
    <x v="1"/>
    <x v="1"/>
    <x v="1"/>
    <n v="2078.1488920000002"/>
  </r>
  <r>
    <x v="0"/>
    <x v="1"/>
    <x v="1"/>
    <x v="4"/>
    <n v="584.69175999999993"/>
  </r>
  <r>
    <x v="1"/>
    <x v="1"/>
    <x v="3"/>
    <x v="2"/>
    <n v="830.25356499999998"/>
  </r>
  <r>
    <x v="1"/>
    <x v="1"/>
    <x v="0"/>
    <x v="1"/>
    <n v="126.18589999999999"/>
  </r>
  <r>
    <x v="0"/>
    <x v="1"/>
    <x v="1"/>
    <x v="3"/>
    <n v="1185.6411499999999"/>
  </r>
  <r>
    <x v="1"/>
    <x v="1"/>
    <x v="2"/>
    <x v="0"/>
    <n v="3028.4642940000003"/>
  </r>
  <r>
    <x v="0"/>
    <x v="1"/>
    <x v="2"/>
    <x v="2"/>
    <n v="317.68159000000003"/>
  </r>
  <r>
    <x v="0"/>
    <x v="1"/>
    <x v="2"/>
    <x v="1"/>
    <n v="461.80798999999996"/>
  </r>
  <r>
    <x v="1"/>
    <x v="1"/>
    <x v="3"/>
    <x v="3"/>
    <n v="1073.687075"/>
  </r>
  <r>
    <x v="0"/>
    <x v="1"/>
    <x v="2"/>
    <x v="3"/>
    <n v="213.80707000000001"/>
  </r>
  <r>
    <x v="1"/>
    <x v="1"/>
    <x v="3"/>
    <x v="1"/>
    <n v="896.40605500000004"/>
  </r>
  <r>
    <x v="1"/>
    <x v="1"/>
    <x v="3"/>
    <x v="1"/>
    <n v="929.01394999999991"/>
  </r>
  <r>
    <x v="0"/>
    <x v="1"/>
    <x v="3"/>
    <x v="1"/>
    <n v="941.1004999999999"/>
  </r>
  <r>
    <x v="1"/>
    <x v="1"/>
    <x v="2"/>
    <x v="2"/>
    <n v="752.67064499999992"/>
  </r>
  <r>
    <x v="0"/>
    <x v="1"/>
    <x v="0"/>
    <x v="1"/>
    <n v="852.20030000000008"/>
  </r>
  <r>
    <x v="1"/>
    <x v="1"/>
    <x v="1"/>
    <x v="1"/>
    <n v="1658.6497709999999"/>
  </r>
  <r>
    <x v="1"/>
    <x v="1"/>
    <x v="0"/>
    <x v="0"/>
    <n v="1498.8432"/>
  </r>
  <r>
    <x v="0"/>
    <x v="1"/>
    <x v="1"/>
    <x v="3"/>
    <n v="163.16683"/>
  </r>
  <r>
    <x v="0"/>
    <x v="1"/>
    <x v="0"/>
    <x v="2"/>
    <n v="926.47970000000009"/>
  </r>
  <r>
    <x v="1"/>
    <x v="1"/>
    <x v="1"/>
    <x v="4"/>
    <n v="808.39197999999999"/>
  </r>
  <r>
    <x v="0"/>
    <x v="1"/>
    <x v="2"/>
    <x v="1"/>
    <n v="1469.2669350000001"/>
  </r>
  <r>
    <x v="1"/>
    <x v="1"/>
    <x v="2"/>
    <x v="1"/>
    <n v="1026.9459999999999"/>
  </r>
  <r>
    <x v="1"/>
    <x v="1"/>
    <x v="0"/>
    <x v="2"/>
    <n v="326.01990000000001"/>
  </r>
  <r>
    <x v="0"/>
    <x v="1"/>
    <x v="3"/>
    <x v="3"/>
    <n v="1139.69002"/>
  </r>
  <r>
    <x v="0"/>
    <x v="1"/>
    <x v="1"/>
    <x v="2"/>
    <n v="418.50978999999995"/>
  </r>
  <r>
    <x v="0"/>
    <x v="1"/>
    <x v="0"/>
    <x v="2"/>
    <n v="853.96710000000007"/>
  </r>
  <r>
    <x v="1"/>
    <x v="1"/>
    <x v="1"/>
    <x v="2"/>
    <n v="665.25288"/>
  </r>
  <r>
    <x v="1"/>
    <x v="1"/>
    <x v="1"/>
    <x v="1"/>
    <n v="407.44537000000003"/>
  </r>
  <r>
    <x v="1"/>
    <x v="1"/>
    <x v="2"/>
    <x v="5"/>
    <n v="162.13402000000002"/>
  </r>
  <r>
    <x v="0"/>
    <x v="0"/>
    <x v="3"/>
    <x v="2"/>
    <n v="1959.480965"/>
  </r>
  <r>
    <x v="0"/>
    <x v="0"/>
    <x v="3"/>
    <x v="5"/>
    <n v="1445.5644050000001"/>
  </r>
  <r>
    <x v="1"/>
    <x v="1"/>
    <x v="0"/>
    <x v="2"/>
    <n v="508.00959999999998"/>
  </r>
  <r>
    <x v="0"/>
    <x v="1"/>
    <x v="2"/>
    <x v="3"/>
    <n v="213.49015"/>
  </r>
  <r>
    <x v="0"/>
    <x v="1"/>
    <x v="1"/>
    <x v="3"/>
    <n v="734.57266000000004"/>
  </r>
  <r>
    <x v="1"/>
    <x v="1"/>
    <x v="1"/>
    <x v="1"/>
    <n v="914.09509999999989"/>
  </r>
  <r>
    <x v="0"/>
    <x v="0"/>
    <x v="0"/>
    <x v="2"/>
    <n v="1860.8262"/>
  </r>
  <r>
    <x v="1"/>
    <x v="1"/>
    <x v="1"/>
    <x v="3"/>
    <n v="1441.8280399999999"/>
  </r>
  <r>
    <x v="0"/>
    <x v="0"/>
    <x v="2"/>
    <x v="0"/>
    <n v="2895.0469199999998"/>
  </r>
  <r>
    <x v="1"/>
    <x v="0"/>
    <x v="1"/>
    <x v="1"/>
    <n v="4688.9261200000001"/>
  </r>
  <r>
    <x v="1"/>
    <x v="0"/>
    <x v="1"/>
    <x v="3"/>
    <n v="4659.9108399999996"/>
  </r>
  <r>
    <x v="1"/>
    <x v="0"/>
    <x v="3"/>
    <x v="1"/>
    <n v="3912.5332250000001"/>
  </r>
  <r>
    <x v="1"/>
    <x v="1"/>
    <x v="3"/>
    <x v="1"/>
    <n v="272.73951"/>
  </r>
  <r>
    <x v="1"/>
    <x v="1"/>
    <x v="0"/>
    <x v="1"/>
    <n v="896.83299999999997"/>
  </r>
  <r>
    <x v="1"/>
    <x v="1"/>
    <x v="1"/>
    <x v="2"/>
    <n v="978.88659000000007"/>
  </r>
  <r>
    <x v="0"/>
    <x v="1"/>
    <x v="3"/>
    <x v="0"/>
    <n v="655.50703499999997"/>
  </r>
  <r>
    <x v="0"/>
    <x v="1"/>
    <x v="3"/>
    <x v="0"/>
    <n v="732.3734819"/>
  </r>
  <r>
    <x v="0"/>
    <x v="1"/>
    <x v="3"/>
    <x v="5"/>
    <n v="316.74558500000001"/>
  </r>
  <r>
    <x v="0"/>
    <x v="1"/>
    <x v="2"/>
    <x v="1"/>
    <n v="1880.4752400000002"/>
  </r>
  <r>
    <x v="1"/>
    <x v="1"/>
    <x v="0"/>
    <x v="1"/>
    <n v="2308.295533"/>
  </r>
  <r>
    <x v="0"/>
    <x v="1"/>
    <x v="2"/>
    <x v="2"/>
    <n v="490.64096499999994"/>
  </r>
  <r>
    <x v="1"/>
    <x v="1"/>
    <x v="0"/>
    <x v="0"/>
    <n v="596.97230000000002"/>
  </r>
  <r>
    <x v="0"/>
    <x v="1"/>
    <x v="0"/>
    <x v="1"/>
    <n v="1263.8195000000001"/>
  </r>
  <r>
    <x v="1"/>
    <x v="1"/>
    <x v="2"/>
    <x v="0"/>
    <n v="424.35900499999997"/>
  </r>
  <r>
    <x v="1"/>
    <x v="1"/>
    <x v="1"/>
    <x v="1"/>
    <n v="1391.9822899999999"/>
  </r>
  <r>
    <x v="1"/>
    <x v="1"/>
    <x v="3"/>
    <x v="1"/>
    <n v="225.47967"/>
  </r>
  <r>
    <x v="1"/>
    <x v="1"/>
    <x v="0"/>
    <x v="0"/>
    <n v="592.68459999999993"/>
  </r>
  <r>
    <x v="0"/>
    <x v="1"/>
    <x v="1"/>
    <x v="4"/>
    <n v="1259.2534499999999"/>
  </r>
  <r>
    <x v="1"/>
    <x v="1"/>
    <x v="3"/>
    <x v="0"/>
    <n v="289.73235"/>
  </r>
  <r>
    <x v="0"/>
    <x v="1"/>
    <x v="2"/>
    <x v="1"/>
    <n v="473.82682000000005"/>
  </r>
  <r>
    <x v="0"/>
    <x v="0"/>
    <x v="0"/>
    <x v="1"/>
    <n v="3707.9372000000003"/>
  </r>
  <r>
    <x v="1"/>
    <x v="1"/>
    <x v="1"/>
    <x v="4"/>
    <n v="114.93959"/>
  </r>
  <r>
    <x v="0"/>
    <x v="1"/>
    <x v="1"/>
    <x v="3"/>
    <n v="2828.7897659999999"/>
  </r>
  <r>
    <x v="1"/>
    <x v="0"/>
    <x v="2"/>
    <x v="0"/>
    <n v="2610.9329050000001"/>
  </r>
  <r>
    <x v="0"/>
    <x v="1"/>
    <x v="0"/>
    <x v="1"/>
    <n v="734.50839999999994"/>
  </r>
  <r>
    <x v="1"/>
    <x v="1"/>
    <x v="3"/>
    <x v="0"/>
    <n v="1273.09996"/>
  </r>
  <r>
    <x v="0"/>
    <x v="1"/>
    <x v="2"/>
    <x v="0"/>
    <n v="1145.4021500000001"/>
  </r>
  <r>
    <x v="0"/>
    <x v="1"/>
    <x v="0"/>
    <x v="0"/>
    <n v="591.09440000000006"/>
  </r>
  <r>
    <x v="1"/>
    <x v="1"/>
    <x v="0"/>
    <x v="3"/>
    <n v="476.23289999999997"/>
  </r>
  <r>
    <x v="1"/>
    <x v="1"/>
    <x v="0"/>
    <x v="0"/>
    <n v="751.22669999999994"/>
  </r>
  <r>
    <x v="1"/>
    <x v="1"/>
    <x v="2"/>
    <x v="2"/>
    <n v="403.22406999999998"/>
  </r>
  <r>
    <x v="1"/>
    <x v="1"/>
    <x v="0"/>
    <x v="2"/>
    <n v="196.9614"/>
  </r>
  <r>
    <x v="1"/>
    <x v="1"/>
    <x v="2"/>
    <x v="0"/>
    <n v="176.95316499999998"/>
  </r>
  <r>
    <x v="1"/>
    <x v="1"/>
    <x v="1"/>
    <x v="4"/>
    <n v="468.63887000000005"/>
  </r>
  <r>
    <x v="1"/>
    <x v="1"/>
    <x v="0"/>
    <x v="3"/>
    <n v="2179.7000400000002"/>
  </r>
  <r>
    <x v="0"/>
    <x v="1"/>
    <x v="1"/>
    <x v="1"/>
    <n v="1188.19696"/>
  </r>
  <r>
    <x v="0"/>
    <x v="1"/>
    <x v="2"/>
    <x v="1"/>
    <n v="1184.077505"/>
  </r>
  <r>
    <x v="1"/>
    <x v="1"/>
    <x v="0"/>
    <x v="3"/>
    <n v="1060.1412"/>
  </r>
  <r>
    <x v="0"/>
    <x v="1"/>
    <x v="1"/>
    <x v="1"/>
    <n v="768.26700000000005"/>
  </r>
  <r>
    <x v="0"/>
    <x v="1"/>
    <x v="1"/>
    <x v="3"/>
    <n v="1038.14787"/>
  </r>
  <r>
    <x v="1"/>
    <x v="0"/>
    <x v="0"/>
    <x v="1"/>
    <n v="2214.4031999999997"/>
  </r>
  <r>
    <x v="0"/>
    <x v="1"/>
    <x v="3"/>
    <x v="3"/>
    <n v="1523.0324049999999"/>
  </r>
  <r>
    <x v="1"/>
    <x v="1"/>
    <x v="3"/>
    <x v="0"/>
    <n v="1116.5417649999999"/>
  </r>
  <r>
    <x v="1"/>
    <x v="1"/>
    <x v="2"/>
    <x v="0"/>
    <n v="163.20362500000002"/>
  </r>
  <r>
    <x v="0"/>
    <x v="0"/>
    <x v="1"/>
    <x v="0"/>
    <n v="1952.1968199999999"/>
  </r>
  <r>
    <x v="0"/>
    <x v="1"/>
    <x v="0"/>
    <x v="0"/>
    <n v="1322.4693"/>
  </r>
  <r>
    <x v="0"/>
    <x v="1"/>
    <x v="2"/>
    <x v="1"/>
    <n v="1264.3377800000001"/>
  </r>
  <r>
    <x v="0"/>
    <x v="1"/>
    <x v="3"/>
    <x v="2"/>
    <n v="2328.89284"/>
  </r>
  <r>
    <x v="0"/>
    <x v="1"/>
    <x v="1"/>
    <x v="2"/>
    <n v="220.10971000000001"/>
  </r>
  <r>
    <x v="1"/>
    <x v="1"/>
    <x v="1"/>
    <x v="1"/>
    <n v="249.70383000000001"/>
  </r>
  <r>
    <x v="0"/>
    <x v="1"/>
    <x v="3"/>
    <x v="1"/>
    <n v="220.347185"/>
  </r>
  <r>
    <x v="0"/>
    <x v="1"/>
    <x v="0"/>
    <x v="0"/>
    <n v="174.44649999999999"/>
  </r>
  <r>
    <x v="0"/>
    <x v="1"/>
    <x v="3"/>
    <x v="1"/>
    <n v="2087.8784430000001"/>
  </r>
  <r>
    <x v="1"/>
    <x v="0"/>
    <x v="0"/>
    <x v="0"/>
    <n v="2538.2296999999999"/>
  </r>
  <r>
    <x v="1"/>
    <x v="0"/>
    <x v="2"/>
    <x v="0"/>
    <n v="2886.8663900000001"/>
  </r>
  <r>
    <x v="1"/>
    <x v="0"/>
    <x v="3"/>
    <x v="0"/>
    <n v="3514.7528480000001"/>
  </r>
  <r>
    <x v="1"/>
    <x v="1"/>
    <x v="2"/>
    <x v="3"/>
    <n v="253.43937500000001"/>
  </r>
  <r>
    <x v="1"/>
    <x v="1"/>
    <x v="1"/>
    <x v="3"/>
    <n v="153.43045000000001"/>
  </r>
  <r>
    <x v="1"/>
    <x v="1"/>
    <x v="1"/>
    <x v="1"/>
    <n v="182.42854"/>
  </r>
  <r>
    <x v="1"/>
    <x v="1"/>
    <x v="2"/>
    <x v="4"/>
    <n v="1555.518875"/>
  </r>
  <r>
    <x v="1"/>
    <x v="1"/>
    <x v="1"/>
    <x v="3"/>
    <n v="930.47019"/>
  </r>
  <r>
    <x v="0"/>
    <x v="1"/>
    <x v="1"/>
    <x v="1"/>
    <n v="162.21885"/>
  </r>
  <r>
    <x v="0"/>
    <x v="1"/>
    <x v="0"/>
    <x v="3"/>
    <n v="988.00679999999988"/>
  </r>
  <r>
    <x v="1"/>
    <x v="1"/>
    <x v="0"/>
    <x v="1"/>
    <n v="956.30290000000002"/>
  </r>
  <r>
    <x v="0"/>
    <x v="1"/>
    <x v="3"/>
    <x v="1"/>
    <n v="434.70233500000006"/>
  </r>
  <r>
    <x v="0"/>
    <x v="1"/>
    <x v="2"/>
    <x v="2"/>
    <n v="1247.53513"/>
  </r>
  <r>
    <x v="1"/>
    <x v="1"/>
    <x v="0"/>
    <x v="0"/>
    <n v="125.39359999999999"/>
  </r>
  <r>
    <x v="0"/>
    <x v="0"/>
    <x v="1"/>
    <x v="3"/>
    <n v="4888.5135609999998"/>
  </r>
  <r>
    <x v="1"/>
    <x v="1"/>
    <x v="2"/>
    <x v="1"/>
    <n v="1046.19794"/>
  </r>
  <r>
    <x v="0"/>
    <x v="1"/>
    <x v="0"/>
    <x v="1"/>
    <n v="174.87739999999999"/>
  </r>
  <r>
    <x v="0"/>
    <x v="1"/>
    <x v="1"/>
    <x v="0"/>
    <n v="2451.3091260000001"/>
  </r>
  <r>
    <x v="0"/>
    <x v="1"/>
    <x v="3"/>
    <x v="0"/>
    <n v="219.64731999999998"/>
  </r>
  <r>
    <x v="1"/>
    <x v="1"/>
    <x v="0"/>
    <x v="4"/>
    <n v="1257.4049"/>
  </r>
  <r>
    <x v="1"/>
    <x v="0"/>
    <x v="0"/>
    <x v="0"/>
    <n v="1794.2105999999999"/>
  </r>
  <r>
    <x v="1"/>
    <x v="1"/>
    <x v="3"/>
    <x v="0"/>
    <n v="196.70227"/>
  </r>
  <r>
    <x v="0"/>
    <x v="1"/>
    <x v="0"/>
    <x v="2"/>
    <n v="493.16469999999998"/>
  </r>
  <r>
    <x v="1"/>
    <x v="1"/>
    <x v="0"/>
    <x v="0"/>
    <n v="802.79679999999996"/>
  </r>
  <r>
    <x v="0"/>
    <x v="1"/>
    <x v="1"/>
    <x v="2"/>
    <n v="821.11002000000008"/>
  </r>
  <r>
    <x v="0"/>
    <x v="1"/>
    <x v="0"/>
    <x v="3"/>
    <n v="1347.086"/>
  </r>
  <r>
    <x v="1"/>
    <x v="0"/>
    <x v="0"/>
    <x v="1"/>
    <n v="3619.7699000000002"/>
  </r>
  <r>
    <x v="1"/>
    <x v="1"/>
    <x v="3"/>
    <x v="0"/>
    <n v="683.73686999999995"/>
  </r>
  <r>
    <x v="1"/>
    <x v="0"/>
    <x v="1"/>
    <x v="2"/>
    <n v="2221.81149"/>
  </r>
  <r>
    <x v="1"/>
    <x v="0"/>
    <x v="1"/>
    <x v="1"/>
    <n v="3254.8340499999999"/>
  </r>
  <r>
    <x v="0"/>
    <x v="1"/>
    <x v="1"/>
    <x v="0"/>
    <n v="597.43846999999994"/>
  </r>
  <r>
    <x v="1"/>
    <x v="1"/>
    <x v="2"/>
    <x v="1"/>
    <n v="679.68632500000001"/>
  </r>
  <r>
    <x v="1"/>
    <x v="1"/>
    <x v="2"/>
    <x v="1"/>
    <n v="264.32685000000004"/>
  </r>
  <r>
    <x v="1"/>
    <x v="1"/>
    <x v="2"/>
    <x v="2"/>
    <n v="307.70954999999998"/>
  </r>
  <r>
    <x v="0"/>
    <x v="1"/>
    <x v="3"/>
    <x v="0"/>
    <n v="304.42133000000001"/>
  </r>
  <r>
    <x v="0"/>
    <x v="1"/>
    <x v="0"/>
    <x v="0"/>
    <n v="1145.528"/>
  </r>
  <r>
    <x v="1"/>
    <x v="1"/>
    <x v="3"/>
    <x v="1"/>
    <n v="1176.30009"/>
  </r>
  <r>
    <x v="1"/>
    <x v="1"/>
    <x v="1"/>
    <x v="1"/>
    <n v="249.84144000000001"/>
  </r>
  <r>
    <x v="1"/>
    <x v="1"/>
    <x v="3"/>
    <x v="2"/>
    <n v="936.13268000000005"/>
  </r>
  <r>
    <x v="1"/>
    <x v="1"/>
    <x v="0"/>
    <x v="1"/>
    <n v="125.62989999999999"/>
  </r>
  <r>
    <x v="1"/>
    <x v="0"/>
    <x v="0"/>
    <x v="0"/>
    <n v="2108.2159999999999"/>
  </r>
  <r>
    <x v="1"/>
    <x v="1"/>
    <x v="0"/>
    <x v="3"/>
    <n v="1136.2755"/>
  </r>
  <r>
    <x v="1"/>
    <x v="1"/>
    <x v="1"/>
    <x v="3"/>
    <n v="2772.4288750000001"/>
  </r>
  <r>
    <x v="1"/>
    <x v="1"/>
    <x v="2"/>
    <x v="1"/>
    <n v="841.34630500000003"/>
  </r>
  <r>
    <x v="0"/>
    <x v="1"/>
    <x v="0"/>
    <x v="1"/>
    <n v="524.07650000000001"/>
  </r>
  <r>
    <x v="1"/>
    <x v="1"/>
    <x v="3"/>
    <x v="1"/>
    <n v="385.77592500000003"/>
  </r>
  <r>
    <x v="0"/>
    <x v="1"/>
    <x v="3"/>
    <x v="0"/>
    <n v="2565.657526"/>
  </r>
  <r>
    <x v="0"/>
    <x v="1"/>
    <x v="1"/>
    <x v="4"/>
    <n v="399.41777999999999"/>
  </r>
  <r>
    <x v="0"/>
    <x v="1"/>
    <x v="3"/>
    <x v="1"/>
    <n v="986.63048500000002"/>
  </r>
  <r>
    <x v="0"/>
    <x v="1"/>
    <x v="1"/>
    <x v="3"/>
    <n v="539.76166999999998"/>
  </r>
  <r>
    <x v="1"/>
    <x v="0"/>
    <x v="1"/>
    <x v="0"/>
    <n v="3824.5593269999999"/>
  </r>
  <r>
    <x v="0"/>
    <x v="1"/>
    <x v="1"/>
    <x v="1"/>
    <n v="1148.2634849999999"/>
  </r>
  <r>
    <x v="0"/>
    <x v="1"/>
    <x v="2"/>
    <x v="1"/>
    <n v="2405.9680189999999"/>
  </r>
  <r>
    <x v="0"/>
    <x v="1"/>
    <x v="0"/>
    <x v="0"/>
    <n v="986.10249999999996"/>
  </r>
  <r>
    <x v="1"/>
    <x v="1"/>
    <x v="3"/>
    <x v="3"/>
    <n v="834.29087500000003"/>
  </r>
  <r>
    <x v="1"/>
    <x v="1"/>
    <x v="3"/>
    <x v="0"/>
    <n v="170.80014"/>
  </r>
  <r>
    <x v="1"/>
    <x v="0"/>
    <x v="1"/>
    <x v="4"/>
    <n v="4867.55177"/>
  </r>
  <r>
    <x v="0"/>
    <x v="1"/>
    <x v="3"/>
    <x v="1"/>
    <n v="1404.3476699999999"/>
  </r>
  <r>
    <x v="1"/>
    <x v="1"/>
    <x v="1"/>
    <x v="0"/>
    <n v="1292.5886"/>
  </r>
  <r>
    <x v="1"/>
    <x v="1"/>
    <x v="1"/>
    <x v="3"/>
    <n v="1921.4705529999999"/>
  </r>
  <r>
    <x v="1"/>
    <x v="1"/>
    <x v="1"/>
    <x v="4"/>
    <n v="1383.1115199999999"/>
  </r>
  <r>
    <x v="1"/>
    <x v="1"/>
    <x v="3"/>
    <x v="0"/>
    <n v="606.71267499999999"/>
  </r>
  <r>
    <x v="0"/>
    <x v="1"/>
    <x v="0"/>
    <x v="3"/>
    <n v="597.23779999999999"/>
  </r>
  <r>
    <x v="0"/>
    <x v="1"/>
    <x v="0"/>
    <x v="1"/>
    <n v="882.50859999999989"/>
  </r>
  <r>
    <x v="0"/>
    <x v="1"/>
    <x v="1"/>
    <x v="0"/>
    <n v="823.30975000000001"/>
  </r>
  <r>
    <x v="1"/>
    <x v="1"/>
    <x v="1"/>
    <x v="1"/>
    <n v="2734.6042069999999"/>
  </r>
  <r>
    <x v="0"/>
    <x v="1"/>
    <x v="0"/>
    <x v="3"/>
    <n v="619.64480000000003"/>
  </r>
  <r>
    <x v="0"/>
    <x v="1"/>
    <x v="1"/>
    <x v="1"/>
    <n v="305.63881000000003"/>
  </r>
  <r>
    <x v="0"/>
    <x v="1"/>
    <x v="1"/>
    <x v="3"/>
    <n v="1388.7203999999999"/>
  </r>
  <r>
    <x v="0"/>
    <x v="0"/>
    <x v="1"/>
    <x v="4"/>
    <n v="6377.0428010000005"/>
  </r>
  <r>
    <x v="1"/>
    <x v="1"/>
    <x v="2"/>
    <x v="1"/>
    <n v="1023.1499900000001"/>
  </r>
  <r>
    <x v="1"/>
    <x v="0"/>
    <x v="2"/>
    <x v="0"/>
    <n v="2380.72406"/>
  </r>
  <r>
    <x v="1"/>
    <x v="1"/>
    <x v="3"/>
    <x v="3"/>
    <n v="326.88466499999998"/>
  </r>
  <r>
    <x v="0"/>
    <x v="1"/>
    <x v="0"/>
    <x v="4"/>
    <n v="1153.8421000000001"/>
  </r>
  <r>
    <x v="0"/>
    <x v="1"/>
    <x v="3"/>
    <x v="0"/>
    <n v="321.36220500000002"/>
  </r>
  <r>
    <x v="0"/>
    <x v="0"/>
    <x v="1"/>
    <x v="4"/>
    <n v="4586.3204999999998"/>
  </r>
  <r>
    <x v="1"/>
    <x v="1"/>
    <x v="0"/>
    <x v="1"/>
    <n v="1339.0558999999998"/>
  </r>
  <r>
    <x v="0"/>
    <x v="1"/>
    <x v="1"/>
    <x v="0"/>
    <n v="397.29246999999998"/>
  </r>
  <r>
    <x v="1"/>
    <x v="1"/>
    <x v="0"/>
    <x v="2"/>
    <n v="1295.7118"/>
  </r>
  <r>
    <x v="0"/>
    <x v="1"/>
    <x v="2"/>
    <x v="1"/>
    <n v="1118.76567"/>
  </r>
  <r>
    <x v="0"/>
    <x v="1"/>
    <x v="3"/>
    <x v="4"/>
    <n v="1787.8900679999999"/>
  </r>
  <r>
    <x v="1"/>
    <x v="1"/>
    <x v="0"/>
    <x v="2"/>
    <n v="384.76740000000001"/>
  </r>
  <r>
    <x v="1"/>
    <x v="1"/>
    <x v="3"/>
    <x v="1"/>
    <n v="833.45895999999993"/>
  </r>
  <r>
    <x v="1"/>
    <x v="1"/>
    <x v="1"/>
    <x v="1"/>
    <n v="393.51799"/>
  </r>
  <r>
    <x v="0"/>
    <x v="0"/>
    <x v="2"/>
    <x v="1"/>
    <n v="3998.3425949999996"/>
  </r>
  <r>
    <x v="1"/>
    <x v="1"/>
    <x v="2"/>
    <x v="3"/>
    <n v="164.64296999999999"/>
  </r>
  <r>
    <x v="0"/>
    <x v="1"/>
    <x v="2"/>
    <x v="2"/>
    <n v="919.38384999999994"/>
  </r>
  <r>
    <x v="0"/>
    <x v="1"/>
    <x v="3"/>
    <x v="1"/>
    <n v="1092.3933199999999"/>
  </r>
  <r>
    <x v="1"/>
    <x v="1"/>
    <x v="0"/>
    <x v="1"/>
    <n v="249.40219999999999"/>
  </r>
  <r>
    <x v="1"/>
    <x v="1"/>
    <x v="1"/>
    <x v="4"/>
    <n v="905.87302999999997"/>
  </r>
  <r>
    <x v="0"/>
    <x v="1"/>
    <x v="1"/>
    <x v="1"/>
    <n v="280.12588"/>
  </r>
  <r>
    <x v="0"/>
    <x v="1"/>
    <x v="2"/>
    <x v="1"/>
    <n v="212.84310500000001"/>
  </r>
  <r>
    <x v="0"/>
    <x v="1"/>
    <x v="2"/>
    <x v="4"/>
    <n v="637.35573499999998"/>
  </r>
  <r>
    <x v="1"/>
    <x v="1"/>
    <x v="2"/>
    <x v="1"/>
    <n v="725.67231000000004"/>
  </r>
  <r>
    <x v="0"/>
    <x v="1"/>
    <x v="0"/>
    <x v="1"/>
    <n v="1155.2904000000001"/>
  </r>
  <r>
    <x v="1"/>
    <x v="0"/>
    <x v="2"/>
    <x v="4"/>
    <n v="4570.2022349999997"/>
  </r>
  <r>
    <x v="0"/>
    <x v="1"/>
    <x v="0"/>
    <x v="0"/>
    <n v="376.12919999999997"/>
  </r>
  <r>
    <x v="0"/>
    <x v="1"/>
    <x v="1"/>
    <x v="3"/>
    <n v="221.94450999999998"/>
  </r>
  <r>
    <x v="0"/>
    <x v="1"/>
    <x v="1"/>
    <x v="4"/>
    <n v="475.36368000000004"/>
  </r>
  <r>
    <x v="0"/>
    <x v="1"/>
    <x v="3"/>
    <x v="3"/>
    <n v="3162.000106"/>
  </r>
  <r>
    <x v="0"/>
    <x v="1"/>
    <x v="3"/>
    <x v="1"/>
    <n v="1322.4057049999999"/>
  </r>
  <r>
    <x v="0"/>
    <x v="1"/>
    <x v="2"/>
    <x v="0"/>
    <n v="1222.2898300000002"/>
  </r>
  <r>
    <x v="1"/>
    <x v="1"/>
    <x v="1"/>
    <x v="0"/>
    <n v="166.49996000000002"/>
  </r>
  <r>
    <x v="0"/>
    <x v="0"/>
    <x v="3"/>
    <x v="3"/>
    <n v="5857.1074480000007"/>
  </r>
  <r>
    <x v="1"/>
    <x v="1"/>
    <x v="0"/>
    <x v="1"/>
    <n v="972.45300000000009"/>
  </r>
  <r>
    <x v="0"/>
    <x v="1"/>
    <x v="3"/>
    <x v="2"/>
    <n v="320.649135"/>
  </r>
  <r>
    <x v="1"/>
    <x v="1"/>
    <x v="3"/>
    <x v="0"/>
    <n v="1291.39924"/>
  </r>
  <r>
    <x v="1"/>
    <x v="1"/>
    <x v="2"/>
    <x v="1"/>
    <n v="163.95631"/>
  </r>
  <r>
    <x v="1"/>
    <x v="1"/>
    <x v="1"/>
    <x v="4"/>
    <n v="635.62707"/>
  </r>
  <r>
    <x v="0"/>
    <x v="1"/>
    <x v="1"/>
    <x v="2"/>
    <n v="1762.623951"/>
  </r>
  <r>
    <x v="1"/>
    <x v="1"/>
    <x v="0"/>
    <x v="2"/>
    <n v="124.2816"/>
  </r>
  <r>
    <x v="0"/>
    <x v="1"/>
    <x v="1"/>
    <x v="0"/>
    <n v="477.96022999999997"/>
  </r>
  <r>
    <x v="1"/>
    <x v="1"/>
    <x v="3"/>
    <x v="2"/>
    <n v="386.12096499999996"/>
  </r>
  <r>
    <x v="0"/>
    <x v="0"/>
    <x v="2"/>
    <x v="1"/>
    <n v="4394.3876099999998"/>
  </r>
  <r>
    <x v="0"/>
    <x v="1"/>
    <x v="3"/>
    <x v="3"/>
    <n v="1363.5637899999999"/>
  </r>
  <r>
    <x v="0"/>
    <x v="1"/>
    <x v="1"/>
    <x v="1"/>
    <n v="597.68311000000006"/>
  </r>
  <r>
    <x v="0"/>
    <x v="1"/>
    <x v="0"/>
    <x v="0"/>
    <n v="1184.2441999999999"/>
  </r>
  <r>
    <x v="1"/>
    <x v="1"/>
    <x v="2"/>
    <x v="2"/>
    <n v="842.80692999999997"/>
  </r>
  <r>
    <x v="1"/>
    <x v="1"/>
    <x v="1"/>
    <x v="1"/>
    <n v="256.64706999999999"/>
  </r>
  <r>
    <x v="0"/>
    <x v="0"/>
    <x v="3"/>
    <x v="2"/>
    <n v="1535.9104499999999"/>
  </r>
  <r>
    <x v="1"/>
    <x v="1"/>
    <x v="1"/>
    <x v="4"/>
    <n v="570.91643999999997"/>
  </r>
  <r>
    <x v="0"/>
    <x v="1"/>
    <x v="3"/>
    <x v="1"/>
    <n v="882.39857499999994"/>
  </r>
  <r>
    <x v="0"/>
    <x v="1"/>
    <x v="1"/>
    <x v="0"/>
    <n v="764.03091999999992"/>
  </r>
  <r>
    <x v="0"/>
    <x v="1"/>
    <x v="3"/>
    <x v="1"/>
    <n v="559.48455000000001"/>
  </r>
  <r>
    <x v="1"/>
    <x v="1"/>
    <x v="0"/>
    <x v="1"/>
    <n v="744.15010000000007"/>
  </r>
  <r>
    <x v="0"/>
    <x v="1"/>
    <x v="2"/>
    <x v="3"/>
    <n v="3347.197189"/>
  </r>
  <r>
    <x v="0"/>
    <x v="1"/>
    <x v="1"/>
    <x v="3"/>
    <n v="163.30444"/>
  </r>
  <r>
    <x v="1"/>
    <x v="1"/>
    <x v="2"/>
    <x v="1"/>
    <n v="917.41356500000006"/>
  </r>
  <r>
    <x v="0"/>
    <x v="1"/>
    <x v="0"/>
    <x v="0"/>
    <n v="1107.0535"/>
  </r>
  <r>
    <x v="0"/>
    <x v="1"/>
    <x v="1"/>
    <x v="3"/>
    <n v="1608.5127500000001"/>
  </r>
  <r>
    <x v="0"/>
    <x v="0"/>
    <x v="2"/>
    <x v="0"/>
    <n v="1746.8983899999998"/>
  </r>
  <r>
    <x v="0"/>
    <x v="1"/>
    <x v="1"/>
    <x v="1"/>
    <n v="928.35619999999994"/>
  </r>
  <r>
    <x v="0"/>
    <x v="1"/>
    <x v="3"/>
    <x v="0"/>
    <n v="355.86202500000002"/>
  </r>
  <r>
    <x v="0"/>
    <x v="0"/>
    <x v="2"/>
    <x v="2"/>
    <n v="2567.877845"/>
  </r>
  <r>
    <x v="1"/>
    <x v="1"/>
    <x v="3"/>
    <x v="0"/>
    <n v="443.50941999999998"/>
  </r>
  <r>
    <x v="1"/>
    <x v="0"/>
    <x v="0"/>
    <x v="3"/>
    <n v="3924.1442000000002"/>
  </r>
  <r>
    <x v="0"/>
    <x v="1"/>
    <x v="1"/>
    <x v="0"/>
    <n v="854.76913000000002"/>
  </r>
  <r>
    <x v="0"/>
    <x v="1"/>
    <x v="0"/>
    <x v="1"/>
    <n v="657.15440000000001"/>
  </r>
  <r>
    <x v="0"/>
    <x v="1"/>
    <x v="3"/>
    <x v="1"/>
    <n v="220.769745"/>
  </r>
  <r>
    <x v="0"/>
    <x v="1"/>
    <x v="3"/>
    <x v="2"/>
    <n v="675.30379999999991"/>
  </r>
  <r>
    <x v="0"/>
    <x v="1"/>
    <x v="1"/>
    <x v="1"/>
    <n v="188.00700000000001"/>
  </r>
  <r>
    <x v="0"/>
    <x v="0"/>
    <x v="1"/>
    <x v="3"/>
    <n v="4296.9852700000001"/>
  </r>
  <r>
    <x v="0"/>
    <x v="1"/>
    <x v="3"/>
    <x v="0"/>
    <n v="1165.8115050000001"/>
  </r>
  <r>
    <x v="1"/>
    <x v="0"/>
    <x v="0"/>
    <x v="0"/>
    <n v="2330.6547"/>
  </r>
  <r>
    <x v="0"/>
    <x v="0"/>
    <x v="1"/>
    <x v="1"/>
    <n v="3443.9855900000002"/>
  </r>
  <r>
    <x v="0"/>
    <x v="1"/>
    <x v="0"/>
    <x v="3"/>
    <n v="1071.3643999999999"/>
  </r>
  <r>
    <x v="1"/>
    <x v="1"/>
    <x v="0"/>
    <x v="1"/>
    <n v="365.93459999999999"/>
  </r>
  <r>
    <x v="1"/>
    <x v="0"/>
    <x v="0"/>
    <x v="1"/>
    <n v="4018.2246"/>
  </r>
  <r>
    <x v="0"/>
    <x v="1"/>
    <x v="0"/>
    <x v="2"/>
    <n v="918.21699999999998"/>
  </r>
  <r>
    <x v="1"/>
    <x v="0"/>
    <x v="3"/>
    <x v="1"/>
    <n v="3461.7840649999998"/>
  </r>
  <r>
    <x v="1"/>
    <x v="1"/>
    <x v="2"/>
    <x v="0"/>
    <n v="1212.961415"/>
  </r>
  <r>
    <x v="0"/>
    <x v="1"/>
    <x v="2"/>
    <x v="0"/>
    <n v="373.64647000000002"/>
  </r>
  <r>
    <x v="1"/>
    <x v="1"/>
    <x v="3"/>
    <x v="0"/>
    <n v="674.85911999999996"/>
  </r>
  <r>
    <x v="1"/>
    <x v="1"/>
    <x v="1"/>
    <x v="4"/>
    <n v="1132.6714870000001"/>
  </r>
  <r>
    <x v="1"/>
    <x v="1"/>
    <x v="0"/>
    <x v="3"/>
    <n v="1136.5952"/>
  </r>
  <r>
    <x v="0"/>
    <x v="0"/>
    <x v="2"/>
    <x v="3"/>
    <n v="4298.3458499999997"/>
  </r>
  <r>
    <x v="1"/>
    <x v="1"/>
    <x v="0"/>
    <x v="3"/>
    <n v="1008.5845999999999"/>
  </r>
  <r>
    <x v="1"/>
    <x v="1"/>
    <x v="0"/>
    <x v="0"/>
    <n v="197.78149999999999"/>
  </r>
  <r>
    <x v="0"/>
    <x v="1"/>
    <x v="1"/>
    <x v="3"/>
    <n v="336.66696999999999"/>
  </r>
  <r>
    <x v="1"/>
    <x v="1"/>
    <x v="3"/>
    <x v="2"/>
    <n v="717.33599500000003"/>
  </r>
  <r>
    <x v="1"/>
    <x v="1"/>
    <x v="0"/>
    <x v="3"/>
    <n v="939.13459999999998"/>
  </r>
  <r>
    <x v="1"/>
    <x v="1"/>
    <x v="3"/>
    <x v="3"/>
    <n v="1441.09321"/>
  </r>
  <r>
    <x v="0"/>
    <x v="1"/>
    <x v="2"/>
    <x v="2"/>
    <n v="270.91118999999998"/>
  </r>
  <r>
    <x v="0"/>
    <x v="1"/>
    <x v="3"/>
    <x v="3"/>
    <n v="2491.5046259999999"/>
  </r>
  <r>
    <x v="1"/>
    <x v="0"/>
    <x v="3"/>
    <x v="0"/>
    <n v="2014.93229"/>
  </r>
  <r>
    <x v="1"/>
    <x v="1"/>
    <x v="1"/>
    <x v="1"/>
    <n v="1294.91554"/>
  </r>
  <r>
    <x v="1"/>
    <x v="1"/>
    <x v="0"/>
    <x v="4"/>
    <n v="666.62430000000006"/>
  </r>
  <r>
    <x v="1"/>
    <x v="0"/>
    <x v="2"/>
    <x v="0"/>
    <n v="3278.7458590000001"/>
  </r>
  <r>
    <x v="1"/>
    <x v="1"/>
    <x v="3"/>
    <x v="1"/>
    <n v="1314.386485"/>
  </r>
  <r>
    <x v="0"/>
    <x v="1"/>
    <x v="2"/>
    <x v="1"/>
    <n v="446.66214000000002"/>
  </r>
  <r>
    <x v="1"/>
    <x v="1"/>
    <x v="1"/>
    <x v="3"/>
    <n v="1880.6145469999999"/>
  </r>
  <r>
    <x v="1"/>
    <x v="1"/>
    <x v="3"/>
    <x v="1"/>
    <n v="1014.1136200000001"/>
  </r>
  <r>
    <x v="1"/>
    <x v="1"/>
    <x v="2"/>
    <x v="0"/>
    <n v="612.35688000000005"/>
  </r>
  <r>
    <x v="0"/>
    <x v="1"/>
    <x v="3"/>
    <x v="2"/>
    <n v="825.22842999999989"/>
  </r>
  <r>
    <x v="1"/>
    <x v="1"/>
    <x v="3"/>
    <x v="0"/>
    <n v="171.2227"/>
  </r>
  <r>
    <x v="0"/>
    <x v="1"/>
    <x v="3"/>
    <x v="1"/>
    <n v="1243.095335"/>
  </r>
  <r>
    <x v="0"/>
    <x v="1"/>
    <x v="1"/>
    <x v="4"/>
    <n v="980.08881999999994"/>
  </r>
  <r>
    <x v="0"/>
    <x v="1"/>
    <x v="1"/>
    <x v="3"/>
    <n v="1057.9711"/>
  </r>
  <r>
    <x v="0"/>
    <x v="1"/>
    <x v="1"/>
    <x v="1"/>
    <n v="828.06227000000001"/>
  </r>
  <r>
    <x v="0"/>
    <x v="1"/>
    <x v="1"/>
    <x v="3"/>
    <n v="852.75319999999988"/>
  </r>
  <r>
    <x v="0"/>
    <x v="1"/>
    <x v="1"/>
    <x v="3"/>
    <n v="1224.4531000000002"/>
  </r>
  <r>
    <x v="0"/>
    <x v="0"/>
    <x v="1"/>
    <x v="0"/>
    <n v="2466.7419"/>
  </r>
  <r>
    <x v="0"/>
    <x v="1"/>
    <x v="0"/>
    <x v="4"/>
    <n v="341.0324"/>
  </r>
  <r>
    <x v="1"/>
    <x v="1"/>
    <x v="2"/>
    <x v="1"/>
    <n v="405.87124499999999"/>
  </r>
  <r>
    <x v="0"/>
    <x v="1"/>
    <x v="3"/>
    <x v="3"/>
    <n v="2639.2260289999999"/>
  </r>
  <r>
    <x v="0"/>
    <x v="1"/>
    <x v="3"/>
    <x v="0"/>
    <n v="1439.4398150000002"/>
  </r>
  <r>
    <x v="1"/>
    <x v="1"/>
    <x v="1"/>
    <x v="4"/>
    <n v="643.56236999999999"/>
  </r>
  <r>
    <x v="0"/>
    <x v="1"/>
    <x v="1"/>
    <x v="2"/>
    <n v="2219.2437110000001"/>
  </r>
  <r>
    <x v="0"/>
    <x v="1"/>
    <x v="3"/>
    <x v="1"/>
    <n v="514.85526000000004"/>
  </r>
  <r>
    <x v="1"/>
    <x v="1"/>
    <x v="1"/>
    <x v="1"/>
    <n v="113.63994"/>
  </r>
  <r>
    <x v="0"/>
    <x v="0"/>
    <x v="1"/>
    <x v="2"/>
    <n v="2703.7914100000003"/>
  </r>
  <r>
    <x v="1"/>
    <x v="0"/>
    <x v="1"/>
    <x v="3"/>
    <n v="4256.0430399999996"/>
  </r>
  <r>
    <x v="1"/>
    <x v="1"/>
    <x v="0"/>
    <x v="0"/>
    <n v="870.34559999999999"/>
  </r>
  <r>
    <x v="0"/>
    <x v="0"/>
    <x v="2"/>
    <x v="1"/>
    <n v="4000.3332249999999"/>
  </r>
  <r>
    <x v="1"/>
    <x v="0"/>
    <x v="3"/>
    <x v="1"/>
    <n v="4571.0207849999997"/>
  </r>
  <r>
    <x v="0"/>
    <x v="1"/>
    <x v="1"/>
    <x v="0"/>
    <n v="650.02359000000001"/>
  </r>
  <r>
    <x v="1"/>
    <x v="1"/>
    <x v="1"/>
    <x v="1"/>
    <n v="483.75823000000003"/>
  </r>
  <r>
    <x v="0"/>
    <x v="1"/>
    <x v="3"/>
    <x v="1"/>
    <n v="394.35954000000004"/>
  </r>
  <r>
    <x v="1"/>
    <x v="1"/>
    <x v="1"/>
    <x v="0"/>
    <n v="439.97309999999999"/>
  </r>
  <r>
    <x v="0"/>
    <x v="1"/>
    <x v="1"/>
    <x v="1"/>
    <n v="618.53208000000006"/>
  </r>
  <r>
    <x v="0"/>
    <x v="0"/>
    <x v="1"/>
    <x v="4"/>
    <n v="4620.0985099999998"/>
  </r>
  <r>
    <x v="1"/>
    <x v="1"/>
    <x v="2"/>
    <x v="2"/>
    <n v="722.27862500000003"/>
  </r>
  <r>
    <x v="0"/>
    <x v="1"/>
    <x v="1"/>
    <x v="4"/>
    <n v="1248.5800899999999"/>
  </r>
  <r>
    <x v="1"/>
    <x v="0"/>
    <x v="2"/>
    <x v="1"/>
    <n v="4613.0526499999996"/>
  </r>
  <r>
    <x v="1"/>
    <x v="1"/>
    <x v="0"/>
    <x v="3"/>
    <n v="1236.3547000000001"/>
  </r>
  <r>
    <x v="0"/>
    <x v="1"/>
    <x v="2"/>
    <x v="2"/>
    <n v="1015.67832"/>
  </r>
  <r>
    <x v="0"/>
    <x v="1"/>
    <x v="0"/>
    <x v="5"/>
    <n v="258.52689999999996"/>
  </r>
  <r>
    <x v="1"/>
    <x v="1"/>
    <x v="0"/>
    <x v="2"/>
    <n v="124.226"/>
  </r>
  <r>
    <x v="1"/>
    <x v="0"/>
    <x v="0"/>
    <x v="3"/>
    <n v="4010.3890000000001"/>
  </r>
  <r>
    <x v="1"/>
    <x v="1"/>
    <x v="2"/>
    <x v="2"/>
    <n v="986.34717999999998"/>
  </r>
  <r>
    <x v="0"/>
    <x v="1"/>
    <x v="0"/>
    <x v="2"/>
    <n v="476.60219999999998"/>
  </r>
  <r>
    <x v="1"/>
    <x v="1"/>
    <x v="3"/>
    <x v="0"/>
    <n v="1124.43769"/>
  </r>
  <r>
    <x v="1"/>
    <x v="1"/>
    <x v="3"/>
    <x v="0"/>
    <n v="772.96457499999997"/>
  </r>
  <r>
    <x v="1"/>
    <x v="1"/>
    <x v="1"/>
    <x v="4"/>
    <n v="543.87491"/>
  </r>
  <r>
    <x v="0"/>
    <x v="1"/>
    <x v="0"/>
    <x v="2"/>
    <n v="2623.6579969999998"/>
  </r>
  <r>
    <x v="1"/>
    <x v="0"/>
    <x v="1"/>
    <x v="1"/>
    <n v="3480.6467700000003"/>
  </r>
  <r>
    <x v="1"/>
    <x v="1"/>
    <x v="3"/>
    <x v="0"/>
    <n v="210.41134000000002"/>
  </r>
  <r>
    <x v="1"/>
    <x v="1"/>
    <x v="0"/>
    <x v="3"/>
    <n v="806.81850000000009"/>
  </r>
  <r>
    <x v="1"/>
    <x v="1"/>
    <x v="2"/>
    <x v="1"/>
    <n v="236.222905"/>
  </r>
  <r>
    <x v="1"/>
    <x v="1"/>
    <x v="2"/>
    <x v="2"/>
    <n v="235.29684499999999"/>
  </r>
  <r>
    <x v="0"/>
    <x v="1"/>
    <x v="0"/>
    <x v="1"/>
    <n v="357.79989999999998"/>
  </r>
  <r>
    <x v="0"/>
    <x v="1"/>
    <x v="2"/>
    <x v="4"/>
    <n v="320.12451500000003"/>
  </r>
  <r>
    <x v="0"/>
    <x v="1"/>
    <x v="3"/>
    <x v="1"/>
    <n v="2918.648236"/>
  </r>
  <r>
    <x v="1"/>
    <x v="0"/>
    <x v="1"/>
    <x v="3"/>
    <n v="4027.3645499999998"/>
  </r>
  <r>
    <x v="1"/>
    <x v="1"/>
    <x v="2"/>
    <x v="1"/>
    <n v="1097.624575"/>
  </r>
  <r>
    <x v="0"/>
    <x v="1"/>
    <x v="1"/>
    <x v="3"/>
    <n v="350.06122999999997"/>
  </r>
  <r>
    <x v="0"/>
    <x v="1"/>
    <x v="1"/>
    <x v="1"/>
    <n v="202.05522999999999"/>
  </r>
  <r>
    <x v="0"/>
    <x v="1"/>
    <x v="3"/>
    <x v="4"/>
    <n v="954.16955500000006"/>
  </r>
  <r>
    <x v="1"/>
    <x v="1"/>
    <x v="1"/>
    <x v="4"/>
    <n v="950.43102999999996"/>
  </r>
  <r>
    <x v="0"/>
    <x v="1"/>
    <x v="2"/>
    <x v="0"/>
    <n v="538.53379000000007"/>
  </r>
  <r>
    <x v="0"/>
    <x v="1"/>
    <x v="2"/>
    <x v="0"/>
    <n v="893.09345499999995"/>
  </r>
  <r>
    <x v="0"/>
    <x v="1"/>
    <x v="0"/>
    <x v="1"/>
    <n v="537.50379999999996"/>
  </r>
  <r>
    <x v="0"/>
    <x v="0"/>
    <x v="1"/>
    <x v="3"/>
    <n v="4440.0406400000002"/>
  </r>
  <r>
    <x v="1"/>
    <x v="1"/>
    <x v="2"/>
    <x v="0"/>
    <n v="1026.4442100000001"/>
  </r>
  <r>
    <x v="0"/>
    <x v="1"/>
    <x v="3"/>
    <x v="1"/>
    <n v="611.32310500000006"/>
  </r>
  <r>
    <x v="0"/>
    <x v="1"/>
    <x v="3"/>
    <x v="0"/>
    <n v="546.90066000000002"/>
  </r>
  <r>
    <x v="1"/>
    <x v="1"/>
    <x v="1"/>
    <x v="3"/>
    <n v="172.75399999999999"/>
  </r>
  <r>
    <x v="0"/>
    <x v="1"/>
    <x v="1"/>
    <x v="2"/>
    <n v="1010.7220600000001"/>
  </r>
  <r>
    <x v="0"/>
    <x v="1"/>
    <x v="2"/>
    <x v="1"/>
    <n v="831.08391499999993"/>
  </r>
  <r>
    <x v="1"/>
    <x v="1"/>
    <x v="3"/>
    <x v="4"/>
    <n v="198.44532999999998"/>
  </r>
  <r>
    <x v="0"/>
    <x v="1"/>
    <x v="0"/>
    <x v="2"/>
    <n v="245.75020000000001"/>
  </r>
  <r>
    <x v="1"/>
    <x v="1"/>
    <x v="0"/>
    <x v="0"/>
    <n v="1214.6970999999999"/>
  </r>
  <r>
    <x v="0"/>
    <x v="1"/>
    <x v="2"/>
    <x v="2"/>
    <n v="956.69909000000007"/>
  </r>
  <r>
    <x v="1"/>
    <x v="1"/>
    <x v="2"/>
    <x v="2"/>
    <n v="1311.2604799999999"/>
  </r>
  <r>
    <x v="0"/>
    <x v="1"/>
    <x v="2"/>
    <x v="3"/>
    <n v="1084.8134299999999"/>
  </r>
  <r>
    <x v="0"/>
    <x v="1"/>
    <x v="2"/>
    <x v="1"/>
    <n v="1223.1613600000001"/>
  </r>
  <r>
    <x v="0"/>
    <x v="1"/>
    <x v="3"/>
    <x v="4"/>
    <n v="987.56803999999988"/>
  </r>
  <r>
    <x v="1"/>
    <x v="1"/>
    <x v="0"/>
    <x v="3"/>
    <n v="1126.4540999999999"/>
  </r>
  <r>
    <x v="1"/>
    <x v="1"/>
    <x v="0"/>
    <x v="3"/>
    <n v="1297.9358"/>
  </r>
  <r>
    <x v="1"/>
    <x v="1"/>
    <x v="0"/>
    <x v="3"/>
    <n v="126.3249"/>
  </r>
  <r>
    <x v="0"/>
    <x v="1"/>
    <x v="3"/>
    <x v="0"/>
    <n v="1010.6134249999999"/>
  </r>
  <r>
    <x v="0"/>
    <x v="0"/>
    <x v="1"/>
    <x v="3"/>
    <n v="4093.2429499999998"/>
  </r>
  <r>
    <x v="1"/>
    <x v="1"/>
    <x v="2"/>
    <x v="0"/>
    <n v="666.46859500000005"/>
  </r>
  <r>
    <x v="0"/>
    <x v="0"/>
    <x v="3"/>
    <x v="2"/>
    <n v="1665.771745"/>
  </r>
  <r>
    <x v="0"/>
    <x v="1"/>
    <x v="3"/>
    <x v="4"/>
    <n v="221.76012"/>
  </r>
  <r>
    <x v="0"/>
    <x v="1"/>
    <x v="1"/>
    <x v="3"/>
    <n v="678.13541999999995"/>
  </r>
  <r>
    <x v="1"/>
    <x v="0"/>
    <x v="1"/>
    <x v="2"/>
    <n v="1936.1998800000001"/>
  </r>
  <r>
    <x v="1"/>
    <x v="1"/>
    <x v="0"/>
    <x v="2"/>
    <n v="1006.5413000000001"/>
  </r>
  <r>
    <x v="0"/>
    <x v="1"/>
    <x v="0"/>
    <x v="1"/>
    <n v="423.49269999999996"/>
  </r>
  <r>
    <x v="0"/>
    <x v="1"/>
    <x v="3"/>
    <x v="0"/>
    <n v="944.72503500000005"/>
  </r>
  <r>
    <x v="0"/>
    <x v="1"/>
    <x v="0"/>
    <x v="1"/>
    <n v="1400.7221999999999"/>
  </r>
  <r>
    <x v="0"/>
    <x v="1"/>
    <x v="2"/>
    <x v="1"/>
    <n v="958.38932999999997"/>
  </r>
  <r>
    <x v="0"/>
    <x v="0"/>
    <x v="1"/>
    <x v="3"/>
    <n v="4041.9019099999996"/>
  </r>
  <r>
    <x v="1"/>
    <x v="1"/>
    <x v="0"/>
    <x v="2"/>
    <n v="348.43310000000002"/>
  </r>
  <r>
    <x v="1"/>
    <x v="0"/>
    <x v="3"/>
    <x v="1"/>
    <n v="3618.9101700000001"/>
  </r>
  <r>
    <x v="1"/>
    <x v="0"/>
    <x v="0"/>
    <x v="3"/>
    <n v="4458.5455869999996"/>
  </r>
  <r>
    <x v="1"/>
    <x v="1"/>
    <x v="3"/>
    <x v="2"/>
    <n v="860.44836499999997"/>
  </r>
  <r>
    <x v="1"/>
    <x v="0"/>
    <x v="1"/>
    <x v="0"/>
    <n v="1824.6495500000001"/>
  </r>
  <r>
    <x v="1"/>
    <x v="0"/>
    <x v="3"/>
    <x v="1"/>
    <n v="4325.4417950000006"/>
  </r>
  <r>
    <x v="0"/>
    <x v="1"/>
    <x v="1"/>
    <x v="0"/>
    <n v="375.78447999999997"/>
  </r>
  <r>
    <x v="1"/>
    <x v="1"/>
    <x v="2"/>
    <x v="0"/>
    <n v="882.72099000000003"/>
  </r>
  <r>
    <x v="0"/>
    <x v="1"/>
    <x v="2"/>
    <x v="1"/>
    <n v="991.0359850000001"/>
  </r>
  <r>
    <x v="1"/>
    <x v="1"/>
    <x v="0"/>
    <x v="0"/>
    <n v="1173.7848840000001"/>
  </r>
  <r>
    <x v="1"/>
    <x v="1"/>
    <x v="2"/>
    <x v="2"/>
    <n v="162.72824499999999"/>
  </r>
  <r>
    <x v="0"/>
    <x v="1"/>
    <x v="0"/>
    <x v="3"/>
    <n v="855.69069999999988"/>
  </r>
  <r>
    <x v="1"/>
    <x v="1"/>
    <x v="2"/>
    <x v="1"/>
    <n v="306.25082499999996"/>
  </r>
  <r>
    <x v="0"/>
    <x v="0"/>
    <x v="1"/>
    <x v="0"/>
    <n v="1953.9242999999999"/>
  </r>
  <r>
    <x v="1"/>
    <x v="1"/>
    <x v="2"/>
    <x v="0"/>
    <n v="190.63582500000001"/>
  </r>
  <r>
    <x v="1"/>
    <x v="1"/>
    <x v="2"/>
    <x v="3"/>
    <n v="1421.0535949999999"/>
  </r>
  <r>
    <x v="0"/>
    <x v="1"/>
    <x v="1"/>
    <x v="2"/>
    <n v="1183.37823"/>
  </r>
  <r>
    <x v="1"/>
    <x v="1"/>
    <x v="3"/>
    <x v="1"/>
    <n v="1712.8426080000002"/>
  </r>
  <r>
    <x v="1"/>
    <x v="1"/>
    <x v="3"/>
    <x v="0"/>
    <n v="503.12695500000001"/>
  </r>
  <r>
    <x v="0"/>
    <x v="1"/>
    <x v="3"/>
    <x v="2"/>
    <n v="798.58150000000001"/>
  </r>
  <r>
    <x v="0"/>
    <x v="0"/>
    <x v="1"/>
    <x v="0"/>
    <n v="2306.54207"/>
  </r>
  <r>
    <x v="1"/>
    <x v="1"/>
    <x v="3"/>
    <x v="3"/>
    <n v="542.87277000000006"/>
  </r>
  <r>
    <x v="1"/>
    <x v="0"/>
    <x v="1"/>
    <x v="3"/>
    <n v="3630.7798300000004"/>
  </r>
  <r>
    <x v="0"/>
    <x v="1"/>
    <x v="3"/>
    <x v="1"/>
    <n v="392.57582000000002"/>
  </r>
  <r>
    <x v="1"/>
    <x v="1"/>
    <x v="0"/>
    <x v="3"/>
    <n v="241.69549999999998"/>
  </r>
  <r>
    <x v="1"/>
    <x v="0"/>
    <x v="0"/>
    <x v="0"/>
    <n v="1904.0876000000001"/>
  </r>
  <r>
    <x v="1"/>
    <x v="1"/>
    <x v="3"/>
    <x v="0"/>
    <n v="307.08087"/>
  </r>
  <r>
    <x v="0"/>
    <x v="1"/>
    <x v="3"/>
    <x v="0"/>
    <n v="909.50682500000005"/>
  </r>
  <r>
    <x v="0"/>
    <x v="1"/>
    <x v="2"/>
    <x v="1"/>
    <n v="1184.262375"/>
  </r>
  <r>
    <x v="1"/>
    <x v="1"/>
    <x v="0"/>
    <x v="1"/>
    <n v="806.27639999999997"/>
  </r>
  <r>
    <x v="0"/>
    <x v="1"/>
    <x v="0"/>
    <x v="0"/>
    <n v="705.06420000000003"/>
  </r>
  <r>
    <x v="0"/>
    <x v="1"/>
    <x v="0"/>
    <x v="3"/>
    <n v="1431.9031"/>
  </r>
  <r>
    <x v="0"/>
    <x v="1"/>
    <x v="2"/>
    <x v="2"/>
    <n v="693.32422500000007"/>
  </r>
  <r>
    <x v="1"/>
    <x v="1"/>
    <x v="0"/>
    <x v="3"/>
    <n v="2794.1287579999998"/>
  </r>
  <r>
    <x v="0"/>
    <x v="1"/>
    <x v="0"/>
    <x v="0"/>
    <n v="1115.078"/>
  </r>
  <r>
    <x v="0"/>
    <x v="1"/>
    <x v="3"/>
    <x v="3"/>
    <n v="1279.7209619999999"/>
  </r>
  <r>
    <x v="0"/>
    <x v="0"/>
    <x v="2"/>
    <x v="0"/>
    <n v="1774.8506199999999"/>
  </r>
  <r>
    <x v="1"/>
    <x v="1"/>
    <x v="2"/>
    <x v="1"/>
    <n v="726.17409999999995"/>
  </r>
  <r>
    <x v="1"/>
    <x v="1"/>
    <x v="1"/>
    <x v="1"/>
    <n v="1056.04917"/>
  </r>
  <r>
    <x v="1"/>
    <x v="1"/>
    <x v="2"/>
    <x v="1"/>
    <n v="698.66970000000003"/>
  </r>
  <r>
    <x v="1"/>
    <x v="1"/>
    <x v="3"/>
    <x v="3"/>
    <n v="744.84039499999994"/>
  </r>
  <r>
    <x v="1"/>
    <x v="1"/>
    <x v="1"/>
    <x v="1"/>
    <n v="593.43797999999992"/>
  </r>
  <r>
    <x v="1"/>
    <x v="1"/>
    <x v="2"/>
    <x v="0"/>
    <n v="986.98101999999994"/>
  </r>
  <r>
    <x v="1"/>
    <x v="0"/>
    <x v="0"/>
    <x v="2"/>
    <n v="1825.9216000000001"/>
  </r>
  <r>
    <x v="1"/>
    <x v="1"/>
    <x v="1"/>
    <x v="4"/>
    <n v="114.67965999999998"/>
  </r>
  <r>
    <x v="1"/>
    <x v="1"/>
    <x v="1"/>
    <x v="3"/>
    <n v="938.61613"/>
  </r>
  <r>
    <x v="0"/>
    <x v="0"/>
    <x v="0"/>
    <x v="0"/>
    <n v="2452.0263999999997"/>
  </r>
  <r>
    <x v="0"/>
    <x v="1"/>
    <x v="1"/>
    <x v="0"/>
    <n v="435.05144000000001"/>
  </r>
  <r>
    <x v="0"/>
    <x v="1"/>
    <x v="0"/>
    <x v="0"/>
    <n v="641.41779999999994"/>
  </r>
  <r>
    <x v="1"/>
    <x v="1"/>
    <x v="3"/>
    <x v="3"/>
    <n v="1274.116745"/>
  </r>
  <r>
    <x v="1"/>
    <x v="1"/>
    <x v="2"/>
    <x v="3"/>
    <n v="191.73184000000001"/>
  </r>
  <r>
    <x v="1"/>
    <x v="1"/>
    <x v="3"/>
    <x v="2"/>
    <n v="520.95788500000003"/>
  </r>
  <r>
    <x v="0"/>
    <x v="1"/>
    <x v="1"/>
    <x v="0"/>
    <n v="1345.7960800000001"/>
  </r>
  <r>
    <x v="0"/>
    <x v="1"/>
    <x v="1"/>
    <x v="4"/>
    <n v="566.22250000000008"/>
  </r>
  <r>
    <x v="1"/>
    <x v="1"/>
    <x v="0"/>
    <x v="0"/>
    <n v="125.24069999999999"/>
  </r>
  <r>
    <x v="0"/>
    <x v="1"/>
    <x v="3"/>
    <x v="2"/>
    <n v="273.19122000000004"/>
  </r>
  <r>
    <x v="1"/>
    <x v="0"/>
    <x v="1"/>
    <x v="2"/>
    <n v="2119.5817999999999"/>
  </r>
  <r>
    <x v="0"/>
    <x v="1"/>
    <x v="2"/>
    <x v="1"/>
    <n v="720.94917999999996"/>
  </r>
  <r>
    <x v="1"/>
    <x v="0"/>
    <x v="2"/>
    <x v="0"/>
    <n v="1831.0741999999998"/>
  </r>
  <r>
    <x v="1"/>
    <x v="1"/>
    <x v="1"/>
    <x v="4"/>
    <n v="426.61658"/>
  </r>
  <r>
    <x v="0"/>
    <x v="1"/>
    <x v="3"/>
    <x v="2"/>
    <n v="471.952405"/>
  </r>
  <r>
    <x v="0"/>
    <x v="1"/>
    <x v="0"/>
    <x v="1"/>
    <n v="1184.8141000000001"/>
  </r>
  <r>
    <x v="1"/>
    <x v="0"/>
    <x v="3"/>
    <x v="2"/>
    <n v="1790.4527050000002"/>
  </r>
  <r>
    <x v="0"/>
    <x v="1"/>
    <x v="1"/>
    <x v="0"/>
    <n v="704.67222000000004"/>
  </r>
  <r>
    <x v="0"/>
    <x v="1"/>
    <x v="1"/>
    <x v="3"/>
    <n v="1431.38463"/>
  </r>
  <r>
    <x v="1"/>
    <x v="1"/>
    <x v="0"/>
    <x v="2"/>
    <n v="210.30799999999999"/>
  </r>
  <r>
    <x v="0"/>
    <x v="0"/>
    <x v="1"/>
    <x v="4"/>
    <n v="3879.2685599999995"/>
  </r>
  <r>
    <x v="1"/>
    <x v="1"/>
    <x v="1"/>
    <x v="0"/>
    <n v="181.58759000000001"/>
  </r>
  <r>
    <x v="0"/>
    <x v="1"/>
    <x v="2"/>
    <x v="3"/>
    <n v="773.18578500000001"/>
  </r>
  <r>
    <x v="0"/>
    <x v="1"/>
    <x v="2"/>
    <x v="4"/>
    <n v="2847.673499"/>
  </r>
  <r>
    <x v="0"/>
    <x v="1"/>
    <x v="2"/>
    <x v="3"/>
    <n v="213.68822500000002"/>
  </r>
  <r>
    <x v="1"/>
    <x v="1"/>
    <x v="1"/>
    <x v="1"/>
    <n v="113.15065999999999"/>
  </r>
  <r>
    <x v="1"/>
    <x v="1"/>
    <x v="3"/>
    <x v="0"/>
    <n v="330.97926000000001"/>
  </r>
  <r>
    <x v="0"/>
    <x v="1"/>
    <x v="0"/>
    <x v="1"/>
    <n v="941.49199999999996"/>
  </r>
  <r>
    <x v="0"/>
    <x v="1"/>
    <x v="2"/>
    <x v="4"/>
    <n v="636.09935999999993"/>
  </r>
  <r>
    <x v="1"/>
    <x v="1"/>
    <x v="1"/>
    <x v="2"/>
    <n v="1101.3711900000001"/>
  </r>
  <r>
    <x v="1"/>
    <x v="1"/>
    <x v="3"/>
    <x v="2"/>
    <n v="442.88878499999998"/>
  </r>
  <r>
    <x v="1"/>
    <x v="1"/>
    <x v="1"/>
    <x v="1"/>
    <n v="558.43056999999999"/>
  </r>
  <r>
    <x v="0"/>
    <x v="1"/>
    <x v="1"/>
    <x v="1"/>
    <n v="187.79293999999999"/>
  </r>
  <r>
    <x v="0"/>
    <x v="1"/>
    <x v="2"/>
    <x v="2"/>
    <n v="284.27607499999999"/>
  </r>
  <r>
    <x v="1"/>
    <x v="1"/>
    <x v="0"/>
    <x v="3"/>
    <n v="359.75959999999998"/>
  </r>
  <r>
    <x v="0"/>
    <x v="0"/>
    <x v="3"/>
    <x v="0"/>
    <n v="2340.1305750000001"/>
  </r>
  <r>
    <x v="0"/>
    <x v="0"/>
    <x v="2"/>
    <x v="3"/>
    <n v="5513.5402090000007"/>
  </r>
  <r>
    <x v="1"/>
    <x v="1"/>
    <x v="0"/>
    <x v="1"/>
    <n v="744.59179999999992"/>
  </r>
  <r>
    <x v="1"/>
    <x v="1"/>
    <x v="2"/>
    <x v="5"/>
    <n v="268.09493000000003"/>
  </r>
  <r>
    <x v="0"/>
    <x v="1"/>
    <x v="1"/>
    <x v="1"/>
    <n v="162.18827000000002"/>
  </r>
  <r>
    <x v="0"/>
    <x v="1"/>
    <x v="1"/>
    <x v="0"/>
    <n v="821.92039"/>
  </r>
  <r>
    <x v="1"/>
    <x v="1"/>
    <x v="2"/>
    <x v="2"/>
    <n v="1252.3604799999998"/>
  </r>
  <r>
    <x v="0"/>
    <x v="1"/>
    <x v="3"/>
    <x v="1"/>
    <n v="1606.908475"/>
  </r>
  <r>
    <x v="1"/>
    <x v="0"/>
    <x v="1"/>
    <x v="1"/>
    <n v="4381.3866099999996"/>
  </r>
  <r>
    <x v="1"/>
    <x v="0"/>
    <x v="3"/>
    <x v="0"/>
    <n v="2077.3627750000001"/>
  </r>
  <r>
    <x v="1"/>
    <x v="0"/>
    <x v="3"/>
    <x v="1"/>
    <n v="3959.7407200000002"/>
  </r>
  <r>
    <x v="1"/>
    <x v="1"/>
    <x v="2"/>
    <x v="2"/>
    <n v="611.74945000000002"/>
  </r>
  <r>
    <x v="1"/>
    <x v="1"/>
    <x v="0"/>
    <x v="1"/>
    <n v="1339.3755999999998"/>
  </r>
  <r>
    <x v="0"/>
    <x v="1"/>
    <x v="2"/>
    <x v="0"/>
    <n v="526.63656000000003"/>
  </r>
  <r>
    <x v="0"/>
    <x v="1"/>
    <x v="2"/>
    <x v="2"/>
    <n v="471.97365499999995"/>
  </r>
  <r>
    <x v="1"/>
    <x v="1"/>
    <x v="2"/>
    <x v="1"/>
    <n v="1174.3934100000001"/>
  </r>
  <r>
    <x v="1"/>
    <x v="1"/>
    <x v="2"/>
    <x v="1"/>
    <n v="537.74577999999997"/>
  </r>
  <r>
    <x v="1"/>
    <x v="1"/>
    <x v="1"/>
    <x v="3"/>
    <n v="716.03302999999994"/>
  </r>
  <r>
    <x v="1"/>
    <x v="1"/>
    <x v="0"/>
    <x v="1"/>
    <n v="440.22329999999999"/>
  </r>
  <r>
    <x v="0"/>
    <x v="1"/>
    <x v="3"/>
    <x v="0"/>
    <n v="1165.77189"/>
  </r>
  <r>
    <x v="0"/>
    <x v="1"/>
    <x v="3"/>
    <x v="2"/>
    <n v="640.22913500000004"/>
  </r>
  <r>
    <x v="0"/>
    <x v="1"/>
    <x v="2"/>
    <x v="1"/>
    <n v="1262.21795"/>
  </r>
  <r>
    <x v="1"/>
    <x v="1"/>
    <x v="0"/>
    <x v="1"/>
    <n v="152.63119999999998"/>
  </r>
  <r>
    <x v="1"/>
    <x v="1"/>
    <x v="3"/>
    <x v="2"/>
    <n v="1232.3935999999999"/>
  </r>
  <r>
    <x v="0"/>
    <x v="0"/>
    <x v="1"/>
    <x v="1"/>
    <n v="3602.1011200000003"/>
  </r>
  <r>
    <x v="0"/>
    <x v="0"/>
    <x v="1"/>
    <x v="0"/>
    <n v="2753.39129"/>
  </r>
  <r>
    <x v="1"/>
    <x v="1"/>
    <x v="3"/>
    <x v="1"/>
    <n v="1007.2055050000001"/>
  </r>
  <r>
    <x v="0"/>
    <x v="0"/>
    <x v="1"/>
    <x v="1"/>
    <n v="4500.8955499999993"/>
  </r>
  <r>
    <x v="0"/>
    <x v="1"/>
    <x v="0"/>
    <x v="1"/>
    <n v="987.27009999999996"/>
  </r>
  <r>
    <x v="1"/>
    <x v="1"/>
    <x v="1"/>
    <x v="4"/>
    <n v="243.80551999999997"/>
  </r>
  <r>
    <x v="0"/>
    <x v="1"/>
    <x v="0"/>
    <x v="2"/>
    <n v="297.4126"/>
  </r>
  <r>
    <x v="1"/>
    <x v="1"/>
    <x v="2"/>
    <x v="1"/>
    <n v="1060.163225"/>
  </r>
  <r>
    <x v="0"/>
    <x v="0"/>
    <x v="3"/>
    <x v="1"/>
    <n v="3727.01512"/>
  </r>
  <r>
    <x v="1"/>
    <x v="1"/>
    <x v="2"/>
    <x v="1"/>
    <n v="1411.962"/>
  </r>
  <r>
    <x v="0"/>
    <x v="0"/>
    <x v="3"/>
    <x v="3"/>
    <n v="4211.1664700000001"/>
  </r>
  <r>
    <x v="0"/>
    <x v="1"/>
    <x v="3"/>
    <x v="2"/>
    <n v="1172.96795"/>
  </r>
  <r>
    <x v="0"/>
    <x v="0"/>
    <x v="3"/>
    <x v="2"/>
    <n v="2410.6912550000002"/>
  </r>
  <r>
    <x v="0"/>
    <x v="1"/>
    <x v="0"/>
    <x v="0"/>
    <n v="187.53440000000001"/>
  </r>
  <r>
    <x v="0"/>
    <x v="0"/>
    <x v="1"/>
    <x v="1"/>
    <n v="4097.4164900000005"/>
  </r>
  <r>
    <x v="1"/>
    <x v="0"/>
    <x v="2"/>
    <x v="2"/>
    <n v="1581.7985699999999"/>
  </r>
  <r>
    <x v="0"/>
    <x v="1"/>
    <x v="1"/>
    <x v="1"/>
    <n v="1821.816139"/>
  </r>
  <r>
    <x v="1"/>
    <x v="1"/>
    <x v="0"/>
    <x v="0"/>
    <n v="1096.5445999999999"/>
  </r>
  <r>
    <x v="0"/>
    <x v="0"/>
    <x v="0"/>
    <x v="4"/>
    <n v="4611.3510999999999"/>
  </r>
  <r>
    <x v="0"/>
    <x v="1"/>
    <x v="0"/>
    <x v="0"/>
    <n v="715.10919999999999"/>
  </r>
  <r>
    <x v="0"/>
    <x v="1"/>
    <x v="2"/>
    <x v="1"/>
    <n v="1226.9688650000001"/>
  </r>
  <r>
    <x v="0"/>
    <x v="1"/>
    <x v="3"/>
    <x v="2"/>
    <n v="545.80464499999994"/>
  </r>
  <r>
    <x v="1"/>
    <x v="1"/>
    <x v="0"/>
    <x v="0"/>
    <n v="878.24689999999987"/>
  </r>
  <r>
    <x v="1"/>
    <x v="1"/>
    <x v="0"/>
    <x v="0"/>
    <n v="660.03610000000003"/>
  </r>
  <r>
    <x v="1"/>
    <x v="1"/>
    <x v="1"/>
    <x v="3"/>
    <n v="114.14451"/>
  </r>
  <r>
    <x v="1"/>
    <x v="1"/>
    <x v="0"/>
    <x v="4"/>
    <n v="1157.6129999999998"/>
  </r>
  <r>
    <x v="1"/>
    <x v="1"/>
    <x v="3"/>
    <x v="2"/>
    <n v="1312.960345"/>
  </r>
  <r>
    <x v="0"/>
    <x v="1"/>
    <x v="0"/>
    <x v="2"/>
    <n v="439.16520000000003"/>
  </r>
  <r>
    <x v="1"/>
    <x v="1"/>
    <x v="0"/>
    <x v="3"/>
    <n v="845.78179999999998"/>
  </r>
  <r>
    <x v="0"/>
    <x v="1"/>
    <x v="1"/>
    <x v="0"/>
    <n v="339.23652000000004"/>
  </r>
  <r>
    <x v="1"/>
    <x v="1"/>
    <x v="1"/>
    <x v="2"/>
    <n v="596.68873999999994"/>
  </r>
  <r>
    <x v="1"/>
    <x v="1"/>
    <x v="0"/>
    <x v="1"/>
    <n v="684.90260000000001"/>
  </r>
  <r>
    <x v="1"/>
    <x v="1"/>
    <x v="3"/>
    <x v="2"/>
    <n v="889.11394999999993"/>
  </r>
  <r>
    <x v="0"/>
    <x v="1"/>
    <x v="2"/>
    <x v="0"/>
    <n v="269.01138000000003"/>
  </r>
  <r>
    <x v="0"/>
    <x v="1"/>
    <x v="0"/>
    <x v="0"/>
    <n v="2614.0360300000002"/>
  </r>
  <r>
    <x v="1"/>
    <x v="1"/>
    <x v="1"/>
    <x v="1"/>
    <n v="665.37886000000003"/>
  </r>
  <r>
    <x v="1"/>
    <x v="1"/>
    <x v="0"/>
    <x v="0"/>
    <n v="628.22349999999994"/>
  </r>
  <r>
    <x v="0"/>
    <x v="1"/>
    <x v="0"/>
    <x v="0"/>
    <n v="631.1952"/>
  </r>
  <r>
    <x v="1"/>
    <x v="1"/>
    <x v="0"/>
    <x v="1"/>
    <n v="344.3064"/>
  </r>
  <r>
    <x v="1"/>
    <x v="1"/>
    <x v="2"/>
    <x v="0"/>
    <n v="278.90574000000004"/>
  </r>
  <r>
    <x v="0"/>
    <x v="1"/>
    <x v="3"/>
    <x v="2"/>
    <n v="258.58506499999999"/>
  </r>
  <r>
    <x v="0"/>
    <x v="0"/>
    <x v="3"/>
    <x v="3"/>
    <n v="4625.5112500000005"/>
  </r>
  <r>
    <x v="1"/>
    <x v="1"/>
    <x v="2"/>
    <x v="0"/>
    <n v="487.79810500000002"/>
  </r>
  <r>
    <x v="1"/>
    <x v="0"/>
    <x v="1"/>
    <x v="0"/>
    <n v="1971.96947"/>
  </r>
  <r>
    <x v="1"/>
    <x v="0"/>
    <x v="3"/>
    <x v="0"/>
    <n v="2721.8437249999997"/>
  </r>
  <r>
    <x v="0"/>
    <x v="1"/>
    <x v="2"/>
    <x v="1"/>
    <n v="527.21758"/>
  </r>
  <r>
    <x v="1"/>
    <x v="1"/>
    <x v="0"/>
    <x v="3"/>
    <n v="168.25970000000001"/>
  </r>
  <r>
    <x v="1"/>
    <x v="1"/>
    <x v="2"/>
    <x v="1"/>
    <n v="1194.5132699999999"/>
  </r>
  <r>
    <x v="0"/>
    <x v="0"/>
    <x v="2"/>
    <x v="0"/>
    <n v="2933.0983150000002"/>
  </r>
  <r>
    <x v="0"/>
    <x v="1"/>
    <x v="1"/>
    <x v="0"/>
    <n v="724.38136000000009"/>
  </r>
  <r>
    <x v="1"/>
    <x v="1"/>
    <x v="3"/>
    <x v="2"/>
    <n v="1042.291665"/>
  </r>
  <r>
    <x v="1"/>
    <x v="0"/>
    <x v="1"/>
    <x v="3"/>
    <n v="4420.2653599999994"/>
  </r>
  <r>
    <x v="1"/>
    <x v="1"/>
    <x v="3"/>
    <x v="1"/>
    <n v="1355.5004899999999"/>
  </r>
  <r>
    <x v="0"/>
    <x v="1"/>
    <x v="0"/>
    <x v="4"/>
    <n v="1306.3883000000001"/>
  </r>
  <r>
    <x v="0"/>
    <x v="0"/>
    <x v="3"/>
    <x v="2"/>
    <n v="1979.8054550000002"/>
  </r>
  <r>
    <x v="1"/>
    <x v="1"/>
    <x v="2"/>
    <x v="0"/>
    <n v="222.15644499999999"/>
  </r>
  <r>
    <x v="0"/>
    <x v="1"/>
    <x v="1"/>
    <x v="4"/>
    <n v="163.45733999999999"/>
  </r>
  <r>
    <x v="0"/>
    <x v="1"/>
    <x v="2"/>
    <x v="2"/>
    <n v="211.73388500000001"/>
  </r>
  <r>
    <x v="1"/>
    <x v="1"/>
    <x v="3"/>
    <x v="2"/>
    <n v="868.88588500000003"/>
  </r>
  <r>
    <x v="1"/>
    <x v="0"/>
    <x v="1"/>
    <x v="4"/>
    <n v="4867.3558800000001"/>
  </r>
  <r>
    <x v="1"/>
    <x v="1"/>
    <x v="3"/>
    <x v="0"/>
    <n v="466.12863500000003"/>
  </r>
  <r>
    <x v="1"/>
    <x v="1"/>
    <x v="1"/>
    <x v="3"/>
    <n v="812.57844999999998"/>
  </r>
  <r>
    <x v="0"/>
    <x v="1"/>
    <x v="0"/>
    <x v="3"/>
    <n v="1264.4589000000001"/>
  </r>
  <r>
    <x v="0"/>
    <x v="1"/>
    <x v="3"/>
    <x v="0"/>
    <n v="456.41914500000001"/>
  </r>
  <r>
    <x v="1"/>
    <x v="1"/>
    <x v="3"/>
    <x v="1"/>
    <n v="484.69201499999997"/>
  </r>
  <r>
    <x v="0"/>
    <x v="1"/>
    <x v="1"/>
    <x v="1"/>
    <n v="763.37205999999992"/>
  </r>
  <r>
    <x v="1"/>
    <x v="1"/>
    <x v="0"/>
    <x v="3"/>
    <n v="1517.0068999999999"/>
  </r>
  <r>
    <x v="0"/>
    <x v="0"/>
    <x v="0"/>
    <x v="2"/>
    <n v="1749.6306"/>
  </r>
  <r>
    <x v="1"/>
    <x v="1"/>
    <x v="2"/>
    <x v="0"/>
    <n v="263.90429"/>
  </r>
  <r>
    <x v="1"/>
    <x v="0"/>
    <x v="3"/>
    <x v="1"/>
    <n v="3373.2686699999999"/>
  </r>
  <r>
    <x v="0"/>
    <x v="1"/>
    <x v="2"/>
    <x v="0"/>
    <n v="1438.2709049999999"/>
  </r>
  <r>
    <x v="0"/>
    <x v="1"/>
    <x v="0"/>
    <x v="0"/>
    <n v="762.69929999999999"/>
  </r>
  <r>
    <x v="1"/>
    <x v="1"/>
    <x v="2"/>
    <x v="2"/>
    <n v="525.75079500000004"/>
  </r>
  <r>
    <x v="0"/>
    <x v="1"/>
    <x v="1"/>
    <x v="1"/>
    <n v="247.33341000000001"/>
  </r>
  <r>
    <x v="0"/>
    <x v="0"/>
    <x v="2"/>
    <x v="0"/>
    <n v="2177.4322149999998"/>
  </r>
  <r>
    <x v="1"/>
    <x v="0"/>
    <x v="3"/>
    <x v="2"/>
    <n v="3506.9374519999997"/>
  </r>
  <r>
    <x v="0"/>
    <x v="1"/>
    <x v="0"/>
    <x v="0"/>
    <n v="1304.1921"/>
  </r>
  <r>
    <x v="0"/>
    <x v="1"/>
    <x v="1"/>
    <x v="1"/>
    <n v="524.52269000000001"/>
  </r>
  <r>
    <x v="0"/>
    <x v="1"/>
    <x v="0"/>
    <x v="0"/>
    <n v="1345.1122"/>
  </r>
  <r>
    <x v="0"/>
    <x v="1"/>
    <x v="0"/>
    <x v="1"/>
    <n v="1346.252"/>
  </r>
  <r>
    <x v="1"/>
    <x v="1"/>
    <x v="0"/>
    <x v="1"/>
    <n v="548.82619999999997"/>
  </r>
  <r>
    <x v="1"/>
    <x v="1"/>
    <x v="2"/>
    <x v="3"/>
    <n v="432.04108500000001"/>
  </r>
  <r>
    <x v="1"/>
    <x v="1"/>
    <x v="0"/>
    <x v="2"/>
    <n v="625.04349999999999"/>
  </r>
  <r>
    <x v="1"/>
    <x v="1"/>
    <x v="3"/>
    <x v="1"/>
    <n v="2533.3332839999998"/>
  </r>
  <r>
    <x v="0"/>
    <x v="1"/>
    <x v="0"/>
    <x v="2"/>
    <n v="291.3569"/>
  </r>
  <r>
    <x v="0"/>
    <x v="1"/>
    <x v="0"/>
    <x v="2"/>
    <n v="1203.2325999999998"/>
  </r>
  <r>
    <x v="0"/>
    <x v="1"/>
    <x v="1"/>
    <x v="3"/>
    <n v="1347.0804400000002"/>
  </r>
  <r>
    <x v="1"/>
    <x v="1"/>
    <x v="1"/>
    <x v="1"/>
    <n v="628.97549000000004"/>
  </r>
  <r>
    <x v="1"/>
    <x v="1"/>
    <x v="1"/>
    <x v="4"/>
    <n v="292.70646999999997"/>
  </r>
  <r>
    <x v="0"/>
    <x v="1"/>
    <x v="0"/>
    <x v="1"/>
    <n v="623.82979999999998"/>
  </r>
  <r>
    <x v="1"/>
    <x v="1"/>
    <x v="0"/>
    <x v="0"/>
    <n v="1009.6969999999999"/>
  </r>
  <r>
    <x v="0"/>
    <x v="1"/>
    <x v="0"/>
    <x v="3"/>
    <n v="734.81420000000003"/>
  </r>
  <r>
    <x v="1"/>
    <x v="1"/>
    <x v="1"/>
    <x v="3"/>
    <n v="467.33922000000001"/>
  </r>
  <r>
    <x v="0"/>
    <x v="1"/>
    <x v="0"/>
    <x v="0"/>
    <n v="1223.3827999999999"/>
  </r>
  <r>
    <x v="1"/>
    <x v="1"/>
    <x v="3"/>
    <x v="0"/>
    <n v="3210.866282"/>
  </r>
  <r>
    <x v="0"/>
    <x v="1"/>
    <x v="2"/>
    <x v="2"/>
    <n v="896.57957499999998"/>
  </r>
  <r>
    <x v="1"/>
    <x v="1"/>
    <x v="1"/>
    <x v="0"/>
    <n v="230.40021999999999"/>
  </r>
  <r>
    <x v="1"/>
    <x v="1"/>
    <x v="1"/>
    <x v="0"/>
    <n v="948.76442000000009"/>
  </r>
  <r>
    <x v="1"/>
    <x v="1"/>
    <x v="1"/>
    <x v="2"/>
    <n v="112.18739000000001"/>
  </r>
  <r>
    <x v="0"/>
    <x v="1"/>
    <x v="1"/>
    <x v="4"/>
    <n v="954.95650999999998"/>
  </r>
  <r>
    <x v="0"/>
    <x v="1"/>
    <x v="3"/>
    <x v="4"/>
    <n v="221.746915"/>
  </r>
  <r>
    <x v="1"/>
    <x v="1"/>
    <x v="2"/>
    <x v="2"/>
    <n v="162.84709000000001"/>
  </r>
  <r>
    <x v="1"/>
    <x v="1"/>
    <x v="1"/>
    <x v="3"/>
    <n v="1298.28747"/>
  </r>
  <r>
    <x v="0"/>
    <x v="1"/>
    <x v="0"/>
    <x v="3"/>
    <n v="1167.413"/>
  </r>
  <r>
    <x v="1"/>
    <x v="1"/>
    <x v="0"/>
    <x v="3"/>
    <n v="716.00940000000003"/>
  </r>
  <r>
    <x v="1"/>
    <x v="0"/>
    <x v="3"/>
    <x v="1"/>
    <n v="3904.7285000000002"/>
  </r>
  <r>
    <x v="1"/>
    <x v="1"/>
    <x v="2"/>
    <x v="1"/>
    <n v="635.87764500000003"/>
  </r>
  <r>
    <x v="1"/>
    <x v="0"/>
    <x v="0"/>
    <x v="0"/>
    <n v="1993.3457999999998"/>
  </r>
  <r>
    <x v="1"/>
    <x v="1"/>
    <x v="3"/>
    <x v="5"/>
    <n v="1153.487265"/>
  </r>
  <r>
    <x v="1"/>
    <x v="0"/>
    <x v="1"/>
    <x v="4"/>
    <n v="4746.2893999999997"/>
  </r>
  <r>
    <x v="0"/>
    <x v="1"/>
    <x v="2"/>
    <x v="0"/>
    <n v="452.71829500000001"/>
  </r>
  <r>
    <x v="1"/>
    <x v="0"/>
    <x v="0"/>
    <x v="1"/>
    <n v="3899.8546000000001"/>
  </r>
  <r>
    <x v="1"/>
    <x v="0"/>
    <x v="2"/>
    <x v="0"/>
    <n v="2000.9633650000001"/>
  </r>
  <r>
    <x v="1"/>
    <x v="1"/>
    <x v="1"/>
    <x v="3"/>
    <n v="387.57341000000002"/>
  </r>
  <r>
    <x v="1"/>
    <x v="0"/>
    <x v="1"/>
    <x v="1"/>
    <n v="4199.9519999999993"/>
  </r>
  <r>
    <x v="1"/>
    <x v="1"/>
    <x v="2"/>
    <x v="0"/>
    <n v="1260.9887020000001"/>
  </r>
  <r>
    <x v="1"/>
    <x v="0"/>
    <x v="3"/>
    <x v="1"/>
    <n v="4103.4221400000006"/>
  </r>
  <r>
    <x v="1"/>
    <x v="1"/>
    <x v="2"/>
    <x v="3"/>
    <n v="2846.891901"/>
  </r>
  <r>
    <x v="0"/>
    <x v="1"/>
    <x v="2"/>
    <x v="3"/>
    <n v="273.010785"/>
  </r>
  <r>
    <x v="0"/>
    <x v="1"/>
    <x v="0"/>
    <x v="0"/>
    <n v="335.32839999999999"/>
  </r>
  <r>
    <x v="0"/>
    <x v="1"/>
    <x v="1"/>
    <x v="3"/>
    <n v="1447.4675"/>
  </r>
  <r>
    <x v="1"/>
    <x v="1"/>
    <x v="3"/>
    <x v="2"/>
    <n v="950.05730500000004"/>
  </r>
  <r>
    <x v="1"/>
    <x v="1"/>
    <x v="2"/>
    <x v="3"/>
    <n v="2646.7097370000001"/>
  </r>
  <r>
    <x v="1"/>
    <x v="1"/>
    <x v="0"/>
    <x v="0"/>
    <n v="474.63440000000003"/>
  </r>
  <r>
    <x v="1"/>
    <x v="0"/>
    <x v="2"/>
    <x v="2"/>
    <n v="2396.7383049999999"/>
  </r>
  <r>
    <x v="1"/>
    <x v="1"/>
    <x v="2"/>
    <x v="0"/>
    <n v="751.80253500000003"/>
  </r>
  <r>
    <x v="1"/>
    <x v="1"/>
    <x v="3"/>
    <x v="0"/>
    <n v="327.98685499999999"/>
  </r>
  <r>
    <x v="0"/>
    <x v="1"/>
    <x v="1"/>
    <x v="1"/>
    <n v="859.68277999999987"/>
  </r>
  <r>
    <x v="0"/>
    <x v="1"/>
    <x v="1"/>
    <x v="0"/>
    <n v="1070.26424"/>
  </r>
  <r>
    <x v="0"/>
    <x v="1"/>
    <x v="3"/>
    <x v="2"/>
    <n v="499.23764"/>
  </r>
  <r>
    <x v="0"/>
    <x v="1"/>
    <x v="2"/>
    <x v="2"/>
    <n v="252.78186500000001"/>
  </r>
  <r>
    <x v="0"/>
    <x v="1"/>
    <x v="0"/>
    <x v="4"/>
    <n v="175.93379999999999"/>
  </r>
  <r>
    <x v="1"/>
    <x v="1"/>
    <x v="1"/>
    <x v="3"/>
    <n v="232.26218"/>
  </r>
  <r>
    <x v="1"/>
    <x v="0"/>
    <x v="3"/>
    <x v="2"/>
    <n v="1613.876205"/>
  </r>
  <r>
    <x v="1"/>
    <x v="1"/>
    <x v="1"/>
    <x v="4"/>
    <n v="780.41605000000004"/>
  </r>
  <r>
    <x v="1"/>
    <x v="1"/>
    <x v="1"/>
    <x v="0"/>
    <n v="290.29065000000003"/>
  </r>
  <r>
    <x v="0"/>
    <x v="1"/>
    <x v="3"/>
    <x v="3"/>
    <n v="970.46680500000002"/>
  </r>
  <r>
    <x v="0"/>
    <x v="1"/>
    <x v="1"/>
    <x v="0"/>
    <n v="488.90368000000001"/>
  </r>
  <r>
    <x v="1"/>
    <x v="1"/>
    <x v="3"/>
    <x v="0"/>
    <n v="2551.7113629999999"/>
  </r>
  <r>
    <x v="1"/>
    <x v="1"/>
    <x v="3"/>
    <x v="2"/>
    <n v="450.03392500000001"/>
  </r>
  <r>
    <x v="1"/>
    <x v="0"/>
    <x v="0"/>
    <x v="0"/>
    <n v="1919.9944"/>
  </r>
  <r>
    <x v="0"/>
    <x v="1"/>
    <x v="3"/>
    <x v="1"/>
    <n v="1679.6411940000003"/>
  </r>
  <r>
    <x v="1"/>
    <x v="1"/>
    <x v="3"/>
    <x v="1"/>
    <n v="491.50598499999995"/>
  </r>
  <r>
    <x v="0"/>
    <x v="1"/>
    <x v="0"/>
    <x v="0"/>
    <n v="762.46299999999997"/>
  </r>
  <r>
    <x v="1"/>
    <x v="1"/>
    <x v="2"/>
    <x v="1"/>
    <n v="841.00468500000011"/>
  </r>
  <r>
    <x v="0"/>
    <x v="1"/>
    <x v="2"/>
    <x v="0"/>
    <n v="2834.018885"/>
  </r>
  <r>
    <x v="1"/>
    <x v="1"/>
    <x v="3"/>
    <x v="1"/>
    <n v="451.88262500000002"/>
  </r>
  <r>
    <x v="0"/>
    <x v="0"/>
    <x v="3"/>
    <x v="2"/>
    <n v="1457.1890799999999"/>
  </r>
  <r>
    <x v="0"/>
    <x v="1"/>
    <x v="0"/>
    <x v="2"/>
    <n v="337.89099999999996"/>
  </r>
  <r>
    <x v="0"/>
    <x v="1"/>
    <x v="3"/>
    <x v="0"/>
    <n v="714.486265"/>
  </r>
  <r>
    <x v="0"/>
    <x v="1"/>
    <x v="0"/>
    <x v="1"/>
    <n v="1011.8424000000001"/>
  </r>
  <r>
    <x v="1"/>
    <x v="1"/>
    <x v="1"/>
    <x v="0"/>
    <n v="548.44673"/>
  </r>
  <r>
    <x v="0"/>
    <x v="0"/>
    <x v="2"/>
    <x v="2"/>
    <n v="1642.0494549999999"/>
  </r>
  <r>
    <x v="0"/>
    <x v="1"/>
    <x v="3"/>
    <x v="2"/>
    <n v="798.64752500000009"/>
  </r>
  <r>
    <x v="0"/>
    <x v="1"/>
    <x v="0"/>
    <x v="1"/>
    <n v="741.85220000000004"/>
  </r>
  <r>
    <x v="0"/>
    <x v="1"/>
    <x v="1"/>
    <x v="3"/>
    <n v="1388.7968500000002"/>
  </r>
  <r>
    <x v="0"/>
    <x v="1"/>
    <x v="3"/>
    <x v="3"/>
    <n v="655.17501000000004"/>
  </r>
  <r>
    <x v="0"/>
    <x v="1"/>
    <x v="2"/>
    <x v="0"/>
    <n v="526.78181500000005"/>
  </r>
  <r>
    <x v="1"/>
    <x v="0"/>
    <x v="2"/>
    <x v="2"/>
    <n v="1736.17661"/>
  </r>
  <r>
    <x v="1"/>
    <x v="0"/>
    <x v="0"/>
    <x v="1"/>
    <n v="3447.2840999999999"/>
  </r>
  <r>
    <x v="1"/>
    <x v="1"/>
    <x v="0"/>
    <x v="0"/>
    <n v="197.29500000000002"/>
  </r>
  <r>
    <x v="1"/>
    <x v="1"/>
    <x v="0"/>
    <x v="0"/>
    <n v="2123.218226"/>
  </r>
  <r>
    <x v="1"/>
    <x v="1"/>
    <x v="3"/>
    <x v="2"/>
    <n v="862.75411000000008"/>
  </r>
  <r>
    <x v="1"/>
    <x v="1"/>
    <x v="2"/>
    <x v="1"/>
    <n v="443.33877000000001"/>
  </r>
  <r>
    <x v="1"/>
    <x v="1"/>
    <x v="3"/>
    <x v="0"/>
    <n v="443.82633999999996"/>
  </r>
  <r>
    <x v="1"/>
    <x v="0"/>
    <x v="2"/>
    <x v="0"/>
    <n v="2491.5220850000001"/>
  </r>
  <r>
    <x v="1"/>
    <x v="1"/>
    <x v="3"/>
    <x v="2"/>
    <n v="2324.147453"/>
  </r>
  <r>
    <x v="1"/>
    <x v="1"/>
    <x v="3"/>
    <x v="0"/>
    <n v="995.7721600000001"/>
  </r>
  <r>
    <x v="0"/>
    <x v="1"/>
    <x v="0"/>
    <x v="2"/>
    <n v="826.90440000000001"/>
  </r>
  <r>
    <x v="1"/>
    <x v="0"/>
    <x v="1"/>
    <x v="2"/>
    <n v="1876.7737700000002"/>
  </r>
  <r>
    <x v="0"/>
    <x v="1"/>
    <x v="1"/>
    <x v="1"/>
    <n v="3658.0282160000002"/>
  </r>
  <r>
    <x v="1"/>
    <x v="1"/>
    <x v="2"/>
    <x v="1"/>
    <n v="876.5249"/>
  </r>
  <r>
    <x v="0"/>
    <x v="1"/>
    <x v="0"/>
    <x v="0"/>
    <n v="538.35360000000003"/>
  </r>
  <r>
    <x v="1"/>
    <x v="1"/>
    <x v="2"/>
    <x v="0"/>
    <n v="1212.4992399999999"/>
  </r>
  <r>
    <x v="0"/>
    <x v="1"/>
    <x v="2"/>
    <x v="2"/>
    <n v="270.924395"/>
  </r>
  <r>
    <x v="0"/>
    <x v="1"/>
    <x v="0"/>
    <x v="1"/>
    <n v="398.79259999999999"/>
  </r>
  <r>
    <x v="0"/>
    <x v="1"/>
    <x v="2"/>
    <x v="3"/>
    <n v="1249.5290849999999"/>
  </r>
  <r>
    <x v="0"/>
    <x v="1"/>
    <x v="2"/>
    <x v="1"/>
    <n v="2601.8950519999999"/>
  </r>
  <r>
    <x v="1"/>
    <x v="1"/>
    <x v="0"/>
    <x v="3"/>
    <n v="879.85930000000008"/>
  </r>
  <r>
    <x v="0"/>
    <x v="0"/>
    <x v="1"/>
    <x v="1"/>
    <n v="3559.5589800000002"/>
  </r>
  <r>
    <x v="1"/>
    <x v="0"/>
    <x v="1"/>
    <x v="3"/>
    <n v="4221.1138200000005"/>
  </r>
  <r>
    <x v="1"/>
    <x v="1"/>
    <x v="1"/>
    <x v="2"/>
    <n v="171.10268000000002"/>
  </r>
  <r>
    <x v="0"/>
    <x v="1"/>
    <x v="1"/>
    <x v="4"/>
    <n v="856.9861800000001"/>
  </r>
  <r>
    <x v="0"/>
    <x v="1"/>
    <x v="0"/>
    <x v="1"/>
    <n v="202.01769999999999"/>
  </r>
  <r>
    <x v="1"/>
    <x v="0"/>
    <x v="2"/>
    <x v="0"/>
    <n v="1645.0894700000001"/>
  </r>
  <r>
    <x v="1"/>
    <x v="1"/>
    <x v="2"/>
    <x v="2"/>
    <n v="2159.5382290000002"/>
  </r>
  <r>
    <x v="1"/>
    <x v="1"/>
    <x v="0"/>
    <x v="1"/>
    <n v="985.04320000000007"/>
  </r>
  <r>
    <x v="0"/>
    <x v="1"/>
    <x v="3"/>
    <x v="5"/>
    <n v="687.79800999999998"/>
  </r>
  <r>
    <x v="0"/>
    <x v="0"/>
    <x v="2"/>
    <x v="2"/>
    <n v="2167.728345"/>
  </r>
  <r>
    <x v="0"/>
    <x v="0"/>
    <x v="1"/>
    <x v="3"/>
    <n v="4442.3802999999998"/>
  </r>
  <r>
    <x v="0"/>
    <x v="1"/>
    <x v="3"/>
    <x v="0"/>
    <n v="413.75227000000007"/>
  </r>
  <r>
    <x v="1"/>
    <x v="0"/>
    <x v="3"/>
    <x v="2"/>
    <n v="1374.787235"/>
  </r>
  <r>
    <x v="1"/>
    <x v="1"/>
    <x v="2"/>
    <x v="3"/>
    <n v="1295.00712"/>
  </r>
  <r>
    <x v="0"/>
    <x v="1"/>
    <x v="0"/>
    <x v="2"/>
    <n v="1209.4477999999999"/>
  </r>
  <r>
    <x v="1"/>
    <x v="0"/>
    <x v="1"/>
    <x v="3"/>
    <n v="3748.4449300000001"/>
  </r>
  <r>
    <x v="0"/>
    <x v="0"/>
    <x v="2"/>
    <x v="1"/>
    <n v="3972.5518050000001"/>
  </r>
  <r>
    <x v="1"/>
    <x v="1"/>
    <x v="3"/>
    <x v="0"/>
    <n v="225.08351999999999"/>
  </r>
  <r>
    <x v="1"/>
    <x v="1"/>
    <x v="2"/>
    <x v="0"/>
    <n v="2249.3659640000001"/>
  </r>
  <r>
    <x v="0"/>
    <x v="0"/>
    <x v="2"/>
    <x v="0"/>
    <n v="2023.485475"/>
  </r>
  <r>
    <x v="1"/>
    <x v="1"/>
    <x v="3"/>
    <x v="2"/>
    <n v="170.47001499999999"/>
  </r>
  <r>
    <x v="1"/>
    <x v="0"/>
    <x v="3"/>
    <x v="1"/>
    <n v="3347.5817150000003"/>
  </r>
  <r>
    <x v="0"/>
    <x v="1"/>
    <x v="0"/>
    <x v="0"/>
    <n v="316.1454"/>
  </r>
  <r>
    <x v="1"/>
    <x v="1"/>
    <x v="3"/>
    <x v="3"/>
    <n v="1139.406555"/>
  </r>
  <r>
    <x v="0"/>
    <x v="0"/>
    <x v="2"/>
    <x v="2"/>
    <n v="2188.0819999999999"/>
  </r>
  <r>
    <x v="0"/>
    <x v="1"/>
    <x v="3"/>
    <x v="0"/>
    <n v="732.50482"/>
  </r>
  <r>
    <x v="1"/>
    <x v="0"/>
    <x v="1"/>
    <x v="4"/>
    <n v="4450.1398200000003"/>
  </r>
  <r>
    <x v="0"/>
    <x v="1"/>
    <x v="2"/>
    <x v="2"/>
    <n v="359.41708499999999"/>
  </r>
  <r>
    <x v="1"/>
    <x v="0"/>
    <x v="0"/>
    <x v="1"/>
    <n v="3972.7614000000003"/>
  </r>
  <r>
    <x v="0"/>
    <x v="1"/>
    <x v="2"/>
    <x v="3"/>
    <n v="802.31354499999998"/>
  </r>
  <r>
    <x v="1"/>
    <x v="1"/>
    <x v="3"/>
    <x v="0"/>
    <n v="1439.45579"/>
  </r>
  <r>
    <x v="1"/>
    <x v="1"/>
    <x v="3"/>
    <x v="0"/>
    <n v="928.80267000000003"/>
  </r>
  <r>
    <x v="1"/>
    <x v="0"/>
    <x v="0"/>
    <x v="0"/>
    <n v="2530.9489000000003"/>
  </r>
  <r>
    <x v="0"/>
    <x v="1"/>
    <x v="2"/>
    <x v="2"/>
    <n v="335.34703000000002"/>
  </r>
  <r>
    <x v="1"/>
    <x v="1"/>
    <x v="2"/>
    <x v="0"/>
    <n v="1059.450155"/>
  </r>
  <r>
    <x v="0"/>
    <x v="1"/>
    <x v="0"/>
    <x v="0"/>
    <n v="827.75229999999988"/>
  </r>
  <r>
    <x v="0"/>
    <x v="1"/>
    <x v="1"/>
    <x v="1"/>
    <n v="1792.9303370000002"/>
  </r>
  <r>
    <x v="0"/>
    <x v="1"/>
    <x v="1"/>
    <x v="3"/>
    <n v="248.09791000000001"/>
  </r>
  <r>
    <x v="1"/>
    <x v="1"/>
    <x v="2"/>
    <x v="1"/>
    <n v="446.27218000000005"/>
  </r>
  <r>
    <x v="1"/>
    <x v="1"/>
    <x v="1"/>
    <x v="1"/>
    <n v="198.15818999999999"/>
  </r>
  <r>
    <x v="1"/>
    <x v="1"/>
    <x v="1"/>
    <x v="0"/>
    <n v="1155.42236"/>
  </r>
  <r>
    <x v="1"/>
    <x v="0"/>
    <x v="1"/>
    <x v="4"/>
    <n v="4897.0247600000002"/>
  </r>
  <r>
    <x v="1"/>
    <x v="1"/>
    <x v="2"/>
    <x v="0"/>
    <n v="654.81950500000005"/>
  </r>
  <r>
    <x v="0"/>
    <x v="1"/>
    <x v="0"/>
    <x v="0"/>
    <n v="570.88670000000002"/>
  </r>
  <r>
    <x v="0"/>
    <x v="1"/>
    <x v="0"/>
    <x v="0"/>
    <n v="704.54989999999998"/>
  </r>
  <r>
    <x v="1"/>
    <x v="1"/>
    <x v="1"/>
    <x v="3"/>
    <n v="897.81851000000006"/>
  </r>
  <r>
    <x v="1"/>
    <x v="1"/>
    <x v="3"/>
    <x v="4"/>
    <n v="575.74134500000002"/>
  </r>
  <r>
    <x v="1"/>
    <x v="1"/>
    <x v="2"/>
    <x v="2"/>
    <n v="1434.9854399999999"/>
  </r>
  <r>
    <x v="0"/>
    <x v="1"/>
    <x v="1"/>
    <x v="1"/>
    <n v="1092.8849"/>
  </r>
  <r>
    <x v="1"/>
    <x v="0"/>
    <x v="1"/>
    <x v="3"/>
    <n v="3987.1704299999997"/>
  </r>
  <r>
    <x v="1"/>
    <x v="1"/>
    <x v="3"/>
    <x v="1"/>
    <n v="1397.445555"/>
  </r>
  <r>
    <x v="1"/>
    <x v="1"/>
    <x v="2"/>
    <x v="1"/>
    <n v="190.95274499999999"/>
  </r>
  <r>
    <x v="0"/>
    <x v="1"/>
    <x v="3"/>
    <x v="0"/>
    <n v="1209.6651200000001"/>
  </r>
  <r>
    <x v="0"/>
    <x v="1"/>
    <x v="3"/>
    <x v="5"/>
    <n v="1320.4285649999999"/>
  </r>
  <r>
    <x v="0"/>
    <x v="1"/>
    <x v="1"/>
    <x v="0"/>
    <n v="456.28420999999997"/>
  </r>
  <r>
    <x v="0"/>
    <x v="1"/>
    <x v="0"/>
    <x v="1"/>
    <n v="855.13469999999995"/>
  </r>
  <r>
    <x v="1"/>
    <x v="1"/>
    <x v="3"/>
    <x v="0"/>
    <n v="210.22647000000001"/>
  </r>
  <r>
    <x v="1"/>
    <x v="0"/>
    <x v="1"/>
    <x v="1"/>
    <n v="3467.2147199999999"/>
  </r>
  <r>
    <x v="1"/>
    <x v="1"/>
    <x v="1"/>
    <x v="1"/>
    <n v="1516.15344"/>
  </r>
  <r>
    <x v="1"/>
    <x v="1"/>
    <x v="1"/>
    <x v="2"/>
    <n v="1188.4048580000001"/>
  </r>
  <r>
    <x v="1"/>
    <x v="1"/>
    <x v="2"/>
    <x v="0"/>
    <n v="445.44026500000001"/>
  </r>
  <r>
    <x v="1"/>
    <x v="1"/>
    <x v="2"/>
    <x v="2"/>
    <n v="585.59024999999997"/>
  </r>
  <r>
    <x v="1"/>
    <x v="1"/>
    <x v="0"/>
    <x v="1"/>
    <n v="407.6497"/>
  </r>
  <r>
    <x v="0"/>
    <x v="1"/>
    <x v="2"/>
    <x v="1"/>
    <n v="1501.976005"/>
  </r>
  <r>
    <x v="0"/>
    <x v="0"/>
    <x v="0"/>
    <x v="5"/>
    <n v="1902.3259999999998"/>
  </r>
  <r>
    <x v="1"/>
    <x v="1"/>
    <x v="3"/>
    <x v="0"/>
    <n v="1079.635025"/>
  </r>
  <r>
    <x v="1"/>
    <x v="1"/>
    <x v="2"/>
    <x v="1"/>
    <n v="1135.32276"/>
  </r>
  <r>
    <x v="1"/>
    <x v="1"/>
    <x v="1"/>
    <x v="4"/>
    <n v="974.89105999999992"/>
  </r>
  <r>
    <x v="1"/>
    <x v="1"/>
    <x v="0"/>
    <x v="2"/>
    <n v="1057.7086999999999"/>
  </r>
  <r>
    <x v="1"/>
    <x v="0"/>
    <x v="1"/>
    <x v="3"/>
    <n v="4167.6081100000001"/>
  </r>
  <r>
    <x v="0"/>
    <x v="1"/>
    <x v="3"/>
    <x v="0"/>
    <n v="1128.6538699999999"/>
  </r>
  <r>
    <x v="1"/>
    <x v="1"/>
    <x v="0"/>
    <x v="1"/>
    <n v="359.14800000000002"/>
  </r>
  <r>
    <x v="0"/>
    <x v="0"/>
    <x v="2"/>
    <x v="1"/>
    <n v="3390.7548000000002"/>
  </r>
  <r>
    <x v="0"/>
    <x v="1"/>
    <x v="0"/>
    <x v="1"/>
    <n v="1129.9343000000001"/>
  </r>
  <r>
    <x v="0"/>
    <x v="1"/>
    <x v="3"/>
    <x v="1"/>
    <n v="456.11885000000001"/>
  </r>
  <r>
    <x v="0"/>
    <x v="0"/>
    <x v="3"/>
    <x v="1"/>
    <n v="4464.1197400000001"/>
  </r>
  <r>
    <x v="1"/>
    <x v="1"/>
    <x v="1"/>
    <x v="1"/>
    <n v="167.46323000000001"/>
  </r>
  <r>
    <x v="0"/>
    <x v="1"/>
    <x v="3"/>
    <x v="1"/>
    <n v="2304.5566159999998"/>
  </r>
  <r>
    <x v="0"/>
    <x v="1"/>
    <x v="1"/>
    <x v="1"/>
    <n v="322.71211"/>
  </r>
  <r>
    <x v="0"/>
    <x v="0"/>
    <x v="3"/>
    <x v="2"/>
    <n v="1677.6304049999999"/>
  </r>
  <r>
    <x v="1"/>
    <x v="1"/>
    <x v="0"/>
    <x v="0"/>
    <n v="1125.3421000000001"/>
  </r>
  <r>
    <x v="1"/>
    <x v="1"/>
    <x v="1"/>
    <x v="3"/>
    <n v="347.14096000000001"/>
  </r>
  <r>
    <x v="1"/>
    <x v="1"/>
    <x v="1"/>
    <x v="3"/>
    <n v="1136.3283200000001"/>
  </r>
  <r>
    <x v="1"/>
    <x v="1"/>
    <x v="0"/>
    <x v="0"/>
    <n v="2042.060465"/>
  </r>
  <r>
    <x v="0"/>
    <x v="1"/>
    <x v="1"/>
    <x v="1"/>
    <n v="1033.8931600000001"/>
  </r>
  <r>
    <x v="0"/>
    <x v="1"/>
    <x v="2"/>
    <x v="0"/>
    <n v="898.81587500000001"/>
  </r>
  <r>
    <x v="0"/>
    <x v="1"/>
    <x v="2"/>
    <x v="0"/>
    <n v="1049.3945799999999"/>
  </r>
  <r>
    <x v="1"/>
    <x v="1"/>
    <x v="0"/>
    <x v="1"/>
    <n v="290.40880000000004"/>
  </r>
  <r>
    <x v="1"/>
    <x v="1"/>
    <x v="1"/>
    <x v="2"/>
    <n v="860.53615000000013"/>
  </r>
  <r>
    <x v="0"/>
    <x v="1"/>
    <x v="3"/>
    <x v="1"/>
    <n v="1151.2405000000001"/>
  </r>
  <r>
    <x v="1"/>
    <x v="0"/>
    <x v="1"/>
    <x v="3"/>
    <n v="4194.9244100000005"/>
  </r>
  <r>
    <x v="0"/>
    <x v="0"/>
    <x v="1"/>
    <x v="0"/>
    <n v="2418.0933500000001"/>
  </r>
  <r>
    <x v="0"/>
    <x v="1"/>
    <x v="2"/>
    <x v="0"/>
    <n v="531.21698500000002"/>
  </r>
  <r>
    <x v="1"/>
    <x v="1"/>
    <x v="3"/>
    <x v="2"/>
    <n v="239.60958999999997"/>
  </r>
  <r>
    <x v="1"/>
    <x v="1"/>
    <x v="1"/>
    <x v="1"/>
    <n v="1080.74863"/>
  </r>
  <r>
    <x v="1"/>
    <x v="1"/>
    <x v="3"/>
    <x v="0"/>
    <n v="922.24025999999992"/>
  </r>
  <r>
    <x v="1"/>
    <x v="0"/>
    <x v="1"/>
    <x v="1"/>
    <n v="3612.4573700000001"/>
  </r>
  <r>
    <x v="1"/>
    <x v="0"/>
    <x v="1"/>
    <x v="3"/>
    <n v="3828.27495"/>
  </r>
  <r>
    <x v="0"/>
    <x v="1"/>
    <x v="2"/>
    <x v="2"/>
    <n v="569.34305000000006"/>
  </r>
  <r>
    <x v="0"/>
    <x v="0"/>
    <x v="0"/>
    <x v="1"/>
    <n v="3416.6273000000001"/>
  </r>
  <r>
    <x v="1"/>
    <x v="1"/>
    <x v="1"/>
    <x v="3"/>
    <n v="834.71643000000006"/>
  </r>
  <r>
    <x v="0"/>
    <x v="0"/>
    <x v="2"/>
    <x v="3"/>
    <n v="4666.1442399999996"/>
  </r>
  <r>
    <x v="0"/>
    <x v="1"/>
    <x v="3"/>
    <x v="1"/>
    <n v="1890.3491409999999"/>
  </r>
  <r>
    <x v="0"/>
    <x v="0"/>
    <x v="3"/>
    <x v="4"/>
    <n v="4090.4199500000004"/>
  </r>
  <r>
    <x v="0"/>
    <x v="1"/>
    <x v="2"/>
    <x v="0"/>
    <n v="1425.46082"/>
  </r>
  <r>
    <x v="1"/>
    <x v="1"/>
    <x v="0"/>
    <x v="0"/>
    <n v="1021.4636"/>
  </r>
  <r>
    <x v="0"/>
    <x v="1"/>
    <x v="1"/>
    <x v="3"/>
    <n v="583.65204000000006"/>
  </r>
  <r>
    <x v="1"/>
    <x v="1"/>
    <x v="0"/>
    <x v="1"/>
    <n v="1435.8364369999999"/>
  </r>
  <r>
    <x v="0"/>
    <x v="1"/>
    <x v="0"/>
    <x v="2"/>
    <n v="172.8897"/>
  </r>
  <r>
    <x v="0"/>
    <x v="1"/>
    <x v="1"/>
    <x v="2"/>
    <n v="858.23022999999989"/>
  </r>
  <r>
    <x v="1"/>
    <x v="1"/>
    <x v="0"/>
    <x v="4"/>
    <n v="369.34280000000001"/>
  </r>
  <r>
    <x v="1"/>
    <x v="1"/>
    <x v="3"/>
    <x v="4"/>
    <n v="2070.9020339999997"/>
  </r>
  <r>
    <x v="0"/>
    <x v="1"/>
    <x v="2"/>
    <x v="5"/>
    <n v="999.10376500000007"/>
  </r>
  <r>
    <x v="1"/>
    <x v="1"/>
    <x v="2"/>
    <x v="1"/>
    <n v="1967.3335729999999"/>
  </r>
  <r>
    <x v="0"/>
    <x v="1"/>
    <x v="2"/>
    <x v="0"/>
    <n v="1108.5586799999999"/>
  </r>
  <r>
    <x v="0"/>
    <x v="1"/>
    <x v="0"/>
    <x v="0"/>
    <n v="762.35180000000003"/>
  </r>
  <r>
    <x v="0"/>
    <x v="1"/>
    <x v="2"/>
    <x v="2"/>
    <n v="317.62876999999997"/>
  </r>
  <r>
    <x v="1"/>
    <x v="1"/>
    <x v="1"/>
    <x v="1"/>
    <n v="370.43545"/>
  </r>
  <r>
    <x v="0"/>
    <x v="0"/>
    <x v="2"/>
    <x v="1"/>
    <n v="3689.8733079999997"/>
  </r>
  <r>
    <x v="1"/>
    <x v="1"/>
    <x v="1"/>
    <x v="3"/>
    <n v="904.80273"/>
  </r>
  <r>
    <x v="0"/>
    <x v="1"/>
    <x v="0"/>
    <x v="1"/>
    <n v="795.45169999999996"/>
  </r>
  <r>
    <x v="0"/>
    <x v="1"/>
    <x v="1"/>
    <x v="2"/>
    <n v="2711.7993780000002"/>
  </r>
  <r>
    <x v="1"/>
    <x v="1"/>
    <x v="1"/>
    <x v="1"/>
    <n v="633.80755999999997"/>
  </r>
  <r>
    <x v="1"/>
    <x v="1"/>
    <x v="0"/>
    <x v="1"/>
    <n v="963.03970000000004"/>
  </r>
  <r>
    <x v="1"/>
    <x v="1"/>
    <x v="2"/>
    <x v="1"/>
    <n v="1128.9109249999999"/>
  </r>
  <r>
    <x v="1"/>
    <x v="0"/>
    <x v="0"/>
    <x v="1"/>
    <n v="5259.0829389999999"/>
  </r>
  <r>
    <x v="0"/>
    <x v="1"/>
    <x v="2"/>
    <x v="1"/>
    <n v="226.15688"/>
  </r>
  <r>
    <x v="1"/>
    <x v="1"/>
    <x v="0"/>
    <x v="2"/>
    <n v="1079.1959999999999"/>
  </r>
  <r>
    <x v="1"/>
    <x v="1"/>
    <x v="0"/>
    <x v="1"/>
    <n v="597.97309999999993"/>
  </r>
  <r>
    <x v="0"/>
    <x v="1"/>
    <x v="3"/>
    <x v="1"/>
    <n v="220.37359499999997"/>
  </r>
  <r>
    <x v="0"/>
    <x v="1"/>
    <x v="2"/>
    <x v="3"/>
    <n v="1223.58392"/>
  </r>
  <r>
    <x v="0"/>
    <x v="0"/>
    <x v="1"/>
    <x v="1"/>
    <n v="4094.1285400000002"/>
  </r>
  <r>
    <x v="0"/>
    <x v="1"/>
    <x v="2"/>
    <x v="3"/>
    <n v="563.04578500000002"/>
  </r>
  <r>
    <x v="0"/>
    <x v="1"/>
    <x v="2"/>
    <x v="0"/>
    <n v="1101.51747"/>
  </r>
  <r>
    <x v="0"/>
    <x v="1"/>
    <x v="3"/>
    <x v="2"/>
    <n v="722.82156499999996"/>
  </r>
  <r>
    <x v="1"/>
    <x v="0"/>
    <x v="1"/>
    <x v="4"/>
    <n v="3972.2746200000001"/>
  </r>
  <r>
    <x v="0"/>
    <x v="1"/>
    <x v="2"/>
    <x v="2"/>
    <n v="1442.607385"/>
  </r>
  <r>
    <x v="0"/>
    <x v="1"/>
    <x v="3"/>
    <x v="1"/>
    <n v="245.97201000000001"/>
  </r>
  <r>
    <x v="0"/>
    <x v="1"/>
    <x v="0"/>
    <x v="4"/>
    <n v="398.98410000000001"/>
  </r>
  <r>
    <x v="0"/>
    <x v="1"/>
    <x v="2"/>
    <x v="1"/>
    <n v="772.72532000000001"/>
  </r>
  <r>
    <x v="1"/>
    <x v="1"/>
    <x v="1"/>
    <x v="4"/>
    <n v="512.41886999999997"/>
  </r>
  <r>
    <x v="1"/>
    <x v="1"/>
    <x v="1"/>
    <x v="3"/>
    <n v="1896.317192"/>
  </r>
  <r>
    <x v="0"/>
    <x v="1"/>
    <x v="3"/>
    <x v="0"/>
    <n v="220.08308499999998"/>
  </r>
  <r>
    <x v="0"/>
    <x v="1"/>
    <x v="2"/>
    <x v="0"/>
    <n v="715.35538999999994"/>
  </r>
  <r>
    <x v="0"/>
    <x v="1"/>
    <x v="3"/>
    <x v="0"/>
    <n v="522.79887500000007"/>
  </r>
  <r>
    <x v="1"/>
    <x v="1"/>
    <x v="1"/>
    <x v="4"/>
    <n v="1098.2501299999999"/>
  </r>
  <r>
    <x v="0"/>
    <x v="1"/>
    <x v="0"/>
    <x v="2"/>
    <n v="452.9477"/>
  </r>
  <r>
    <x v="1"/>
    <x v="1"/>
    <x v="0"/>
    <x v="3"/>
    <n v="467.06400000000002"/>
  </r>
  <r>
    <x v="0"/>
    <x v="1"/>
    <x v="2"/>
    <x v="1"/>
    <n v="611.23529500000006"/>
  </r>
  <r>
    <x v="1"/>
    <x v="0"/>
    <x v="3"/>
    <x v="0"/>
    <n v="1717.8682400000002"/>
  </r>
  <r>
    <x v="0"/>
    <x v="0"/>
    <x v="0"/>
    <x v="0"/>
    <n v="2247.8599999999997"/>
  </r>
  <r>
    <x v="0"/>
    <x v="1"/>
    <x v="1"/>
    <x v="4"/>
    <n v="1109.36229"/>
  </r>
  <r>
    <x v="1"/>
    <x v="1"/>
    <x v="2"/>
    <x v="0"/>
    <n v="645.78433999999993"/>
  </r>
  <r>
    <x v="1"/>
    <x v="1"/>
    <x v="2"/>
    <x v="1"/>
    <n v="443.39159000000001"/>
  </r>
  <r>
    <x v="0"/>
    <x v="1"/>
    <x v="0"/>
    <x v="0"/>
    <n v="215.43609999999998"/>
  </r>
  <r>
    <x v="0"/>
    <x v="0"/>
    <x v="2"/>
    <x v="2"/>
    <n v="2388.7662700000001"/>
  </r>
  <r>
    <x v="0"/>
    <x v="1"/>
    <x v="0"/>
    <x v="0"/>
    <n v="649.68860000000006"/>
  </r>
  <r>
    <x v="0"/>
    <x v="1"/>
    <x v="3"/>
    <x v="1"/>
    <n v="289.94893500000001"/>
  </r>
  <r>
    <x v="1"/>
    <x v="0"/>
    <x v="1"/>
    <x v="0"/>
    <n v="1935.0368900000001"/>
  </r>
  <r>
    <x v="0"/>
    <x v="1"/>
    <x v="3"/>
    <x v="4"/>
    <n v="765.07737500000007"/>
  </r>
  <r>
    <x v="0"/>
    <x v="1"/>
    <x v="2"/>
    <x v="0"/>
    <n v="285.068375"/>
  </r>
  <r>
    <x v="0"/>
    <x v="1"/>
    <x v="0"/>
    <x v="1"/>
    <n v="263.29920000000004"/>
  </r>
  <r>
    <x v="0"/>
    <x v="1"/>
    <x v="3"/>
    <x v="0"/>
    <n v="944.73824000000002"/>
  </r>
  <r>
    <x v="0"/>
    <x v="0"/>
    <x v="1"/>
    <x v="0"/>
    <n v="1832.8238099999999"/>
  </r>
  <r>
    <x v="1"/>
    <x v="1"/>
    <x v="3"/>
    <x v="2"/>
    <n v="860.38233999999989"/>
  </r>
  <r>
    <x v="1"/>
    <x v="0"/>
    <x v="2"/>
    <x v="3"/>
    <n v="3746.5343750000002"/>
  </r>
  <r>
    <x v="0"/>
    <x v="1"/>
    <x v="2"/>
    <x v="1"/>
    <n v="1384.47972"/>
  </r>
  <r>
    <x v="0"/>
    <x v="0"/>
    <x v="3"/>
    <x v="0"/>
    <n v="2177.1342300000001"/>
  </r>
  <r>
    <x v="0"/>
    <x v="1"/>
    <x v="0"/>
    <x v="0"/>
    <n v="1312.667745"/>
  </r>
  <r>
    <x v="0"/>
    <x v="1"/>
    <x v="2"/>
    <x v="1"/>
    <n v="532.74002499999995"/>
  </r>
  <r>
    <x v="0"/>
    <x v="1"/>
    <x v="3"/>
    <x v="2"/>
    <n v="1372.547184"/>
  </r>
  <r>
    <x v="0"/>
    <x v="1"/>
    <x v="3"/>
    <x v="1"/>
    <n v="1301.916105"/>
  </r>
  <r>
    <x v="0"/>
    <x v="1"/>
    <x v="2"/>
    <x v="3"/>
    <n v="867.11912499999994"/>
  </r>
  <r>
    <x v="0"/>
    <x v="1"/>
    <x v="2"/>
    <x v="2"/>
    <n v="413.40824499999997"/>
  </r>
  <r>
    <x v="0"/>
    <x v="1"/>
    <x v="2"/>
    <x v="0"/>
    <n v="1883.8703659999999"/>
  </r>
  <r>
    <x v="0"/>
    <x v="0"/>
    <x v="2"/>
    <x v="1"/>
    <n v="3330.7550799999999"/>
  </r>
  <r>
    <x v="1"/>
    <x v="1"/>
    <x v="1"/>
    <x v="1"/>
    <n v="569.98374999999999"/>
  </r>
  <r>
    <x v="1"/>
    <x v="1"/>
    <x v="2"/>
    <x v="0"/>
    <n v="639.36034499999994"/>
  </r>
  <r>
    <x v="0"/>
    <x v="1"/>
    <x v="0"/>
    <x v="0"/>
    <n v="493.47050000000002"/>
  </r>
  <r>
    <x v="1"/>
    <x v="1"/>
    <x v="2"/>
    <x v="2"/>
    <n v="619.87518"/>
  </r>
  <r>
    <x v="1"/>
    <x v="1"/>
    <x v="2"/>
    <x v="4"/>
    <n v="873.32292500000005"/>
  </r>
  <r>
    <x v="1"/>
    <x v="1"/>
    <x v="2"/>
    <x v="1"/>
    <n v="205.53249"/>
  </r>
  <r>
    <x v="1"/>
    <x v="1"/>
    <x v="3"/>
    <x v="1"/>
    <n v="996.40599999999995"/>
  </r>
  <r>
    <x v="0"/>
    <x v="0"/>
    <x v="1"/>
    <x v="0"/>
    <n v="1822.34512"/>
  </r>
  <r>
    <x v="1"/>
    <x v="1"/>
    <x v="2"/>
    <x v="5"/>
    <n v="511.65003999999999"/>
  </r>
  <r>
    <x v="0"/>
    <x v="1"/>
    <x v="0"/>
    <x v="1"/>
    <n v="3691.0608030000003"/>
  </r>
  <r>
    <x v="1"/>
    <x v="0"/>
    <x v="0"/>
    <x v="1"/>
    <n v="3841.5474000000004"/>
  </r>
  <r>
    <x v="0"/>
    <x v="0"/>
    <x v="3"/>
    <x v="0"/>
    <n v="2029.6863450000001"/>
  </r>
  <r>
    <x v="1"/>
    <x v="1"/>
    <x v="0"/>
    <x v="3"/>
    <n v="1234.7172"/>
  </r>
  <r>
    <x v="1"/>
    <x v="1"/>
    <x v="2"/>
    <x v="1"/>
    <n v="537.33642499999996"/>
  </r>
  <r>
    <x v="1"/>
    <x v="1"/>
    <x v="1"/>
    <x v="1"/>
    <n v="2356.301618"/>
  </r>
  <r>
    <x v="1"/>
    <x v="1"/>
    <x v="3"/>
    <x v="2"/>
    <n v="170.24553"/>
  </r>
  <r>
    <x v="0"/>
    <x v="1"/>
    <x v="0"/>
    <x v="1"/>
    <n v="1080.6839"/>
  </r>
  <r>
    <x v="0"/>
    <x v="1"/>
    <x v="2"/>
    <x v="1"/>
    <n v="395.607145"/>
  </r>
  <r>
    <x v="1"/>
    <x v="1"/>
    <x v="3"/>
    <x v="3"/>
    <n v="1289.0057650000001"/>
  </r>
  <r>
    <x v="1"/>
    <x v="1"/>
    <x v="1"/>
    <x v="0"/>
    <n v="541.56611999999996"/>
  </r>
  <r>
    <x v="1"/>
    <x v="1"/>
    <x v="1"/>
    <x v="3"/>
    <n v="405.81161000000003"/>
  </r>
  <r>
    <x v="0"/>
    <x v="0"/>
    <x v="0"/>
    <x v="1"/>
    <n v="4166.1602000000003"/>
  </r>
  <r>
    <x v="0"/>
    <x v="1"/>
    <x v="2"/>
    <x v="1"/>
    <n v="753.71638999999993"/>
  </r>
  <r>
    <x v="0"/>
    <x v="1"/>
    <x v="3"/>
    <x v="2"/>
    <n v="471.82035500000001"/>
  </r>
  <r>
    <x v="1"/>
    <x v="1"/>
    <x v="1"/>
    <x v="2"/>
    <n v="659.35083000000009"/>
  </r>
  <r>
    <x v="1"/>
    <x v="1"/>
    <x v="1"/>
    <x v="0"/>
    <n v="844.2666999999999"/>
  </r>
  <r>
    <x v="0"/>
    <x v="0"/>
    <x v="1"/>
    <x v="2"/>
    <n v="2612.5674770000001"/>
  </r>
  <r>
    <x v="1"/>
    <x v="1"/>
    <x v="3"/>
    <x v="2"/>
    <n v="685.84795999999994"/>
  </r>
  <r>
    <x v="0"/>
    <x v="1"/>
    <x v="1"/>
    <x v="3"/>
    <n v="479.56567999999999"/>
  </r>
  <r>
    <x v="1"/>
    <x v="1"/>
    <x v="3"/>
    <x v="5"/>
    <n v="664.054485"/>
  </r>
  <r>
    <x v="1"/>
    <x v="1"/>
    <x v="1"/>
    <x v="3"/>
    <n v="716.20122000000003"/>
  </r>
  <r>
    <x v="1"/>
    <x v="1"/>
    <x v="1"/>
    <x v="1"/>
    <n v="1059.4225700000002"/>
  </r>
  <r>
    <x v="1"/>
    <x v="1"/>
    <x v="3"/>
    <x v="1"/>
    <n v="1193.825595"/>
  </r>
  <r>
    <x v="1"/>
    <x v="0"/>
    <x v="2"/>
    <x v="1"/>
    <n v="6002.139897"/>
  </r>
  <r>
    <x v="0"/>
    <x v="0"/>
    <x v="0"/>
    <x v="2"/>
    <n v="2016.7336029999999"/>
  </r>
  <r>
    <x v="0"/>
    <x v="1"/>
    <x v="2"/>
    <x v="2"/>
    <n v="1247.9708949999999"/>
  </r>
  <r>
    <x v="1"/>
    <x v="1"/>
    <x v="0"/>
    <x v="2"/>
    <n v="1134.5518999999999"/>
  </r>
  <r>
    <x v="0"/>
    <x v="1"/>
    <x v="1"/>
    <x v="0"/>
    <n v="851.57587000000001"/>
  </r>
  <r>
    <x v="1"/>
    <x v="1"/>
    <x v="2"/>
    <x v="1"/>
    <n v="269.95683500000001"/>
  </r>
  <r>
    <x v="0"/>
    <x v="1"/>
    <x v="3"/>
    <x v="2"/>
    <n v="1444.9854399999999"/>
  </r>
  <r>
    <x v="0"/>
    <x v="1"/>
    <x v="2"/>
    <x v="0"/>
    <n v="1222.4350850000001"/>
  </r>
  <r>
    <x v="1"/>
    <x v="1"/>
    <x v="3"/>
    <x v="2"/>
    <n v="698.55069500000002"/>
  </r>
  <r>
    <x v="0"/>
    <x v="1"/>
    <x v="1"/>
    <x v="4"/>
    <n v="323.84357"/>
  </r>
  <r>
    <x v="1"/>
    <x v="0"/>
    <x v="1"/>
    <x v="4"/>
    <n v="4726.9853999999996"/>
  </r>
  <r>
    <x v="1"/>
    <x v="0"/>
    <x v="1"/>
    <x v="3"/>
    <n v="4957.7662399999999"/>
  </r>
  <r>
    <x v="0"/>
    <x v="1"/>
    <x v="2"/>
    <x v="2"/>
    <n v="429.62711999999999"/>
  </r>
  <r>
    <x v="0"/>
    <x v="1"/>
    <x v="1"/>
    <x v="1"/>
    <n v="317.16149000000001"/>
  </r>
  <r>
    <x v="1"/>
    <x v="1"/>
    <x v="1"/>
    <x v="1"/>
    <n v="113.59407000000002"/>
  </r>
  <r>
    <x v="1"/>
    <x v="1"/>
    <x v="0"/>
    <x v="2"/>
    <n v="561.53689999999995"/>
  </r>
  <r>
    <x v="0"/>
    <x v="1"/>
    <x v="0"/>
    <x v="0"/>
    <n v="910.17980000000011"/>
  </r>
  <r>
    <x v="1"/>
    <x v="1"/>
    <x v="0"/>
    <x v="0"/>
    <n v="605.91729999999995"/>
  </r>
  <r>
    <x v="0"/>
    <x v="1"/>
    <x v="1"/>
    <x v="3"/>
    <n v="163.39618000000002"/>
  </r>
  <r>
    <x v="1"/>
    <x v="0"/>
    <x v="3"/>
    <x v="1"/>
    <n v="3760.7527700000001"/>
  </r>
  <r>
    <x v="1"/>
    <x v="0"/>
    <x v="3"/>
    <x v="0"/>
    <n v="1864.8421699999999"/>
  </r>
  <r>
    <x v="1"/>
    <x v="1"/>
    <x v="0"/>
    <x v="2"/>
    <n v="124.15650000000001"/>
  </r>
  <r>
    <x v="1"/>
    <x v="0"/>
    <x v="0"/>
    <x v="0"/>
    <n v="1623.2846999999999"/>
  </r>
  <r>
    <x v="0"/>
    <x v="1"/>
    <x v="0"/>
    <x v="0"/>
    <n v="1582.882173"/>
  </r>
  <r>
    <x v="0"/>
    <x v="1"/>
    <x v="1"/>
    <x v="0"/>
    <n v="441.51588000000004"/>
  </r>
  <r>
    <x v="0"/>
    <x v="1"/>
    <x v="0"/>
    <x v="3"/>
    <n v="647.40129999999999"/>
  </r>
  <r>
    <x v="0"/>
    <x v="1"/>
    <x v="2"/>
    <x v="3"/>
    <n v="1143.6738149999999"/>
  </r>
  <r>
    <x v="0"/>
    <x v="1"/>
    <x v="2"/>
    <x v="0"/>
    <n v="1130.5934549999999"/>
  </r>
  <r>
    <x v="1"/>
    <x v="1"/>
    <x v="2"/>
    <x v="3"/>
    <n v="3006.3580549999997"/>
  </r>
  <r>
    <x v="0"/>
    <x v="1"/>
    <x v="3"/>
    <x v="2"/>
    <n v="1019.7772199999999"/>
  </r>
  <r>
    <x v="0"/>
    <x v="1"/>
    <x v="3"/>
    <x v="2"/>
    <n v="454.42348000000004"/>
  </r>
  <r>
    <x v="1"/>
    <x v="1"/>
    <x v="0"/>
    <x v="3"/>
    <n v="327.71609999999998"/>
  </r>
  <r>
    <x v="0"/>
    <x v="1"/>
    <x v="1"/>
    <x v="0"/>
    <n v="677.01925000000006"/>
  </r>
  <r>
    <x v="0"/>
    <x v="1"/>
    <x v="0"/>
    <x v="0"/>
    <n v="733.77479999999991"/>
  </r>
  <r>
    <x v="0"/>
    <x v="1"/>
    <x v="3"/>
    <x v="1"/>
    <n v="1037.0912549999998"/>
  </r>
  <r>
    <x v="1"/>
    <x v="0"/>
    <x v="1"/>
    <x v="2"/>
    <n v="2692.6514400000001"/>
  </r>
  <r>
    <x v="0"/>
    <x v="1"/>
    <x v="0"/>
    <x v="1"/>
    <n v="1070.4469999999999"/>
  </r>
  <r>
    <x v="1"/>
    <x v="0"/>
    <x v="3"/>
    <x v="1"/>
    <n v="3425.4053350000004"/>
  </r>
  <r>
    <x v="0"/>
    <x v="1"/>
    <x v="0"/>
    <x v="1"/>
    <n v="188.0487"/>
  </r>
  <r>
    <x v="1"/>
    <x v="1"/>
    <x v="0"/>
    <x v="0"/>
    <n v="861.53"/>
  </r>
  <r>
    <x v="1"/>
    <x v="1"/>
    <x v="2"/>
    <x v="1"/>
    <n v="329.25298499999997"/>
  </r>
  <r>
    <x v="0"/>
    <x v="1"/>
    <x v="2"/>
    <x v="1"/>
    <n v="302.18091500000003"/>
  </r>
  <r>
    <x v="1"/>
    <x v="1"/>
    <x v="1"/>
    <x v="0"/>
    <n v="1447.8330149999999"/>
  </r>
  <r>
    <x v="1"/>
    <x v="1"/>
    <x v="1"/>
    <x v="0"/>
    <n v="474.70528999999999"/>
  </r>
  <r>
    <x v="1"/>
    <x v="0"/>
    <x v="1"/>
    <x v="0"/>
    <n v="1704.3341400000002"/>
  </r>
  <r>
    <x v="1"/>
    <x v="1"/>
    <x v="0"/>
    <x v="2"/>
    <n v="1095.933"/>
  </r>
  <r>
    <x v="0"/>
    <x v="1"/>
    <x v="3"/>
    <x v="1"/>
    <n v="274.19479999999999"/>
  </r>
  <r>
    <x v="0"/>
    <x v="1"/>
    <x v="2"/>
    <x v="0"/>
    <n v="435.70436499999994"/>
  </r>
  <r>
    <x v="1"/>
    <x v="0"/>
    <x v="3"/>
    <x v="0"/>
    <n v="2246.2043750000003"/>
  </r>
  <r>
    <x v="0"/>
    <x v="1"/>
    <x v="2"/>
    <x v="0"/>
    <n v="418.91130999999996"/>
  </r>
  <r>
    <x v="0"/>
    <x v="1"/>
    <x v="1"/>
    <x v="1"/>
    <n v="828.3680700000001"/>
  </r>
  <r>
    <x v="0"/>
    <x v="0"/>
    <x v="2"/>
    <x v="0"/>
    <n v="2453.5698550000002"/>
  </r>
  <r>
    <x v="0"/>
    <x v="0"/>
    <x v="3"/>
    <x v="2"/>
    <n v="1428.3459399999999"/>
  </r>
  <r>
    <x v="1"/>
    <x v="1"/>
    <x v="1"/>
    <x v="1"/>
    <n v="172.03537"/>
  </r>
  <r>
    <x v="1"/>
    <x v="0"/>
    <x v="0"/>
    <x v="3"/>
    <n v="4740.3879999999999"/>
  </r>
  <r>
    <x v="0"/>
    <x v="1"/>
    <x v="3"/>
    <x v="2"/>
    <n v="853.46717999999998"/>
  </r>
  <r>
    <x v="0"/>
    <x v="1"/>
    <x v="3"/>
    <x v="5"/>
    <n v="373.26251000000002"/>
  </r>
  <r>
    <x v="0"/>
    <x v="1"/>
    <x v="0"/>
    <x v="0"/>
    <n v="547.24489999999992"/>
  </r>
  <r>
    <x v="1"/>
    <x v="0"/>
    <x v="0"/>
    <x v="3"/>
    <n v="3834.4566"/>
  </r>
  <r>
    <x v="1"/>
    <x v="1"/>
    <x v="1"/>
    <x v="1"/>
    <n v="714.74727999999993"/>
  </r>
  <r>
    <x v="0"/>
    <x v="1"/>
    <x v="3"/>
    <x v="2"/>
    <n v="713.39025000000004"/>
  </r>
  <r>
    <x v="1"/>
    <x v="0"/>
    <x v="0"/>
    <x v="1"/>
    <n v="3482.8654000000001"/>
  </r>
  <r>
    <x v="1"/>
    <x v="1"/>
    <x v="1"/>
    <x v="2"/>
    <n v="151.53449000000001"/>
  </r>
  <r>
    <x v="1"/>
    <x v="1"/>
    <x v="2"/>
    <x v="0"/>
    <n v="930.18935500000009"/>
  </r>
  <r>
    <x v="1"/>
    <x v="1"/>
    <x v="3"/>
    <x v="0"/>
    <n v="1193.112525"/>
  </r>
  <r>
    <x v="1"/>
    <x v="1"/>
    <x v="0"/>
    <x v="2"/>
    <n v="196.47800000000001"/>
  </r>
  <r>
    <x v="1"/>
    <x v="1"/>
    <x v="3"/>
    <x v="0"/>
    <n v="170.89257500000002"/>
  </r>
  <r>
    <x v="0"/>
    <x v="1"/>
    <x v="1"/>
    <x v="0"/>
    <n v="434.04408999999998"/>
  </r>
  <r>
    <x v="1"/>
    <x v="1"/>
    <x v="2"/>
    <x v="0"/>
    <n v="526.14694499999996"/>
  </r>
  <r>
    <x v="0"/>
    <x v="1"/>
    <x v="2"/>
    <x v="0"/>
    <n v="271.082855"/>
  </r>
  <r>
    <x v="1"/>
    <x v="0"/>
    <x v="1"/>
    <x v="1"/>
    <n v="6259.2873090000003"/>
  </r>
  <r>
    <x v="1"/>
    <x v="0"/>
    <x v="2"/>
    <x v="1"/>
    <n v="4671.8163249999998"/>
  </r>
  <r>
    <x v="0"/>
    <x v="1"/>
    <x v="0"/>
    <x v="2"/>
    <n v="320.87869999999998"/>
  </r>
  <r>
    <x v="1"/>
    <x v="0"/>
    <x v="0"/>
    <x v="0"/>
    <n v="3782.9724199999996"/>
  </r>
  <r>
    <x v="1"/>
    <x v="0"/>
    <x v="3"/>
    <x v="2"/>
    <n v="2125.9377949999998"/>
  </r>
  <r>
    <x v="0"/>
    <x v="1"/>
    <x v="1"/>
    <x v="0"/>
    <n v="246.46188000000001"/>
  </r>
  <r>
    <x v="0"/>
    <x v="0"/>
    <x v="3"/>
    <x v="2"/>
    <n v="1611.53045"/>
  </r>
  <r>
    <x v="1"/>
    <x v="0"/>
    <x v="2"/>
    <x v="0"/>
    <n v="2147.2478799999999"/>
  </r>
  <r>
    <x v="0"/>
    <x v="0"/>
    <x v="0"/>
    <x v="1"/>
    <n v="3390.0652999999998"/>
  </r>
  <r>
    <x v="1"/>
    <x v="1"/>
    <x v="0"/>
    <x v="1"/>
    <n v="687.59609999999998"/>
  </r>
  <r>
    <x v="1"/>
    <x v="1"/>
    <x v="2"/>
    <x v="0"/>
    <n v="694.09098500000005"/>
  </r>
  <r>
    <x v="0"/>
    <x v="1"/>
    <x v="2"/>
    <x v="0"/>
    <n v="457.14130499999999"/>
  </r>
  <r>
    <x v="1"/>
    <x v="1"/>
    <x v="0"/>
    <x v="4"/>
    <n v="453.6259"/>
  </r>
  <r>
    <x v="0"/>
    <x v="0"/>
    <x v="0"/>
    <x v="1"/>
    <n v="3639.7575999999999"/>
  </r>
  <r>
    <x v="0"/>
    <x v="0"/>
    <x v="2"/>
    <x v="2"/>
    <n v="1876.5875449999999"/>
  </r>
  <r>
    <x v="1"/>
    <x v="1"/>
    <x v="3"/>
    <x v="0"/>
    <n v="1127.2331389999999"/>
  </r>
  <r>
    <x v="0"/>
    <x v="1"/>
    <x v="0"/>
    <x v="2"/>
    <n v="173.1677"/>
  </r>
  <r>
    <x v="1"/>
    <x v="1"/>
    <x v="1"/>
    <x v="4"/>
    <n v="116.34627"/>
  </r>
  <r>
    <x v="1"/>
    <x v="1"/>
    <x v="3"/>
    <x v="3"/>
    <n v="1949.6719170000001"/>
  </r>
  <r>
    <x v="0"/>
    <x v="1"/>
    <x v="2"/>
    <x v="0"/>
    <n v="720.17008499999997"/>
  </r>
  <r>
    <x v="1"/>
    <x v="1"/>
    <x v="2"/>
    <x v="1"/>
    <n v="542.50233500000002"/>
  </r>
  <r>
    <x v="1"/>
    <x v="0"/>
    <x v="3"/>
    <x v="0"/>
    <n v="2810.1333050000003"/>
  </r>
  <r>
    <x v="1"/>
    <x v="1"/>
    <x v="1"/>
    <x v="3"/>
    <n v="1298.1345699999999"/>
  </r>
  <r>
    <x v="0"/>
    <x v="0"/>
    <x v="1"/>
    <x v="4"/>
    <n v="4389.6376300000002"/>
  </r>
  <r>
    <x v="1"/>
    <x v="1"/>
    <x v="2"/>
    <x v="0"/>
    <n v="423.98926499999999"/>
  </r>
  <r>
    <x v="1"/>
    <x v="1"/>
    <x v="3"/>
    <x v="1"/>
    <n v="1314.3336649999999"/>
  </r>
  <r>
    <x v="0"/>
    <x v="1"/>
    <x v="3"/>
    <x v="1"/>
    <n v="705.00213000000008"/>
  </r>
  <r>
    <x v="1"/>
    <x v="1"/>
    <x v="1"/>
    <x v="1"/>
    <n v="937.79046999999991"/>
  </r>
  <r>
    <x v="0"/>
    <x v="1"/>
    <x v="3"/>
    <x v="2"/>
    <n v="2239.5744239999999"/>
  </r>
  <r>
    <x v="1"/>
    <x v="1"/>
    <x v="0"/>
    <x v="3"/>
    <n v="1032.5206000000001"/>
  </r>
  <r>
    <x v="0"/>
    <x v="1"/>
    <x v="1"/>
    <x v="0"/>
    <n v="1262.9165600000001"/>
  </r>
  <r>
    <x v="0"/>
    <x v="1"/>
    <x v="0"/>
    <x v="1"/>
    <n v="1079.5937330000002"/>
  </r>
  <r>
    <x v="0"/>
    <x v="1"/>
    <x v="0"/>
    <x v="4"/>
    <n v="1141.1685"/>
  </r>
  <r>
    <x v="1"/>
    <x v="1"/>
    <x v="2"/>
    <x v="1"/>
    <n v="1060.05483"/>
  </r>
  <r>
    <x v="0"/>
    <x v="1"/>
    <x v="3"/>
    <x v="1"/>
    <n v="220.59807999999998"/>
  </r>
  <r>
    <x v="0"/>
    <x v="1"/>
    <x v="1"/>
    <x v="3"/>
    <n v="162.98335"/>
  </r>
  <r>
    <x v="0"/>
    <x v="1"/>
    <x v="0"/>
    <x v="0"/>
    <n v="200.7945"/>
  </r>
  <r>
    <x v="0"/>
    <x v="0"/>
    <x v="2"/>
    <x v="0"/>
    <n v="2914.13603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ixas de IMC ">
  <location ref="H26:J33" firstHeaderRow="0" firstDataRow="1" firstDataCol="1"/>
  <pivotFields count="5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7">
        <item x="5"/>
        <item x="2"/>
        <item x="0"/>
        <item x="1"/>
        <item x="3"/>
        <item x="4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 " fld="4" subtotal="count" baseField="0" baseItem="1257233968"/>
    <dataField name="Varp de Custo_Saude" fld="4" subtotal="varp" baseField="0" baseItem="1" numFmtId="165"/>
  </dataFields>
  <formats count="7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umante ?">
  <location ref="H6:J9" firstHeaderRow="0" firstDataRow="1" firstDataCol="1"/>
  <pivotFields count="5"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 " fld="4" subtotal="count" baseField="0" baseItem="1257233968"/>
    <dataField name="Varp de Custo_Saude" fld="4" subtotal="varp" baseField="0" baseItem="1" numFmtId="165"/>
  </dataFields>
  <formats count="7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ênero ">
  <location ref="L49:N52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 " fld="4" subtotal="count" baseField="0" baseItem="1257233968"/>
    <dataField name="Varp de Custo_Saude" fld="4" subtotal="varp" baseField="0" baseItem="1" numFmtId="165"/>
  </dataFields>
  <formats count="7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ão ">
  <location ref="H49:J54" firstHeaderRow="0" firstDataRow="1" firstDataCol="1"/>
  <pivotFields count="5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 " fld="4" subtotal="count" baseField="0" baseItem="1257233968"/>
    <dataField name="Varp de Custo_Saude" fld="4" subtotal="varp" baseField="0" baseItem="1" numFmtId="165"/>
  </dataFields>
  <formats count="7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2:J1340" totalsRowShown="0">
  <autoFilter ref="A2:J1340"/>
  <tableColumns count="10">
    <tableColumn id="1" name="Idade" dataDxfId="34"/>
    <tableColumn id="2" name="Sexo" dataDxfId="33"/>
    <tableColumn id="3" name="IMC" dataDxfId="32" dataCellStyle="Vírgula"/>
    <tableColumn id="4" name="Qte_Filhos" dataDxfId="31"/>
    <tableColumn id="5" name="Fumante" dataDxfId="30"/>
    <tableColumn id="6" name="Região" dataDxfId="29"/>
    <tableColumn id="7" name="Custo_Saude" dataDxfId="28" dataCellStyle="Vírgula"/>
    <tableColumn id="8" name="faixas de imc ">
      <calculatedColumnFormula>IF(C3&lt;18.5,"1.baixo peso",IF(C3&lt;25,"2.peso normal",IF(C3&lt;30,"3.sobrepeso",IF(C3&lt;35,"4.obesidade grau I",IF(C3&lt;40,"5.obesidade grau II","6.obesidade grau III")))))</calculatedColumnFormula>
    </tableColumn>
    <tableColumn id="9" name="fumante_dd">
      <calculatedColumnFormula>IF(E3="Sim",1,0)</calculatedColumnFormula>
    </tableColumn>
    <tableColumn id="10" name="proporção acima">
      <calculatedColumnFormula>IF(C3&gt;24.99,1,0)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showGridLines="0" zoomScale="145" zoomScaleNormal="145" workbookViewId="0">
      <selection activeCell="B12" sqref="B12"/>
    </sheetView>
  </sheetViews>
  <sheetFormatPr defaultRowHeight="15" x14ac:dyDescent="0.25"/>
  <cols>
    <col min="1" max="1" width="11.28515625" bestFit="1" customWidth="1"/>
    <col min="2" max="2" width="69.140625" bestFit="1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2" t="s">
        <v>2</v>
      </c>
      <c r="B3" s="2" t="s">
        <v>3</v>
      </c>
    </row>
    <row r="4" spans="1:2" x14ac:dyDescent="0.25">
      <c r="A4" s="3" t="s">
        <v>4</v>
      </c>
      <c r="B4" s="3" t="s">
        <v>5</v>
      </c>
    </row>
    <row r="5" spans="1:2" x14ac:dyDescent="0.25">
      <c r="A5" s="2" t="s">
        <v>6</v>
      </c>
      <c r="B5" s="2" t="s">
        <v>7</v>
      </c>
    </row>
    <row r="6" spans="1:2" x14ac:dyDescent="0.25">
      <c r="A6" s="3" t="s">
        <v>8</v>
      </c>
      <c r="B6" s="3" t="s">
        <v>9</v>
      </c>
    </row>
    <row r="7" spans="1:2" x14ac:dyDescent="0.25">
      <c r="A7" s="2" t="s">
        <v>10</v>
      </c>
      <c r="B7" s="2" t="s">
        <v>11</v>
      </c>
    </row>
    <row r="8" spans="1:2" x14ac:dyDescent="0.25">
      <c r="A8" s="3" t="s">
        <v>12</v>
      </c>
      <c r="B8" s="3" t="s">
        <v>13</v>
      </c>
    </row>
    <row r="9" spans="1:2" x14ac:dyDescent="0.25">
      <c r="A9" s="2" t="s">
        <v>14</v>
      </c>
      <c r="B9" s="2" t="s">
        <v>15</v>
      </c>
    </row>
    <row r="10" spans="1:2" x14ac:dyDescent="0.25">
      <c r="A10" s="3" t="s">
        <v>16</v>
      </c>
      <c r="B10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346"/>
  <sheetViews>
    <sheetView showGridLines="0" tabSelected="1" zoomScale="85" zoomScaleNormal="85" workbookViewId="0">
      <selection activeCell="K8" sqref="K8"/>
    </sheetView>
  </sheetViews>
  <sheetFormatPr defaultRowHeight="15" x14ac:dyDescent="0.25"/>
  <cols>
    <col min="1" max="1" width="6.42578125" bestFit="1" customWidth="1"/>
    <col min="2" max="2" width="10" bestFit="1" customWidth="1"/>
    <col min="3" max="3" width="8.85546875" customWidth="1"/>
    <col min="4" max="4" width="11.28515625" bestFit="1" customWidth="1"/>
    <col min="5" max="5" width="9.5703125" bestFit="1" customWidth="1"/>
    <col min="6" max="6" width="9.28515625" bestFit="1" customWidth="1"/>
    <col min="7" max="7" width="13.7109375" bestFit="1" customWidth="1"/>
  </cols>
  <sheetData>
    <row r="5" spans="1:7" x14ac:dyDescent="0.25">
      <c r="A5" t="s">
        <v>27</v>
      </c>
    </row>
    <row r="7" spans="1:7" ht="18.75" x14ac:dyDescent="0.3">
      <c r="A7" s="8" t="s">
        <v>26</v>
      </c>
    </row>
    <row r="8" spans="1:7" ht="15.75" x14ac:dyDescent="0.25">
      <c r="A8" s="4" t="s">
        <v>2</v>
      </c>
      <c r="B8" s="4" t="s">
        <v>4</v>
      </c>
      <c r="C8" s="5" t="s">
        <v>6</v>
      </c>
      <c r="D8" s="4" t="s">
        <v>8</v>
      </c>
      <c r="E8" s="4" t="s">
        <v>10</v>
      </c>
      <c r="F8" s="4" t="s">
        <v>12</v>
      </c>
      <c r="G8" s="4" t="s">
        <v>14</v>
      </c>
    </row>
    <row r="9" spans="1:7" x14ac:dyDescent="0.25">
      <c r="A9" s="6">
        <v>19</v>
      </c>
      <c r="B9" s="6" t="s">
        <v>18</v>
      </c>
      <c r="C9" s="7">
        <v>27.9</v>
      </c>
      <c r="D9" s="6">
        <v>0</v>
      </c>
      <c r="E9" s="6" t="s">
        <v>19</v>
      </c>
      <c r="F9" s="6" t="s">
        <v>20</v>
      </c>
      <c r="G9" s="7">
        <v>1688.4923999999999</v>
      </c>
    </row>
    <row r="10" spans="1:7" x14ac:dyDescent="0.25">
      <c r="A10" s="6">
        <v>18</v>
      </c>
      <c r="B10" s="6" t="s">
        <v>21</v>
      </c>
      <c r="C10" s="7">
        <v>33.770000000000003</v>
      </c>
      <c r="D10" s="6">
        <v>1</v>
      </c>
      <c r="E10" s="6" t="s">
        <v>22</v>
      </c>
      <c r="F10" s="6" t="s">
        <v>23</v>
      </c>
      <c r="G10" s="7">
        <v>172.55522999999999</v>
      </c>
    </row>
    <row r="11" spans="1:7" x14ac:dyDescent="0.25">
      <c r="A11" s="6">
        <v>28</v>
      </c>
      <c r="B11" s="6" t="s">
        <v>21</v>
      </c>
      <c r="C11" s="7">
        <v>33</v>
      </c>
      <c r="D11" s="6">
        <v>3</v>
      </c>
      <c r="E11" s="6" t="s">
        <v>22</v>
      </c>
      <c r="F11" s="6" t="s">
        <v>23</v>
      </c>
      <c r="G11" s="7">
        <v>444.94620000000003</v>
      </c>
    </row>
    <row r="12" spans="1:7" x14ac:dyDescent="0.25">
      <c r="A12" s="6">
        <v>33</v>
      </c>
      <c r="B12" s="6" t="s">
        <v>21</v>
      </c>
      <c r="C12" s="7">
        <v>22.704999999999998</v>
      </c>
      <c r="D12" s="6">
        <v>0</v>
      </c>
      <c r="E12" s="6" t="s">
        <v>22</v>
      </c>
      <c r="F12" s="6" t="s">
        <v>24</v>
      </c>
      <c r="G12" s="7">
        <v>2198.4470609999998</v>
      </c>
    </row>
    <row r="13" spans="1:7" x14ac:dyDescent="0.25">
      <c r="A13" s="6">
        <v>32</v>
      </c>
      <c r="B13" s="6" t="s">
        <v>21</v>
      </c>
      <c r="C13" s="7">
        <v>28.88</v>
      </c>
      <c r="D13" s="6">
        <v>0</v>
      </c>
      <c r="E13" s="6" t="s">
        <v>22</v>
      </c>
      <c r="F13" s="6" t="s">
        <v>24</v>
      </c>
      <c r="G13" s="7">
        <v>386.68552</v>
      </c>
    </row>
    <row r="14" spans="1:7" x14ac:dyDescent="0.25">
      <c r="A14" s="6">
        <v>31</v>
      </c>
      <c r="B14" s="6" t="s">
        <v>18</v>
      </c>
      <c r="C14" s="7">
        <v>25.74</v>
      </c>
      <c r="D14" s="6">
        <v>0</v>
      </c>
      <c r="E14" s="6" t="s">
        <v>22</v>
      </c>
      <c r="F14" s="6" t="s">
        <v>23</v>
      </c>
      <c r="G14" s="7">
        <v>375.66215999999997</v>
      </c>
    </row>
    <row r="15" spans="1:7" x14ac:dyDescent="0.25">
      <c r="A15" s="6">
        <v>46</v>
      </c>
      <c r="B15" s="6" t="s">
        <v>18</v>
      </c>
      <c r="C15" s="7">
        <v>33.44</v>
      </c>
      <c r="D15" s="6">
        <v>1</v>
      </c>
      <c r="E15" s="6" t="s">
        <v>22</v>
      </c>
      <c r="F15" s="6" t="s">
        <v>23</v>
      </c>
      <c r="G15" s="7">
        <v>824.05895999999996</v>
      </c>
    </row>
    <row r="16" spans="1:7" x14ac:dyDescent="0.25">
      <c r="A16" s="6">
        <v>37</v>
      </c>
      <c r="B16" s="6" t="s">
        <v>18</v>
      </c>
      <c r="C16" s="7">
        <v>27.74</v>
      </c>
      <c r="D16" s="6">
        <v>3</v>
      </c>
      <c r="E16" s="6" t="s">
        <v>22</v>
      </c>
      <c r="F16" s="6" t="s">
        <v>24</v>
      </c>
      <c r="G16" s="7">
        <v>728.15056000000004</v>
      </c>
    </row>
    <row r="17" spans="1:7" x14ac:dyDescent="0.25">
      <c r="A17" s="6">
        <v>37</v>
      </c>
      <c r="B17" s="6" t="s">
        <v>21</v>
      </c>
      <c r="C17" s="7">
        <v>29.83</v>
      </c>
      <c r="D17" s="6">
        <v>2</v>
      </c>
      <c r="E17" s="6" t="s">
        <v>22</v>
      </c>
      <c r="F17" s="6" t="s">
        <v>25</v>
      </c>
      <c r="G17" s="7">
        <v>640.64107000000001</v>
      </c>
    </row>
    <row r="18" spans="1:7" x14ac:dyDescent="0.25">
      <c r="A18" s="6">
        <v>60</v>
      </c>
      <c r="B18" s="6" t="s">
        <v>18</v>
      </c>
      <c r="C18" s="7">
        <v>25.84</v>
      </c>
      <c r="D18" s="6">
        <v>0</v>
      </c>
      <c r="E18" s="6" t="s">
        <v>22</v>
      </c>
      <c r="F18" s="6" t="s">
        <v>24</v>
      </c>
      <c r="G18" s="7">
        <v>2892.3136920000002</v>
      </c>
    </row>
    <row r="19" spans="1:7" x14ac:dyDescent="0.25">
      <c r="A19" s="6">
        <v>25</v>
      </c>
      <c r="B19" s="6" t="s">
        <v>21</v>
      </c>
      <c r="C19" s="7">
        <v>26.22</v>
      </c>
      <c r="D19" s="6">
        <v>0</v>
      </c>
      <c r="E19" s="6" t="s">
        <v>22</v>
      </c>
      <c r="F19" s="6" t="s">
        <v>25</v>
      </c>
      <c r="G19" s="7">
        <v>272.13207999999997</v>
      </c>
    </row>
    <row r="20" spans="1:7" x14ac:dyDescent="0.25">
      <c r="A20" s="6">
        <v>62</v>
      </c>
      <c r="B20" s="6" t="s">
        <v>18</v>
      </c>
      <c r="C20" s="7">
        <v>26.29</v>
      </c>
      <c r="D20" s="6">
        <v>0</v>
      </c>
      <c r="E20" s="6" t="s">
        <v>19</v>
      </c>
      <c r="F20" s="6" t="s">
        <v>23</v>
      </c>
      <c r="G20" s="7">
        <v>2780.8725100000001</v>
      </c>
    </row>
    <row r="21" spans="1:7" x14ac:dyDescent="0.25">
      <c r="A21" s="6">
        <v>23</v>
      </c>
      <c r="B21" s="6" t="s">
        <v>21</v>
      </c>
      <c r="C21" s="7">
        <v>34.4</v>
      </c>
      <c r="D21" s="6">
        <v>0</v>
      </c>
      <c r="E21" s="6" t="s">
        <v>22</v>
      </c>
      <c r="F21" s="6" t="s">
        <v>20</v>
      </c>
      <c r="G21" s="7">
        <v>182.68430000000001</v>
      </c>
    </row>
    <row r="22" spans="1:7" x14ac:dyDescent="0.25">
      <c r="A22" s="6">
        <v>56</v>
      </c>
      <c r="B22" s="6" t="s">
        <v>18</v>
      </c>
      <c r="C22" s="7">
        <v>39.82</v>
      </c>
      <c r="D22" s="6">
        <v>0</v>
      </c>
      <c r="E22" s="6" t="s">
        <v>22</v>
      </c>
      <c r="F22" s="6" t="s">
        <v>23</v>
      </c>
      <c r="G22" s="7">
        <v>1109.07178</v>
      </c>
    </row>
    <row r="23" spans="1:7" x14ac:dyDescent="0.25">
      <c r="A23" s="6">
        <v>27</v>
      </c>
      <c r="B23" s="6" t="s">
        <v>21</v>
      </c>
      <c r="C23" s="7">
        <v>42.13</v>
      </c>
      <c r="D23" s="6">
        <v>0</v>
      </c>
      <c r="E23" s="6" t="s">
        <v>19</v>
      </c>
      <c r="F23" s="6" t="s">
        <v>23</v>
      </c>
      <c r="G23" s="7">
        <v>3961.1757700000003</v>
      </c>
    </row>
    <row r="24" spans="1:7" x14ac:dyDescent="0.25">
      <c r="A24" s="6">
        <v>19</v>
      </c>
      <c r="B24" s="6" t="s">
        <v>21</v>
      </c>
      <c r="C24" s="7">
        <v>24.6</v>
      </c>
      <c r="D24" s="6">
        <v>1</v>
      </c>
      <c r="E24" s="6" t="s">
        <v>22</v>
      </c>
      <c r="F24" s="6" t="s">
        <v>20</v>
      </c>
      <c r="G24" s="7">
        <v>183.72370000000001</v>
      </c>
    </row>
    <row r="25" spans="1:7" x14ac:dyDescent="0.25">
      <c r="A25" s="6">
        <v>52</v>
      </c>
      <c r="B25" s="6" t="s">
        <v>18</v>
      </c>
      <c r="C25" s="7">
        <v>30.78</v>
      </c>
      <c r="D25" s="6">
        <v>1</v>
      </c>
      <c r="E25" s="6" t="s">
        <v>22</v>
      </c>
      <c r="F25" s="6" t="s">
        <v>25</v>
      </c>
      <c r="G25" s="7">
        <v>1079.73362</v>
      </c>
    </row>
    <row r="26" spans="1:7" x14ac:dyDescent="0.25">
      <c r="A26" s="6">
        <v>23</v>
      </c>
      <c r="B26" s="6" t="s">
        <v>21</v>
      </c>
      <c r="C26" s="7">
        <v>23.844999999999999</v>
      </c>
      <c r="D26" s="6">
        <v>0</v>
      </c>
      <c r="E26" s="6" t="s">
        <v>22</v>
      </c>
      <c r="F26" s="6" t="s">
        <v>25</v>
      </c>
      <c r="G26" s="7">
        <v>239.517155</v>
      </c>
    </row>
    <row r="27" spans="1:7" x14ac:dyDescent="0.25">
      <c r="A27" s="6">
        <v>56</v>
      </c>
      <c r="B27" s="6" t="s">
        <v>21</v>
      </c>
      <c r="C27" s="7">
        <v>40.299999999999997</v>
      </c>
      <c r="D27" s="6">
        <v>0</v>
      </c>
      <c r="E27" s="6" t="s">
        <v>22</v>
      </c>
      <c r="F27" s="6" t="s">
        <v>20</v>
      </c>
      <c r="G27" s="7">
        <v>1060.2384999999999</v>
      </c>
    </row>
    <row r="28" spans="1:7" x14ac:dyDescent="0.25">
      <c r="A28" s="6">
        <v>30</v>
      </c>
      <c r="B28" s="6" t="s">
        <v>21</v>
      </c>
      <c r="C28" s="7">
        <v>35.299999999999997</v>
      </c>
      <c r="D28" s="6">
        <v>0</v>
      </c>
      <c r="E28" s="6" t="s">
        <v>19</v>
      </c>
      <c r="F28" s="6" t="s">
        <v>20</v>
      </c>
      <c r="G28" s="7">
        <v>3683.7466999999997</v>
      </c>
    </row>
    <row r="29" spans="1:7" x14ac:dyDescent="0.25">
      <c r="A29" s="6">
        <v>60</v>
      </c>
      <c r="B29" s="6" t="s">
        <v>18</v>
      </c>
      <c r="C29" s="7">
        <v>36.005000000000003</v>
      </c>
      <c r="D29" s="6">
        <v>0</v>
      </c>
      <c r="E29" s="6" t="s">
        <v>22</v>
      </c>
      <c r="F29" s="6" t="s">
        <v>25</v>
      </c>
      <c r="G29" s="7">
        <v>1322.884695</v>
      </c>
    </row>
    <row r="30" spans="1:7" x14ac:dyDescent="0.25">
      <c r="A30" s="6">
        <v>30</v>
      </c>
      <c r="B30" s="6" t="s">
        <v>18</v>
      </c>
      <c r="C30" s="7">
        <v>32.4</v>
      </c>
      <c r="D30" s="6">
        <v>1</v>
      </c>
      <c r="E30" s="6" t="s">
        <v>22</v>
      </c>
      <c r="F30" s="6" t="s">
        <v>20</v>
      </c>
      <c r="G30" s="7">
        <v>414.97359999999998</v>
      </c>
    </row>
    <row r="31" spans="1:7" x14ac:dyDescent="0.25">
      <c r="A31" s="6">
        <v>18</v>
      </c>
      <c r="B31" s="6" t="s">
        <v>21</v>
      </c>
      <c r="C31" s="7">
        <v>34.1</v>
      </c>
      <c r="D31" s="6">
        <v>0</v>
      </c>
      <c r="E31" s="6" t="s">
        <v>22</v>
      </c>
      <c r="F31" s="6" t="s">
        <v>23</v>
      </c>
      <c r="G31" s="7">
        <v>113.7011</v>
      </c>
    </row>
    <row r="32" spans="1:7" x14ac:dyDescent="0.25">
      <c r="A32" s="6">
        <v>34</v>
      </c>
      <c r="B32" s="6" t="s">
        <v>18</v>
      </c>
      <c r="C32" s="7">
        <v>31.92</v>
      </c>
      <c r="D32" s="6">
        <v>1</v>
      </c>
      <c r="E32" s="6" t="s">
        <v>19</v>
      </c>
      <c r="F32" s="6" t="s">
        <v>25</v>
      </c>
      <c r="G32" s="7">
        <v>3770.18768</v>
      </c>
    </row>
    <row r="33" spans="1:7" x14ac:dyDescent="0.25">
      <c r="A33" s="6">
        <v>37</v>
      </c>
      <c r="B33" s="6" t="s">
        <v>21</v>
      </c>
      <c r="C33" s="7">
        <v>28.024999999999999</v>
      </c>
      <c r="D33" s="6">
        <v>2</v>
      </c>
      <c r="E33" s="6" t="s">
        <v>22</v>
      </c>
      <c r="F33" s="6" t="s">
        <v>24</v>
      </c>
      <c r="G33" s="7">
        <v>620.390175</v>
      </c>
    </row>
    <row r="34" spans="1:7" x14ac:dyDescent="0.25">
      <c r="A34" s="6">
        <v>59</v>
      </c>
      <c r="B34" s="6" t="s">
        <v>18</v>
      </c>
      <c r="C34" s="7">
        <v>27.72</v>
      </c>
      <c r="D34" s="6">
        <v>3</v>
      </c>
      <c r="E34" s="6" t="s">
        <v>22</v>
      </c>
      <c r="F34" s="6" t="s">
        <v>23</v>
      </c>
      <c r="G34" s="7">
        <v>1400.11338</v>
      </c>
    </row>
    <row r="35" spans="1:7" x14ac:dyDescent="0.25">
      <c r="A35" s="6">
        <v>63</v>
      </c>
      <c r="B35" s="6" t="s">
        <v>18</v>
      </c>
      <c r="C35" s="7">
        <v>23.085000000000001</v>
      </c>
      <c r="D35" s="6">
        <v>0</v>
      </c>
      <c r="E35" s="6" t="s">
        <v>22</v>
      </c>
      <c r="F35" s="6" t="s">
        <v>25</v>
      </c>
      <c r="G35" s="7">
        <v>1445.1835150000002</v>
      </c>
    </row>
    <row r="36" spans="1:7" x14ac:dyDescent="0.25">
      <c r="A36" s="6">
        <v>55</v>
      </c>
      <c r="B36" s="6" t="s">
        <v>18</v>
      </c>
      <c r="C36" s="7">
        <v>32.774999999999999</v>
      </c>
      <c r="D36" s="6">
        <v>2</v>
      </c>
      <c r="E36" s="6" t="s">
        <v>22</v>
      </c>
      <c r="F36" s="6" t="s">
        <v>24</v>
      </c>
      <c r="G36" s="7">
        <v>1226.8632250000001</v>
      </c>
    </row>
    <row r="37" spans="1:7" x14ac:dyDescent="0.25">
      <c r="A37" s="6">
        <v>23</v>
      </c>
      <c r="B37" s="6" t="s">
        <v>21</v>
      </c>
      <c r="C37" s="7">
        <v>17.385000000000002</v>
      </c>
      <c r="D37" s="6">
        <v>1</v>
      </c>
      <c r="E37" s="6" t="s">
        <v>22</v>
      </c>
      <c r="F37" s="6" t="s">
        <v>24</v>
      </c>
      <c r="G37" s="7">
        <v>277.51921499999997</v>
      </c>
    </row>
    <row r="38" spans="1:7" x14ac:dyDescent="0.25">
      <c r="A38" s="6">
        <v>31</v>
      </c>
      <c r="B38" s="6" t="s">
        <v>21</v>
      </c>
      <c r="C38" s="7">
        <v>36.299999999999997</v>
      </c>
      <c r="D38" s="6">
        <v>2</v>
      </c>
      <c r="E38" s="6" t="s">
        <v>19</v>
      </c>
      <c r="F38" s="6" t="s">
        <v>20</v>
      </c>
      <c r="G38" s="7">
        <v>3871.1</v>
      </c>
    </row>
    <row r="39" spans="1:7" x14ac:dyDescent="0.25">
      <c r="A39" s="6">
        <v>22</v>
      </c>
      <c r="B39" s="6" t="s">
        <v>21</v>
      </c>
      <c r="C39" s="7">
        <v>35.6</v>
      </c>
      <c r="D39" s="6">
        <v>0</v>
      </c>
      <c r="E39" s="6" t="s">
        <v>19</v>
      </c>
      <c r="F39" s="6" t="s">
        <v>20</v>
      </c>
      <c r="G39" s="7">
        <v>3558.5576000000001</v>
      </c>
    </row>
    <row r="40" spans="1:7" x14ac:dyDescent="0.25">
      <c r="A40" s="6">
        <v>18</v>
      </c>
      <c r="B40" s="6" t="s">
        <v>18</v>
      </c>
      <c r="C40" s="7">
        <v>26.315000000000001</v>
      </c>
      <c r="D40" s="6">
        <v>0</v>
      </c>
      <c r="E40" s="6" t="s">
        <v>22</v>
      </c>
      <c r="F40" s="6" t="s">
        <v>25</v>
      </c>
      <c r="G40" s="7">
        <v>219.81898500000003</v>
      </c>
    </row>
    <row r="41" spans="1:7" x14ac:dyDescent="0.25">
      <c r="A41" s="6">
        <v>19</v>
      </c>
      <c r="B41" s="6" t="s">
        <v>18</v>
      </c>
      <c r="C41" s="7">
        <v>28.6</v>
      </c>
      <c r="D41" s="6">
        <v>5</v>
      </c>
      <c r="E41" s="6" t="s">
        <v>22</v>
      </c>
      <c r="F41" s="6" t="s">
        <v>20</v>
      </c>
      <c r="G41" s="7">
        <v>468.77969999999993</v>
      </c>
    </row>
    <row r="42" spans="1:7" x14ac:dyDescent="0.25">
      <c r="A42" s="6">
        <v>63</v>
      </c>
      <c r="B42" s="6" t="s">
        <v>21</v>
      </c>
      <c r="C42" s="7">
        <v>28.31</v>
      </c>
      <c r="D42" s="6">
        <v>0</v>
      </c>
      <c r="E42" s="6" t="s">
        <v>22</v>
      </c>
      <c r="F42" s="6" t="s">
        <v>24</v>
      </c>
      <c r="G42" s="7">
        <v>1377.0097900000001</v>
      </c>
    </row>
    <row r="43" spans="1:7" x14ac:dyDescent="0.25">
      <c r="A43" s="6">
        <v>28</v>
      </c>
      <c r="B43" s="6" t="s">
        <v>21</v>
      </c>
      <c r="C43" s="7">
        <v>36.4</v>
      </c>
      <c r="D43" s="6">
        <v>1</v>
      </c>
      <c r="E43" s="6" t="s">
        <v>19</v>
      </c>
      <c r="F43" s="6" t="s">
        <v>20</v>
      </c>
      <c r="G43" s="7">
        <v>5119.4559140000001</v>
      </c>
    </row>
    <row r="44" spans="1:7" x14ac:dyDescent="0.25">
      <c r="A44" s="6">
        <v>19</v>
      </c>
      <c r="B44" s="6" t="s">
        <v>21</v>
      </c>
      <c r="C44" s="7">
        <v>20.425000000000001</v>
      </c>
      <c r="D44" s="6">
        <v>0</v>
      </c>
      <c r="E44" s="6" t="s">
        <v>22</v>
      </c>
      <c r="F44" s="6" t="s">
        <v>24</v>
      </c>
      <c r="G44" s="7">
        <v>162.543375</v>
      </c>
    </row>
    <row r="45" spans="1:7" x14ac:dyDescent="0.25">
      <c r="A45" s="6">
        <v>62</v>
      </c>
      <c r="B45" s="6" t="s">
        <v>18</v>
      </c>
      <c r="C45" s="7">
        <v>32.965000000000003</v>
      </c>
      <c r="D45" s="6">
        <v>3</v>
      </c>
      <c r="E45" s="6" t="s">
        <v>22</v>
      </c>
      <c r="F45" s="6" t="s">
        <v>24</v>
      </c>
      <c r="G45" s="7">
        <v>1561.219335</v>
      </c>
    </row>
    <row r="46" spans="1:7" x14ac:dyDescent="0.25">
      <c r="A46" s="6">
        <v>26</v>
      </c>
      <c r="B46" s="6" t="s">
        <v>21</v>
      </c>
      <c r="C46" s="7">
        <v>20.8</v>
      </c>
      <c r="D46" s="6">
        <v>0</v>
      </c>
      <c r="E46" s="6" t="s">
        <v>22</v>
      </c>
      <c r="F46" s="6" t="s">
        <v>20</v>
      </c>
      <c r="G46" s="7">
        <v>230.23000000000002</v>
      </c>
    </row>
    <row r="47" spans="1:7" x14ac:dyDescent="0.25">
      <c r="A47" s="6">
        <v>35</v>
      </c>
      <c r="B47" s="6" t="s">
        <v>21</v>
      </c>
      <c r="C47" s="7">
        <v>36.67</v>
      </c>
      <c r="D47" s="6">
        <v>1</v>
      </c>
      <c r="E47" s="6" t="s">
        <v>19</v>
      </c>
      <c r="F47" s="6" t="s">
        <v>25</v>
      </c>
      <c r="G47" s="7">
        <v>3977.4276299999997</v>
      </c>
    </row>
    <row r="48" spans="1:7" x14ac:dyDescent="0.25">
      <c r="A48" s="6">
        <v>60</v>
      </c>
      <c r="B48" s="6" t="s">
        <v>21</v>
      </c>
      <c r="C48" s="7">
        <v>39.9</v>
      </c>
      <c r="D48" s="6">
        <v>0</v>
      </c>
      <c r="E48" s="6" t="s">
        <v>19</v>
      </c>
      <c r="F48" s="6" t="s">
        <v>20</v>
      </c>
      <c r="G48" s="7">
        <v>4817.3360999999995</v>
      </c>
    </row>
    <row r="49" spans="1:7" x14ac:dyDescent="0.25">
      <c r="A49" s="6">
        <v>24</v>
      </c>
      <c r="B49" s="6" t="s">
        <v>18</v>
      </c>
      <c r="C49" s="7">
        <v>26.6</v>
      </c>
      <c r="D49" s="6">
        <v>0</v>
      </c>
      <c r="E49" s="6" t="s">
        <v>22</v>
      </c>
      <c r="F49" s="6" t="s">
        <v>25</v>
      </c>
      <c r="G49" s="7">
        <v>304.6062</v>
      </c>
    </row>
    <row r="50" spans="1:7" x14ac:dyDescent="0.25">
      <c r="A50" s="6">
        <v>31</v>
      </c>
      <c r="B50" s="6" t="s">
        <v>18</v>
      </c>
      <c r="C50" s="7">
        <v>36.630000000000003</v>
      </c>
      <c r="D50" s="6">
        <v>2</v>
      </c>
      <c r="E50" s="6" t="s">
        <v>22</v>
      </c>
      <c r="F50" s="6" t="s">
        <v>23</v>
      </c>
      <c r="G50" s="7">
        <v>494.97587000000004</v>
      </c>
    </row>
    <row r="51" spans="1:7" x14ac:dyDescent="0.25">
      <c r="A51" s="6">
        <v>41</v>
      </c>
      <c r="B51" s="6" t="s">
        <v>21</v>
      </c>
      <c r="C51" s="7">
        <v>21.78</v>
      </c>
      <c r="D51" s="6">
        <v>1</v>
      </c>
      <c r="E51" s="6" t="s">
        <v>22</v>
      </c>
      <c r="F51" s="6" t="s">
        <v>23</v>
      </c>
      <c r="G51" s="7">
        <v>627.24772000000007</v>
      </c>
    </row>
    <row r="52" spans="1:7" x14ac:dyDescent="0.25">
      <c r="A52" s="6">
        <v>37</v>
      </c>
      <c r="B52" s="6" t="s">
        <v>18</v>
      </c>
      <c r="C52" s="7">
        <v>30.8</v>
      </c>
      <c r="D52" s="6">
        <v>2</v>
      </c>
      <c r="E52" s="6" t="s">
        <v>22</v>
      </c>
      <c r="F52" s="6" t="s">
        <v>23</v>
      </c>
      <c r="G52" s="7">
        <v>631.3759</v>
      </c>
    </row>
    <row r="53" spans="1:7" x14ac:dyDescent="0.25">
      <c r="A53" s="6">
        <v>38</v>
      </c>
      <c r="B53" s="6" t="s">
        <v>21</v>
      </c>
      <c r="C53" s="7">
        <v>37.049999999999997</v>
      </c>
      <c r="D53" s="6">
        <v>1</v>
      </c>
      <c r="E53" s="6" t="s">
        <v>22</v>
      </c>
      <c r="F53" s="6" t="s">
        <v>25</v>
      </c>
      <c r="G53" s="7">
        <v>607.96715000000006</v>
      </c>
    </row>
    <row r="54" spans="1:7" x14ac:dyDescent="0.25">
      <c r="A54" s="6">
        <v>55</v>
      </c>
      <c r="B54" s="6" t="s">
        <v>21</v>
      </c>
      <c r="C54" s="7">
        <v>37.299999999999997</v>
      </c>
      <c r="D54" s="6">
        <v>0</v>
      </c>
      <c r="E54" s="6" t="s">
        <v>22</v>
      </c>
      <c r="F54" s="6" t="s">
        <v>20</v>
      </c>
      <c r="G54" s="7">
        <v>2063.0283509999999</v>
      </c>
    </row>
    <row r="55" spans="1:7" x14ac:dyDescent="0.25">
      <c r="A55" s="6">
        <v>18</v>
      </c>
      <c r="B55" s="6" t="s">
        <v>18</v>
      </c>
      <c r="C55" s="7">
        <v>38.664999999999999</v>
      </c>
      <c r="D55" s="6">
        <v>2</v>
      </c>
      <c r="E55" s="6" t="s">
        <v>22</v>
      </c>
      <c r="F55" s="6" t="s">
        <v>25</v>
      </c>
      <c r="G55" s="7">
        <v>339.33563500000002</v>
      </c>
    </row>
    <row r="56" spans="1:7" x14ac:dyDescent="0.25">
      <c r="A56" s="6">
        <v>28</v>
      </c>
      <c r="B56" s="6" t="s">
        <v>18</v>
      </c>
      <c r="C56" s="7">
        <v>34.770000000000003</v>
      </c>
      <c r="D56" s="6">
        <v>0</v>
      </c>
      <c r="E56" s="6" t="s">
        <v>22</v>
      </c>
      <c r="F56" s="6" t="s">
        <v>24</v>
      </c>
      <c r="G56" s="7">
        <v>355.69223</v>
      </c>
    </row>
    <row r="57" spans="1:7" x14ac:dyDescent="0.25">
      <c r="A57" s="6">
        <v>60</v>
      </c>
      <c r="B57" s="6" t="s">
        <v>18</v>
      </c>
      <c r="C57" s="7">
        <v>24.53</v>
      </c>
      <c r="D57" s="6">
        <v>0</v>
      </c>
      <c r="E57" s="6" t="s">
        <v>22</v>
      </c>
      <c r="F57" s="6" t="s">
        <v>23</v>
      </c>
      <c r="G57" s="7">
        <v>1262.9896699999999</v>
      </c>
    </row>
    <row r="58" spans="1:7" x14ac:dyDescent="0.25">
      <c r="A58" s="6">
        <v>36</v>
      </c>
      <c r="B58" s="6" t="s">
        <v>21</v>
      </c>
      <c r="C58" s="7">
        <v>35.200000000000003</v>
      </c>
      <c r="D58" s="6">
        <v>1</v>
      </c>
      <c r="E58" s="6" t="s">
        <v>19</v>
      </c>
      <c r="F58" s="6" t="s">
        <v>23</v>
      </c>
      <c r="G58" s="7">
        <v>3870.9175999999998</v>
      </c>
    </row>
    <row r="59" spans="1:7" x14ac:dyDescent="0.25">
      <c r="A59" s="6">
        <v>18</v>
      </c>
      <c r="B59" s="6" t="s">
        <v>18</v>
      </c>
      <c r="C59" s="7">
        <v>35.625</v>
      </c>
      <c r="D59" s="6">
        <v>0</v>
      </c>
      <c r="E59" s="6" t="s">
        <v>22</v>
      </c>
      <c r="F59" s="6" t="s">
        <v>25</v>
      </c>
      <c r="G59" s="7">
        <v>221.11307499999998</v>
      </c>
    </row>
    <row r="60" spans="1:7" x14ac:dyDescent="0.25">
      <c r="A60" s="6">
        <v>21</v>
      </c>
      <c r="B60" s="6" t="s">
        <v>18</v>
      </c>
      <c r="C60" s="7">
        <v>33.630000000000003</v>
      </c>
      <c r="D60" s="6">
        <v>2</v>
      </c>
      <c r="E60" s="6" t="s">
        <v>22</v>
      </c>
      <c r="F60" s="6" t="s">
        <v>24</v>
      </c>
      <c r="G60" s="7">
        <v>357.98286999999999</v>
      </c>
    </row>
    <row r="61" spans="1:7" x14ac:dyDescent="0.25">
      <c r="A61" s="6">
        <v>48</v>
      </c>
      <c r="B61" s="6" t="s">
        <v>21</v>
      </c>
      <c r="C61" s="7">
        <v>28</v>
      </c>
      <c r="D61" s="6">
        <v>1</v>
      </c>
      <c r="E61" s="6" t="s">
        <v>19</v>
      </c>
      <c r="F61" s="6" t="s">
        <v>20</v>
      </c>
      <c r="G61" s="7">
        <v>2356.8272000000002</v>
      </c>
    </row>
    <row r="62" spans="1:7" x14ac:dyDescent="0.25">
      <c r="A62" s="6">
        <v>36</v>
      </c>
      <c r="B62" s="6" t="s">
        <v>21</v>
      </c>
      <c r="C62" s="7">
        <v>34.43</v>
      </c>
      <c r="D62" s="6">
        <v>0</v>
      </c>
      <c r="E62" s="6" t="s">
        <v>19</v>
      </c>
      <c r="F62" s="6" t="s">
        <v>23</v>
      </c>
      <c r="G62" s="7">
        <v>3774.2575700000002</v>
      </c>
    </row>
    <row r="63" spans="1:7" x14ac:dyDescent="0.25">
      <c r="A63" s="6">
        <v>40</v>
      </c>
      <c r="B63" s="6" t="s">
        <v>18</v>
      </c>
      <c r="C63" s="7">
        <v>28.69</v>
      </c>
      <c r="D63" s="6">
        <v>3</v>
      </c>
      <c r="E63" s="6" t="s">
        <v>22</v>
      </c>
      <c r="F63" s="6" t="s">
        <v>24</v>
      </c>
      <c r="G63" s="7">
        <v>805.96791000000007</v>
      </c>
    </row>
    <row r="64" spans="1:7" x14ac:dyDescent="0.25">
      <c r="A64" s="6">
        <v>58</v>
      </c>
      <c r="B64" s="6" t="s">
        <v>21</v>
      </c>
      <c r="C64" s="7">
        <v>36.954999999999998</v>
      </c>
      <c r="D64" s="6">
        <v>2</v>
      </c>
      <c r="E64" s="6" t="s">
        <v>19</v>
      </c>
      <c r="F64" s="6" t="s">
        <v>24</v>
      </c>
      <c r="G64" s="7">
        <v>4749.649445</v>
      </c>
    </row>
    <row r="65" spans="1:7" x14ac:dyDescent="0.25">
      <c r="A65" s="6">
        <v>58</v>
      </c>
      <c r="B65" s="6" t="s">
        <v>18</v>
      </c>
      <c r="C65" s="7">
        <v>31.824999999999999</v>
      </c>
      <c r="D65" s="6">
        <v>2</v>
      </c>
      <c r="E65" s="6" t="s">
        <v>22</v>
      </c>
      <c r="F65" s="6" t="s">
        <v>25</v>
      </c>
      <c r="G65" s="7">
        <v>1360.7368750000001</v>
      </c>
    </row>
    <row r="66" spans="1:7" x14ac:dyDescent="0.25">
      <c r="A66" s="6">
        <v>18</v>
      </c>
      <c r="B66" s="6" t="s">
        <v>21</v>
      </c>
      <c r="C66" s="7">
        <v>31.68</v>
      </c>
      <c r="D66" s="6">
        <v>2</v>
      </c>
      <c r="E66" s="6" t="s">
        <v>19</v>
      </c>
      <c r="F66" s="6" t="s">
        <v>23</v>
      </c>
      <c r="G66" s="7">
        <v>3430.3167200000003</v>
      </c>
    </row>
    <row r="67" spans="1:7" x14ac:dyDescent="0.25">
      <c r="A67" s="6">
        <v>53</v>
      </c>
      <c r="B67" s="6" t="s">
        <v>18</v>
      </c>
      <c r="C67" s="7">
        <v>22.88</v>
      </c>
      <c r="D67" s="6">
        <v>1</v>
      </c>
      <c r="E67" s="6" t="s">
        <v>19</v>
      </c>
      <c r="F67" s="6" t="s">
        <v>23</v>
      </c>
      <c r="G67" s="7">
        <v>2324.4790199999998</v>
      </c>
    </row>
    <row r="68" spans="1:7" x14ac:dyDescent="0.25">
      <c r="A68" s="6">
        <v>34</v>
      </c>
      <c r="B68" s="6" t="s">
        <v>18</v>
      </c>
      <c r="C68" s="7">
        <v>37.335000000000001</v>
      </c>
      <c r="D68" s="6">
        <v>2</v>
      </c>
      <c r="E68" s="6" t="s">
        <v>22</v>
      </c>
      <c r="F68" s="6" t="s">
        <v>24</v>
      </c>
      <c r="G68" s="7">
        <v>598.95236499999999</v>
      </c>
    </row>
    <row r="69" spans="1:7" x14ac:dyDescent="0.25">
      <c r="A69" s="6">
        <v>43</v>
      </c>
      <c r="B69" s="6" t="s">
        <v>21</v>
      </c>
      <c r="C69" s="7">
        <v>27.36</v>
      </c>
      <c r="D69" s="6">
        <v>3</v>
      </c>
      <c r="E69" s="6" t="s">
        <v>22</v>
      </c>
      <c r="F69" s="6" t="s">
        <v>25</v>
      </c>
      <c r="G69" s="7">
        <v>860.62173999999993</v>
      </c>
    </row>
    <row r="70" spans="1:7" x14ac:dyDescent="0.25">
      <c r="A70" s="6">
        <v>25</v>
      </c>
      <c r="B70" s="6" t="s">
        <v>21</v>
      </c>
      <c r="C70" s="7">
        <v>33.659999999999997</v>
      </c>
      <c r="D70" s="6">
        <v>4</v>
      </c>
      <c r="E70" s="6" t="s">
        <v>22</v>
      </c>
      <c r="F70" s="6" t="s">
        <v>23</v>
      </c>
      <c r="G70" s="7">
        <v>450.46624000000003</v>
      </c>
    </row>
    <row r="71" spans="1:7" x14ac:dyDescent="0.25">
      <c r="A71" s="6">
        <v>64</v>
      </c>
      <c r="B71" s="6" t="s">
        <v>21</v>
      </c>
      <c r="C71" s="7">
        <v>24.7</v>
      </c>
      <c r="D71" s="6">
        <v>1</v>
      </c>
      <c r="E71" s="6" t="s">
        <v>22</v>
      </c>
      <c r="F71" s="6" t="s">
        <v>24</v>
      </c>
      <c r="G71" s="7">
        <v>3016.6618170000002</v>
      </c>
    </row>
    <row r="72" spans="1:7" x14ac:dyDescent="0.25">
      <c r="A72" s="6">
        <v>28</v>
      </c>
      <c r="B72" s="6" t="s">
        <v>18</v>
      </c>
      <c r="C72" s="7">
        <v>25.934999999999999</v>
      </c>
      <c r="D72" s="6">
        <v>1</v>
      </c>
      <c r="E72" s="6" t="s">
        <v>22</v>
      </c>
      <c r="F72" s="6" t="s">
        <v>24</v>
      </c>
      <c r="G72" s="7">
        <v>413.36416499999996</v>
      </c>
    </row>
    <row r="73" spans="1:7" x14ac:dyDescent="0.25">
      <c r="A73" s="6">
        <v>20</v>
      </c>
      <c r="B73" s="6" t="s">
        <v>18</v>
      </c>
      <c r="C73" s="7">
        <v>22.42</v>
      </c>
      <c r="D73" s="6">
        <v>0</v>
      </c>
      <c r="E73" s="6" t="s">
        <v>19</v>
      </c>
      <c r="F73" s="6" t="s">
        <v>24</v>
      </c>
      <c r="G73" s="7">
        <v>1471.1743799999999</v>
      </c>
    </row>
    <row r="74" spans="1:7" x14ac:dyDescent="0.25">
      <c r="A74" s="6">
        <v>19</v>
      </c>
      <c r="B74" s="6" t="s">
        <v>18</v>
      </c>
      <c r="C74" s="7">
        <v>28.9</v>
      </c>
      <c r="D74" s="6">
        <v>0</v>
      </c>
      <c r="E74" s="6" t="s">
        <v>22</v>
      </c>
      <c r="F74" s="6" t="s">
        <v>20</v>
      </c>
      <c r="G74" s="7">
        <v>174.32139999999998</v>
      </c>
    </row>
    <row r="75" spans="1:7" x14ac:dyDescent="0.25">
      <c r="A75" s="6">
        <v>61</v>
      </c>
      <c r="B75" s="6" t="s">
        <v>18</v>
      </c>
      <c r="C75" s="7">
        <v>39.1</v>
      </c>
      <c r="D75" s="6">
        <v>2</v>
      </c>
      <c r="E75" s="6" t="s">
        <v>22</v>
      </c>
      <c r="F75" s="6" t="s">
        <v>20</v>
      </c>
      <c r="G75" s="7">
        <v>1423.5072</v>
      </c>
    </row>
    <row r="76" spans="1:7" x14ac:dyDescent="0.25">
      <c r="A76" s="6">
        <v>40</v>
      </c>
      <c r="B76" s="6" t="s">
        <v>21</v>
      </c>
      <c r="C76" s="7">
        <v>26.315000000000001</v>
      </c>
      <c r="D76" s="6">
        <v>1</v>
      </c>
      <c r="E76" s="6" t="s">
        <v>22</v>
      </c>
      <c r="F76" s="6" t="s">
        <v>24</v>
      </c>
      <c r="G76" s="7">
        <v>638.93778499999996</v>
      </c>
    </row>
    <row r="77" spans="1:7" x14ac:dyDescent="0.25">
      <c r="A77" s="6">
        <v>40</v>
      </c>
      <c r="B77" s="6" t="s">
        <v>18</v>
      </c>
      <c r="C77" s="7">
        <v>36.19</v>
      </c>
      <c r="D77" s="6">
        <v>0</v>
      </c>
      <c r="E77" s="6" t="s">
        <v>22</v>
      </c>
      <c r="F77" s="6" t="s">
        <v>23</v>
      </c>
      <c r="G77" s="7">
        <v>592.01040999999998</v>
      </c>
    </row>
    <row r="78" spans="1:7" x14ac:dyDescent="0.25">
      <c r="A78" s="6">
        <v>28</v>
      </c>
      <c r="B78" s="6" t="s">
        <v>21</v>
      </c>
      <c r="C78" s="7">
        <v>23.98</v>
      </c>
      <c r="D78" s="6">
        <v>3</v>
      </c>
      <c r="E78" s="6" t="s">
        <v>19</v>
      </c>
      <c r="F78" s="6" t="s">
        <v>23</v>
      </c>
      <c r="G78" s="7">
        <v>1766.3144199999999</v>
      </c>
    </row>
    <row r="79" spans="1:7" x14ac:dyDescent="0.25">
      <c r="A79" s="6">
        <v>27</v>
      </c>
      <c r="B79" s="6" t="s">
        <v>18</v>
      </c>
      <c r="C79" s="7">
        <v>24.75</v>
      </c>
      <c r="D79" s="6">
        <v>0</v>
      </c>
      <c r="E79" s="6" t="s">
        <v>19</v>
      </c>
      <c r="F79" s="6" t="s">
        <v>23</v>
      </c>
      <c r="G79" s="7">
        <v>1657.7779500000001</v>
      </c>
    </row>
    <row r="80" spans="1:7" x14ac:dyDescent="0.25">
      <c r="A80" s="6">
        <v>31</v>
      </c>
      <c r="B80" s="6" t="s">
        <v>21</v>
      </c>
      <c r="C80" s="7">
        <v>28.5</v>
      </c>
      <c r="D80" s="6">
        <v>5</v>
      </c>
      <c r="E80" s="6" t="s">
        <v>22</v>
      </c>
      <c r="F80" s="6" t="s">
        <v>25</v>
      </c>
      <c r="G80" s="7">
        <v>679.94579999999996</v>
      </c>
    </row>
    <row r="81" spans="1:7" x14ac:dyDescent="0.25">
      <c r="A81" s="6">
        <v>53</v>
      </c>
      <c r="B81" s="6" t="s">
        <v>18</v>
      </c>
      <c r="C81" s="7">
        <v>28.1</v>
      </c>
      <c r="D81" s="6">
        <v>3</v>
      </c>
      <c r="E81" s="6" t="s">
        <v>22</v>
      </c>
      <c r="F81" s="6" t="s">
        <v>20</v>
      </c>
      <c r="G81" s="7">
        <v>1174.1726000000001</v>
      </c>
    </row>
    <row r="82" spans="1:7" x14ac:dyDescent="0.25">
      <c r="A82" s="6">
        <v>58</v>
      </c>
      <c r="B82" s="6" t="s">
        <v>21</v>
      </c>
      <c r="C82" s="7">
        <v>32.01</v>
      </c>
      <c r="D82" s="6">
        <v>1</v>
      </c>
      <c r="E82" s="6" t="s">
        <v>22</v>
      </c>
      <c r="F82" s="6" t="s">
        <v>23</v>
      </c>
      <c r="G82" s="7">
        <v>1194.6625899999999</v>
      </c>
    </row>
    <row r="83" spans="1:7" x14ac:dyDescent="0.25">
      <c r="A83" s="6">
        <v>44</v>
      </c>
      <c r="B83" s="6" t="s">
        <v>21</v>
      </c>
      <c r="C83" s="7">
        <v>27.4</v>
      </c>
      <c r="D83" s="6">
        <v>2</v>
      </c>
      <c r="E83" s="6" t="s">
        <v>22</v>
      </c>
      <c r="F83" s="6" t="s">
        <v>20</v>
      </c>
      <c r="G83" s="7">
        <v>772.68540000000007</v>
      </c>
    </row>
    <row r="84" spans="1:7" x14ac:dyDescent="0.25">
      <c r="A84" s="6">
        <v>57</v>
      </c>
      <c r="B84" s="6" t="s">
        <v>21</v>
      </c>
      <c r="C84" s="7">
        <v>34.01</v>
      </c>
      <c r="D84" s="6">
        <v>0</v>
      </c>
      <c r="E84" s="6" t="s">
        <v>22</v>
      </c>
      <c r="F84" s="6" t="s">
        <v>24</v>
      </c>
      <c r="G84" s="7">
        <v>1135.6660900000002</v>
      </c>
    </row>
    <row r="85" spans="1:7" x14ac:dyDescent="0.25">
      <c r="A85" s="6">
        <v>29</v>
      </c>
      <c r="B85" s="6" t="s">
        <v>18</v>
      </c>
      <c r="C85" s="7">
        <v>29.59</v>
      </c>
      <c r="D85" s="6">
        <v>1</v>
      </c>
      <c r="E85" s="6" t="s">
        <v>22</v>
      </c>
      <c r="F85" s="6" t="s">
        <v>23</v>
      </c>
      <c r="G85" s="7">
        <v>394.74131</v>
      </c>
    </row>
    <row r="86" spans="1:7" x14ac:dyDescent="0.25">
      <c r="A86" s="6">
        <v>21</v>
      </c>
      <c r="B86" s="6" t="s">
        <v>21</v>
      </c>
      <c r="C86" s="7">
        <v>35.53</v>
      </c>
      <c r="D86" s="6">
        <v>0</v>
      </c>
      <c r="E86" s="6" t="s">
        <v>22</v>
      </c>
      <c r="F86" s="6" t="s">
        <v>23</v>
      </c>
      <c r="G86" s="7">
        <v>153.24697</v>
      </c>
    </row>
    <row r="87" spans="1:7" x14ac:dyDescent="0.25">
      <c r="A87" s="6">
        <v>22</v>
      </c>
      <c r="B87" s="6" t="s">
        <v>18</v>
      </c>
      <c r="C87" s="7">
        <v>39.805</v>
      </c>
      <c r="D87" s="6">
        <v>0</v>
      </c>
      <c r="E87" s="6" t="s">
        <v>22</v>
      </c>
      <c r="F87" s="6" t="s">
        <v>25</v>
      </c>
      <c r="G87" s="7">
        <v>275.502095</v>
      </c>
    </row>
    <row r="88" spans="1:7" x14ac:dyDescent="0.25">
      <c r="A88" s="6">
        <v>41</v>
      </c>
      <c r="B88" s="6" t="s">
        <v>18</v>
      </c>
      <c r="C88" s="7">
        <v>32.965000000000003</v>
      </c>
      <c r="D88" s="6">
        <v>0</v>
      </c>
      <c r="E88" s="6" t="s">
        <v>22</v>
      </c>
      <c r="F88" s="6" t="s">
        <v>24</v>
      </c>
      <c r="G88" s="7">
        <v>657.10243500000001</v>
      </c>
    </row>
    <row r="89" spans="1:7" x14ac:dyDescent="0.25">
      <c r="A89" s="6">
        <v>31</v>
      </c>
      <c r="B89" s="6" t="s">
        <v>21</v>
      </c>
      <c r="C89" s="7">
        <v>26.885000000000002</v>
      </c>
      <c r="D89" s="6">
        <v>1</v>
      </c>
      <c r="E89" s="6" t="s">
        <v>22</v>
      </c>
      <c r="F89" s="6" t="s">
        <v>25</v>
      </c>
      <c r="G89" s="7">
        <v>444.12131499999998</v>
      </c>
    </row>
    <row r="90" spans="1:7" x14ac:dyDescent="0.25">
      <c r="A90" s="6">
        <v>45</v>
      </c>
      <c r="B90" s="6" t="s">
        <v>18</v>
      </c>
      <c r="C90" s="7">
        <v>38.284999999999997</v>
      </c>
      <c r="D90" s="6">
        <v>0</v>
      </c>
      <c r="E90" s="6" t="s">
        <v>22</v>
      </c>
      <c r="F90" s="6" t="s">
        <v>25</v>
      </c>
      <c r="G90" s="7">
        <v>793.52911500000005</v>
      </c>
    </row>
    <row r="91" spans="1:7" x14ac:dyDescent="0.25">
      <c r="A91" s="6">
        <v>22</v>
      </c>
      <c r="B91" s="6" t="s">
        <v>21</v>
      </c>
      <c r="C91" s="7">
        <v>37.619999999999997</v>
      </c>
      <c r="D91" s="6">
        <v>1</v>
      </c>
      <c r="E91" s="6" t="s">
        <v>19</v>
      </c>
      <c r="F91" s="6" t="s">
        <v>23</v>
      </c>
      <c r="G91" s="7">
        <v>3716.51638</v>
      </c>
    </row>
    <row r="92" spans="1:7" x14ac:dyDescent="0.25">
      <c r="A92" s="6">
        <v>48</v>
      </c>
      <c r="B92" s="6" t="s">
        <v>18</v>
      </c>
      <c r="C92" s="7">
        <v>41.23</v>
      </c>
      <c r="D92" s="6">
        <v>4</v>
      </c>
      <c r="E92" s="6" t="s">
        <v>22</v>
      </c>
      <c r="F92" s="6" t="s">
        <v>24</v>
      </c>
      <c r="G92" s="7">
        <v>1103.36617</v>
      </c>
    </row>
    <row r="93" spans="1:7" x14ac:dyDescent="0.25">
      <c r="A93" s="6">
        <v>37</v>
      </c>
      <c r="B93" s="6" t="s">
        <v>18</v>
      </c>
      <c r="C93" s="7">
        <v>34.799999999999997</v>
      </c>
      <c r="D93" s="6">
        <v>2</v>
      </c>
      <c r="E93" s="6" t="s">
        <v>19</v>
      </c>
      <c r="F93" s="6" t="s">
        <v>20</v>
      </c>
      <c r="G93" s="7">
        <v>3983.6518999999998</v>
      </c>
    </row>
    <row r="94" spans="1:7" x14ac:dyDescent="0.25">
      <c r="A94" s="6">
        <v>45</v>
      </c>
      <c r="B94" s="6" t="s">
        <v>21</v>
      </c>
      <c r="C94" s="7">
        <v>22.895</v>
      </c>
      <c r="D94" s="6">
        <v>2</v>
      </c>
      <c r="E94" s="6" t="s">
        <v>19</v>
      </c>
      <c r="F94" s="6" t="s">
        <v>24</v>
      </c>
      <c r="G94" s="7">
        <v>2109.8554049999998</v>
      </c>
    </row>
    <row r="95" spans="1:7" x14ac:dyDescent="0.25">
      <c r="A95" s="6">
        <v>57</v>
      </c>
      <c r="B95" s="6" t="s">
        <v>18</v>
      </c>
      <c r="C95" s="7">
        <v>31.16</v>
      </c>
      <c r="D95" s="6">
        <v>0</v>
      </c>
      <c r="E95" s="6" t="s">
        <v>19</v>
      </c>
      <c r="F95" s="6" t="s">
        <v>24</v>
      </c>
      <c r="G95" s="7">
        <v>4357.8939399999999</v>
      </c>
    </row>
    <row r="96" spans="1:7" x14ac:dyDescent="0.25">
      <c r="A96" s="6">
        <v>56</v>
      </c>
      <c r="B96" s="6" t="s">
        <v>18</v>
      </c>
      <c r="C96" s="7">
        <v>27.2</v>
      </c>
      <c r="D96" s="6">
        <v>0</v>
      </c>
      <c r="E96" s="6" t="s">
        <v>22</v>
      </c>
      <c r="F96" s="6" t="s">
        <v>20</v>
      </c>
      <c r="G96" s="7">
        <v>1107.3175999999999</v>
      </c>
    </row>
    <row r="97" spans="1:7" x14ac:dyDescent="0.25">
      <c r="A97" s="6">
        <v>46</v>
      </c>
      <c r="B97" s="6" t="s">
        <v>18</v>
      </c>
      <c r="C97" s="7">
        <v>27.74</v>
      </c>
      <c r="D97" s="6">
        <v>0</v>
      </c>
      <c r="E97" s="6" t="s">
        <v>22</v>
      </c>
      <c r="F97" s="6" t="s">
        <v>24</v>
      </c>
      <c r="G97" s="7">
        <v>802.66665999999998</v>
      </c>
    </row>
    <row r="98" spans="1:7" x14ac:dyDescent="0.25">
      <c r="A98" s="6">
        <v>55</v>
      </c>
      <c r="B98" s="6" t="s">
        <v>18</v>
      </c>
      <c r="C98" s="7">
        <v>26.98</v>
      </c>
      <c r="D98" s="6">
        <v>0</v>
      </c>
      <c r="E98" s="6" t="s">
        <v>22</v>
      </c>
      <c r="F98" s="6" t="s">
        <v>24</v>
      </c>
      <c r="G98" s="7">
        <v>1108.2577200000001</v>
      </c>
    </row>
    <row r="99" spans="1:7" x14ac:dyDescent="0.25">
      <c r="A99" s="6">
        <v>21</v>
      </c>
      <c r="B99" s="6" t="s">
        <v>18</v>
      </c>
      <c r="C99" s="7">
        <v>39.49</v>
      </c>
      <c r="D99" s="6">
        <v>0</v>
      </c>
      <c r="E99" s="6" t="s">
        <v>22</v>
      </c>
      <c r="F99" s="6" t="s">
        <v>23</v>
      </c>
      <c r="G99" s="7">
        <v>202.69740999999999</v>
      </c>
    </row>
    <row r="100" spans="1:7" x14ac:dyDescent="0.25">
      <c r="A100" s="6">
        <v>53</v>
      </c>
      <c r="B100" s="6" t="s">
        <v>18</v>
      </c>
      <c r="C100" s="7">
        <v>24.795000000000002</v>
      </c>
      <c r="D100" s="6">
        <v>1</v>
      </c>
      <c r="E100" s="6" t="s">
        <v>22</v>
      </c>
      <c r="F100" s="6" t="s">
        <v>24</v>
      </c>
      <c r="G100" s="7">
        <v>1094.213205</v>
      </c>
    </row>
    <row r="101" spans="1:7" x14ac:dyDescent="0.25">
      <c r="A101" s="6">
        <v>59</v>
      </c>
      <c r="B101" s="6" t="s">
        <v>21</v>
      </c>
      <c r="C101" s="7">
        <v>29.83</v>
      </c>
      <c r="D101" s="6">
        <v>3</v>
      </c>
      <c r="E101" s="6" t="s">
        <v>19</v>
      </c>
      <c r="F101" s="6" t="s">
        <v>25</v>
      </c>
      <c r="G101" s="7">
        <v>3018.4936699999998</v>
      </c>
    </row>
    <row r="102" spans="1:7" x14ac:dyDescent="0.25">
      <c r="A102" s="6">
        <v>35</v>
      </c>
      <c r="B102" s="6" t="s">
        <v>21</v>
      </c>
      <c r="C102" s="7">
        <v>34.770000000000003</v>
      </c>
      <c r="D102" s="6">
        <v>2</v>
      </c>
      <c r="E102" s="6" t="s">
        <v>22</v>
      </c>
      <c r="F102" s="6" t="s">
        <v>24</v>
      </c>
      <c r="G102" s="7">
        <v>572.90053</v>
      </c>
    </row>
    <row r="103" spans="1:7" x14ac:dyDescent="0.25">
      <c r="A103" s="6">
        <v>64</v>
      </c>
      <c r="B103" s="6" t="s">
        <v>18</v>
      </c>
      <c r="C103" s="7">
        <v>31.3</v>
      </c>
      <c r="D103" s="6">
        <v>2</v>
      </c>
      <c r="E103" s="6" t="s">
        <v>19</v>
      </c>
      <c r="F103" s="6" t="s">
        <v>20</v>
      </c>
      <c r="G103" s="7">
        <v>4729.1054999999997</v>
      </c>
    </row>
    <row r="104" spans="1:7" x14ac:dyDescent="0.25">
      <c r="A104" s="6">
        <v>28</v>
      </c>
      <c r="B104" s="6" t="s">
        <v>18</v>
      </c>
      <c r="C104" s="7">
        <v>37.619999999999997</v>
      </c>
      <c r="D104" s="6">
        <v>1</v>
      </c>
      <c r="E104" s="6" t="s">
        <v>22</v>
      </c>
      <c r="F104" s="6" t="s">
        <v>23</v>
      </c>
      <c r="G104" s="7">
        <v>376.68838</v>
      </c>
    </row>
    <row r="105" spans="1:7" x14ac:dyDescent="0.25">
      <c r="A105" s="6">
        <v>54</v>
      </c>
      <c r="B105" s="6" t="s">
        <v>18</v>
      </c>
      <c r="C105" s="7">
        <v>30.8</v>
      </c>
      <c r="D105" s="6">
        <v>3</v>
      </c>
      <c r="E105" s="6" t="s">
        <v>22</v>
      </c>
      <c r="F105" s="6" t="s">
        <v>20</v>
      </c>
      <c r="G105" s="7">
        <v>1210.5319999999999</v>
      </c>
    </row>
    <row r="106" spans="1:7" x14ac:dyDescent="0.25">
      <c r="A106" s="6">
        <v>55</v>
      </c>
      <c r="B106" s="6" t="s">
        <v>21</v>
      </c>
      <c r="C106" s="7">
        <v>38.28</v>
      </c>
      <c r="D106" s="6">
        <v>0</v>
      </c>
      <c r="E106" s="6" t="s">
        <v>22</v>
      </c>
      <c r="F106" s="6" t="s">
        <v>23</v>
      </c>
      <c r="G106" s="7">
        <v>1022.62842</v>
      </c>
    </row>
    <row r="107" spans="1:7" x14ac:dyDescent="0.25">
      <c r="A107" s="6">
        <v>56</v>
      </c>
      <c r="B107" s="6" t="s">
        <v>21</v>
      </c>
      <c r="C107" s="7">
        <v>19.95</v>
      </c>
      <c r="D107" s="6">
        <v>0</v>
      </c>
      <c r="E107" s="6" t="s">
        <v>19</v>
      </c>
      <c r="F107" s="6" t="s">
        <v>25</v>
      </c>
      <c r="G107" s="7">
        <v>2241.26485</v>
      </c>
    </row>
    <row r="108" spans="1:7" x14ac:dyDescent="0.25">
      <c r="A108" s="6">
        <v>38</v>
      </c>
      <c r="B108" s="6" t="s">
        <v>21</v>
      </c>
      <c r="C108" s="7">
        <v>19.3</v>
      </c>
      <c r="D108" s="6">
        <v>0</v>
      </c>
      <c r="E108" s="6" t="s">
        <v>19</v>
      </c>
      <c r="F108" s="6" t="s">
        <v>20</v>
      </c>
      <c r="G108" s="7">
        <v>1582.0699</v>
      </c>
    </row>
    <row r="109" spans="1:7" x14ac:dyDescent="0.25">
      <c r="A109" s="6">
        <v>41</v>
      </c>
      <c r="B109" s="6" t="s">
        <v>18</v>
      </c>
      <c r="C109" s="7">
        <v>31.6</v>
      </c>
      <c r="D109" s="6">
        <v>0</v>
      </c>
      <c r="E109" s="6" t="s">
        <v>22</v>
      </c>
      <c r="F109" s="6" t="s">
        <v>20</v>
      </c>
      <c r="G109" s="7">
        <v>618.61270000000002</v>
      </c>
    </row>
    <row r="110" spans="1:7" x14ac:dyDescent="0.25">
      <c r="A110" s="6">
        <v>30</v>
      </c>
      <c r="B110" s="6" t="s">
        <v>21</v>
      </c>
      <c r="C110" s="7">
        <v>25.46</v>
      </c>
      <c r="D110" s="6">
        <v>0</v>
      </c>
      <c r="E110" s="6" t="s">
        <v>22</v>
      </c>
      <c r="F110" s="6" t="s">
        <v>25</v>
      </c>
      <c r="G110" s="7">
        <v>364.50894</v>
      </c>
    </row>
    <row r="111" spans="1:7" x14ac:dyDescent="0.25">
      <c r="A111" s="6">
        <v>18</v>
      </c>
      <c r="B111" s="6" t="s">
        <v>18</v>
      </c>
      <c r="C111" s="7">
        <v>30.114999999999998</v>
      </c>
      <c r="D111" s="6">
        <v>0</v>
      </c>
      <c r="E111" s="6" t="s">
        <v>22</v>
      </c>
      <c r="F111" s="6" t="s">
        <v>25</v>
      </c>
      <c r="G111" s="7">
        <v>2134.4846699999998</v>
      </c>
    </row>
    <row r="112" spans="1:7" x14ac:dyDescent="0.25">
      <c r="A112" s="6">
        <v>61</v>
      </c>
      <c r="B112" s="6" t="s">
        <v>18</v>
      </c>
      <c r="C112" s="7">
        <v>29.92</v>
      </c>
      <c r="D112" s="6">
        <v>3</v>
      </c>
      <c r="E112" s="6" t="s">
        <v>19</v>
      </c>
      <c r="F112" s="6" t="s">
        <v>23</v>
      </c>
      <c r="G112" s="7">
        <v>3094.2191800000001</v>
      </c>
    </row>
    <row r="113" spans="1:7" x14ac:dyDescent="0.25">
      <c r="A113" s="6">
        <v>34</v>
      </c>
      <c r="B113" s="6" t="s">
        <v>18</v>
      </c>
      <c r="C113" s="7">
        <v>27.5</v>
      </c>
      <c r="D113" s="6">
        <v>1</v>
      </c>
      <c r="E113" s="6" t="s">
        <v>22</v>
      </c>
      <c r="F113" s="6" t="s">
        <v>20</v>
      </c>
      <c r="G113" s="7">
        <v>500.38530000000003</v>
      </c>
    </row>
    <row r="114" spans="1:7" x14ac:dyDescent="0.25">
      <c r="A114" s="6">
        <v>20</v>
      </c>
      <c r="B114" s="6" t="s">
        <v>21</v>
      </c>
      <c r="C114" s="7">
        <v>28.024999999999999</v>
      </c>
      <c r="D114" s="6">
        <v>1</v>
      </c>
      <c r="E114" s="6" t="s">
        <v>19</v>
      </c>
      <c r="F114" s="6" t="s">
        <v>24</v>
      </c>
      <c r="G114" s="7">
        <v>1756.037975</v>
      </c>
    </row>
    <row r="115" spans="1:7" x14ac:dyDescent="0.25">
      <c r="A115" s="6">
        <v>19</v>
      </c>
      <c r="B115" s="6" t="s">
        <v>18</v>
      </c>
      <c r="C115" s="7">
        <v>28.4</v>
      </c>
      <c r="D115" s="6">
        <v>1</v>
      </c>
      <c r="E115" s="6" t="s">
        <v>22</v>
      </c>
      <c r="F115" s="6" t="s">
        <v>20</v>
      </c>
      <c r="G115" s="7">
        <v>233.15189999999998</v>
      </c>
    </row>
    <row r="116" spans="1:7" x14ac:dyDescent="0.25">
      <c r="A116" s="6">
        <v>26</v>
      </c>
      <c r="B116" s="6" t="s">
        <v>21</v>
      </c>
      <c r="C116" s="7">
        <v>30.875</v>
      </c>
      <c r="D116" s="6">
        <v>2</v>
      </c>
      <c r="E116" s="6" t="s">
        <v>22</v>
      </c>
      <c r="F116" s="6" t="s">
        <v>24</v>
      </c>
      <c r="G116" s="7">
        <v>387.73042500000003</v>
      </c>
    </row>
    <row r="117" spans="1:7" x14ac:dyDescent="0.25">
      <c r="A117" s="6">
        <v>29</v>
      </c>
      <c r="B117" s="6" t="s">
        <v>21</v>
      </c>
      <c r="C117" s="7">
        <v>27.94</v>
      </c>
      <c r="D117" s="6">
        <v>0</v>
      </c>
      <c r="E117" s="6" t="s">
        <v>22</v>
      </c>
      <c r="F117" s="6" t="s">
        <v>23</v>
      </c>
      <c r="G117" s="7">
        <v>286.71195999999998</v>
      </c>
    </row>
    <row r="118" spans="1:7" x14ac:dyDescent="0.25">
      <c r="A118" s="6">
        <v>63</v>
      </c>
      <c r="B118" s="6" t="s">
        <v>21</v>
      </c>
      <c r="C118" s="7">
        <v>35.090000000000003</v>
      </c>
      <c r="D118" s="6">
        <v>0</v>
      </c>
      <c r="E118" s="6" t="s">
        <v>19</v>
      </c>
      <c r="F118" s="6" t="s">
        <v>23</v>
      </c>
      <c r="G118" s="7">
        <v>4705.55321</v>
      </c>
    </row>
    <row r="119" spans="1:7" x14ac:dyDescent="0.25">
      <c r="A119" s="6">
        <v>54</v>
      </c>
      <c r="B119" s="6" t="s">
        <v>21</v>
      </c>
      <c r="C119" s="7">
        <v>33.630000000000003</v>
      </c>
      <c r="D119" s="6">
        <v>1</v>
      </c>
      <c r="E119" s="6" t="s">
        <v>22</v>
      </c>
      <c r="F119" s="6" t="s">
        <v>24</v>
      </c>
      <c r="G119" s="7">
        <v>1082.5253699999998</v>
      </c>
    </row>
    <row r="120" spans="1:7" x14ac:dyDescent="0.25">
      <c r="A120" s="6">
        <v>55</v>
      </c>
      <c r="B120" s="6" t="s">
        <v>18</v>
      </c>
      <c r="C120" s="7">
        <v>29.7</v>
      </c>
      <c r="D120" s="6">
        <v>2</v>
      </c>
      <c r="E120" s="6" t="s">
        <v>22</v>
      </c>
      <c r="F120" s="6" t="s">
        <v>20</v>
      </c>
      <c r="G120" s="7">
        <v>1188.1358</v>
      </c>
    </row>
    <row r="121" spans="1:7" x14ac:dyDescent="0.25">
      <c r="A121" s="6">
        <v>37</v>
      </c>
      <c r="B121" s="6" t="s">
        <v>21</v>
      </c>
      <c r="C121" s="7">
        <v>30.8</v>
      </c>
      <c r="D121" s="6">
        <v>0</v>
      </c>
      <c r="E121" s="6" t="s">
        <v>22</v>
      </c>
      <c r="F121" s="6" t="s">
        <v>20</v>
      </c>
      <c r="G121" s="7">
        <v>464.67590000000001</v>
      </c>
    </row>
    <row r="122" spans="1:7" x14ac:dyDescent="0.25">
      <c r="A122" s="6">
        <v>21</v>
      </c>
      <c r="B122" s="6" t="s">
        <v>18</v>
      </c>
      <c r="C122" s="7">
        <v>35.72</v>
      </c>
      <c r="D122" s="6">
        <v>0</v>
      </c>
      <c r="E122" s="6" t="s">
        <v>22</v>
      </c>
      <c r="F122" s="6" t="s">
        <v>24</v>
      </c>
      <c r="G122" s="7">
        <v>240.47337999999999</v>
      </c>
    </row>
    <row r="123" spans="1:7" x14ac:dyDescent="0.25">
      <c r="A123" s="6">
        <v>52</v>
      </c>
      <c r="B123" s="6" t="s">
        <v>21</v>
      </c>
      <c r="C123" s="7">
        <v>32.204999999999998</v>
      </c>
      <c r="D123" s="6">
        <v>3</v>
      </c>
      <c r="E123" s="6" t="s">
        <v>22</v>
      </c>
      <c r="F123" s="6" t="s">
        <v>25</v>
      </c>
      <c r="G123" s="7">
        <v>1148.8316950000001</v>
      </c>
    </row>
    <row r="124" spans="1:7" x14ac:dyDescent="0.25">
      <c r="A124" s="6">
        <v>60</v>
      </c>
      <c r="B124" s="6" t="s">
        <v>21</v>
      </c>
      <c r="C124" s="7">
        <v>28.594999999999999</v>
      </c>
      <c r="D124" s="6">
        <v>0</v>
      </c>
      <c r="E124" s="6" t="s">
        <v>22</v>
      </c>
      <c r="F124" s="6" t="s">
        <v>25</v>
      </c>
      <c r="G124" s="7">
        <v>3025.9995559999998</v>
      </c>
    </row>
    <row r="125" spans="1:7" x14ac:dyDescent="0.25">
      <c r="A125" s="6">
        <v>58</v>
      </c>
      <c r="B125" s="6" t="s">
        <v>21</v>
      </c>
      <c r="C125" s="7">
        <v>49.06</v>
      </c>
      <c r="D125" s="6">
        <v>0</v>
      </c>
      <c r="E125" s="6" t="s">
        <v>22</v>
      </c>
      <c r="F125" s="6" t="s">
        <v>23</v>
      </c>
      <c r="G125" s="7">
        <v>1138.1325400000001</v>
      </c>
    </row>
    <row r="126" spans="1:7" x14ac:dyDescent="0.25">
      <c r="A126" s="6">
        <v>29</v>
      </c>
      <c r="B126" s="6" t="s">
        <v>18</v>
      </c>
      <c r="C126" s="7">
        <v>27.94</v>
      </c>
      <c r="D126" s="6">
        <v>1</v>
      </c>
      <c r="E126" s="6" t="s">
        <v>19</v>
      </c>
      <c r="F126" s="6" t="s">
        <v>23</v>
      </c>
      <c r="G126" s="7">
        <v>1910.7779600000001</v>
      </c>
    </row>
    <row r="127" spans="1:7" x14ac:dyDescent="0.25">
      <c r="A127" s="6">
        <v>49</v>
      </c>
      <c r="B127" s="6" t="s">
        <v>18</v>
      </c>
      <c r="C127" s="7">
        <v>27.17</v>
      </c>
      <c r="D127" s="6">
        <v>0</v>
      </c>
      <c r="E127" s="6" t="s">
        <v>22</v>
      </c>
      <c r="F127" s="6" t="s">
        <v>23</v>
      </c>
      <c r="G127" s="7">
        <v>860.13292999999999</v>
      </c>
    </row>
    <row r="128" spans="1:7" x14ac:dyDescent="0.25">
      <c r="A128" s="6">
        <v>37</v>
      </c>
      <c r="B128" s="6" t="s">
        <v>18</v>
      </c>
      <c r="C128" s="7">
        <v>23.37</v>
      </c>
      <c r="D128" s="6">
        <v>2</v>
      </c>
      <c r="E128" s="6" t="s">
        <v>22</v>
      </c>
      <c r="F128" s="6" t="s">
        <v>24</v>
      </c>
      <c r="G128" s="7">
        <v>668.64313000000004</v>
      </c>
    </row>
    <row r="129" spans="1:7" x14ac:dyDescent="0.25">
      <c r="A129" s="6">
        <v>44</v>
      </c>
      <c r="B129" s="6" t="s">
        <v>21</v>
      </c>
      <c r="C129" s="7">
        <v>37.1</v>
      </c>
      <c r="D129" s="6">
        <v>2</v>
      </c>
      <c r="E129" s="6" t="s">
        <v>22</v>
      </c>
      <c r="F129" s="6" t="s">
        <v>20</v>
      </c>
      <c r="G129" s="7">
        <v>774.03370000000007</v>
      </c>
    </row>
    <row r="130" spans="1:7" x14ac:dyDescent="0.25">
      <c r="A130" s="6">
        <v>18</v>
      </c>
      <c r="B130" s="6" t="s">
        <v>21</v>
      </c>
      <c r="C130" s="7">
        <v>23.75</v>
      </c>
      <c r="D130" s="6">
        <v>0</v>
      </c>
      <c r="E130" s="6" t="s">
        <v>22</v>
      </c>
      <c r="F130" s="6" t="s">
        <v>25</v>
      </c>
      <c r="G130" s="7">
        <v>170.56244999999998</v>
      </c>
    </row>
    <row r="131" spans="1:7" x14ac:dyDescent="0.25">
      <c r="A131" s="6">
        <v>20</v>
      </c>
      <c r="B131" s="6" t="s">
        <v>18</v>
      </c>
      <c r="C131" s="7">
        <v>28.975000000000001</v>
      </c>
      <c r="D131" s="6">
        <v>0</v>
      </c>
      <c r="E131" s="6" t="s">
        <v>22</v>
      </c>
      <c r="F131" s="6" t="s">
        <v>24</v>
      </c>
      <c r="G131" s="7">
        <v>225.747525</v>
      </c>
    </row>
    <row r="132" spans="1:7" x14ac:dyDescent="0.25">
      <c r="A132" s="6">
        <v>44</v>
      </c>
      <c r="B132" s="6" t="s">
        <v>21</v>
      </c>
      <c r="C132" s="7">
        <v>31.35</v>
      </c>
      <c r="D132" s="6">
        <v>1</v>
      </c>
      <c r="E132" s="6" t="s">
        <v>19</v>
      </c>
      <c r="F132" s="6" t="s">
        <v>25</v>
      </c>
      <c r="G132" s="7">
        <v>3955.6494499999999</v>
      </c>
    </row>
    <row r="133" spans="1:7" x14ac:dyDescent="0.25">
      <c r="A133" s="6">
        <v>47</v>
      </c>
      <c r="B133" s="6" t="s">
        <v>18</v>
      </c>
      <c r="C133" s="7">
        <v>33.914999999999999</v>
      </c>
      <c r="D133" s="6">
        <v>3</v>
      </c>
      <c r="E133" s="6" t="s">
        <v>22</v>
      </c>
      <c r="F133" s="6" t="s">
        <v>24</v>
      </c>
      <c r="G133" s="7">
        <v>1011.500885</v>
      </c>
    </row>
    <row r="134" spans="1:7" x14ac:dyDescent="0.25">
      <c r="A134" s="6">
        <v>26</v>
      </c>
      <c r="B134" s="6" t="s">
        <v>18</v>
      </c>
      <c r="C134" s="7">
        <v>28.785</v>
      </c>
      <c r="D134" s="6">
        <v>0</v>
      </c>
      <c r="E134" s="6" t="s">
        <v>22</v>
      </c>
      <c r="F134" s="6" t="s">
        <v>25</v>
      </c>
      <c r="G134" s="7">
        <v>338.53991500000001</v>
      </c>
    </row>
    <row r="135" spans="1:7" x14ac:dyDescent="0.25">
      <c r="A135" s="6">
        <v>19</v>
      </c>
      <c r="B135" s="6" t="s">
        <v>18</v>
      </c>
      <c r="C135" s="7">
        <v>28.3</v>
      </c>
      <c r="D135" s="6">
        <v>0</v>
      </c>
      <c r="E135" s="6" t="s">
        <v>19</v>
      </c>
      <c r="F135" s="6" t="s">
        <v>20</v>
      </c>
      <c r="G135" s="7">
        <v>1708.1080000000002</v>
      </c>
    </row>
    <row r="136" spans="1:7" x14ac:dyDescent="0.25">
      <c r="A136" s="6">
        <v>52</v>
      </c>
      <c r="B136" s="6" t="s">
        <v>18</v>
      </c>
      <c r="C136" s="7">
        <v>37.4</v>
      </c>
      <c r="D136" s="6">
        <v>0</v>
      </c>
      <c r="E136" s="6" t="s">
        <v>22</v>
      </c>
      <c r="F136" s="6" t="s">
        <v>20</v>
      </c>
      <c r="G136" s="7">
        <v>963.4538</v>
      </c>
    </row>
    <row r="137" spans="1:7" x14ac:dyDescent="0.25">
      <c r="A137" s="6">
        <v>32</v>
      </c>
      <c r="B137" s="6" t="s">
        <v>18</v>
      </c>
      <c r="C137" s="7">
        <v>17.765000000000001</v>
      </c>
      <c r="D137" s="6">
        <v>2</v>
      </c>
      <c r="E137" s="6" t="s">
        <v>19</v>
      </c>
      <c r="F137" s="6" t="s">
        <v>24</v>
      </c>
      <c r="G137" s="7">
        <v>3273.4186300000001</v>
      </c>
    </row>
    <row r="138" spans="1:7" x14ac:dyDescent="0.25">
      <c r="A138" s="6">
        <v>38</v>
      </c>
      <c r="B138" s="6" t="s">
        <v>21</v>
      </c>
      <c r="C138" s="7">
        <v>34.700000000000003</v>
      </c>
      <c r="D138" s="6">
        <v>2</v>
      </c>
      <c r="E138" s="6" t="s">
        <v>22</v>
      </c>
      <c r="F138" s="6" t="s">
        <v>20</v>
      </c>
      <c r="G138" s="7">
        <v>608.2405</v>
      </c>
    </row>
    <row r="139" spans="1:7" x14ac:dyDescent="0.25">
      <c r="A139" s="6">
        <v>59</v>
      </c>
      <c r="B139" s="6" t="s">
        <v>18</v>
      </c>
      <c r="C139" s="7">
        <v>26.504999999999999</v>
      </c>
      <c r="D139" s="6">
        <v>0</v>
      </c>
      <c r="E139" s="6" t="s">
        <v>22</v>
      </c>
      <c r="F139" s="6" t="s">
        <v>25</v>
      </c>
      <c r="G139" s="7">
        <v>1281.5444949999999</v>
      </c>
    </row>
    <row r="140" spans="1:7" x14ac:dyDescent="0.25">
      <c r="A140" s="6">
        <v>61</v>
      </c>
      <c r="B140" s="6" t="s">
        <v>18</v>
      </c>
      <c r="C140" s="7">
        <v>22.04</v>
      </c>
      <c r="D140" s="6">
        <v>0</v>
      </c>
      <c r="E140" s="6" t="s">
        <v>22</v>
      </c>
      <c r="F140" s="6" t="s">
        <v>25</v>
      </c>
      <c r="G140" s="7">
        <v>1361.6358599999999</v>
      </c>
    </row>
    <row r="141" spans="1:7" x14ac:dyDescent="0.25">
      <c r="A141" s="6">
        <v>53</v>
      </c>
      <c r="B141" s="6" t="s">
        <v>18</v>
      </c>
      <c r="C141" s="7">
        <v>35.9</v>
      </c>
      <c r="D141" s="6">
        <v>2</v>
      </c>
      <c r="E141" s="6" t="s">
        <v>22</v>
      </c>
      <c r="F141" s="6" t="s">
        <v>20</v>
      </c>
      <c r="G141" s="7">
        <v>1116.3568</v>
      </c>
    </row>
    <row r="142" spans="1:7" x14ac:dyDescent="0.25">
      <c r="A142" s="6">
        <v>19</v>
      </c>
      <c r="B142" s="6" t="s">
        <v>21</v>
      </c>
      <c r="C142" s="7">
        <v>25.555</v>
      </c>
      <c r="D142" s="6">
        <v>0</v>
      </c>
      <c r="E142" s="6" t="s">
        <v>22</v>
      </c>
      <c r="F142" s="6" t="s">
        <v>24</v>
      </c>
      <c r="G142" s="7">
        <v>163.25644500000001</v>
      </c>
    </row>
    <row r="143" spans="1:7" x14ac:dyDescent="0.25">
      <c r="A143" s="6">
        <v>20</v>
      </c>
      <c r="B143" s="6" t="s">
        <v>18</v>
      </c>
      <c r="C143" s="7">
        <v>28.785</v>
      </c>
      <c r="D143" s="6">
        <v>0</v>
      </c>
      <c r="E143" s="6" t="s">
        <v>22</v>
      </c>
      <c r="F143" s="6" t="s">
        <v>25</v>
      </c>
      <c r="G143" s="7">
        <v>245.721115</v>
      </c>
    </row>
    <row r="144" spans="1:7" x14ac:dyDescent="0.25">
      <c r="A144" s="6">
        <v>22</v>
      </c>
      <c r="B144" s="6" t="s">
        <v>18</v>
      </c>
      <c r="C144" s="7">
        <v>28.05</v>
      </c>
      <c r="D144" s="6">
        <v>0</v>
      </c>
      <c r="E144" s="6" t="s">
        <v>22</v>
      </c>
      <c r="F144" s="6" t="s">
        <v>23</v>
      </c>
      <c r="G144" s="7">
        <v>215.56815</v>
      </c>
    </row>
    <row r="145" spans="1:7" x14ac:dyDescent="0.25">
      <c r="A145" s="6">
        <v>19</v>
      </c>
      <c r="B145" s="6" t="s">
        <v>21</v>
      </c>
      <c r="C145" s="7">
        <v>34.1</v>
      </c>
      <c r="D145" s="6">
        <v>0</v>
      </c>
      <c r="E145" s="6" t="s">
        <v>22</v>
      </c>
      <c r="F145" s="6" t="s">
        <v>20</v>
      </c>
      <c r="G145" s="7">
        <v>126.1442</v>
      </c>
    </row>
    <row r="146" spans="1:7" x14ac:dyDescent="0.25">
      <c r="A146" s="6">
        <v>22</v>
      </c>
      <c r="B146" s="6" t="s">
        <v>21</v>
      </c>
      <c r="C146" s="7">
        <v>25.175000000000001</v>
      </c>
      <c r="D146" s="6">
        <v>0</v>
      </c>
      <c r="E146" s="6" t="s">
        <v>22</v>
      </c>
      <c r="F146" s="6" t="s">
        <v>24</v>
      </c>
      <c r="G146" s="7">
        <v>204.56852499999999</v>
      </c>
    </row>
    <row r="147" spans="1:7" x14ac:dyDescent="0.25">
      <c r="A147" s="6">
        <v>54</v>
      </c>
      <c r="B147" s="6" t="s">
        <v>18</v>
      </c>
      <c r="C147" s="7">
        <v>31.9</v>
      </c>
      <c r="D147" s="6">
        <v>3</v>
      </c>
      <c r="E147" s="6" t="s">
        <v>22</v>
      </c>
      <c r="F147" s="6" t="s">
        <v>23</v>
      </c>
      <c r="G147" s="7">
        <v>2732.2733859999998</v>
      </c>
    </row>
    <row r="148" spans="1:7" x14ac:dyDescent="0.25">
      <c r="A148" s="6">
        <v>22</v>
      </c>
      <c r="B148" s="6" t="s">
        <v>18</v>
      </c>
      <c r="C148" s="7">
        <v>36</v>
      </c>
      <c r="D148" s="6">
        <v>0</v>
      </c>
      <c r="E148" s="6" t="s">
        <v>22</v>
      </c>
      <c r="F148" s="6" t="s">
        <v>20</v>
      </c>
      <c r="G148" s="7">
        <v>216.67320000000001</v>
      </c>
    </row>
    <row r="149" spans="1:7" x14ac:dyDescent="0.25">
      <c r="A149" s="6">
        <v>34</v>
      </c>
      <c r="B149" s="6" t="s">
        <v>21</v>
      </c>
      <c r="C149" s="7">
        <v>22.42</v>
      </c>
      <c r="D149" s="6">
        <v>2</v>
      </c>
      <c r="E149" s="6" t="s">
        <v>22</v>
      </c>
      <c r="F149" s="6" t="s">
        <v>25</v>
      </c>
      <c r="G149" s="7">
        <v>2737.5904780000001</v>
      </c>
    </row>
    <row r="150" spans="1:7" x14ac:dyDescent="0.25">
      <c r="A150" s="6">
        <v>26</v>
      </c>
      <c r="B150" s="6" t="s">
        <v>21</v>
      </c>
      <c r="C150" s="7">
        <v>32.49</v>
      </c>
      <c r="D150" s="6">
        <v>1</v>
      </c>
      <c r="E150" s="6" t="s">
        <v>22</v>
      </c>
      <c r="F150" s="6" t="s">
        <v>25</v>
      </c>
      <c r="G150" s="7">
        <v>349.05491000000001</v>
      </c>
    </row>
    <row r="151" spans="1:7" x14ac:dyDescent="0.25">
      <c r="A151" s="6">
        <v>34</v>
      </c>
      <c r="B151" s="6" t="s">
        <v>21</v>
      </c>
      <c r="C151" s="7">
        <v>25.3</v>
      </c>
      <c r="D151" s="6">
        <v>2</v>
      </c>
      <c r="E151" s="6" t="s">
        <v>19</v>
      </c>
      <c r="F151" s="6" t="s">
        <v>23</v>
      </c>
      <c r="G151" s="7">
        <v>1897.2494999999999</v>
      </c>
    </row>
    <row r="152" spans="1:7" x14ac:dyDescent="0.25">
      <c r="A152" s="6">
        <v>29</v>
      </c>
      <c r="B152" s="6" t="s">
        <v>21</v>
      </c>
      <c r="C152" s="7">
        <v>29.734999999999999</v>
      </c>
      <c r="D152" s="6">
        <v>2</v>
      </c>
      <c r="E152" s="6" t="s">
        <v>22</v>
      </c>
      <c r="F152" s="6" t="s">
        <v>24</v>
      </c>
      <c r="G152" s="7">
        <v>1815.7876000000001</v>
      </c>
    </row>
    <row r="153" spans="1:7" x14ac:dyDescent="0.25">
      <c r="A153" s="6">
        <v>30</v>
      </c>
      <c r="B153" s="6" t="s">
        <v>21</v>
      </c>
      <c r="C153" s="7">
        <v>28.69</v>
      </c>
      <c r="D153" s="6">
        <v>3</v>
      </c>
      <c r="E153" s="6" t="s">
        <v>19</v>
      </c>
      <c r="F153" s="6" t="s">
        <v>24</v>
      </c>
      <c r="G153" s="7">
        <v>2074.5989099999997</v>
      </c>
    </row>
    <row r="154" spans="1:7" x14ac:dyDescent="0.25">
      <c r="A154" s="6">
        <v>29</v>
      </c>
      <c r="B154" s="6" t="s">
        <v>18</v>
      </c>
      <c r="C154" s="7">
        <v>38.83</v>
      </c>
      <c r="D154" s="6">
        <v>3</v>
      </c>
      <c r="E154" s="6" t="s">
        <v>22</v>
      </c>
      <c r="F154" s="6" t="s">
        <v>23</v>
      </c>
      <c r="G154" s="7">
        <v>513.82566999999995</v>
      </c>
    </row>
    <row r="155" spans="1:7" x14ac:dyDescent="0.25">
      <c r="A155" s="6">
        <v>46</v>
      </c>
      <c r="B155" s="6" t="s">
        <v>21</v>
      </c>
      <c r="C155" s="7">
        <v>30.495000000000001</v>
      </c>
      <c r="D155" s="6">
        <v>3</v>
      </c>
      <c r="E155" s="6" t="s">
        <v>19</v>
      </c>
      <c r="F155" s="6" t="s">
        <v>24</v>
      </c>
      <c r="G155" s="7">
        <v>4072.0551050000004</v>
      </c>
    </row>
    <row r="156" spans="1:7" x14ac:dyDescent="0.25">
      <c r="A156" s="6">
        <v>51</v>
      </c>
      <c r="B156" s="6" t="s">
        <v>18</v>
      </c>
      <c r="C156" s="7">
        <v>37.729999999999997</v>
      </c>
      <c r="D156" s="6">
        <v>1</v>
      </c>
      <c r="E156" s="6" t="s">
        <v>22</v>
      </c>
      <c r="F156" s="6" t="s">
        <v>23</v>
      </c>
      <c r="G156" s="7">
        <v>987.76077000000009</v>
      </c>
    </row>
    <row r="157" spans="1:7" x14ac:dyDescent="0.25">
      <c r="A157" s="6">
        <v>53</v>
      </c>
      <c r="B157" s="6" t="s">
        <v>18</v>
      </c>
      <c r="C157" s="7">
        <v>37.43</v>
      </c>
      <c r="D157" s="6">
        <v>1</v>
      </c>
      <c r="E157" s="6" t="s">
        <v>22</v>
      </c>
      <c r="F157" s="6" t="s">
        <v>24</v>
      </c>
      <c r="G157" s="7">
        <v>1095.96947</v>
      </c>
    </row>
    <row r="158" spans="1:7" x14ac:dyDescent="0.25">
      <c r="A158" s="6">
        <v>19</v>
      </c>
      <c r="B158" s="6" t="s">
        <v>21</v>
      </c>
      <c r="C158" s="7">
        <v>28.4</v>
      </c>
      <c r="D158" s="6">
        <v>1</v>
      </c>
      <c r="E158" s="6" t="s">
        <v>22</v>
      </c>
      <c r="F158" s="6" t="s">
        <v>20</v>
      </c>
      <c r="G158" s="7">
        <v>184.25190000000001</v>
      </c>
    </row>
    <row r="159" spans="1:7" x14ac:dyDescent="0.25">
      <c r="A159" s="6">
        <v>35</v>
      </c>
      <c r="B159" s="6" t="s">
        <v>21</v>
      </c>
      <c r="C159" s="7">
        <v>24.13</v>
      </c>
      <c r="D159" s="6">
        <v>1</v>
      </c>
      <c r="E159" s="6" t="s">
        <v>22</v>
      </c>
      <c r="F159" s="6" t="s">
        <v>24</v>
      </c>
      <c r="G159" s="7">
        <v>512.52157</v>
      </c>
    </row>
    <row r="160" spans="1:7" x14ac:dyDescent="0.25">
      <c r="A160" s="6">
        <v>48</v>
      </c>
      <c r="B160" s="6" t="s">
        <v>21</v>
      </c>
      <c r="C160" s="7">
        <v>29.7</v>
      </c>
      <c r="D160" s="6">
        <v>0</v>
      </c>
      <c r="E160" s="6" t="s">
        <v>22</v>
      </c>
      <c r="F160" s="6" t="s">
        <v>23</v>
      </c>
      <c r="G160" s="7">
        <v>778.96350000000007</v>
      </c>
    </row>
    <row r="161" spans="1:7" x14ac:dyDescent="0.25">
      <c r="A161" s="6">
        <v>32</v>
      </c>
      <c r="B161" s="6" t="s">
        <v>18</v>
      </c>
      <c r="C161" s="7">
        <v>37.145000000000003</v>
      </c>
      <c r="D161" s="6">
        <v>3</v>
      </c>
      <c r="E161" s="6" t="s">
        <v>22</v>
      </c>
      <c r="F161" s="6" t="s">
        <v>25</v>
      </c>
      <c r="G161" s="7">
        <v>633.43435499999998</v>
      </c>
    </row>
    <row r="162" spans="1:7" x14ac:dyDescent="0.25">
      <c r="A162" s="6">
        <v>42</v>
      </c>
      <c r="B162" s="6" t="s">
        <v>18</v>
      </c>
      <c r="C162" s="7">
        <v>23.37</v>
      </c>
      <c r="D162" s="6">
        <v>0</v>
      </c>
      <c r="E162" s="6" t="s">
        <v>19</v>
      </c>
      <c r="F162" s="6" t="s">
        <v>25</v>
      </c>
      <c r="G162" s="7">
        <v>1996.4746299999999</v>
      </c>
    </row>
    <row r="163" spans="1:7" x14ac:dyDescent="0.25">
      <c r="A163" s="6">
        <v>40</v>
      </c>
      <c r="B163" s="6" t="s">
        <v>18</v>
      </c>
      <c r="C163" s="7">
        <v>25.46</v>
      </c>
      <c r="D163" s="6">
        <v>1</v>
      </c>
      <c r="E163" s="6" t="s">
        <v>22</v>
      </c>
      <c r="F163" s="6" t="s">
        <v>25</v>
      </c>
      <c r="G163" s="7">
        <v>707.71893999999998</v>
      </c>
    </row>
    <row r="164" spans="1:7" x14ac:dyDescent="0.25">
      <c r="A164" s="6">
        <v>44</v>
      </c>
      <c r="B164" s="6" t="s">
        <v>21</v>
      </c>
      <c r="C164" s="7">
        <v>39.520000000000003</v>
      </c>
      <c r="D164" s="6">
        <v>0</v>
      </c>
      <c r="E164" s="6" t="s">
        <v>22</v>
      </c>
      <c r="F164" s="6" t="s">
        <v>24</v>
      </c>
      <c r="G164" s="7">
        <v>694.87007999999992</v>
      </c>
    </row>
    <row r="165" spans="1:7" x14ac:dyDescent="0.25">
      <c r="A165" s="6">
        <v>48</v>
      </c>
      <c r="B165" s="6" t="s">
        <v>21</v>
      </c>
      <c r="C165" s="7">
        <v>24.42</v>
      </c>
      <c r="D165" s="6">
        <v>0</v>
      </c>
      <c r="E165" s="6" t="s">
        <v>19</v>
      </c>
      <c r="F165" s="6" t="s">
        <v>23</v>
      </c>
      <c r="G165" s="7">
        <v>2122.3675800000001</v>
      </c>
    </row>
    <row r="166" spans="1:7" x14ac:dyDescent="0.25">
      <c r="A166" s="6">
        <v>18</v>
      </c>
      <c r="B166" s="6" t="s">
        <v>21</v>
      </c>
      <c r="C166" s="7">
        <v>25.175000000000001</v>
      </c>
      <c r="D166" s="6">
        <v>0</v>
      </c>
      <c r="E166" s="6" t="s">
        <v>19</v>
      </c>
      <c r="F166" s="6" t="s">
        <v>25</v>
      </c>
      <c r="G166" s="7">
        <v>1551.818025</v>
      </c>
    </row>
    <row r="167" spans="1:7" x14ac:dyDescent="0.25">
      <c r="A167" s="6">
        <v>30</v>
      </c>
      <c r="B167" s="6" t="s">
        <v>21</v>
      </c>
      <c r="C167" s="7">
        <v>35.53</v>
      </c>
      <c r="D167" s="6">
        <v>0</v>
      </c>
      <c r="E167" s="6" t="s">
        <v>19</v>
      </c>
      <c r="F167" s="6" t="s">
        <v>23</v>
      </c>
      <c r="G167" s="7">
        <v>3695.02567</v>
      </c>
    </row>
    <row r="168" spans="1:7" x14ac:dyDescent="0.25">
      <c r="A168" s="6">
        <v>50</v>
      </c>
      <c r="B168" s="6" t="s">
        <v>18</v>
      </c>
      <c r="C168" s="7">
        <v>27.83</v>
      </c>
      <c r="D168" s="6">
        <v>3</v>
      </c>
      <c r="E168" s="6" t="s">
        <v>22</v>
      </c>
      <c r="F168" s="6" t="s">
        <v>23</v>
      </c>
      <c r="G168" s="7">
        <v>1974.9383379999999</v>
      </c>
    </row>
    <row r="169" spans="1:7" x14ac:dyDescent="0.25">
      <c r="A169" s="6">
        <v>42</v>
      </c>
      <c r="B169" s="6" t="s">
        <v>18</v>
      </c>
      <c r="C169" s="7">
        <v>26.6</v>
      </c>
      <c r="D169" s="6">
        <v>0</v>
      </c>
      <c r="E169" s="6" t="s">
        <v>19</v>
      </c>
      <c r="F169" s="6" t="s">
        <v>24</v>
      </c>
      <c r="G169" s="7">
        <v>2134.8705999999997</v>
      </c>
    </row>
    <row r="170" spans="1:7" x14ac:dyDescent="0.25">
      <c r="A170" s="6">
        <v>18</v>
      </c>
      <c r="B170" s="6" t="s">
        <v>18</v>
      </c>
      <c r="C170" s="7">
        <v>36.85</v>
      </c>
      <c r="D170" s="6">
        <v>0</v>
      </c>
      <c r="E170" s="6" t="s">
        <v>19</v>
      </c>
      <c r="F170" s="6" t="s">
        <v>23</v>
      </c>
      <c r="G170" s="7">
        <v>3614.9483500000001</v>
      </c>
    </row>
    <row r="171" spans="1:7" x14ac:dyDescent="0.25">
      <c r="A171" s="6">
        <v>54</v>
      </c>
      <c r="B171" s="6" t="s">
        <v>21</v>
      </c>
      <c r="C171" s="7">
        <v>39.6</v>
      </c>
      <c r="D171" s="6">
        <v>1</v>
      </c>
      <c r="E171" s="6" t="s">
        <v>22</v>
      </c>
      <c r="F171" s="6" t="s">
        <v>20</v>
      </c>
      <c r="G171" s="7">
        <v>1045.0552</v>
      </c>
    </row>
    <row r="172" spans="1:7" x14ac:dyDescent="0.25">
      <c r="A172" s="6">
        <v>32</v>
      </c>
      <c r="B172" s="6" t="s">
        <v>18</v>
      </c>
      <c r="C172" s="7">
        <v>29.8</v>
      </c>
      <c r="D172" s="6">
        <v>2</v>
      </c>
      <c r="E172" s="6" t="s">
        <v>22</v>
      </c>
      <c r="F172" s="6" t="s">
        <v>20</v>
      </c>
      <c r="G172" s="7">
        <v>515.21339999999998</v>
      </c>
    </row>
    <row r="173" spans="1:7" x14ac:dyDescent="0.25">
      <c r="A173" s="6">
        <v>37</v>
      </c>
      <c r="B173" s="6" t="s">
        <v>21</v>
      </c>
      <c r="C173" s="7">
        <v>29.64</v>
      </c>
      <c r="D173" s="6">
        <v>0</v>
      </c>
      <c r="E173" s="6" t="s">
        <v>22</v>
      </c>
      <c r="F173" s="6" t="s">
        <v>24</v>
      </c>
      <c r="G173" s="7">
        <v>502.81466</v>
      </c>
    </row>
    <row r="174" spans="1:7" x14ac:dyDescent="0.25">
      <c r="A174" s="6">
        <v>47</v>
      </c>
      <c r="B174" s="6" t="s">
        <v>21</v>
      </c>
      <c r="C174" s="7">
        <v>28.215</v>
      </c>
      <c r="D174" s="6">
        <v>4</v>
      </c>
      <c r="E174" s="6" t="s">
        <v>22</v>
      </c>
      <c r="F174" s="6" t="s">
        <v>25</v>
      </c>
      <c r="G174" s="7">
        <v>1040.7085849999999</v>
      </c>
    </row>
    <row r="175" spans="1:7" x14ac:dyDescent="0.25">
      <c r="A175" s="6">
        <v>20</v>
      </c>
      <c r="B175" s="6" t="s">
        <v>18</v>
      </c>
      <c r="C175" s="7">
        <v>37</v>
      </c>
      <c r="D175" s="6">
        <v>5</v>
      </c>
      <c r="E175" s="6" t="s">
        <v>22</v>
      </c>
      <c r="F175" s="6" t="s">
        <v>20</v>
      </c>
      <c r="G175" s="7">
        <v>483.06299999999999</v>
      </c>
    </row>
    <row r="176" spans="1:7" x14ac:dyDescent="0.25">
      <c r="A176" s="6">
        <v>32</v>
      </c>
      <c r="B176" s="6" t="s">
        <v>18</v>
      </c>
      <c r="C176" s="7">
        <v>33.155000000000001</v>
      </c>
      <c r="D176" s="6">
        <v>3</v>
      </c>
      <c r="E176" s="6" t="s">
        <v>22</v>
      </c>
      <c r="F176" s="6" t="s">
        <v>24</v>
      </c>
      <c r="G176" s="7">
        <v>612.87974499999996</v>
      </c>
    </row>
    <row r="177" spans="1:7" x14ac:dyDescent="0.25">
      <c r="A177" s="6">
        <v>19</v>
      </c>
      <c r="B177" s="6" t="s">
        <v>18</v>
      </c>
      <c r="C177" s="7">
        <v>31.824999999999999</v>
      </c>
      <c r="D177" s="6">
        <v>1</v>
      </c>
      <c r="E177" s="6" t="s">
        <v>22</v>
      </c>
      <c r="F177" s="6" t="s">
        <v>24</v>
      </c>
      <c r="G177" s="7">
        <v>271.927975</v>
      </c>
    </row>
    <row r="178" spans="1:7" x14ac:dyDescent="0.25">
      <c r="A178" s="6">
        <v>27</v>
      </c>
      <c r="B178" s="6" t="s">
        <v>21</v>
      </c>
      <c r="C178" s="7">
        <v>18.905000000000001</v>
      </c>
      <c r="D178" s="6">
        <v>3</v>
      </c>
      <c r="E178" s="6" t="s">
        <v>22</v>
      </c>
      <c r="F178" s="6" t="s">
        <v>25</v>
      </c>
      <c r="G178" s="7">
        <v>482.79049500000002</v>
      </c>
    </row>
    <row r="179" spans="1:7" x14ac:dyDescent="0.25">
      <c r="A179" s="6">
        <v>63</v>
      </c>
      <c r="B179" s="6" t="s">
        <v>21</v>
      </c>
      <c r="C179" s="7">
        <v>41.47</v>
      </c>
      <c r="D179" s="6">
        <v>0</v>
      </c>
      <c r="E179" s="6" t="s">
        <v>22</v>
      </c>
      <c r="F179" s="6" t="s">
        <v>23</v>
      </c>
      <c r="G179" s="7">
        <v>1340.5390299999999</v>
      </c>
    </row>
    <row r="180" spans="1:7" x14ac:dyDescent="0.25">
      <c r="A180" s="6">
        <v>49</v>
      </c>
      <c r="B180" s="6" t="s">
        <v>21</v>
      </c>
      <c r="C180" s="7">
        <v>30.3</v>
      </c>
      <c r="D180" s="6">
        <v>0</v>
      </c>
      <c r="E180" s="6" t="s">
        <v>22</v>
      </c>
      <c r="F180" s="6" t="s">
        <v>20</v>
      </c>
      <c r="G180" s="7">
        <v>811.66800000000001</v>
      </c>
    </row>
    <row r="181" spans="1:7" x14ac:dyDescent="0.25">
      <c r="A181" s="6">
        <v>18</v>
      </c>
      <c r="B181" s="6" t="s">
        <v>21</v>
      </c>
      <c r="C181" s="7">
        <v>15.96</v>
      </c>
      <c r="D181" s="6">
        <v>0</v>
      </c>
      <c r="E181" s="6" t="s">
        <v>22</v>
      </c>
      <c r="F181" s="6" t="s">
        <v>25</v>
      </c>
      <c r="G181" s="7">
        <v>169.47963999999999</v>
      </c>
    </row>
    <row r="182" spans="1:7" x14ac:dyDescent="0.25">
      <c r="A182" s="6">
        <v>35</v>
      </c>
      <c r="B182" s="6" t="s">
        <v>18</v>
      </c>
      <c r="C182" s="7">
        <v>34.799999999999997</v>
      </c>
      <c r="D182" s="6">
        <v>1</v>
      </c>
      <c r="E182" s="6" t="s">
        <v>22</v>
      </c>
      <c r="F182" s="6" t="s">
        <v>20</v>
      </c>
      <c r="G182" s="7">
        <v>524.60469999999998</v>
      </c>
    </row>
    <row r="183" spans="1:7" x14ac:dyDescent="0.25">
      <c r="A183" s="6">
        <v>24</v>
      </c>
      <c r="B183" s="6" t="s">
        <v>18</v>
      </c>
      <c r="C183" s="7">
        <v>33.344999999999999</v>
      </c>
      <c r="D183" s="6">
        <v>0</v>
      </c>
      <c r="E183" s="6" t="s">
        <v>22</v>
      </c>
      <c r="F183" s="6" t="s">
        <v>24</v>
      </c>
      <c r="G183" s="7">
        <v>285.54375500000003</v>
      </c>
    </row>
    <row r="184" spans="1:7" x14ac:dyDescent="0.25">
      <c r="A184" s="6">
        <v>63</v>
      </c>
      <c r="B184" s="6" t="s">
        <v>18</v>
      </c>
      <c r="C184" s="7">
        <v>37.700000000000003</v>
      </c>
      <c r="D184" s="6">
        <v>0</v>
      </c>
      <c r="E184" s="6" t="s">
        <v>19</v>
      </c>
      <c r="F184" s="6" t="s">
        <v>20</v>
      </c>
      <c r="G184" s="7">
        <v>4882.4449999999997</v>
      </c>
    </row>
    <row r="185" spans="1:7" x14ac:dyDescent="0.25">
      <c r="A185" s="6">
        <v>38</v>
      </c>
      <c r="B185" s="6" t="s">
        <v>21</v>
      </c>
      <c r="C185" s="7">
        <v>27.835000000000001</v>
      </c>
      <c r="D185" s="6">
        <v>2</v>
      </c>
      <c r="E185" s="6" t="s">
        <v>22</v>
      </c>
      <c r="F185" s="6" t="s">
        <v>24</v>
      </c>
      <c r="G185" s="7">
        <v>645.58626500000003</v>
      </c>
    </row>
    <row r="186" spans="1:7" x14ac:dyDescent="0.25">
      <c r="A186" s="6">
        <v>54</v>
      </c>
      <c r="B186" s="6" t="s">
        <v>21</v>
      </c>
      <c r="C186" s="7">
        <v>29.2</v>
      </c>
      <c r="D186" s="6">
        <v>1</v>
      </c>
      <c r="E186" s="6" t="s">
        <v>22</v>
      </c>
      <c r="F186" s="6" t="s">
        <v>20</v>
      </c>
      <c r="G186" s="7">
        <v>1043.6096</v>
      </c>
    </row>
    <row r="187" spans="1:7" x14ac:dyDescent="0.25">
      <c r="A187" s="6">
        <v>46</v>
      </c>
      <c r="B187" s="6" t="s">
        <v>18</v>
      </c>
      <c r="C187" s="7">
        <v>28.9</v>
      </c>
      <c r="D187" s="6">
        <v>2</v>
      </c>
      <c r="E187" s="6" t="s">
        <v>22</v>
      </c>
      <c r="F187" s="6" t="s">
        <v>20</v>
      </c>
      <c r="G187" s="7">
        <v>882.3279</v>
      </c>
    </row>
    <row r="188" spans="1:7" x14ac:dyDescent="0.25">
      <c r="A188" s="6">
        <v>41</v>
      </c>
      <c r="B188" s="6" t="s">
        <v>18</v>
      </c>
      <c r="C188" s="7">
        <v>33.155000000000001</v>
      </c>
      <c r="D188" s="6">
        <v>3</v>
      </c>
      <c r="E188" s="6" t="s">
        <v>22</v>
      </c>
      <c r="F188" s="6" t="s">
        <v>25</v>
      </c>
      <c r="G188" s="7">
        <v>853.828845</v>
      </c>
    </row>
    <row r="189" spans="1:7" x14ac:dyDescent="0.25">
      <c r="A189" s="6">
        <v>58</v>
      </c>
      <c r="B189" s="6" t="s">
        <v>21</v>
      </c>
      <c r="C189" s="7">
        <v>28.594999999999999</v>
      </c>
      <c r="D189" s="6">
        <v>0</v>
      </c>
      <c r="E189" s="6" t="s">
        <v>22</v>
      </c>
      <c r="F189" s="6" t="s">
        <v>24</v>
      </c>
      <c r="G189" s="7">
        <v>1173.5879049999999</v>
      </c>
    </row>
    <row r="190" spans="1:7" x14ac:dyDescent="0.25">
      <c r="A190" s="6">
        <v>18</v>
      </c>
      <c r="B190" s="6" t="s">
        <v>18</v>
      </c>
      <c r="C190" s="7">
        <v>38.28</v>
      </c>
      <c r="D190" s="6">
        <v>0</v>
      </c>
      <c r="E190" s="6" t="s">
        <v>22</v>
      </c>
      <c r="F190" s="6" t="s">
        <v>23</v>
      </c>
      <c r="G190" s="7">
        <v>163.18212</v>
      </c>
    </row>
    <row r="191" spans="1:7" x14ac:dyDescent="0.25">
      <c r="A191" s="6">
        <v>22</v>
      </c>
      <c r="B191" s="6" t="s">
        <v>21</v>
      </c>
      <c r="C191" s="7">
        <v>19.95</v>
      </c>
      <c r="D191" s="6">
        <v>3</v>
      </c>
      <c r="E191" s="6" t="s">
        <v>22</v>
      </c>
      <c r="F191" s="6" t="s">
        <v>25</v>
      </c>
      <c r="G191" s="7">
        <v>400.54225000000002</v>
      </c>
    </row>
    <row r="192" spans="1:7" x14ac:dyDescent="0.25">
      <c r="A192" s="6">
        <v>44</v>
      </c>
      <c r="B192" s="6" t="s">
        <v>18</v>
      </c>
      <c r="C192" s="7">
        <v>26.41</v>
      </c>
      <c r="D192" s="6">
        <v>0</v>
      </c>
      <c r="E192" s="6" t="s">
        <v>22</v>
      </c>
      <c r="F192" s="6" t="s">
        <v>24</v>
      </c>
      <c r="G192" s="7">
        <v>741.94778999999994</v>
      </c>
    </row>
    <row r="193" spans="1:7" x14ac:dyDescent="0.25">
      <c r="A193" s="6">
        <v>44</v>
      </c>
      <c r="B193" s="6" t="s">
        <v>21</v>
      </c>
      <c r="C193" s="7">
        <v>30.69</v>
      </c>
      <c r="D193" s="6">
        <v>2</v>
      </c>
      <c r="E193" s="6" t="s">
        <v>22</v>
      </c>
      <c r="F193" s="6" t="s">
        <v>23</v>
      </c>
      <c r="G193" s="7">
        <v>773.14270999999997</v>
      </c>
    </row>
    <row r="194" spans="1:7" x14ac:dyDescent="0.25">
      <c r="A194" s="6">
        <v>36</v>
      </c>
      <c r="B194" s="6" t="s">
        <v>21</v>
      </c>
      <c r="C194" s="7">
        <v>41.895000000000003</v>
      </c>
      <c r="D194" s="6">
        <v>3</v>
      </c>
      <c r="E194" s="6" t="s">
        <v>19</v>
      </c>
      <c r="F194" s="6" t="s">
        <v>25</v>
      </c>
      <c r="G194" s="7">
        <v>4375.333705</v>
      </c>
    </row>
    <row r="195" spans="1:7" x14ac:dyDescent="0.25">
      <c r="A195" s="6">
        <v>26</v>
      </c>
      <c r="B195" s="6" t="s">
        <v>18</v>
      </c>
      <c r="C195" s="7">
        <v>29.92</v>
      </c>
      <c r="D195" s="6">
        <v>2</v>
      </c>
      <c r="E195" s="6" t="s">
        <v>22</v>
      </c>
      <c r="F195" s="6" t="s">
        <v>23</v>
      </c>
      <c r="G195" s="7">
        <v>398.19767999999999</v>
      </c>
    </row>
    <row r="196" spans="1:7" x14ac:dyDescent="0.25">
      <c r="A196" s="6">
        <v>30</v>
      </c>
      <c r="B196" s="6" t="s">
        <v>18</v>
      </c>
      <c r="C196" s="7">
        <v>30.9</v>
      </c>
      <c r="D196" s="6">
        <v>3</v>
      </c>
      <c r="E196" s="6" t="s">
        <v>22</v>
      </c>
      <c r="F196" s="6" t="s">
        <v>20</v>
      </c>
      <c r="G196" s="7">
        <v>532.56510000000003</v>
      </c>
    </row>
    <row r="197" spans="1:7" x14ac:dyDescent="0.25">
      <c r="A197" s="6">
        <v>41</v>
      </c>
      <c r="B197" s="6" t="s">
        <v>18</v>
      </c>
      <c r="C197" s="7">
        <v>32.200000000000003</v>
      </c>
      <c r="D197" s="6">
        <v>1</v>
      </c>
      <c r="E197" s="6" t="s">
        <v>22</v>
      </c>
      <c r="F197" s="6" t="s">
        <v>20</v>
      </c>
      <c r="G197" s="7">
        <v>677.59609999999998</v>
      </c>
    </row>
    <row r="198" spans="1:7" x14ac:dyDescent="0.25">
      <c r="A198" s="6">
        <v>29</v>
      </c>
      <c r="B198" s="6" t="s">
        <v>18</v>
      </c>
      <c r="C198" s="7">
        <v>32.11</v>
      </c>
      <c r="D198" s="6">
        <v>2</v>
      </c>
      <c r="E198" s="6" t="s">
        <v>22</v>
      </c>
      <c r="F198" s="6" t="s">
        <v>24</v>
      </c>
      <c r="G198" s="7">
        <v>492.29158999999999</v>
      </c>
    </row>
    <row r="199" spans="1:7" x14ac:dyDescent="0.25">
      <c r="A199" s="6">
        <v>61</v>
      </c>
      <c r="B199" s="6" t="s">
        <v>21</v>
      </c>
      <c r="C199" s="7">
        <v>31.57</v>
      </c>
      <c r="D199" s="6">
        <v>0</v>
      </c>
      <c r="E199" s="6" t="s">
        <v>22</v>
      </c>
      <c r="F199" s="6" t="s">
        <v>23</v>
      </c>
      <c r="G199" s="7">
        <v>1255.76053</v>
      </c>
    </row>
    <row r="200" spans="1:7" x14ac:dyDescent="0.25">
      <c r="A200" s="6">
        <v>36</v>
      </c>
      <c r="B200" s="6" t="s">
        <v>18</v>
      </c>
      <c r="C200" s="7">
        <v>26.2</v>
      </c>
      <c r="D200" s="6">
        <v>0</v>
      </c>
      <c r="E200" s="6" t="s">
        <v>22</v>
      </c>
      <c r="F200" s="6" t="s">
        <v>20</v>
      </c>
      <c r="G200" s="7">
        <v>488.38659999999999</v>
      </c>
    </row>
    <row r="201" spans="1:7" x14ac:dyDescent="0.25">
      <c r="A201" s="6">
        <v>25</v>
      </c>
      <c r="B201" s="6" t="s">
        <v>21</v>
      </c>
      <c r="C201" s="7">
        <v>25.74</v>
      </c>
      <c r="D201" s="6">
        <v>0</v>
      </c>
      <c r="E201" s="6" t="s">
        <v>22</v>
      </c>
      <c r="F201" s="6" t="s">
        <v>23</v>
      </c>
      <c r="G201" s="7">
        <v>213.76536000000002</v>
      </c>
    </row>
    <row r="202" spans="1:7" x14ac:dyDescent="0.25">
      <c r="A202" s="6">
        <v>56</v>
      </c>
      <c r="B202" s="6" t="s">
        <v>18</v>
      </c>
      <c r="C202" s="7">
        <v>26.6</v>
      </c>
      <c r="D202" s="6">
        <v>1</v>
      </c>
      <c r="E202" s="6" t="s">
        <v>22</v>
      </c>
      <c r="F202" s="6" t="s">
        <v>24</v>
      </c>
      <c r="G202" s="7">
        <v>1204.4342000000001</v>
      </c>
    </row>
    <row r="203" spans="1:7" x14ac:dyDescent="0.25">
      <c r="A203" s="6">
        <v>18</v>
      </c>
      <c r="B203" s="6" t="s">
        <v>21</v>
      </c>
      <c r="C203" s="7">
        <v>34.43</v>
      </c>
      <c r="D203" s="6">
        <v>0</v>
      </c>
      <c r="E203" s="6" t="s">
        <v>22</v>
      </c>
      <c r="F203" s="6" t="s">
        <v>23</v>
      </c>
      <c r="G203" s="7">
        <v>113.74697</v>
      </c>
    </row>
    <row r="204" spans="1:7" x14ac:dyDescent="0.25">
      <c r="A204" s="6">
        <v>19</v>
      </c>
      <c r="B204" s="6" t="s">
        <v>21</v>
      </c>
      <c r="C204" s="7">
        <v>30.59</v>
      </c>
      <c r="D204" s="6">
        <v>0</v>
      </c>
      <c r="E204" s="6" t="s">
        <v>22</v>
      </c>
      <c r="F204" s="6" t="s">
        <v>24</v>
      </c>
      <c r="G204" s="7">
        <v>163.95631</v>
      </c>
    </row>
    <row r="205" spans="1:7" x14ac:dyDescent="0.25">
      <c r="A205" s="6">
        <v>39</v>
      </c>
      <c r="B205" s="6" t="s">
        <v>18</v>
      </c>
      <c r="C205" s="7">
        <v>32.799999999999997</v>
      </c>
      <c r="D205" s="6">
        <v>0</v>
      </c>
      <c r="E205" s="6" t="s">
        <v>22</v>
      </c>
      <c r="F205" s="6" t="s">
        <v>20</v>
      </c>
      <c r="G205" s="7">
        <v>564.97149999999999</v>
      </c>
    </row>
    <row r="206" spans="1:7" x14ac:dyDescent="0.25">
      <c r="A206" s="6">
        <v>45</v>
      </c>
      <c r="B206" s="6" t="s">
        <v>18</v>
      </c>
      <c r="C206" s="7">
        <v>28.6</v>
      </c>
      <c r="D206" s="6">
        <v>2</v>
      </c>
      <c r="E206" s="6" t="s">
        <v>22</v>
      </c>
      <c r="F206" s="6" t="s">
        <v>23</v>
      </c>
      <c r="G206" s="7">
        <v>851.68290000000002</v>
      </c>
    </row>
    <row r="207" spans="1:7" x14ac:dyDescent="0.25">
      <c r="A207" s="6">
        <v>51</v>
      </c>
      <c r="B207" s="6" t="s">
        <v>18</v>
      </c>
      <c r="C207" s="7">
        <v>18.05</v>
      </c>
      <c r="D207" s="6">
        <v>0</v>
      </c>
      <c r="E207" s="6" t="s">
        <v>22</v>
      </c>
      <c r="F207" s="6" t="s">
        <v>24</v>
      </c>
      <c r="G207" s="7">
        <v>964.42525000000001</v>
      </c>
    </row>
    <row r="208" spans="1:7" x14ac:dyDescent="0.25">
      <c r="A208" s="6">
        <v>64</v>
      </c>
      <c r="B208" s="6" t="s">
        <v>18</v>
      </c>
      <c r="C208" s="7">
        <v>39.33</v>
      </c>
      <c r="D208" s="6">
        <v>0</v>
      </c>
      <c r="E208" s="6" t="s">
        <v>22</v>
      </c>
      <c r="F208" s="6" t="s">
        <v>25</v>
      </c>
      <c r="G208" s="7">
        <v>1490.15167</v>
      </c>
    </row>
    <row r="209" spans="1:7" x14ac:dyDescent="0.25">
      <c r="A209" s="6">
        <v>19</v>
      </c>
      <c r="B209" s="6" t="s">
        <v>18</v>
      </c>
      <c r="C209" s="7">
        <v>32.11</v>
      </c>
      <c r="D209" s="6">
        <v>0</v>
      </c>
      <c r="E209" s="6" t="s">
        <v>22</v>
      </c>
      <c r="F209" s="6" t="s">
        <v>24</v>
      </c>
      <c r="G209" s="7">
        <v>213.06759000000002</v>
      </c>
    </row>
    <row r="210" spans="1:7" x14ac:dyDescent="0.25">
      <c r="A210" s="6">
        <v>48</v>
      </c>
      <c r="B210" s="6" t="s">
        <v>18</v>
      </c>
      <c r="C210" s="7">
        <v>32.229999999999997</v>
      </c>
      <c r="D210" s="6">
        <v>1</v>
      </c>
      <c r="E210" s="6" t="s">
        <v>22</v>
      </c>
      <c r="F210" s="6" t="s">
        <v>23</v>
      </c>
      <c r="G210" s="7">
        <v>887.11517000000003</v>
      </c>
    </row>
    <row r="211" spans="1:7" x14ac:dyDescent="0.25">
      <c r="A211" s="6">
        <v>60</v>
      </c>
      <c r="B211" s="6" t="s">
        <v>18</v>
      </c>
      <c r="C211" s="7">
        <v>24.035</v>
      </c>
      <c r="D211" s="6">
        <v>0</v>
      </c>
      <c r="E211" s="6" t="s">
        <v>22</v>
      </c>
      <c r="F211" s="6" t="s">
        <v>24</v>
      </c>
      <c r="G211" s="7">
        <v>1301.220865</v>
      </c>
    </row>
    <row r="212" spans="1:7" x14ac:dyDescent="0.25">
      <c r="A212" s="6">
        <v>27</v>
      </c>
      <c r="B212" s="6" t="s">
        <v>18</v>
      </c>
      <c r="C212" s="7">
        <v>36.08</v>
      </c>
      <c r="D212" s="6">
        <v>0</v>
      </c>
      <c r="E212" s="6" t="s">
        <v>19</v>
      </c>
      <c r="F212" s="6" t="s">
        <v>23</v>
      </c>
      <c r="G212" s="7">
        <v>3713.3898200000003</v>
      </c>
    </row>
    <row r="213" spans="1:7" x14ac:dyDescent="0.25">
      <c r="A213" s="6">
        <v>46</v>
      </c>
      <c r="B213" s="6" t="s">
        <v>21</v>
      </c>
      <c r="C213" s="7">
        <v>22.3</v>
      </c>
      <c r="D213" s="6">
        <v>0</v>
      </c>
      <c r="E213" s="6" t="s">
        <v>22</v>
      </c>
      <c r="F213" s="6" t="s">
        <v>20</v>
      </c>
      <c r="G213" s="7">
        <v>714.71049999999991</v>
      </c>
    </row>
    <row r="214" spans="1:7" x14ac:dyDescent="0.25">
      <c r="A214" s="6">
        <v>28</v>
      </c>
      <c r="B214" s="6" t="s">
        <v>18</v>
      </c>
      <c r="C214" s="7">
        <v>28.88</v>
      </c>
      <c r="D214" s="6">
        <v>1</v>
      </c>
      <c r="E214" s="6" t="s">
        <v>22</v>
      </c>
      <c r="F214" s="6" t="s">
        <v>25</v>
      </c>
      <c r="G214" s="7">
        <v>433.77352000000002</v>
      </c>
    </row>
    <row r="215" spans="1:7" x14ac:dyDescent="0.25">
      <c r="A215" s="6">
        <v>59</v>
      </c>
      <c r="B215" s="6" t="s">
        <v>21</v>
      </c>
      <c r="C215" s="7">
        <v>26.4</v>
      </c>
      <c r="D215" s="6">
        <v>0</v>
      </c>
      <c r="E215" s="6" t="s">
        <v>22</v>
      </c>
      <c r="F215" s="6" t="s">
        <v>23</v>
      </c>
      <c r="G215" s="7">
        <v>1174.3299000000002</v>
      </c>
    </row>
    <row r="216" spans="1:7" x14ac:dyDescent="0.25">
      <c r="A216" s="6">
        <v>35</v>
      </c>
      <c r="B216" s="6" t="s">
        <v>21</v>
      </c>
      <c r="C216" s="7">
        <v>27.74</v>
      </c>
      <c r="D216" s="6">
        <v>2</v>
      </c>
      <c r="E216" s="6" t="s">
        <v>19</v>
      </c>
      <c r="F216" s="6" t="s">
        <v>25</v>
      </c>
      <c r="G216" s="7">
        <v>2098.4093600000001</v>
      </c>
    </row>
    <row r="217" spans="1:7" x14ac:dyDescent="0.25">
      <c r="A217" s="6">
        <v>63</v>
      </c>
      <c r="B217" s="6" t="s">
        <v>18</v>
      </c>
      <c r="C217" s="7">
        <v>31.8</v>
      </c>
      <c r="D217" s="6">
        <v>0</v>
      </c>
      <c r="E217" s="6" t="s">
        <v>22</v>
      </c>
      <c r="F217" s="6" t="s">
        <v>20</v>
      </c>
      <c r="G217" s="7">
        <v>1388.0949000000001</v>
      </c>
    </row>
    <row r="218" spans="1:7" x14ac:dyDescent="0.25">
      <c r="A218" s="6">
        <v>40</v>
      </c>
      <c r="B218" s="6" t="s">
        <v>21</v>
      </c>
      <c r="C218" s="7">
        <v>41.23</v>
      </c>
      <c r="D218" s="6">
        <v>1</v>
      </c>
      <c r="E218" s="6" t="s">
        <v>22</v>
      </c>
      <c r="F218" s="6" t="s">
        <v>25</v>
      </c>
      <c r="G218" s="7">
        <v>661.01097000000004</v>
      </c>
    </row>
    <row r="219" spans="1:7" x14ac:dyDescent="0.25">
      <c r="A219" s="6">
        <v>20</v>
      </c>
      <c r="B219" s="6" t="s">
        <v>21</v>
      </c>
      <c r="C219" s="7">
        <v>33</v>
      </c>
      <c r="D219" s="6">
        <v>1</v>
      </c>
      <c r="E219" s="6" t="s">
        <v>22</v>
      </c>
      <c r="F219" s="6" t="s">
        <v>20</v>
      </c>
      <c r="G219" s="7">
        <v>198.00700000000001</v>
      </c>
    </row>
    <row r="220" spans="1:7" x14ac:dyDescent="0.25">
      <c r="A220" s="6">
        <v>40</v>
      </c>
      <c r="B220" s="6" t="s">
        <v>21</v>
      </c>
      <c r="C220" s="7">
        <v>30.875</v>
      </c>
      <c r="D220" s="6">
        <v>4</v>
      </c>
      <c r="E220" s="6" t="s">
        <v>22</v>
      </c>
      <c r="F220" s="6" t="s">
        <v>24</v>
      </c>
      <c r="G220" s="7">
        <v>816.27162500000009</v>
      </c>
    </row>
    <row r="221" spans="1:7" x14ac:dyDescent="0.25">
      <c r="A221" s="6">
        <v>24</v>
      </c>
      <c r="B221" s="6" t="s">
        <v>21</v>
      </c>
      <c r="C221" s="7">
        <v>28.5</v>
      </c>
      <c r="D221" s="6">
        <v>2</v>
      </c>
      <c r="E221" s="6" t="s">
        <v>22</v>
      </c>
      <c r="F221" s="6" t="s">
        <v>24</v>
      </c>
      <c r="G221" s="7">
        <v>353.77030000000002</v>
      </c>
    </row>
    <row r="222" spans="1:7" x14ac:dyDescent="0.25">
      <c r="A222" s="6">
        <v>34</v>
      </c>
      <c r="B222" s="6" t="s">
        <v>18</v>
      </c>
      <c r="C222" s="7">
        <v>26.73</v>
      </c>
      <c r="D222" s="6">
        <v>1</v>
      </c>
      <c r="E222" s="6" t="s">
        <v>22</v>
      </c>
      <c r="F222" s="6" t="s">
        <v>23</v>
      </c>
      <c r="G222" s="7">
        <v>500.27826999999996</v>
      </c>
    </row>
    <row r="223" spans="1:7" x14ac:dyDescent="0.25">
      <c r="A223" s="6">
        <v>45</v>
      </c>
      <c r="B223" s="6" t="s">
        <v>18</v>
      </c>
      <c r="C223" s="7">
        <v>30.9</v>
      </c>
      <c r="D223" s="6">
        <v>2</v>
      </c>
      <c r="E223" s="6" t="s">
        <v>22</v>
      </c>
      <c r="F223" s="6" t="s">
        <v>20</v>
      </c>
      <c r="G223" s="7">
        <v>852.00260000000003</v>
      </c>
    </row>
    <row r="224" spans="1:7" x14ac:dyDescent="0.25">
      <c r="A224" s="6">
        <v>41</v>
      </c>
      <c r="B224" s="6" t="s">
        <v>18</v>
      </c>
      <c r="C224" s="7">
        <v>37.1</v>
      </c>
      <c r="D224" s="6">
        <v>2</v>
      </c>
      <c r="E224" s="6" t="s">
        <v>22</v>
      </c>
      <c r="F224" s="6" t="s">
        <v>20</v>
      </c>
      <c r="G224" s="7">
        <v>737.17719999999997</v>
      </c>
    </row>
    <row r="225" spans="1:7" x14ac:dyDescent="0.25">
      <c r="A225" s="6">
        <v>53</v>
      </c>
      <c r="B225" s="6" t="s">
        <v>18</v>
      </c>
      <c r="C225" s="7">
        <v>26.6</v>
      </c>
      <c r="D225" s="6">
        <v>0</v>
      </c>
      <c r="E225" s="6" t="s">
        <v>22</v>
      </c>
      <c r="F225" s="6" t="s">
        <v>24</v>
      </c>
      <c r="G225" s="7">
        <v>1035.5641000000001</v>
      </c>
    </row>
    <row r="226" spans="1:7" x14ac:dyDescent="0.25">
      <c r="A226" s="6">
        <v>27</v>
      </c>
      <c r="B226" s="6" t="s">
        <v>21</v>
      </c>
      <c r="C226" s="7">
        <v>23.1</v>
      </c>
      <c r="D226" s="6">
        <v>0</v>
      </c>
      <c r="E226" s="6" t="s">
        <v>22</v>
      </c>
      <c r="F226" s="6" t="s">
        <v>23</v>
      </c>
      <c r="G226" s="7">
        <v>248.37359999999998</v>
      </c>
    </row>
    <row r="227" spans="1:7" x14ac:dyDescent="0.25">
      <c r="A227" s="6">
        <v>26</v>
      </c>
      <c r="B227" s="6" t="s">
        <v>18</v>
      </c>
      <c r="C227" s="7">
        <v>29.92</v>
      </c>
      <c r="D227" s="6">
        <v>1</v>
      </c>
      <c r="E227" s="6" t="s">
        <v>22</v>
      </c>
      <c r="F227" s="6" t="s">
        <v>23</v>
      </c>
      <c r="G227" s="7">
        <v>339.29768000000001</v>
      </c>
    </row>
    <row r="228" spans="1:7" x14ac:dyDescent="0.25">
      <c r="A228" s="6">
        <v>24</v>
      </c>
      <c r="B228" s="6" t="s">
        <v>18</v>
      </c>
      <c r="C228" s="7">
        <v>23.21</v>
      </c>
      <c r="D228" s="6">
        <v>0</v>
      </c>
      <c r="E228" s="6" t="s">
        <v>22</v>
      </c>
      <c r="F228" s="6" t="s">
        <v>23</v>
      </c>
      <c r="G228" s="7">
        <v>2508.1767840000002</v>
      </c>
    </row>
    <row r="229" spans="1:7" x14ac:dyDescent="0.25">
      <c r="A229" s="6">
        <v>34</v>
      </c>
      <c r="B229" s="6" t="s">
        <v>18</v>
      </c>
      <c r="C229" s="7">
        <v>33.700000000000003</v>
      </c>
      <c r="D229" s="6">
        <v>1</v>
      </c>
      <c r="E229" s="6" t="s">
        <v>22</v>
      </c>
      <c r="F229" s="6" t="s">
        <v>20</v>
      </c>
      <c r="G229" s="7">
        <v>501.24709999999993</v>
      </c>
    </row>
    <row r="230" spans="1:7" x14ac:dyDescent="0.25">
      <c r="A230" s="6">
        <v>53</v>
      </c>
      <c r="B230" s="6" t="s">
        <v>18</v>
      </c>
      <c r="C230" s="7">
        <v>33.25</v>
      </c>
      <c r="D230" s="6">
        <v>0</v>
      </c>
      <c r="E230" s="6" t="s">
        <v>22</v>
      </c>
      <c r="F230" s="6" t="s">
        <v>25</v>
      </c>
      <c r="G230" s="7">
        <v>1056.4884500000001</v>
      </c>
    </row>
    <row r="231" spans="1:7" x14ac:dyDescent="0.25">
      <c r="A231" s="6">
        <v>32</v>
      </c>
      <c r="B231" s="6" t="s">
        <v>21</v>
      </c>
      <c r="C231" s="7">
        <v>30.8</v>
      </c>
      <c r="D231" s="6">
        <v>3</v>
      </c>
      <c r="E231" s="6" t="s">
        <v>22</v>
      </c>
      <c r="F231" s="6" t="s">
        <v>20</v>
      </c>
      <c r="G231" s="7">
        <v>525.35239999999999</v>
      </c>
    </row>
    <row r="232" spans="1:7" x14ac:dyDescent="0.25">
      <c r="A232" s="6">
        <v>19</v>
      </c>
      <c r="B232" s="6" t="s">
        <v>21</v>
      </c>
      <c r="C232" s="7">
        <v>34.799999999999997</v>
      </c>
      <c r="D232" s="6">
        <v>0</v>
      </c>
      <c r="E232" s="6" t="s">
        <v>19</v>
      </c>
      <c r="F232" s="6" t="s">
        <v>20</v>
      </c>
      <c r="G232" s="7">
        <v>3477.9614999999999</v>
      </c>
    </row>
    <row r="233" spans="1:7" x14ac:dyDescent="0.25">
      <c r="A233" s="6">
        <v>42</v>
      </c>
      <c r="B233" s="6" t="s">
        <v>21</v>
      </c>
      <c r="C233" s="7">
        <v>24.64</v>
      </c>
      <c r="D233" s="6">
        <v>0</v>
      </c>
      <c r="E233" s="6" t="s">
        <v>19</v>
      </c>
      <c r="F233" s="6" t="s">
        <v>23</v>
      </c>
      <c r="G233" s="7">
        <v>1951.5541600000001</v>
      </c>
    </row>
    <row r="234" spans="1:7" x14ac:dyDescent="0.25">
      <c r="A234" s="6">
        <v>55</v>
      </c>
      <c r="B234" s="6" t="s">
        <v>21</v>
      </c>
      <c r="C234" s="7">
        <v>33.880000000000003</v>
      </c>
      <c r="D234" s="6">
        <v>3</v>
      </c>
      <c r="E234" s="6" t="s">
        <v>22</v>
      </c>
      <c r="F234" s="6" t="s">
        <v>23</v>
      </c>
      <c r="G234" s="7">
        <v>1198.7168200000001</v>
      </c>
    </row>
    <row r="235" spans="1:7" x14ac:dyDescent="0.25">
      <c r="A235" s="6">
        <v>28</v>
      </c>
      <c r="B235" s="6" t="s">
        <v>21</v>
      </c>
      <c r="C235" s="7">
        <v>38.06</v>
      </c>
      <c r="D235" s="6">
        <v>0</v>
      </c>
      <c r="E235" s="6" t="s">
        <v>22</v>
      </c>
      <c r="F235" s="6" t="s">
        <v>23</v>
      </c>
      <c r="G235" s="7">
        <v>268.94953999999996</v>
      </c>
    </row>
    <row r="236" spans="1:7" x14ac:dyDescent="0.25">
      <c r="A236" s="6">
        <v>58</v>
      </c>
      <c r="B236" s="6" t="s">
        <v>18</v>
      </c>
      <c r="C236" s="7">
        <v>41.91</v>
      </c>
      <c r="D236" s="6">
        <v>0</v>
      </c>
      <c r="E236" s="6" t="s">
        <v>22</v>
      </c>
      <c r="F236" s="6" t="s">
        <v>23</v>
      </c>
      <c r="G236" s="7">
        <v>2422.7337240000002</v>
      </c>
    </row>
    <row r="237" spans="1:7" x14ac:dyDescent="0.25">
      <c r="A237" s="6">
        <v>41</v>
      </c>
      <c r="B237" s="6" t="s">
        <v>18</v>
      </c>
      <c r="C237" s="7">
        <v>31.635000000000002</v>
      </c>
      <c r="D237" s="6">
        <v>1</v>
      </c>
      <c r="E237" s="6" t="s">
        <v>22</v>
      </c>
      <c r="F237" s="6" t="s">
        <v>25</v>
      </c>
      <c r="G237" s="7">
        <v>735.81756500000006</v>
      </c>
    </row>
    <row r="238" spans="1:7" x14ac:dyDescent="0.25">
      <c r="A238" s="6">
        <v>47</v>
      </c>
      <c r="B238" s="6" t="s">
        <v>21</v>
      </c>
      <c r="C238" s="7">
        <v>25.46</v>
      </c>
      <c r="D238" s="6">
        <v>2</v>
      </c>
      <c r="E238" s="6" t="s">
        <v>22</v>
      </c>
      <c r="F238" s="6" t="s">
        <v>25</v>
      </c>
      <c r="G238" s="7">
        <v>922.52564000000007</v>
      </c>
    </row>
    <row r="239" spans="1:7" x14ac:dyDescent="0.25">
      <c r="A239" s="6">
        <v>42</v>
      </c>
      <c r="B239" s="6" t="s">
        <v>18</v>
      </c>
      <c r="C239" s="7">
        <v>36.195</v>
      </c>
      <c r="D239" s="6">
        <v>1</v>
      </c>
      <c r="E239" s="6" t="s">
        <v>22</v>
      </c>
      <c r="F239" s="6" t="s">
        <v>24</v>
      </c>
      <c r="G239" s="7">
        <v>744.36430499999994</v>
      </c>
    </row>
    <row r="240" spans="1:7" x14ac:dyDescent="0.25">
      <c r="A240" s="6">
        <v>59</v>
      </c>
      <c r="B240" s="6" t="s">
        <v>18</v>
      </c>
      <c r="C240" s="7">
        <v>27.83</v>
      </c>
      <c r="D240" s="6">
        <v>3</v>
      </c>
      <c r="E240" s="6" t="s">
        <v>22</v>
      </c>
      <c r="F240" s="6" t="s">
        <v>23</v>
      </c>
      <c r="G240" s="7">
        <v>1400.1286700000001</v>
      </c>
    </row>
    <row r="241" spans="1:7" x14ac:dyDescent="0.25">
      <c r="A241" s="6">
        <v>19</v>
      </c>
      <c r="B241" s="6" t="s">
        <v>18</v>
      </c>
      <c r="C241" s="7">
        <v>17.8</v>
      </c>
      <c r="D241" s="6">
        <v>0</v>
      </c>
      <c r="E241" s="6" t="s">
        <v>22</v>
      </c>
      <c r="F241" s="6" t="s">
        <v>20</v>
      </c>
      <c r="G241" s="7">
        <v>172.77850000000001</v>
      </c>
    </row>
    <row r="242" spans="1:7" x14ac:dyDescent="0.25">
      <c r="A242" s="6">
        <v>59</v>
      </c>
      <c r="B242" s="6" t="s">
        <v>21</v>
      </c>
      <c r="C242" s="7">
        <v>27.5</v>
      </c>
      <c r="D242" s="6">
        <v>1</v>
      </c>
      <c r="E242" s="6" t="s">
        <v>22</v>
      </c>
      <c r="F242" s="6" t="s">
        <v>20</v>
      </c>
      <c r="G242" s="7">
        <v>1233.3827999999999</v>
      </c>
    </row>
    <row r="243" spans="1:7" x14ac:dyDescent="0.25">
      <c r="A243" s="6">
        <v>39</v>
      </c>
      <c r="B243" s="6" t="s">
        <v>21</v>
      </c>
      <c r="C243" s="7">
        <v>24.51</v>
      </c>
      <c r="D243" s="6">
        <v>2</v>
      </c>
      <c r="E243" s="6" t="s">
        <v>22</v>
      </c>
      <c r="F243" s="6" t="s">
        <v>24</v>
      </c>
      <c r="G243" s="7">
        <v>671.01918999999998</v>
      </c>
    </row>
    <row r="244" spans="1:7" x14ac:dyDescent="0.25">
      <c r="A244" s="6">
        <v>40</v>
      </c>
      <c r="B244" s="6" t="s">
        <v>18</v>
      </c>
      <c r="C244" s="7">
        <v>22.22</v>
      </c>
      <c r="D244" s="6">
        <v>2</v>
      </c>
      <c r="E244" s="6" t="s">
        <v>19</v>
      </c>
      <c r="F244" s="6" t="s">
        <v>23</v>
      </c>
      <c r="G244" s="7">
        <v>1944.4265800000001</v>
      </c>
    </row>
    <row r="245" spans="1:7" x14ac:dyDescent="0.25">
      <c r="A245" s="6">
        <v>18</v>
      </c>
      <c r="B245" s="6" t="s">
        <v>18</v>
      </c>
      <c r="C245" s="7">
        <v>26.73</v>
      </c>
      <c r="D245" s="6">
        <v>0</v>
      </c>
      <c r="E245" s="6" t="s">
        <v>22</v>
      </c>
      <c r="F245" s="6" t="s">
        <v>23</v>
      </c>
      <c r="G245" s="7">
        <v>161.57666999999998</v>
      </c>
    </row>
    <row r="246" spans="1:7" x14ac:dyDescent="0.25">
      <c r="A246" s="6">
        <v>31</v>
      </c>
      <c r="B246" s="6" t="s">
        <v>21</v>
      </c>
      <c r="C246" s="7">
        <v>38.39</v>
      </c>
      <c r="D246" s="6">
        <v>2</v>
      </c>
      <c r="E246" s="6" t="s">
        <v>22</v>
      </c>
      <c r="F246" s="6" t="s">
        <v>23</v>
      </c>
      <c r="G246" s="7">
        <v>446.32051000000001</v>
      </c>
    </row>
    <row r="247" spans="1:7" x14ac:dyDescent="0.25">
      <c r="A247" s="6">
        <v>19</v>
      </c>
      <c r="B247" s="6" t="s">
        <v>21</v>
      </c>
      <c r="C247" s="7">
        <v>29.07</v>
      </c>
      <c r="D247" s="6">
        <v>0</v>
      </c>
      <c r="E247" s="6" t="s">
        <v>19</v>
      </c>
      <c r="F247" s="6" t="s">
        <v>24</v>
      </c>
      <c r="G247" s="7">
        <v>1735.26803</v>
      </c>
    </row>
    <row r="248" spans="1:7" x14ac:dyDescent="0.25">
      <c r="A248" s="6">
        <v>44</v>
      </c>
      <c r="B248" s="6" t="s">
        <v>21</v>
      </c>
      <c r="C248" s="7">
        <v>38.06</v>
      </c>
      <c r="D248" s="6">
        <v>1</v>
      </c>
      <c r="E248" s="6" t="s">
        <v>22</v>
      </c>
      <c r="F248" s="6" t="s">
        <v>23</v>
      </c>
      <c r="G248" s="7">
        <v>715.26714000000004</v>
      </c>
    </row>
    <row r="249" spans="1:7" x14ac:dyDescent="0.25">
      <c r="A249" s="6">
        <v>23</v>
      </c>
      <c r="B249" s="6" t="s">
        <v>18</v>
      </c>
      <c r="C249" s="7">
        <v>36.67</v>
      </c>
      <c r="D249" s="6">
        <v>2</v>
      </c>
      <c r="E249" s="6" t="s">
        <v>19</v>
      </c>
      <c r="F249" s="6" t="s">
        <v>25</v>
      </c>
      <c r="G249" s="7">
        <v>3851.1628299999998</v>
      </c>
    </row>
    <row r="250" spans="1:7" x14ac:dyDescent="0.25">
      <c r="A250" s="6">
        <v>33</v>
      </c>
      <c r="B250" s="6" t="s">
        <v>18</v>
      </c>
      <c r="C250" s="7">
        <v>22.135000000000002</v>
      </c>
      <c r="D250" s="6">
        <v>1</v>
      </c>
      <c r="E250" s="6" t="s">
        <v>22</v>
      </c>
      <c r="F250" s="6" t="s">
        <v>25</v>
      </c>
      <c r="G250" s="7">
        <v>535.407465</v>
      </c>
    </row>
    <row r="251" spans="1:7" x14ac:dyDescent="0.25">
      <c r="A251" s="6">
        <v>55</v>
      </c>
      <c r="B251" s="6" t="s">
        <v>18</v>
      </c>
      <c r="C251" s="7">
        <v>26.8</v>
      </c>
      <c r="D251" s="6">
        <v>1</v>
      </c>
      <c r="E251" s="6" t="s">
        <v>22</v>
      </c>
      <c r="F251" s="6" t="s">
        <v>20</v>
      </c>
      <c r="G251" s="7">
        <v>3516.013457</v>
      </c>
    </row>
    <row r="252" spans="1:7" x14ac:dyDescent="0.25">
      <c r="A252" s="6">
        <v>40</v>
      </c>
      <c r="B252" s="6" t="s">
        <v>21</v>
      </c>
      <c r="C252" s="7">
        <v>35.299999999999997</v>
      </c>
      <c r="D252" s="6">
        <v>3</v>
      </c>
      <c r="E252" s="6" t="s">
        <v>22</v>
      </c>
      <c r="F252" s="6" t="s">
        <v>20</v>
      </c>
      <c r="G252" s="7">
        <v>719.68669999999997</v>
      </c>
    </row>
    <row r="253" spans="1:7" x14ac:dyDescent="0.25">
      <c r="A253" s="6">
        <v>63</v>
      </c>
      <c r="B253" s="6" t="s">
        <v>18</v>
      </c>
      <c r="C253" s="7">
        <v>27.74</v>
      </c>
      <c r="D253" s="6">
        <v>0</v>
      </c>
      <c r="E253" s="6" t="s">
        <v>19</v>
      </c>
      <c r="F253" s="6" t="s">
        <v>25</v>
      </c>
      <c r="G253" s="7">
        <v>2952.3165600000002</v>
      </c>
    </row>
    <row r="254" spans="1:7" x14ac:dyDescent="0.25">
      <c r="A254" s="6">
        <v>54</v>
      </c>
      <c r="B254" s="6" t="s">
        <v>21</v>
      </c>
      <c r="C254" s="7">
        <v>30.02</v>
      </c>
      <c r="D254" s="6">
        <v>0</v>
      </c>
      <c r="E254" s="6" t="s">
        <v>22</v>
      </c>
      <c r="F254" s="6" t="s">
        <v>24</v>
      </c>
      <c r="G254" s="7">
        <v>2447.6478510000002</v>
      </c>
    </row>
    <row r="255" spans="1:7" x14ac:dyDescent="0.25">
      <c r="A255" s="6">
        <v>60</v>
      </c>
      <c r="B255" s="6" t="s">
        <v>18</v>
      </c>
      <c r="C255" s="7">
        <v>38.06</v>
      </c>
      <c r="D255" s="6">
        <v>0</v>
      </c>
      <c r="E255" s="6" t="s">
        <v>22</v>
      </c>
      <c r="F255" s="6" t="s">
        <v>23</v>
      </c>
      <c r="G255" s="7">
        <v>1264.8703399999999</v>
      </c>
    </row>
    <row r="256" spans="1:7" x14ac:dyDescent="0.25">
      <c r="A256" s="6">
        <v>24</v>
      </c>
      <c r="B256" s="6" t="s">
        <v>21</v>
      </c>
      <c r="C256" s="7">
        <v>35.86</v>
      </c>
      <c r="D256" s="6">
        <v>0</v>
      </c>
      <c r="E256" s="6" t="s">
        <v>22</v>
      </c>
      <c r="F256" s="6" t="s">
        <v>23</v>
      </c>
      <c r="G256" s="7">
        <v>198.69333999999998</v>
      </c>
    </row>
    <row r="257" spans="1:7" x14ac:dyDescent="0.25">
      <c r="A257" s="6">
        <v>19</v>
      </c>
      <c r="B257" s="6" t="s">
        <v>21</v>
      </c>
      <c r="C257" s="7">
        <v>20.9</v>
      </c>
      <c r="D257" s="6">
        <v>1</v>
      </c>
      <c r="E257" s="6" t="s">
        <v>22</v>
      </c>
      <c r="F257" s="6" t="s">
        <v>20</v>
      </c>
      <c r="G257" s="7">
        <v>183.20940000000002</v>
      </c>
    </row>
    <row r="258" spans="1:7" x14ac:dyDescent="0.25">
      <c r="A258" s="6">
        <v>29</v>
      </c>
      <c r="B258" s="6" t="s">
        <v>21</v>
      </c>
      <c r="C258" s="7">
        <v>28.975000000000001</v>
      </c>
      <c r="D258" s="6">
        <v>1</v>
      </c>
      <c r="E258" s="6" t="s">
        <v>22</v>
      </c>
      <c r="F258" s="6" t="s">
        <v>25</v>
      </c>
      <c r="G258" s="7">
        <v>404.05582500000003</v>
      </c>
    </row>
    <row r="259" spans="1:7" x14ac:dyDescent="0.25">
      <c r="A259" s="6">
        <v>18</v>
      </c>
      <c r="B259" s="6" t="s">
        <v>21</v>
      </c>
      <c r="C259" s="7">
        <v>17.29</v>
      </c>
      <c r="D259" s="6">
        <v>2</v>
      </c>
      <c r="E259" s="6" t="s">
        <v>19</v>
      </c>
      <c r="F259" s="6" t="s">
        <v>25</v>
      </c>
      <c r="G259" s="7">
        <v>1282.94551</v>
      </c>
    </row>
    <row r="260" spans="1:7" x14ac:dyDescent="0.25">
      <c r="A260" s="6">
        <v>63</v>
      </c>
      <c r="B260" s="6" t="s">
        <v>18</v>
      </c>
      <c r="C260" s="7">
        <v>32.200000000000003</v>
      </c>
      <c r="D260" s="6">
        <v>2</v>
      </c>
      <c r="E260" s="6" t="s">
        <v>19</v>
      </c>
      <c r="F260" s="6" t="s">
        <v>20</v>
      </c>
      <c r="G260" s="7">
        <v>4730.5304999999998</v>
      </c>
    </row>
    <row r="261" spans="1:7" x14ac:dyDescent="0.25">
      <c r="A261" s="6">
        <v>54</v>
      </c>
      <c r="B261" s="6" t="s">
        <v>21</v>
      </c>
      <c r="C261" s="7">
        <v>34.21</v>
      </c>
      <c r="D261" s="6">
        <v>2</v>
      </c>
      <c r="E261" s="6" t="s">
        <v>19</v>
      </c>
      <c r="F261" s="6" t="s">
        <v>23</v>
      </c>
      <c r="G261" s="7">
        <v>4426.0749900000001</v>
      </c>
    </row>
    <row r="262" spans="1:7" x14ac:dyDescent="0.25">
      <c r="A262" s="6">
        <v>27</v>
      </c>
      <c r="B262" s="6" t="s">
        <v>21</v>
      </c>
      <c r="C262" s="7">
        <v>30.3</v>
      </c>
      <c r="D262" s="6">
        <v>3</v>
      </c>
      <c r="E262" s="6" t="s">
        <v>22</v>
      </c>
      <c r="F262" s="6" t="s">
        <v>20</v>
      </c>
      <c r="G262" s="7">
        <v>426.07439999999997</v>
      </c>
    </row>
    <row r="263" spans="1:7" x14ac:dyDescent="0.25">
      <c r="A263" s="6">
        <v>50</v>
      </c>
      <c r="B263" s="6" t="s">
        <v>21</v>
      </c>
      <c r="C263" s="7">
        <v>31.824999999999999</v>
      </c>
      <c r="D263" s="6">
        <v>0</v>
      </c>
      <c r="E263" s="6" t="s">
        <v>19</v>
      </c>
      <c r="F263" s="6" t="s">
        <v>25</v>
      </c>
      <c r="G263" s="7">
        <v>4109.7161749999996</v>
      </c>
    </row>
    <row r="264" spans="1:7" x14ac:dyDescent="0.25">
      <c r="A264" s="6">
        <v>55</v>
      </c>
      <c r="B264" s="6" t="s">
        <v>18</v>
      </c>
      <c r="C264" s="7">
        <v>25.364999999999998</v>
      </c>
      <c r="D264" s="6">
        <v>3</v>
      </c>
      <c r="E264" s="6" t="s">
        <v>22</v>
      </c>
      <c r="F264" s="6" t="s">
        <v>25</v>
      </c>
      <c r="G264" s="7">
        <v>1304.7332350000001</v>
      </c>
    </row>
    <row r="265" spans="1:7" x14ac:dyDescent="0.25">
      <c r="A265" s="6">
        <v>56</v>
      </c>
      <c r="B265" s="6" t="s">
        <v>21</v>
      </c>
      <c r="C265" s="7">
        <v>33.630000000000003</v>
      </c>
      <c r="D265" s="6">
        <v>0</v>
      </c>
      <c r="E265" s="6" t="s">
        <v>19</v>
      </c>
      <c r="F265" s="6" t="s">
        <v>24</v>
      </c>
      <c r="G265" s="7">
        <v>4392.1183700000001</v>
      </c>
    </row>
    <row r="266" spans="1:7" x14ac:dyDescent="0.25">
      <c r="A266" s="6">
        <v>38</v>
      </c>
      <c r="B266" s="6" t="s">
        <v>18</v>
      </c>
      <c r="C266" s="7">
        <v>40.15</v>
      </c>
      <c r="D266" s="6">
        <v>0</v>
      </c>
      <c r="E266" s="6" t="s">
        <v>22</v>
      </c>
      <c r="F266" s="6" t="s">
        <v>23</v>
      </c>
      <c r="G266" s="7">
        <v>540.09804999999994</v>
      </c>
    </row>
    <row r="267" spans="1:7" x14ac:dyDescent="0.25">
      <c r="A267" s="6">
        <v>51</v>
      </c>
      <c r="B267" s="6" t="s">
        <v>21</v>
      </c>
      <c r="C267" s="7">
        <v>24.414999999999999</v>
      </c>
      <c r="D267" s="6">
        <v>4</v>
      </c>
      <c r="E267" s="6" t="s">
        <v>22</v>
      </c>
      <c r="F267" s="6" t="s">
        <v>24</v>
      </c>
      <c r="G267" s="7">
        <v>1152.0099850000001</v>
      </c>
    </row>
    <row r="268" spans="1:7" x14ac:dyDescent="0.25">
      <c r="A268" s="6">
        <v>19</v>
      </c>
      <c r="B268" s="6" t="s">
        <v>21</v>
      </c>
      <c r="C268" s="7">
        <v>31.92</v>
      </c>
      <c r="D268" s="6">
        <v>0</v>
      </c>
      <c r="E268" s="6" t="s">
        <v>19</v>
      </c>
      <c r="F268" s="6" t="s">
        <v>24</v>
      </c>
      <c r="G268" s="7">
        <v>3375.02918</v>
      </c>
    </row>
    <row r="269" spans="1:7" x14ac:dyDescent="0.25">
      <c r="A269" s="6">
        <v>58</v>
      </c>
      <c r="B269" s="6" t="s">
        <v>18</v>
      </c>
      <c r="C269" s="7">
        <v>25.2</v>
      </c>
      <c r="D269" s="6">
        <v>0</v>
      </c>
      <c r="E269" s="6" t="s">
        <v>22</v>
      </c>
      <c r="F269" s="6" t="s">
        <v>20</v>
      </c>
      <c r="G269" s="7">
        <v>1183.7159999999999</v>
      </c>
    </row>
    <row r="270" spans="1:7" x14ac:dyDescent="0.25">
      <c r="A270" s="6">
        <v>20</v>
      </c>
      <c r="B270" s="6" t="s">
        <v>18</v>
      </c>
      <c r="C270" s="7">
        <v>26.84</v>
      </c>
      <c r="D270" s="6">
        <v>1</v>
      </c>
      <c r="E270" s="6" t="s">
        <v>19</v>
      </c>
      <c r="F270" s="6" t="s">
        <v>23</v>
      </c>
      <c r="G270" s="7">
        <v>1708.52676</v>
      </c>
    </row>
    <row r="271" spans="1:7" x14ac:dyDescent="0.25">
      <c r="A271" s="6">
        <v>52</v>
      </c>
      <c r="B271" s="6" t="s">
        <v>21</v>
      </c>
      <c r="C271" s="7">
        <v>24.32</v>
      </c>
      <c r="D271" s="6">
        <v>3</v>
      </c>
      <c r="E271" s="6" t="s">
        <v>19</v>
      </c>
      <c r="F271" s="6" t="s">
        <v>25</v>
      </c>
      <c r="G271" s="7">
        <v>2486.9836800000003</v>
      </c>
    </row>
    <row r="272" spans="1:7" x14ac:dyDescent="0.25">
      <c r="A272" s="6">
        <v>19</v>
      </c>
      <c r="B272" s="6" t="s">
        <v>21</v>
      </c>
      <c r="C272" s="7">
        <v>36.954999999999998</v>
      </c>
      <c r="D272" s="6">
        <v>0</v>
      </c>
      <c r="E272" s="6" t="s">
        <v>19</v>
      </c>
      <c r="F272" s="6" t="s">
        <v>24</v>
      </c>
      <c r="G272" s="7">
        <v>3621.9405449999999</v>
      </c>
    </row>
    <row r="273" spans="1:7" x14ac:dyDescent="0.25">
      <c r="A273" s="6">
        <v>53</v>
      </c>
      <c r="B273" s="6" t="s">
        <v>18</v>
      </c>
      <c r="C273" s="7">
        <v>38.06</v>
      </c>
      <c r="D273" s="6">
        <v>3</v>
      </c>
      <c r="E273" s="6" t="s">
        <v>22</v>
      </c>
      <c r="F273" s="6" t="s">
        <v>23</v>
      </c>
      <c r="G273" s="7">
        <v>2046.2997660000001</v>
      </c>
    </row>
    <row r="274" spans="1:7" x14ac:dyDescent="0.25">
      <c r="A274" s="6">
        <v>46</v>
      </c>
      <c r="B274" s="6" t="s">
        <v>21</v>
      </c>
      <c r="C274" s="7">
        <v>42.35</v>
      </c>
      <c r="D274" s="6">
        <v>3</v>
      </c>
      <c r="E274" s="6" t="s">
        <v>19</v>
      </c>
      <c r="F274" s="6" t="s">
        <v>23</v>
      </c>
      <c r="G274" s="7">
        <v>4615.1124499999996</v>
      </c>
    </row>
    <row r="275" spans="1:7" x14ac:dyDescent="0.25">
      <c r="A275" s="6">
        <v>40</v>
      </c>
      <c r="B275" s="6" t="s">
        <v>21</v>
      </c>
      <c r="C275" s="7">
        <v>19.8</v>
      </c>
      <c r="D275" s="6">
        <v>1</v>
      </c>
      <c r="E275" s="6" t="s">
        <v>19</v>
      </c>
      <c r="F275" s="6" t="s">
        <v>23</v>
      </c>
      <c r="G275" s="7">
        <v>1717.9522000000002</v>
      </c>
    </row>
    <row r="276" spans="1:7" x14ac:dyDescent="0.25">
      <c r="A276" s="6">
        <v>59</v>
      </c>
      <c r="B276" s="6" t="s">
        <v>18</v>
      </c>
      <c r="C276" s="7">
        <v>32.395000000000003</v>
      </c>
      <c r="D276" s="6">
        <v>3</v>
      </c>
      <c r="E276" s="6" t="s">
        <v>22</v>
      </c>
      <c r="F276" s="6" t="s">
        <v>25</v>
      </c>
      <c r="G276" s="7">
        <v>1459.0632049999999</v>
      </c>
    </row>
    <row r="277" spans="1:7" x14ac:dyDescent="0.25">
      <c r="A277" s="6">
        <v>45</v>
      </c>
      <c r="B277" s="6" t="s">
        <v>21</v>
      </c>
      <c r="C277" s="7">
        <v>30.2</v>
      </c>
      <c r="D277" s="6">
        <v>1</v>
      </c>
      <c r="E277" s="6" t="s">
        <v>22</v>
      </c>
      <c r="F277" s="6" t="s">
        <v>20</v>
      </c>
      <c r="G277" s="7">
        <v>744.10529999999994</v>
      </c>
    </row>
    <row r="278" spans="1:7" x14ac:dyDescent="0.25">
      <c r="A278" s="6">
        <v>49</v>
      </c>
      <c r="B278" s="6" t="s">
        <v>21</v>
      </c>
      <c r="C278" s="7">
        <v>25.84</v>
      </c>
      <c r="D278" s="6">
        <v>1</v>
      </c>
      <c r="E278" s="6" t="s">
        <v>22</v>
      </c>
      <c r="F278" s="6" t="s">
        <v>25</v>
      </c>
      <c r="G278" s="7">
        <v>928.24806000000012</v>
      </c>
    </row>
    <row r="279" spans="1:7" x14ac:dyDescent="0.25">
      <c r="A279" s="6">
        <v>18</v>
      </c>
      <c r="B279" s="6" t="s">
        <v>21</v>
      </c>
      <c r="C279" s="7">
        <v>29.37</v>
      </c>
      <c r="D279" s="6">
        <v>1</v>
      </c>
      <c r="E279" s="6" t="s">
        <v>22</v>
      </c>
      <c r="F279" s="6" t="s">
        <v>23</v>
      </c>
      <c r="G279" s="7">
        <v>171.94363000000001</v>
      </c>
    </row>
    <row r="280" spans="1:7" x14ac:dyDescent="0.25">
      <c r="A280" s="6">
        <v>50</v>
      </c>
      <c r="B280" s="6" t="s">
        <v>21</v>
      </c>
      <c r="C280" s="7">
        <v>34.200000000000003</v>
      </c>
      <c r="D280" s="6">
        <v>2</v>
      </c>
      <c r="E280" s="6" t="s">
        <v>19</v>
      </c>
      <c r="F280" s="6" t="s">
        <v>20</v>
      </c>
      <c r="G280" s="7">
        <v>4285.6838000000007</v>
      </c>
    </row>
    <row r="281" spans="1:7" x14ac:dyDescent="0.25">
      <c r="A281" s="6">
        <v>41</v>
      </c>
      <c r="B281" s="6" t="s">
        <v>21</v>
      </c>
      <c r="C281" s="7">
        <v>37.049999999999997</v>
      </c>
      <c r="D281" s="6">
        <v>2</v>
      </c>
      <c r="E281" s="6" t="s">
        <v>22</v>
      </c>
      <c r="F281" s="6" t="s">
        <v>24</v>
      </c>
      <c r="G281" s="7">
        <v>726.57024999999999</v>
      </c>
    </row>
    <row r="282" spans="1:7" x14ac:dyDescent="0.25">
      <c r="A282" s="6">
        <v>50</v>
      </c>
      <c r="B282" s="6" t="s">
        <v>21</v>
      </c>
      <c r="C282" s="7">
        <v>27.454999999999998</v>
      </c>
      <c r="D282" s="6">
        <v>1</v>
      </c>
      <c r="E282" s="6" t="s">
        <v>22</v>
      </c>
      <c r="F282" s="6" t="s">
        <v>25</v>
      </c>
      <c r="G282" s="7">
        <v>961.76624500000003</v>
      </c>
    </row>
    <row r="283" spans="1:7" x14ac:dyDescent="0.25">
      <c r="A283" s="6">
        <v>25</v>
      </c>
      <c r="B283" s="6" t="s">
        <v>21</v>
      </c>
      <c r="C283" s="7">
        <v>27.55</v>
      </c>
      <c r="D283" s="6">
        <v>0</v>
      </c>
      <c r="E283" s="6" t="s">
        <v>22</v>
      </c>
      <c r="F283" s="6" t="s">
        <v>24</v>
      </c>
      <c r="G283" s="7">
        <v>252.31694999999999</v>
      </c>
    </row>
    <row r="284" spans="1:7" x14ac:dyDescent="0.25">
      <c r="A284" s="6">
        <v>47</v>
      </c>
      <c r="B284" s="6" t="s">
        <v>18</v>
      </c>
      <c r="C284" s="7">
        <v>26.6</v>
      </c>
      <c r="D284" s="6">
        <v>2</v>
      </c>
      <c r="E284" s="6" t="s">
        <v>22</v>
      </c>
      <c r="F284" s="6" t="s">
        <v>25</v>
      </c>
      <c r="G284" s="7">
        <v>971.58410000000003</v>
      </c>
    </row>
    <row r="285" spans="1:7" x14ac:dyDescent="0.25">
      <c r="A285" s="6">
        <v>19</v>
      </c>
      <c r="B285" s="6" t="s">
        <v>21</v>
      </c>
      <c r="C285" s="7">
        <v>20.614999999999998</v>
      </c>
      <c r="D285" s="6">
        <v>2</v>
      </c>
      <c r="E285" s="6" t="s">
        <v>22</v>
      </c>
      <c r="F285" s="6" t="s">
        <v>24</v>
      </c>
      <c r="G285" s="7">
        <v>280.36978499999998</v>
      </c>
    </row>
    <row r="286" spans="1:7" x14ac:dyDescent="0.25">
      <c r="A286" s="6">
        <v>22</v>
      </c>
      <c r="B286" s="6" t="s">
        <v>18</v>
      </c>
      <c r="C286" s="7">
        <v>24.3</v>
      </c>
      <c r="D286" s="6">
        <v>0</v>
      </c>
      <c r="E286" s="6" t="s">
        <v>22</v>
      </c>
      <c r="F286" s="6" t="s">
        <v>20</v>
      </c>
      <c r="G286" s="7">
        <v>215.04689999999999</v>
      </c>
    </row>
    <row r="287" spans="1:7" x14ac:dyDescent="0.25">
      <c r="A287" s="6">
        <v>59</v>
      </c>
      <c r="B287" s="6" t="s">
        <v>21</v>
      </c>
      <c r="C287" s="7">
        <v>31.79</v>
      </c>
      <c r="D287" s="6">
        <v>2</v>
      </c>
      <c r="E287" s="6" t="s">
        <v>22</v>
      </c>
      <c r="F287" s="6" t="s">
        <v>23</v>
      </c>
      <c r="G287" s="7">
        <v>1292.8791100000001</v>
      </c>
    </row>
    <row r="288" spans="1:7" x14ac:dyDescent="0.25">
      <c r="A288" s="6">
        <v>51</v>
      </c>
      <c r="B288" s="6" t="s">
        <v>18</v>
      </c>
      <c r="C288" s="7">
        <v>21.56</v>
      </c>
      <c r="D288" s="6">
        <v>1</v>
      </c>
      <c r="E288" s="6" t="s">
        <v>22</v>
      </c>
      <c r="F288" s="6" t="s">
        <v>23</v>
      </c>
      <c r="G288" s="7">
        <v>985.51314000000002</v>
      </c>
    </row>
    <row r="289" spans="1:7" x14ac:dyDescent="0.25">
      <c r="A289" s="6">
        <v>40</v>
      </c>
      <c r="B289" s="6" t="s">
        <v>18</v>
      </c>
      <c r="C289" s="7">
        <v>28.12</v>
      </c>
      <c r="D289" s="6">
        <v>1</v>
      </c>
      <c r="E289" s="6" t="s">
        <v>19</v>
      </c>
      <c r="F289" s="6" t="s">
        <v>25</v>
      </c>
      <c r="G289" s="7">
        <v>2233.1566800000001</v>
      </c>
    </row>
    <row r="290" spans="1:7" x14ac:dyDescent="0.25">
      <c r="A290" s="6">
        <v>54</v>
      </c>
      <c r="B290" s="6" t="s">
        <v>21</v>
      </c>
      <c r="C290" s="7">
        <v>40.564999999999998</v>
      </c>
      <c r="D290" s="6">
        <v>3</v>
      </c>
      <c r="E290" s="6" t="s">
        <v>19</v>
      </c>
      <c r="F290" s="6" t="s">
        <v>25</v>
      </c>
      <c r="G290" s="7">
        <v>4854.9178350000002</v>
      </c>
    </row>
    <row r="291" spans="1:7" x14ac:dyDescent="0.25">
      <c r="A291" s="6">
        <v>30</v>
      </c>
      <c r="B291" s="6" t="s">
        <v>21</v>
      </c>
      <c r="C291" s="7">
        <v>27.645</v>
      </c>
      <c r="D291" s="6">
        <v>1</v>
      </c>
      <c r="E291" s="6" t="s">
        <v>22</v>
      </c>
      <c r="F291" s="6" t="s">
        <v>25</v>
      </c>
      <c r="G291" s="7">
        <v>423.71265499999998</v>
      </c>
    </row>
    <row r="292" spans="1:7" x14ac:dyDescent="0.25">
      <c r="A292" s="6">
        <v>55</v>
      </c>
      <c r="B292" s="6" t="s">
        <v>18</v>
      </c>
      <c r="C292" s="7">
        <v>32.395000000000003</v>
      </c>
      <c r="D292" s="6">
        <v>1</v>
      </c>
      <c r="E292" s="6" t="s">
        <v>22</v>
      </c>
      <c r="F292" s="6" t="s">
        <v>25</v>
      </c>
      <c r="G292" s="7">
        <v>1187.9104050000001</v>
      </c>
    </row>
    <row r="293" spans="1:7" x14ac:dyDescent="0.25">
      <c r="A293" s="6">
        <v>52</v>
      </c>
      <c r="B293" s="6" t="s">
        <v>18</v>
      </c>
      <c r="C293" s="7">
        <v>31.2</v>
      </c>
      <c r="D293" s="6">
        <v>0</v>
      </c>
      <c r="E293" s="6" t="s">
        <v>22</v>
      </c>
      <c r="F293" s="6" t="s">
        <v>20</v>
      </c>
      <c r="G293" s="7">
        <v>962.59199999999998</v>
      </c>
    </row>
    <row r="294" spans="1:7" x14ac:dyDescent="0.25">
      <c r="A294" s="6">
        <v>46</v>
      </c>
      <c r="B294" s="6" t="s">
        <v>21</v>
      </c>
      <c r="C294" s="7">
        <v>26.62</v>
      </c>
      <c r="D294" s="6">
        <v>1</v>
      </c>
      <c r="E294" s="6" t="s">
        <v>22</v>
      </c>
      <c r="F294" s="6" t="s">
        <v>23</v>
      </c>
      <c r="G294" s="7">
        <v>774.21098000000006</v>
      </c>
    </row>
    <row r="295" spans="1:7" x14ac:dyDescent="0.25">
      <c r="A295" s="6">
        <v>46</v>
      </c>
      <c r="B295" s="6" t="s">
        <v>18</v>
      </c>
      <c r="C295" s="7">
        <v>48.07</v>
      </c>
      <c r="D295" s="6">
        <v>2</v>
      </c>
      <c r="E295" s="6" t="s">
        <v>22</v>
      </c>
      <c r="F295" s="6" t="s">
        <v>25</v>
      </c>
      <c r="G295" s="7">
        <v>943.29253000000006</v>
      </c>
    </row>
    <row r="296" spans="1:7" x14ac:dyDescent="0.25">
      <c r="A296" s="6">
        <v>63</v>
      </c>
      <c r="B296" s="6" t="s">
        <v>18</v>
      </c>
      <c r="C296" s="7">
        <v>26.22</v>
      </c>
      <c r="D296" s="6">
        <v>0</v>
      </c>
      <c r="E296" s="6" t="s">
        <v>22</v>
      </c>
      <c r="F296" s="6" t="s">
        <v>24</v>
      </c>
      <c r="G296" s="7">
        <v>1425.6192800000001</v>
      </c>
    </row>
    <row r="297" spans="1:7" x14ac:dyDescent="0.25">
      <c r="A297" s="6">
        <v>59</v>
      </c>
      <c r="B297" s="6" t="s">
        <v>18</v>
      </c>
      <c r="C297" s="7">
        <v>36.765000000000001</v>
      </c>
      <c r="D297" s="6">
        <v>1</v>
      </c>
      <c r="E297" s="6" t="s">
        <v>19</v>
      </c>
      <c r="F297" s="6" t="s">
        <v>25</v>
      </c>
      <c r="G297" s="7">
        <v>4789.6791350000003</v>
      </c>
    </row>
    <row r="298" spans="1:7" x14ac:dyDescent="0.25">
      <c r="A298" s="6">
        <v>52</v>
      </c>
      <c r="B298" s="6" t="s">
        <v>21</v>
      </c>
      <c r="C298" s="7">
        <v>26.4</v>
      </c>
      <c r="D298" s="6">
        <v>3</v>
      </c>
      <c r="E298" s="6" t="s">
        <v>22</v>
      </c>
      <c r="F298" s="6" t="s">
        <v>23</v>
      </c>
      <c r="G298" s="7">
        <v>2599.2821039999999</v>
      </c>
    </row>
    <row r="299" spans="1:7" x14ac:dyDescent="0.25">
      <c r="A299" s="6">
        <v>28</v>
      </c>
      <c r="B299" s="6" t="s">
        <v>18</v>
      </c>
      <c r="C299" s="7">
        <v>33.4</v>
      </c>
      <c r="D299" s="6">
        <v>0</v>
      </c>
      <c r="E299" s="6" t="s">
        <v>22</v>
      </c>
      <c r="F299" s="6" t="s">
        <v>20</v>
      </c>
      <c r="G299" s="7">
        <v>317.20179999999999</v>
      </c>
    </row>
    <row r="300" spans="1:7" x14ac:dyDescent="0.25">
      <c r="A300" s="6">
        <v>29</v>
      </c>
      <c r="B300" s="6" t="s">
        <v>21</v>
      </c>
      <c r="C300" s="7">
        <v>29.64</v>
      </c>
      <c r="D300" s="6">
        <v>1</v>
      </c>
      <c r="E300" s="6" t="s">
        <v>22</v>
      </c>
      <c r="F300" s="6" t="s">
        <v>25</v>
      </c>
      <c r="G300" s="7">
        <v>2027.7807509999998</v>
      </c>
    </row>
    <row r="301" spans="1:7" x14ac:dyDescent="0.25">
      <c r="A301" s="6">
        <v>25</v>
      </c>
      <c r="B301" s="6" t="s">
        <v>21</v>
      </c>
      <c r="C301" s="7">
        <v>45.54</v>
      </c>
      <c r="D301" s="6">
        <v>2</v>
      </c>
      <c r="E301" s="6" t="s">
        <v>19</v>
      </c>
      <c r="F301" s="6" t="s">
        <v>23</v>
      </c>
      <c r="G301" s="7">
        <v>4211.2235600000004</v>
      </c>
    </row>
    <row r="302" spans="1:7" x14ac:dyDescent="0.25">
      <c r="A302" s="6">
        <v>22</v>
      </c>
      <c r="B302" s="6" t="s">
        <v>18</v>
      </c>
      <c r="C302" s="7">
        <v>28.82</v>
      </c>
      <c r="D302" s="6">
        <v>0</v>
      </c>
      <c r="E302" s="6" t="s">
        <v>22</v>
      </c>
      <c r="F302" s="6" t="s">
        <v>23</v>
      </c>
      <c r="G302" s="7">
        <v>215.67518000000001</v>
      </c>
    </row>
    <row r="303" spans="1:7" x14ac:dyDescent="0.25">
      <c r="A303" s="6">
        <v>25</v>
      </c>
      <c r="B303" s="6" t="s">
        <v>21</v>
      </c>
      <c r="C303" s="7">
        <v>26.8</v>
      </c>
      <c r="D303" s="6">
        <v>3</v>
      </c>
      <c r="E303" s="6" t="s">
        <v>22</v>
      </c>
      <c r="F303" s="6" t="s">
        <v>20</v>
      </c>
      <c r="G303" s="7">
        <v>390.61270000000002</v>
      </c>
    </row>
    <row r="304" spans="1:7" x14ac:dyDescent="0.25">
      <c r="A304" s="6">
        <v>18</v>
      </c>
      <c r="B304" s="6" t="s">
        <v>21</v>
      </c>
      <c r="C304" s="7">
        <v>22.99</v>
      </c>
      <c r="D304" s="6">
        <v>0</v>
      </c>
      <c r="E304" s="6" t="s">
        <v>22</v>
      </c>
      <c r="F304" s="6" t="s">
        <v>25</v>
      </c>
      <c r="G304" s="7">
        <v>170.45680999999999</v>
      </c>
    </row>
    <row r="305" spans="1:7" x14ac:dyDescent="0.25">
      <c r="A305" s="6">
        <v>19</v>
      </c>
      <c r="B305" s="6" t="s">
        <v>21</v>
      </c>
      <c r="C305" s="7">
        <v>27.7</v>
      </c>
      <c r="D305" s="6">
        <v>0</v>
      </c>
      <c r="E305" s="6" t="s">
        <v>19</v>
      </c>
      <c r="F305" s="6" t="s">
        <v>20</v>
      </c>
      <c r="G305" s="7">
        <v>1629.7846</v>
      </c>
    </row>
    <row r="306" spans="1:7" x14ac:dyDescent="0.25">
      <c r="A306" s="6">
        <v>47</v>
      </c>
      <c r="B306" s="6" t="s">
        <v>21</v>
      </c>
      <c r="C306" s="7">
        <v>25.41</v>
      </c>
      <c r="D306" s="6">
        <v>1</v>
      </c>
      <c r="E306" s="6" t="s">
        <v>19</v>
      </c>
      <c r="F306" s="6" t="s">
        <v>23</v>
      </c>
      <c r="G306" s="7">
        <v>2197.86769</v>
      </c>
    </row>
    <row r="307" spans="1:7" x14ac:dyDescent="0.25">
      <c r="A307" s="6">
        <v>31</v>
      </c>
      <c r="B307" s="6" t="s">
        <v>21</v>
      </c>
      <c r="C307" s="7">
        <v>34.39</v>
      </c>
      <c r="D307" s="6">
        <v>3</v>
      </c>
      <c r="E307" s="6" t="s">
        <v>19</v>
      </c>
      <c r="F307" s="6" t="s">
        <v>24</v>
      </c>
      <c r="G307" s="7">
        <v>3874.6355100000001</v>
      </c>
    </row>
    <row r="308" spans="1:7" x14ac:dyDescent="0.25">
      <c r="A308" s="6">
        <v>48</v>
      </c>
      <c r="B308" s="6" t="s">
        <v>18</v>
      </c>
      <c r="C308" s="7">
        <v>28.88</v>
      </c>
      <c r="D308" s="6">
        <v>1</v>
      </c>
      <c r="E308" s="6" t="s">
        <v>22</v>
      </c>
      <c r="F308" s="6" t="s">
        <v>24</v>
      </c>
      <c r="G308" s="7">
        <v>924.94951999999989</v>
      </c>
    </row>
    <row r="309" spans="1:7" x14ac:dyDescent="0.25">
      <c r="A309" s="6">
        <v>36</v>
      </c>
      <c r="B309" s="6" t="s">
        <v>21</v>
      </c>
      <c r="C309" s="7">
        <v>27.55</v>
      </c>
      <c r="D309" s="6">
        <v>3</v>
      </c>
      <c r="E309" s="6" t="s">
        <v>22</v>
      </c>
      <c r="F309" s="6" t="s">
        <v>25</v>
      </c>
      <c r="G309" s="7">
        <v>674.67425000000003</v>
      </c>
    </row>
    <row r="310" spans="1:7" x14ac:dyDescent="0.25">
      <c r="A310" s="6">
        <v>53</v>
      </c>
      <c r="B310" s="6" t="s">
        <v>18</v>
      </c>
      <c r="C310" s="7">
        <v>22.61</v>
      </c>
      <c r="D310" s="6">
        <v>3</v>
      </c>
      <c r="E310" s="6" t="s">
        <v>19</v>
      </c>
      <c r="F310" s="6" t="s">
        <v>25</v>
      </c>
      <c r="G310" s="7">
        <v>2487.3384900000001</v>
      </c>
    </row>
    <row r="311" spans="1:7" x14ac:dyDescent="0.25">
      <c r="A311" s="6">
        <v>56</v>
      </c>
      <c r="B311" s="6" t="s">
        <v>18</v>
      </c>
      <c r="C311" s="7">
        <v>37.51</v>
      </c>
      <c r="D311" s="6">
        <v>2</v>
      </c>
      <c r="E311" s="6" t="s">
        <v>22</v>
      </c>
      <c r="F311" s="6" t="s">
        <v>23</v>
      </c>
      <c r="G311" s="7">
        <v>1226.55069</v>
      </c>
    </row>
    <row r="312" spans="1:7" x14ac:dyDescent="0.25">
      <c r="A312" s="6">
        <v>28</v>
      </c>
      <c r="B312" s="6" t="s">
        <v>18</v>
      </c>
      <c r="C312" s="7">
        <v>33</v>
      </c>
      <c r="D312" s="6">
        <v>2</v>
      </c>
      <c r="E312" s="6" t="s">
        <v>22</v>
      </c>
      <c r="F312" s="6" t="s">
        <v>23</v>
      </c>
      <c r="G312" s="7">
        <v>434.94620000000003</v>
      </c>
    </row>
    <row r="313" spans="1:7" x14ac:dyDescent="0.25">
      <c r="A313" s="6">
        <v>57</v>
      </c>
      <c r="B313" s="6" t="s">
        <v>18</v>
      </c>
      <c r="C313" s="7">
        <v>38</v>
      </c>
      <c r="D313" s="6">
        <v>2</v>
      </c>
      <c r="E313" s="6" t="s">
        <v>22</v>
      </c>
      <c r="F313" s="6" t="s">
        <v>20</v>
      </c>
      <c r="G313" s="7">
        <v>1264.6206999999999</v>
      </c>
    </row>
    <row r="314" spans="1:7" x14ac:dyDescent="0.25">
      <c r="A314" s="6">
        <v>29</v>
      </c>
      <c r="B314" s="6" t="s">
        <v>21</v>
      </c>
      <c r="C314" s="7">
        <v>33.344999999999999</v>
      </c>
      <c r="D314" s="6">
        <v>2</v>
      </c>
      <c r="E314" s="6" t="s">
        <v>22</v>
      </c>
      <c r="F314" s="6" t="s">
        <v>24</v>
      </c>
      <c r="G314" s="7">
        <v>1944.2353500000002</v>
      </c>
    </row>
    <row r="315" spans="1:7" x14ac:dyDescent="0.25">
      <c r="A315" s="6">
        <v>28</v>
      </c>
      <c r="B315" s="6" t="s">
        <v>18</v>
      </c>
      <c r="C315" s="7">
        <v>27.5</v>
      </c>
      <c r="D315" s="6">
        <v>2</v>
      </c>
      <c r="E315" s="6" t="s">
        <v>22</v>
      </c>
      <c r="F315" s="6" t="s">
        <v>20</v>
      </c>
      <c r="G315" s="7">
        <v>2017.7671129999999</v>
      </c>
    </row>
    <row r="316" spans="1:7" x14ac:dyDescent="0.25">
      <c r="A316" s="6">
        <v>30</v>
      </c>
      <c r="B316" s="6" t="s">
        <v>18</v>
      </c>
      <c r="C316" s="7">
        <v>33.33</v>
      </c>
      <c r="D316" s="6">
        <v>1</v>
      </c>
      <c r="E316" s="6" t="s">
        <v>22</v>
      </c>
      <c r="F316" s="6" t="s">
        <v>23</v>
      </c>
      <c r="G316" s="7">
        <v>415.10287</v>
      </c>
    </row>
    <row r="317" spans="1:7" x14ac:dyDescent="0.25">
      <c r="A317" s="6">
        <v>58</v>
      </c>
      <c r="B317" s="6" t="s">
        <v>21</v>
      </c>
      <c r="C317" s="7">
        <v>34.865000000000002</v>
      </c>
      <c r="D317" s="6">
        <v>0</v>
      </c>
      <c r="E317" s="6" t="s">
        <v>22</v>
      </c>
      <c r="F317" s="6" t="s">
        <v>25</v>
      </c>
      <c r="G317" s="7">
        <v>1194.459435</v>
      </c>
    </row>
    <row r="318" spans="1:7" x14ac:dyDescent="0.25">
      <c r="A318" s="6">
        <v>41</v>
      </c>
      <c r="B318" s="6" t="s">
        <v>18</v>
      </c>
      <c r="C318" s="7">
        <v>33.06</v>
      </c>
      <c r="D318" s="6">
        <v>2</v>
      </c>
      <c r="E318" s="6" t="s">
        <v>22</v>
      </c>
      <c r="F318" s="6" t="s">
        <v>24</v>
      </c>
      <c r="G318" s="7">
        <v>774.91563999999994</v>
      </c>
    </row>
    <row r="319" spans="1:7" x14ac:dyDescent="0.25">
      <c r="A319" s="6">
        <v>50</v>
      </c>
      <c r="B319" s="6" t="s">
        <v>21</v>
      </c>
      <c r="C319" s="7">
        <v>26.6</v>
      </c>
      <c r="D319" s="6">
        <v>0</v>
      </c>
      <c r="E319" s="6" t="s">
        <v>22</v>
      </c>
      <c r="F319" s="6" t="s">
        <v>20</v>
      </c>
      <c r="G319" s="7">
        <v>844.44740000000002</v>
      </c>
    </row>
    <row r="320" spans="1:7" x14ac:dyDescent="0.25">
      <c r="A320" s="6">
        <v>19</v>
      </c>
      <c r="B320" s="6" t="s">
        <v>18</v>
      </c>
      <c r="C320" s="7">
        <v>24.7</v>
      </c>
      <c r="D320" s="6">
        <v>0</v>
      </c>
      <c r="E320" s="6" t="s">
        <v>22</v>
      </c>
      <c r="F320" s="6" t="s">
        <v>20</v>
      </c>
      <c r="G320" s="7">
        <v>173.73759999999999</v>
      </c>
    </row>
    <row r="321" spans="1:7" x14ac:dyDescent="0.25">
      <c r="A321" s="6">
        <v>43</v>
      </c>
      <c r="B321" s="6" t="s">
        <v>21</v>
      </c>
      <c r="C321" s="7">
        <v>35.97</v>
      </c>
      <c r="D321" s="6">
        <v>3</v>
      </c>
      <c r="E321" s="6" t="s">
        <v>19</v>
      </c>
      <c r="F321" s="6" t="s">
        <v>23</v>
      </c>
      <c r="G321" s="7">
        <v>4212.4515300000003</v>
      </c>
    </row>
    <row r="322" spans="1:7" x14ac:dyDescent="0.25">
      <c r="A322" s="6">
        <v>49</v>
      </c>
      <c r="B322" s="6" t="s">
        <v>21</v>
      </c>
      <c r="C322" s="7">
        <v>35.86</v>
      </c>
      <c r="D322" s="6">
        <v>0</v>
      </c>
      <c r="E322" s="6" t="s">
        <v>22</v>
      </c>
      <c r="F322" s="6" t="s">
        <v>23</v>
      </c>
      <c r="G322" s="7">
        <v>812.44083999999998</v>
      </c>
    </row>
    <row r="323" spans="1:7" x14ac:dyDescent="0.25">
      <c r="A323" s="6">
        <v>27</v>
      </c>
      <c r="B323" s="6" t="s">
        <v>18</v>
      </c>
      <c r="C323" s="7">
        <v>31.4</v>
      </c>
      <c r="D323" s="6">
        <v>0</v>
      </c>
      <c r="E323" s="6" t="s">
        <v>19</v>
      </c>
      <c r="F323" s="6" t="s">
        <v>20</v>
      </c>
      <c r="G323" s="7">
        <v>3483.8872999999999</v>
      </c>
    </row>
    <row r="324" spans="1:7" x14ac:dyDescent="0.25">
      <c r="A324" s="6">
        <v>52</v>
      </c>
      <c r="B324" s="6" t="s">
        <v>21</v>
      </c>
      <c r="C324" s="7">
        <v>33.25</v>
      </c>
      <c r="D324" s="6">
        <v>0</v>
      </c>
      <c r="E324" s="6" t="s">
        <v>22</v>
      </c>
      <c r="F324" s="6" t="s">
        <v>25</v>
      </c>
      <c r="G324" s="7">
        <v>972.27695000000006</v>
      </c>
    </row>
    <row r="325" spans="1:7" x14ac:dyDescent="0.25">
      <c r="A325" s="6">
        <v>50</v>
      </c>
      <c r="B325" s="6" t="s">
        <v>21</v>
      </c>
      <c r="C325" s="7">
        <v>32.204999999999998</v>
      </c>
      <c r="D325" s="6">
        <v>0</v>
      </c>
      <c r="E325" s="6" t="s">
        <v>22</v>
      </c>
      <c r="F325" s="6" t="s">
        <v>24</v>
      </c>
      <c r="G325" s="7">
        <v>883.52649500000007</v>
      </c>
    </row>
    <row r="326" spans="1:7" x14ac:dyDescent="0.25">
      <c r="A326" s="6">
        <v>54</v>
      </c>
      <c r="B326" s="6" t="s">
        <v>21</v>
      </c>
      <c r="C326" s="7">
        <v>32.774999999999999</v>
      </c>
      <c r="D326" s="6">
        <v>0</v>
      </c>
      <c r="E326" s="6" t="s">
        <v>22</v>
      </c>
      <c r="F326" s="6" t="s">
        <v>25</v>
      </c>
      <c r="G326" s="7">
        <v>1043.506525</v>
      </c>
    </row>
    <row r="327" spans="1:7" x14ac:dyDescent="0.25">
      <c r="A327" s="6">
        <v>44</v>
      </c>
      <c r="B327" s="6" t="s">
        <v>18</v>
      </c>
      <c r="C327" s="7">
        <v>27.645</v>
      </c>
      <c r="D327" s="6">
        <v>0</v>
      </c>
      <c r="E327" s="6" t="s">
        <v>22</v>
      </c>
      <c r="F327" s="6" t="s">
        <v>24</v>
      </c>
      <c r="G327" s="7">
        <v>742.11945500000002</v>
      </c>
    </row>
    <row r="328" spans="1:7" x14ac:dyDescent="0.25">
      <c r="A328" s="6">
        <v>32</v>
      </c>
      <c r="B328" s="6" t="s">
        <v>21</v>
      </c>
      <c r="C328" s="7">
        <v>37.335000000000001</v>
      </c>
      <c r="D328" s="6">
        <v>1</v>
      </c>
      <c r="E328" s="6" t="s">
        <v>22</v>
      </c>
      <c r="F328" s="6" t="s">
        <v>25</v>
      </c>
      <c r="G328" s="7">
        <v>466.76076499999999</v>
      </c>
    </row>
    <row r="329" spans="1:7" x14ac:dyDescent="0.25">
      <c r="A329" s="6">
        <v>34</v>
      </c>
      <c r="B329" s="6" t="s">
        <v>21</v>
      </c>
      <c r="C329" s="7">
        <v>25.27</v>
      </c>
      <c r="D329" s="6">
        <v>1</v>
      </c>
      <c r="E329" s="6" t="s">
        <v>22</v>
      </c>
      <c r="F329" s="6" t="s">
        <v>24</v>
      </c>
      <c r="G329" s="7">
        <v>489.47533000000004</v>
      </c>
    </row>
    <row r="330" spans="1:7" x14ac:dyDescent="0.25">
      <c r="A330" s="6">
        <v>26</v>
      </c>
      <c r="B330" s="6" t="s">
        <v>18</v>
      </c>
      <c r="C330" s="7">
        <v>29.64</v>
      </c>
      <c r="D330" s="6">
        <v>4</v>
      </c>
      <c r="E330" s="6" t="s">
        <v>22</v>
      </c>
      <c r="F330" s="6" t="s">
        <v>25</v>
      </c>
      <c r="G330" s="7">
        <v>2467.166334</v>
      </c>
    </row>
    <row r="331" spans="1:7" x14ac:dyDescent="0.25">
      <c r="A331" s="6">
        <v>34</v>
      </c>
      <c r="B331" s="6" t="s">
        <v>21</v>
      </c>
      <c r="C331" s="7">
        <v>30.8</v>
      </c>
      <c r="D331" s="6">
        <v>0</v>
      </c>
      <c r="E331" s="6" t="s">
        <v>19</v>
      </c>
      <c r="F331" s="6" t="s">
        <v>20</v>
      </c>
      <c r="G331" s="7">
        <v>3549.1639999999998</v>
      </c>
    </row>
    <row r="332" spans="1:7" x14ac:dyDescent="0.25">
      <c r="A332" s="6">
        <v>57</v>
      </c>
      <c r="B332" s="6" t="s">
        <v>21</v>
      </c>
      <c r="C332" s="7">
        <v>40.945</v>
      </c>
      <c r="D332" s="6">
        <v>0</v>
      </c>
      <c r="E332" s="6" t="s">
        <v>22</v>
      </c>
      <c r="F332" s="6" t="s">
        <v>25</v>
      </c>
      <c r="G332" s="7">
        <v>1156.6300550000001</v>
      </c>
    </row>
    <row r="333" spans="1:7" x14ac:dyDescent="0.25">
      <c r="A333" s="6">
        <v>29</v>
      </c>
      <c r="B333" s="6" t="s">
        <v>21</v>
      </c>
      <c r="C333" s="7">
        <v>27.2</v>
      </c>
      <c r="D333" s="6">
        <v>0</v>
      </c>
      <c r="E333" s="6" t="s">
        <v>22</v>
      </c>
      <c r="F333" s="6" t="s">
        <v>20</v>
      </c>
      <c r="G333" s="7">
        <v>286.60910000000001</v>
      </c>
    </row>
    <row r="334" spans="1:7" x14ac:dyDescent="0.25">
      <c r="A334" s="6">
        <v>40</v>
      </c>
      <c r="B334" s="6" t="s">
        <v>21</v>
      </c>
      <c r="C334" s="7">
        <v>34.104999999999997</v>
      </c>
      <c r="D334" s="6">
        <v>1</v>
      </c>
      <c r="E334" s="6" t="s">
        <v>22</v>
      </c>
      <c r="F334" s="6" t="s">
        <v>25</v>
      </c>
      <c r="G334" s="7">
        <v>660.02059499999996</v>
      </c>
    </row>
    <row r="335" spans="1:7" x14ac:dyDescent="0.25">
      <c r="A335" s="6">
        <v>27</v>
      </c>
      <c r="B335" s="6" t="s">
        <v>18</v>
      </c>
      <c r="C335" s="7">
        <v>23.21</v>
      </c>
      <c r="D335" s="6">
        <v>1</v>
      </c>
      <c r="E335" s="6" t="s">
        <v>22</v>
      </c>
      <c r="F335" s="6" t="s">
        <v>23</v>
      </c>
      <c r="G335" s="7">
        <v>356.18889000000001</v>
      </c>
    </row>
    <row r="336" spans="1:7" x14ac:dyDescent="0.25">
      <c r="A336" s="6">
        <v>45</v>
      </c>
      <c r="B336" s="6" t="s">
        <v>21</v>
      </c>
      <c r="C336" s="7">
        <v>36.479999999999997</v>
      </c>
      <c r="D336" s="6">
        <v>2</v>
      </c>
      <c r="E336" s="6" t="s">
        <v>19</v>
      </c>
      <c r="F336" s="6" t="s">
        <v>24</v>
      </c>
      <c r="G336" s="7">
        <v>4276.0502200000001</v>
      </c>
    </row>
    <row r="337" spans="1:7" x14ac:dyDescent="0.25">
      <c r="A337" s="6">
        <v>64</v>
      </c>
      <c r="B337" s="6" t="s">
        <v>18</v>
      </c>
      <c r="C337" s="7">
        <v>33.799999999999997</v>
      </c>
      <c r="D337" s="6">
        <v>1</v>
      </c>
      <c r="E337" s="6" t="s">
        <v>19</v>
      </c>
      <c r="F337" s="6" t="s">
        <v>20</v>
      </c>
      <c r="G337" s="7">
        <v>4792.8029999999999</v>
      </c>
    </row>
    <row r="338" spans="1:7" x14ac:dyDescent="0.25">
      <c r="A338" s="6">
        <v>52</v>
      </c>
      <c r="B338" s="6" t="s">
        <v>21</v>
      </c>
      <c r="C338" s="7">
        <v>36.700000000000003</v>
      </c>
      <c r="D338" s="6">
        <v>0</v>
      </c>
      <c r="E338" s="6" t="s">
        <v>22</v>
      </c>
      <c r="F338" s="6" t="s">
        <v>20</v>
      </c>
      <c r="G338" s="7">
        <v>914.45650000000001</v>
      </c>
    </row>
    <row r="339" spans="1:7" x14ac:dyDescent="0.25">
      <c r="A339" s="6">
        <v>61</v>
      </c>
      <c r="B339" s="6" t="s">
        <v>18</v>
      </c>
      <c r="C339" s="7">
        <v>36.384999999999998</v>
      </c>
      <c r="D339" s="6">
        <v>1</v>
      </c>
      <c r="E339" s="6" t="s">
        <v>19</v>
      </c>
      <c r="F339" s="6" t="s">
        <v>25</v>
      </c>
      <c r="G339" s="7">
        <v>4851.7563150000005</v>
      </c>
    </row>
    <row r="340" spans="1:7" x14ac:dyDescent="0.25">
      <c r="A340" s="6">
        <v>52</v>
      </c>
      <c r="B340" s="6" t="s">
        <v>21</v>
      </c>
      <c r="C340" s="7">
        <v>27.36</v>
      </c>
      <c r="D340" s="6">
        <v>0</v>
      </c>
      <c r="E340" s="6" t="s">
        <v>19</v>
      </c>
      <c r="F340" s="6" t="s">
        <v>24</v>
      </c>
      <c r="G340" s="7">
        <v>2439.3622399999999</v>
      </c>
    </row>
    <row r="341" spans="1:7" x14ac:dyDescent="0.25">
      <c r="A341" s="6">
        <v>61</v>
      </c>
      <c r="B341" s="6" t="s">
        <v>18</v>
      </c>
      <c r="C341" s="7">
        <v>31.16</v>
      </c>
      <c r="D341" s="6">
        <v>0</v>
      </c>
      <c r="E341" s="6" t="s">
        <v>22</v>
      </c>
      <c r="F341" s="6" t="s">
        <v>24</v>
      </c>
      <c r="G341" s="7">
        <v>1342.90354</v>
      </c>
    </row>
    <row r="342" spans="1:7" x14ac:dyDescent="0.25">
      <c r="A342" s="6">
        <v>56</v>
      </c>
      <c r="B342" s="6" t="s">
        <v>18</v>
      </c>
      <c r="C342" s="7">
        <v>28.785</v>
      </c>
      <c r="D342" s="6">
        <v>0</v>
      </c>
      <c r="E342" s="6" t="s">
        <v>22</v>
      </c>
      <c r="F342" s="6" t="s">
        <v>25</v>
      </c>
      <c r="G342" s="7">
        <v>1165.8379150000001</v>
      </c>
    </row>
    <row r="343" spans="1:7" x14ac:dyDescent="0.25">
      <c r="A343" s="6">
        <v>43</v>
      </c>
      <c r="B343" s="6" t="s">
        <v>18</v>
      </c>
      <c r="C343" s="7">
        <v>35.72</v>
      </c>
      <c r="D343" s="6">
        <v>2</v>
      </c>
      <c r="E343" s="6" t="s">
        <v>22</v>
      </c>
      <c r="F343" s="6" t="s">
        <v>25</v>
      </c>
      <c r="G343" s="7">
        <v>1914.4576519999998</v>
      </c>
    </row>
    <row r="344" spans="1:7" x14ac:dyDescent="0.25">
      <c r="A344" s="6">
        <v>64</v>
      </c>
      <c r="B344" s="6" t="s">
        <v>21</v>
      </c>
      <c r="C344" s="7">
        <v>34.5</v>
      </c>
      <c r="D344" s="6">
        <v>0</v>
      </c>
      <c r="E344" s="6" t="s">
        <v>22</v>
      </c>
      <c r="F344" s="6" t="s">
        <v>20</v>
      </c>
      <c r="G344" s="7">
        <v>1382.2802999999999</v>
      </c>
    </row>
    <row r="345" spans="1:7" x14ac:dyDescent="0.25">
      <c r="A345" s="6">
        <v>60</v>
      </c>
      <c r="B345" s="6" t="s">
        <v>21</v>
      </c>
      <c r="C345" s="7">
        <v>25.74</v>
      </c>
      <c r="D345" s="6">
        <v>0</v>
      </c>
      <c r="E345" s="6" t="s">
        <v>22</v>
      </c>
      <c r="F345" s="6" t="s">
        <v>23</v>
      </c>
      <c r="G345" s="7">
        <v>1214.2578600000002</v>
      </c>
    </row>
    <row r="346" spans="1:7" x14ac:dyDescent="0.25">
      <c r="A346" s="6">
        <v>62</v>
      </c>
      <c r="B346" s="6" t="s">
        <v>21</v>
      </c>
      <c r="C346" s="7">
        <v>27.55</v>
      </c>
      <c r="D346" s="6">
        <v>1</v>
      </c>
      <c r="E346" s="6" t="s">
        <v>22</v>
      </c>
      <c r="F346" s="6" t="s">
        <v>24</v>
      </c>
      <c r="G346" s="7">
        <v>1393.76665</v>
      </c>
    </row>
    <row r="347" spans="1:7" x14ac:dyDescent="0.25">
      <c r="A347" s="6">
        <v>50</v>
      </c>
      <c r="B347" s="6" t="s">
        <v>21</v>
      </c>
      <c r="C347" s="7">
        <v>32.299999999999997</v>
      </c>
      <c r="D347" s="6">
        <v>1</v>
      </c>
      <c r="E347" s="6" t="s">
        <v>19</v>
      </c>
      <c r="F347" s="6" t="s">
        <v>25</v>
      </c>
      <c r="G347" s="7">
        <v>4191.9097000000002</v>
      </c>
    </row>
    <row r="348" spans="1:7" x14ac:dyDescent="0.25">
      <c r="A348" s="6">
        <v>46</v>
      </c>
      <c r="B348" s="6" t="s">
        <v>18</v>
      </c>
      <c r="C348" s="7">
        <v>27.72</v>
      </c>
      <c r="D348" s="6">
        <v>1</v>
      </c>
      <c r="E348" s="6" t="s">
        <v>22</v>
      </c>
      <c r="F348" s="6" t="s">
        <v>23</v>
      </c>
      <c r="G348" s="7">
        <v>823.26388000000009</v>
      </c>
    </row>
    <row r="349" spans="1:7" x14ac:dyDescent="0.25">
      <c r="A349" s="6">
        <v>24</v>
      </c>
      <c r="B349" s="6" t="s">
        <v>18</v>
      </c>
      <c r="C349" s="7">
        <v>27.6</v>
      </c>
      <c r="D349" s="6">
        <v>0</v>
      </c>
      <c r="E349" s="6" t="s">
        <v>22</v>
      </c>
      <c r="F349" s="6" t="s">
        <v>20</v>
      </c>
      <c r="G349" s="7">
        <v>1895.522017</v>
      </c>
    </row>
    <row r="350" spans="1:7" x14ac:dyDescent="0.25">
      <c r="A350" s="6">
        <v>62</v>
      </c>
      <c r="B350" s="6" t="s">
        <v>21</v>
      </c>
      <c r="C350" s="7">
        <v>30.02</v>
      </c>
      <c r="D350" s="6">
        <v>0</v>
      </c>
      <c r="E350" s="6" t="s">
        <v>22</v>
      </c>
      <c r="F350" s="6" t="s">
        <v>24</v>
      </c>
      <c r="G350" s="7">
        <v>1335.2099800000001</v>
      </c>
    </row>
    <row r="351" spans="1:7" x14ac:dyDescent="0.25">
      <c r="A351" s="6">
        <v>60</v>
      </c>
      <c r="B351" s="6" t="s">
        <v>18</v>
      </c>
      <c r="C351" s="7">
        <v>27.55</v>
      </c>
      <c r="D351" s="6">
        <v>0</v>
      </c>
      <c r="E351" s="6" t="s">
        <v>22</v>
      </c>
      <c r="F351" s="6" t="s">
        <v>25</v>
      </c>
      <c r="G351" s="7">
        <v>1321.7094499999998</v>
      </c>
    </row>
    <row r="352" spans="1:7" x14ac:dyDescent="0.25">
      <c r="A352" s="6">
        <v>63</v>
      </c>
      <c r="B352" s="6" t="s">
        <v>21</v>
      </c>
      <c r="C352" s="7">
        <v>36.765000000000001</v>
      </c>
      <c r="D352" s="6">
        <v>0</v>
      </c>
      <c r="E352" s="6" t="s">
        <v>22</v>
      </c>
      <c r="F352" s="6" t="s">
        <v>25</v>
      </c>
      <c r="G352" s="7">
        <v>1398.185035</v>
      </c>
    </row>
    <row r="353" spans="1:7" x14ac:dyDescent="0.25">
      <c r="A353" s="6">
        <v>49</v>
      </c>
      <c r="B353" s="6" t="s">
        <v>18</v>
      </c>
      <c r="C353" s="7">
        <v>41.47</v>
      </c>
      <c r="D353" s="6">
        <v>4</v>
      </c>
      <c r="E353" s="6" t="s">
        <v>22</v>
      </c>
      <c r="F353" s="6" t="s">
        <v>23</v>
      </c>
      <c r="G353" s="7">
        <v>1097.72063</v>
      </c>
    </row>
    <row r="354" spans="1:7" x14ac:dyDescent="0.25">
      <c r="A354" s="6">
        <v>34</v>
      </c>
      <c r="B354" s="6" t="s">
        <v>18</v>
      </c>
      <c r="C354" s="7">
        <v>29.26</v>
      </c>
      <c r="D354" s="6">
        <v>3</v>
      </c>
      <c r="E354" s="6" t="s">
        <v>22</v>
      </c>
      <c r="F354" s="6" t="s">
        <v>23</v>
      </c>
      <c r="G354" s="7">
        <v>618.42993999999999</v>
      </c>
    </row>
    <row r="355" spans="1:7" x14ac:dyDescent="0.25">
      <c r="A355" s="6">
        <v>33</v>
      </c>
      <c r="B355" s="6" t="s">
        <v>21</v>
      </c>
      <c r="C355" s="7">
        <v>35.75</v>
      </c>
      <c r="D355" s="6">
        <v>2</v>
      </c>
      <c r="E355" s="6" t="s">
        <v>22</v>
      </c>
      <c r="F355" s="6" t="s">
        <v>23</v>
      </c>
      <c r="G355" s="7">
        <v>488.99995000000001</v>
      </c>
    </row>
    <row r="356" spans="1:7" x14ac:dyDescent="0.25">
      <c r="A356" s="6">
        <v>46</v>
      </c>
      <c r="B356" s="6" t="s">
        <v>21</v>
      </c>
      <c r="C356" s="7">
        <v>33.344999999999999</v>
      </c>
      <c r="D356" s="6">
        <v>1</v>
      </c>
      <c r="E356" s="6" t="s">
        <v>22</v>
      </c>
      <c r="F356" s="6" t="s">
        <v>25</v>
      </c>
      <c r="G356" s="7">
        <v>833.44575499999996</v>
      </c>
    </row>
    <row r="357" spans="1:7" x14ac:dyDescent="0.25">
      <c r="A357" s="6">
        <v>36</v>
      </c>
      <c r="B357" s="6" t="s">
        <v>18</v>
      </c>
      <c r="C357" s="7">
        <v>29.92</v>
      </c>
      <c r="D357" s="6">
        <v>1</v>
      </c>
      <c r="E357" s="6" t="s">
        <v>22</v>
      </c>
      <c r="F357" s="6" t="s">
        <v>23</v>
      </c>
      <c r="G357" s="7">
        <v>547.80367999999999</v>
      </c>
    </row>
    <row r="358" spans="1:7" x14ac:dyDescent="0.25">
      <c r="A358" s="6">
        <v>19</v>
      </c>
      <c r="B358" s="6" t="s">
        <v>21</v>
      </c>
      <c r="C358" s="7">
        <v>27.835000000000001</v>
      </c>
      <c r="D358" s="6">
        <v>0</v>
      </c>
      <c r="E358" s="6" t="s">
        <v>22</v>
      </c>
      <c r="F358" s="6" t="s">
        <v>24</v>
      </c>
      <c r="G358" s="7">
        <v>163.573365</v>
      </c>
    </row>
    <row r="359" spans="1:7" x14ac:dyDescent="0.25">
      <c r="A359" s="6">
        <v>57</v>
      </c>
      <c r="B359" s="6" t="s">
        <v>18</v>
      </c>
      <c r="C359" s="7">
        <v>23.18</v>
      </c>
      <c r="D359" s="6">
        <v>0</v>
      </c>
      <c r="E359" s="6" t="s">
        <v>22</v>
      </c>
      <c r="F359" s="6" t="s">
        <v>24</v>
      </c>
      <c r="G359" s="7">
        <v>1183.0607199999999</v>
      </c>
    </row>
    <row r="360" spans="1:7" x14ac:dyDescent="0.25">
      <c r="A360" s="6">
        <v>50</v>
      </c>
      <c r="B360" s="6" t="s">
        <v>18</v>
      </c>
      <c r="C360" s="7">
        <v>25.6</v>
      </c>
      <c r="D360" s="6">
        <v>0</v>
      </c>
      <c r="E360" s="6" t="s">
        <v>22</v>
      </c>
      <c r="F360" s="6" t="s">
        <v>20</v>
      </c>
      <c r="G360" s="7">
        <v>893.2084000000001</v>
      </c>
    </row>
    <row r="361" spans="1:7" x14ac:dyDescent="0.25">
      <c r="A361" s="6">
        <v>30</v>
      </c>
      <c r="B361" s="6" t="s">
        <v>18</v>
      </c>
      <c r="C361" s="7">
        <v>27.7</v>
      </c>
      <c r="D361" s="6">
        <v>0</v>
      </c>
      <c r="E361" s="6" t="s">
        <v>22</v>
      </c>
      <c r="F361" s="6" t="s">
        <v>20</v>
      </c>
      <c r="G361" s="7">
        <v>355.4203</v>
      </c>
    </row>
    <row r="362" spans="1:7" x14ac:dyDescent="0.25">
      <c r="A362" s="6">
        <v>33</v>
      </c>
      <c r="B362" s="6" t="s">
        <v>21</v>
      </c>
      <c r="C362" s="7">
        <v>35.244999999999997</v>
      </c>
      <c r="D362" s="6">
        <v>0</v>
      </c>
      <c r="E362" s="6" t="s">
        <v>22</v>
      </c>
      <c r="F362" s="6" t="s">
        <v>25</v>
      </c>
      <c r="G362" s="7">
        <v>1240.4879100000001</v>
      </c>
    </row>
    <row r="363" spans="1:7" x14ac:dyDescent="0.25">
      <c r="A363" s="6">
        <v>18</v>
      </c>
      <c r="B363" s="6" t="s">
        <v>18</v>
      </c>
      <c r="C363" s="7">
        <v>38.28</v>
      </c>
      <c r="D363" s="6">
        <v>0</v>
      </c>
      <c r="E363" s="6" t="s">
        <v>22</v>
      </c>
      <c r="F363" s="6" t="s">
        <v>23</v>
      </c>
      <c r="G363" s="7">
        <v>1413.3037749999999</v>
      </c>
    </row>
    <row r="364" spans="1:7" x14ac:dyDescent="0.25">
      <c r="A364" s="6">
        <v>46</v>
      </c>
      <c r="B364" s="6" t="s">
        <v>21</v>
      </c>
      <c r="C364" s="7">
        <v>27.6</v>
      </c>
      <c r="D364" s="6">
        <v>0</v>
      </c>
      <c r="E364" s="6" t="s">
        <v>22</v>
      </c>
      <c r="F364" s="6" t="s">
        <v>20</v>
      </c>
      <c r="G364" s="7">
        <v>2460.3048370000001</v>
      </c>
    </row>
    <row r="365" spans="1:7" x14ac:dyDescent="0.25">
      <c r="A365" s="6">
        <v>46</v>
      </c>
      <c r="B365" s="6" t="s">
        <v>21</v>
      </c>
      <c r="C365" s="7">
        <v>43.89</v>
      </c>
      <c r="D365" s="6">
        <v>3</v>
      </c>
      <c r="E365" s="6" t="s">
        <v>22</v>
      </c>
      <c r="F365" s="6" t="s">
        <v>23</v>
      </c>
      <c r="G365" s="7">
        <v>894.41151000000013</v>
      </c>
    </row>
    <row r="366" spans="1:7" x14ac:dyDescent="0.25">
      <c r="A366" s="6">
        <v>47</v>
      </c>
      <c r="B366" s="6" t="s">
        <v>21</v>
      </c>
      <c r="C366" s="7">
        <v>29.83</v>
      </c>
      <c r="D366" s="6">
        <v>3</v>
      </c>
      <c r="E366" s="6" t="s">
        <v>22</v>
      </c>
      <c r="F366" s="6" t="s">
        <v>24</v>
      </c>
      <c r="G366" s="7">
        <v>962.03307000000007</v>
      </c>
    </row>
    <row r="367" spans="1:7" x14ac:dyDescent="0.25">
      <c r="A367" s="6">
        <v>23</v>
      </c>
      <c r="B367" s="6" t="s">
        <v>21</v>
      </c>
      <c r="C367" s="7">
        <v>41.91</v>
      </c>
      <c r="D367" s="6">
        <v>0</v>
      </c>
      <c r="E367" s="6" t="s">
        <v>22</v>
      </c>
      <c r="F367" s="6" t="s">
        <v>23</v>
      </c>
      <c r="G367" s="7">
        <v>183.72818999999998</v>
      </c>
    </row>
    <row r="368" spans="1:7" x14ac:dyDescent="0.25">
      <c r="A368" s="6">
        <v>18</v>
      </c>
      <c r="B368" s="6" t="s">
        <v>18</v>
      </c>
      <c r="C368" s="7">
        <v>20.79</v>
      </c>
      <c r="D368" s="6">
        <v>0</v>
      </c>
      <c r="E368" s="6" t="s">
        <v>22</v>
      </c>
      <c r="F368" s="6" t="s">
        <v>23</v>
      </c>
      <c r="G368" s="7">
        <v>160.75101000000001</v>
      </c>
    </row>
    <row r="369" spans="1:7" x14ac:dyDescent="0.25">
      <c r="A369" s="6">
        <v>48</v>
      </c>
      <c r="B369" s="6" t="s">
        <v>18</v>
      </c>
      <c r="C369" s="7">
        <v>32.299999999999997</v>
      </c>
      <c r="D369" s="6">
        <v>2</v>
      </c>
      <c r="E369" s="6" t="s">
        <v>22</v>
      </c>
      <c r="F369" s="6" t="s">
        <v>25</v>
      </c>
      <c r="G369" s="7">
        <v>1004.3249</v>
      </c>
    </row>
    <row r="370" spans="1:7" x14ac:dyDescent="0.25">
      <c r="A370" s="6">
        <v>35</v>
      </c>
      <c r="B370" s="6" t="s">
        <v>21</v>
      </c>
      <c r="C370" s="7">
        <v>30.5</v>
      </c>
      <c r="D370" s="6">
        <v>1</v>
      </c>
      <c r="E370" s="6" t="s">
        <v>22</v>
      </c>
      <c r="F370" s="6" t="s">
        <v>20</v>
      </c>
      <c r="G370" s="7">
        <v>475.10699999999997</v>
      </c>
    </row>
    <row r="371" spans="1:7" x14ac:dyDescent="0.25">
      <c r="A371" s="6">
        <v>19</v>
      </c>
      <c r="B371" s="6" t="s">
        <v>18</v>
      </c>
      <c r="C371" s="7">
        <v>21.7</v>
      </c>
      <c r="D371" s="6">
        <v>0</v>
      </c>
      <c r="E371" s="6" t="s">
        <v>19</v>
      </c>
      <c r="F371" s="6" t="s">
        <v>20</v>
      </c>
      <c r="G371" s="7">
        <v>1384.4505999999999</v>
      </c>
    </row>
    <row r="372" spans="1:7" x14ac:dyDescent="0.25">
      <c r="A372" s="6">
        <v>21</v>
      </c>
      <c r="B372" s="6" t="s">
        <v>18</v>
      </c>
      <c r="C372" s="7">
        <v>26.4</v>
      </c>
      <c r="D372" s="6">
        <v>1</v>
      </c>
      <c r="E372" s="6" t="s">
        <v>22</v>
      </c>
      <c r="F372" s="6" t="s">
        <v>20</v>
      </c>
      <c r="G372" s="7">
        <v>259.77789999999999</v>
      </c>
    </row>
    <row r="373" spans="1:7" x14ac:dyDescent="0.25">
      <c r="A373" s="6">
        <v>21</v>
      </c>
      <c r="B373" s="6" t="s">
        <v>18</v>
      </c>
      <c r="C373" s="7">
        <v>21.89</v>
      </c>
      <c r="D373" s="6">
        <v>2</v>
      </c>
      <c r="E373" s="6" t="s">
        <v>22</v>
      </c>
      <c r="F373" s="6" t="s">
        <v>23</v>
      </c>
      <c r="G373" s="7">
        <v>318.05101000000002</v>
      </c>
    </row>
    <row r="374" spans="1:7" x14ac:dyDescent="0.25">
      <c r="A374" s="6">
        <v>49</v>
      </c>
      <c r="B374" s="6" t="s">
        <v>18</v>
      </c>
      <c r="C374" s="7">
        <v>30.78</v>
      </c>
      <c r="D374" s="6">
        <v>1</v>
      </c>
      <c r="E374" s="6" t="s">
        <v>22</v>
      </c>
      <c r="F374" s="6" t="s">
        <v>25</v>
      </c>
      <c r="G374" s="7">
        <v>977.83472000000006</v>
      </c>
    </row>
    <row r="375" spans="1:7" x14ac:dyDescent="0.25">
      <c r="A375" s="6">
        <v>56</v>
      </c>
      <c r="B375" s="6" t="s">
        <v>18</v>
      </c>
      <c r="C375" s="7">
        <v>32.299999999999997</v>
      </c>
      <c r="D375" s="6">
        <v>3</v>
      </c>
      <c r="E375" s="6" t="s">
        <v>22</v>
      </c>
      <c r="F375" s="6" t="s">
        <v>25</v>
      </c>
      <c r="G375" s="7">
        <v>1343.0264999999999</v>
      </c>
    </row>
    <row r="376" spans="1:7" x14ac:dyDescent="0.25">
      <c r="A376" s="6">
        <v>42</v>
      </c>
      <c r="B376" s="6" t="s">
        <v>18</v>
      </c>
      <c r="C376" s="7">
        <v>24.984999999999999</v>
      </c>
      <c r="D376" s="6">
        <v>2</v>
      </c>
      <c r="E376" s="6" t="s">
        <v>22</v>
      </c>
      <c r="F376" s="6" t="s">
        <v>24</v>
      </c>
      <c r="G376" s="7">
        <v>801.70611500000007</v>
      </c>
    </row>
    <row r="377" spans="1:7" x14ac:dyDescent="0.25">
      <c r="A377" s="6">
        <v>44</v>
      </c>
      <c r="B377" s="6" t="s">
        <v>21</v>
      </c>
      <c r="C377" s="7">
        <v>32.015000000000001</v>
      </c>
      <c r="D377" s="6">
        <v>2</v>
      </c>
      <c r="E377" s="6" t="s">
        <v>22</v>
      </c>
      <c r="F377" s="6" t="s">
        <v>24</v>
      </c>
      <c r="G377" s="7">
        <v>811.62688500000002</v>
      </c>
    </row>
    <row r="378" spans="1:7" x14ac:dyDescent="0.25">
      <c r="A378" s="6">
        <v>18</v>
      </c>
      <c r="B378" s="6" t="s">
        <v>21</v>
      </c>
      <c r="C378" s="7">
        <v>30.4</v>
      </c>
      <c r="D378" s="6">
        <v>3</v>
      </c>
      <c r="E378" s="6" t="s">
        <v>22</v>
      </c>
      <c r="F378" s="6" t="s">
        <v>25</v>
      </c>
      <c r="G378" s="7">
        <v>348.18680000000001</v>
      </c>
    </row>
    <row r="379" spans="1:7" x14ac:dyDescent="0.25">
      <c r="A379" s="6">
        <v>61</v>
      </c>
      <c r="B379" s="6" t="s">
        <v>18</v>
      </c>
      <c r="C379" s="7">
        <v>21.09</v>
      </c>
      <c r="D379" s="6">
        <v>0</v>
      </c>
      <c r="E379" s="6" t="s">
        <v>22</v>
      </c>
      <c r="F379" s="6" t="s">
        <v>24</v>
      </c>
      <c r="G379" s="7">
        <v>1341.5038099999999</v>
      </c>
    </row>
    <row r="380" spans="1:7" x14ac:dyDescent="0.25">
      <c r="A380" s="6">
        <v>57</v>
      </c>
      <c r="B380" s="6" t="s">
        <v>18</v>
      </c>
      <c r="C380" s="7">
        <v>22.23</v>
      </c>
      <c r="D380" s="6">
        <v>0</v>
      </c>
      <c r="E380" s="6" t="s">
        <v>22</v>
      </c>
      <c r="F380" s="6" t="s">
        <v>25</v>
      </c>
      <c r="G380" s="7">
        <v>1202.92867</v>
      </c>
    </row>
    <row r="381" spans="1:7" x14ac:dyDescent="0.25">
      <c r="A381" s="6">
        <v>42</v>
      </c>
      <c r="B381" s="6" t="s">
        <v>18</v>
      </c>
      <c r="C381" s="7">
        <v>33.155000000000001</v>
      </c>
      <c r="D381" s="6">
        <v>1</v>
      </c>
      <c r="E381" s="6" t="s">
        <v>22</v>
      </c>
      <c r="F381" s="6" t="s">
        <v>25</v>
      </c>
      <c r="G381" s="7">
        <v>763.94174499999997</v>
      </c>
    </row>
    <row r="382" spans="1:7" x14ac:dyDescent="0.25">
      <c r="A382" s="6">
        <v>26</v>
      </c>
      <c r="B382" s="6" t="s">
        <v>21</v>
      </c>
      <c r="C382" s="7">
        <v>32.9</v>
      </c>
      <c r="D382" s="6">
        <v>2</v>
      </c>
      <c r="E382" s="6" t="s">
        <v>19</v>
      </c>
      <c r="F382" s="6" t="s">
        <v>20</v>
      </c>
      <c r="G382" s="7">
        <v>3608.5218999999997</v>
      </c>
    </row>
    <row r="383" spans="1:7" x14ac:dyDescent="0.25">
      <c r="A383" s="6">
        <v>20</v>
      </c>
      <c r="B383" s="6" t="s">
        <v>21</v>
      </c>
      <c r="C383" s="7">
        <v>33.33</v>
      </c>
      <c r="D383" s="6">
        <v>0</v>
      </c>
      <c r="E383" s="6" t="s">
        <v>22</v>
      </c>
      <c r="F383" s="6" t="s">
        <v>23</v>
      </c>
      <c r="G383" s="7">
        <v>139.15287000000001</v>
      </c>
    </row>
    <row r="384" spans="1:7" x14ac:dyDescent="0.25">
      <c r="A384" s="6">
        <v>23</v>
      </c>
      <c r="B384" s="6" t="s">
        <v>18</v>
      </c>
      <c r="C384" s="7">
        <v>28.31</v>
      </c>
      <c r="D384" s="6">
        <v>0</v>
      </c>
      <c r="E384" s="6" t="s">
        <v>19</v>
      </c>
      <c r="F384" s="6" t="s">
        <v>24</v>
      </c>
      <c r="G384" s="7">
        <v>1803.39679</v>
      </c>
    </row>
    <row r="385" spans="1:7" x14ac:dyDescent="0.25">
      <c r="A385" s="6">
        <v>39</v>
      </c>
      <c r="B385" s="6" t="s">
        <v>18</v>
      </c>
      <c r="C385" s="7">
        <v>24.89</v>
      </c>
      <c r="D385" s="6">
        <v>3</v>
      </c>
      <c r="E385" s="6" t="s">
        <v>19</v>
      </c>
      <c r="F385" s="6" t="s">
        <v>25</v>
      </c>
      <c r="G385" s="7">
        <v>2165.9930100000001</v>
      </c>
    </row>
    <row r="386" spans="1:7" x14ac:dyDescent="0.25">
      <c r="A386" s="6">
        <v>24</v>
      </c>
      <c r="B386" s="6" t="s">
        <v>21</v>
      </c>
      <c r="C386" s="7">
        <v>40.15</v>
      </c>
      <c r="D386" s="6">
        <v>0</v>
      </c>
      <c r="E386" s="6" t="s">
        <v>19</v>
      </c>
      <c r="F386" s="6" t="s">
        <v>23</v>
      </c>
      <c r="G386" s="7">
        <v>3812.6246500000002</v>
      </c>
    </row>
    <row r="387" spans="1:7" x14ac:dyDescent="0.25">
      <c r="A387" s="6">
        <v>64</v>
      </c>
      <c r="B387" s="6" t="s">
        <v>18</v>
      </c>
      <c r="C387" s="7">
        <v>30.114999999999998</v>
      </c>
      <c r="D387" s="6">
        <v>3</v>
      </c>
      <c r="E387" s="6" t="s">
        <v>22</v>
      </c>
      <c r="F387" s="6" t="s">
        <v>24</v>
      </c>
      <c r="G387" s="7">
        <v>1645.5707849999999</v>
      </c>
    </row>
    <row r="388" spans="1:7" x14ac:dyDescent="0.25">
      <c r="A388" s="6">
        <v>62</v>
      </c>
      <c r="B388" s="6" t="s">
        <v>21</v>
      </c>
      <c r="C388" s="7">
        <v>31.46</v>
      </c>
      <c r="D388" s="6">
        <v>1</v>
      </c>
      <c r="E388" s="6" t="s">
        <v>22</v>
      </c>
      <c r="F388" s="6" t="s">
        <v>23</v>
      </c>
      <c r="G388" s="7">
        <v>2700.098473</v>
      </c>
    </row>
    <row r="389" spans="1:7" x14ac:dyDescent="0.25">
      <c r="A389" s="6">
        <v>27</v>
      </c>
      <c r="B389" s="6" t="s">
        <v>18</v>
      </c>
      <c r="C389" s="7">
        <v>17.954999999999998</v>
      </c>
      <c r="D389" s="6">
        <v>2</v>
      </c>
      <c r="E389" s="6" t="s">
        <v>19</v>
      </c>
      <c r="F389" s="6" t="s">
        <v>25</v>
      </c>
      <c r="G389" s="7">
        <v>1500.6579449999999</v>
      </c>
    </row>
    <row r="390" spans="1:7" x14ac:dyDescent="0.25">
      <c r="A390" s="6">
        <v>55</v>
      </c>
      <c r="B390" s="6" t="s">
        <v>21</v>
      </c>
      <c r="C390" s="7">
        <v>30.684999999999999</v>
      </c>
      <c r="D390" s="6">
        <v>0</v>
      </c>
      <c r="E390" s="6" t="s">
        <v>19</v>
      </c>
      <c r="F390" s="6" t="s">
        <v>25</v>
      </c>
      <c r="G390" s="7">
        <v>4230.3692150000006</v>
      </c>
    </row>
    <row r="391" spans="1:7" x14ac:dyDescent="0.25">
      <c r="A391" s="6">
        <v>55</v>
      </c>
      <c r="B391" s="6" t="s">
        <v>21</v>
      </c>
      <c r="C391" s="7">
        <v>33</v>
      </c>
      <c r="D391" s="6">
        <v>0</v>
      </c>
      <c r="E391" s="6" t="s">
        <v>22</v>
      </c>
      <c r="F391" s="6" t="s">
        <v>23</v>
      </c>
      <c r="G391" s="7">
        <v>2078.1488920000002</v>
      </c>
    </row>
    <row r="392" spans="1:7" x14ac:dyDescent="0.25">
      <c r="A392" s="6">
        <v>35</v>
      </c>
      <c r="B392" s="6" t="s">
        <v>18</v>
      </c>
      <c r="C392" s="7">
        <v>43.34</v>
      </c>
      <c r="D392" s="6">
        <v>2</v>
      </c>
      <c r="E392" s="6" t="s">
        <v>22</v>
      </c>
      <c r="F392" s="6" t="s">
        <v>23</v>
      </c>
      <c r="G392" s="7">
        <v>584.69175999999993</v>
      </c>
    </row>
    <row r="393" spans="1:7" x14ac:dyDescent="0.25">
      <c r="A393" s="6">
        <v>44</v>
      </c>
      <c r="B393" s="6" t="s">
        <v>21</v>
      </c>
      <c r="C393" s="7">
        <v>22.135000000000002</v>
      </c>
      <c r="D393" s="6">
        <v>2</v>
      </c>
      <c r="E393" s="6" t="s">
        <v>22</v>
      </c>
      <c r="F393" s="6" t="s">
        <v>25</v>
      </c>
      <c r="G393" s="7">
        <v>830.25356499999998</v>
      </c>
    </row>
    <row r="394" spans="1:7" x14ac:dyDescent="0.25">
      <c r="A394" s="6">
        <v>19</v>
      </c>
      <c r="B394" s="6" t="s">
        <v>21</v>
      </c>
      <c r="C394" s="7">
        <v>34.4</v>
      </c>
      <c r="D394" s="6">
        <v>0</v>
      </c>
      <c r="E394" s="6" t="s">
        <v>22</v>
      </c>
      <c r="F394" s="6" t="s">
        <v>20</v>
      </c>
      <c r="G394" s="7">
        <v>126.18589999999999</v>
      </c>
    </row>
    <row r="395" spans="1:7" x14ac:dyDescent="0.25">
      <c r="A395" s="6">
        <v>58</v>
      </c>
      <c r="B395" s="6" t="s">
        <v>18</v>
      </c>
      <c r="C395" s="7">
        <v>39.049999999999997</v>
      </c>
      <c r="D395" s="6">
        <v>0</v>
      </c>
      <c r="E395" s="6" t="s">
        <v>22</v>
      </c>
      <c r="F395" s="6" t="s">
        <v>23</v>
      </c>
      <c r="G395" s="7">
        <v>1185.6411499999999</v>
      </c>
    </row>
    <row r="396" spans="1:7" x14ac:dyDescent="0.25">
      <c r="A396" s="6">
        <v>50</v>
      </c>
      <c r="B396" s="6" t="s">
        <v>21</v>
      </c>
      <c r="C396" s="7">
        <v>25.364999999999998</v>
      </c>
      <c r="D396" s="6">
        <v>2</v>
      </c>
      <c r="E396" s="6" t="s">
        <v>22</v>
      </c>
      <c r="F396" s="6" t="s">
        <v>24</v>
      </c>
      <c r="G396" s="7">
        <v>3028.4642940000003</v>
      </c>
    </row>
    <row r="397" spans="1:7" x14ac:dyDescent="0.25">
      <c r="A397" s="6">
        <v>26</v>
      </c>
      <c r="B397" s="6" t="s">
        <v>18</v>
      </c>
      <c r="C397" s="7">
        <v>22.61</v>
      </c>
      <c r="D397" s="6">
        <v>0</v>
      </c>
      <c r="E397" s="6" t="s">
        <v>22</v>
      </c>
      <c r="F397" s="6" t="s">
        <v>24</v>
      </c>
      <c r="G397" s="7">
        <v>317.68159000000003</v>
      </c>
    </row>
    <row r="398" spans="1:7" x14ac:dyDescent="0.25">
      <c r="A398" s="6">
        <v>24</v>
      </c>
      <c r="B398" s="6" t="s">
        <v>18</v>
      </c>
      <c r="C398" s="7">
        <v>30.21</v>
      </c>
      <c r="D398" s="6">
        <v>3</v>
      </c>
      <c r="E398" s="6" t="s">
        <v>22</v>
      </c>
      <c r="F398" s="6" t="s">
        <v>24</v>
      </c>
      <c r="G398" s="7">
        <v>461.80798999999996</v>
      </c>
    </row>
    <row r="399" spans="1:7" x14ac:dyDescent="0.25">
      <c r="A399" s="6">
        <v>48</v>
      </c>
      <c r="B399" s="6" t="s">
        <v>21</v>
      </c>
      <c r="C399" s="7">
        <v>35.625</v>
      </c>
      <c r="D399" s="6">
        <v>4</v>
      </c>
      <c r="E399" s="6" t="s">
        <v>22</v>
      </c>
      <c r="F399" s="6" t="s">
        <v>25</v>
      </c>
      <c r="G399" s="7">
        <v>1073.687075</v>
      </c>
    </row>
    <row r="400" spans="1:7" x14ac:dyDescent="0.25">
      <c r="A400" s="6">
        <v>19</v>
      </c>
      <c r="B400" s="6" t="s">
        <v>18</v>
      </c>
      <c r="C400" s="7">
        <v>37.43</v>
      </c>
      <c r="D400" s="6">
        <v>0</v>
      </c>
      <c r="E400" s="6" t="s">
        <v>22</v>
      </c>
      <c r="F400" s="6" t="s">
        <v>24</v>
      </c>
      <c r="G400" s="7">
        <v>213.80707000000001</v>
      </c>
    </row>
    <row r="401" spans="1:7" x14ac:dyDescent="0.25">
      <c r="A401" s="6">
        <v>48</v>
      </c>
      <c r="B401" s="6" t="s">
        <v>21</v>
      </c>
      <c r="C401" s="7">
        <v>31.445</v>
      </c>
      <c r="D401" s="6">
        <v>1</v>
      </c>
      <c r="E401" s="6" t="s">
        <v>22</v>
      </c>
      <c r="F401" s="6" t="s">
        <v>25</v>
      </c>
      <c r="G401" s="7">
        <v>896.40605500000004</v>
      </c>
    </row>
    <row r="402" spans="1:7" x14ac:dyDescent="0.25">
      <c r="A402" s="6">
        <v>49</v>
      </c>
      <c r="B402" s="6" t="s">
        <v>21</v>
      </c>
      <c r="C402" s="7">
        <v>31.35</v>
      </c>
      <c r="D402" s="6">
        <v>1</v>
      </c>
      <c r="E402" s="6" t="s">
        <v>22</v>
      </c>
      <c r="F402" s="6" t="s">
        <v>25</v>
      </c>
      <c r="G402" s="7">
        <v>929.01394999999991</v>
      </c>
    </row>
    <row r="403" spans="1:7" x14ac:dyDescent="0.25">
      <c r="A403" s="6">
        <v>46</v>
      </c>
      <c r="B403" s="6" t="s">
        <v>18</v>
      </c>
      <c r="C403" s="7">
        <v>32.299999999999997</v>
      </c>
      <c r="D403" s="6">
        <v>2</v>
      </c>
      <c r="E403" s="6" t="s">
        <v>22</v>
      </c>
      <c r="F403" s="6" t="s">
        <v>25</v>
      </c>
      <c r="G403" s="7">
        <v>941.1004999999999</v>
      </c>
    </row>
    <row r="404" spans="1:7" x14ac:dyDescent="0.25">
      <c r="A404" s="6">
        <v>46</v>
      </c>
      <c r="B404" s="6" t="s">
        <v>21</v>
      </c>
      <c r="C404" s="7">
        <v>19.855</v>
      </c>
      <c r="D404" s="6">
        <v>0</v>
      </c>
      <c r="E404" s="6" t="s">
        <v>22</v>
      </c>
      <c r="F404" s="6" t="s">
        <v>24</v>
      </c>
      <c r="G404" s="7">
        <v>752.67064499999992</v>
      </c>
    </row>
    <row r="405" spans="1:7" x14ac:dyDescent="0.25">
      <c r="A405" s="6">
        <v>43</v>
      </c>
      <c r="B405" s="6" t="s">
        <v>18</v>
      </c>
      <c r="C405" s="7">
        <v>34.4</v>
      </c>
      <c r="D405" s="6">
        <v>3</v>
      </c>
      <c r="E405" s="6" t="s">
        <v>22</v>
      </c>
      <c r="F405" s="6" t="s">
        <v>20</v>
      </c>
      <c r="G405" s="7">
        <v>852.20030000000008</v>
      </c>
    </row>
    <row r="406" spans="1:7" x14ac:dyDescent="0.25">
      <c r="A406" s="6">
        <v>21</v>
      </c>
      <c r="B406" s="6" t="s">
        <v>21</v>
      </c>
      <c r="C406" s="7">
        <v>31.02</v>
      </c>
      <c r="D406" s="6">
        <v>0</v>
      </c>
      <c r="E406" s="6" t="s">
        <v>22</v>
      </c>
      <c r="F406" s="6" t="s">
        <v>23</v>
      </c>
      <c r="G406" s="7">
        <v>1658.6497709999999</v>
      </c>
    </row>
    <row r="407" spans="1:7" x14ac:dyDescent="0.25">
      <c r="A407" s="6">
        <v>64</v>
      </c>
      <c r="B407" s="6" t="s">
        <v>21</v>
      </c>
      <c r="C407" s="7">
        <v>25.6</v>
      </c>
      <c r="D407" s="6">
        <v>2</v>
      </c>
      <c r="E407" s="6" t="s">
        <v>22</v>
      </c>
      <c r="F407" s="6" t="s">
        <v>20</v>
      </c>
      <c r="G407" s="7">
        <v>1498.8432</v>
      </c>
    </row>
    <row r="408" spans="1:7" x14ac:dyDescent="0.25">
      <c r="A408" s="6">
        <v>18</v>
      </c>
      <c r="B408" s="6" t="s">
        <v>18</v>
      </c>
      <c r="C408" s="7">
        <v>38.17</v>
      </c>
      <c r="D408" s="6">
        <v>0</v>
      </c>
      <c r="E408" s="6" t="s">
        <v>22</v>
      </c>
      <c r="F408" s="6" t="s">
        <v>23</v>
      </c>
      <c r="G408" s="7">
        <v>163.16683</v>
      </c>
    </row>
    <row r="409" spans="1:7" x14ac:dyDescent="0.25">
      <c r="A409" s="6">
        <v>51</v>
      </c>
      <c r="B409" s="6" t="s">
        <v>18</v>
      </c>
      <c r="C409" s="7">
        <v>20.6</v>
      </c>
      <c r="D409" s="6">
        <v>0</v>
      </c>
      <c r="E409" s="6" t="s">
        <v>22</v>
      </c>
      <c r="F409" s="6" t="s">
        <v>20</v>
      </c>
      <c r="G409" s="7">
        <v>926.47970000000009</v>
      </c>
    </row>
    <row r="410" spans="1:7" x14ac:dyDescent="0.25">
      <c r="A410" s="6">
        <v>47</v>
      </c>
      <c r="B410" s="6" t="s">
        <v>21</v>
      </c>
      <c r="C410" s="7">
        <v>47.52</v>
      </c>
      <c r="D410" s="6">
        <v>1</v>
      </c>
      <c r="E410" s="6" t="s">
        <v>22</v>
      </c>
      <c r="F410" s="6" t="s">
        <v>23</v>
      </c>
      <c r="G410" s="7">
        <v>808.39197999999999</v>
      </c>
    </row>
    <row r="411" spans="1:7" x14ac:dyDescent="0.25">
      <c r="A411" s="6">
        <v>64</v>
      </c>
      <c r="B411" s="6" t="s">
        <v>18</v>
      </c>
      <c r="C411" s="7">
        <v>32.965000000000003</v>
      </c>
      <c r="D411" s="6">
        <v>0</v>
      </c>
      <c r="E411" s="6" t="s">
        <v>22</v>
      </c>
      <c r="F411" s="6" t="s">
        <v>24</v>
      </c>
      <c r="G411" s="7">
        <v>1469.2669350000001</v>
      </c>
    </row>
    <row r="412" spans="1:7" x14ac:dyDescent="0.25">
      <c r="A412" s="6">
        <v>49</v>
      </c>
      <c r="B412" s="6" t="s">
        <v>21</v>
      </c>
      <c r="C412" s="7">
        <v>32.299999999999997</v>
      </c>
      <c r="D412" s="6">
        <v>3</v>
      </c>
      <c r="E412" s="6" t="s">
        <v>22</v>
      </c>
      <c r="F412" s="6" t="s">
        <v>24</v>
      </c>
      <c r="G412" s="7">
        <v>1026.9459999999999</v>
      </c>
    </row>
    <row r="413" spans="1:7" x14ac:dyDescent="0.25">
      <c r="A413" s="6">
        <v>31</v>
      </c>
      <c r="B413" s="6" t="s">
        <v>21</v>
      </c>
      <c r="C413" s="7">
        <v>20.399999999999999</v>
      </c>
      <c r="D413" s="6">
        <v>0</v>
      </c>
      <c r="E413" s="6" t="s">
        <v>22</v>
      </c>
      <c r="F413" s="6" t="s">
        <v>20</v>
      </c>
      <c r="G413" s="7">
        <v>326.01990000000001</v>
      </c>
    </row>
    <row r="414" spans="1:7" x14ac:dyDescent="0.25">
      <c r="A414" s="6">
        <v>52</v>
      </c>
      <c r="B414" s="6" t="s">
        <v>18</v>
      </c>
      <c r="C414" s="7">
        <v>38.380000000000003</v>
      </c>
      <c r="D414" s="6">
        <v>2</v>
      </c>
      <c r="E414" s="6" t="s">
        <v>22</v>
      </c>
      <c r="F414" s="6" t="s">
        <v>25</v>
      </c>
      <c r="G414" s="7">
        <v>1139.69002</v>
      </c>
    </row>
    <row r="415" spans="1:7" x14ac:dyDescent="0.25">
      <c r="A415" s="6">
        <v>33</v>
      </c>
      <c r="B415" s="6" t="s">
        <v>18</v>
      </c>
      <c r="C415" s="7">
        <v>24.31</v>
      </c>
      <c r="D415" s="6">
        <v>0</v>
      </c>
      <c r="E415" s="6" t="s">
        <v>22</v>
      </c>
      <c r="F415" s="6" t="s">
        <v>23</v>
      </c>
      <c r="G415" s="7">
        <v>418.50978999999995</v>
      </c>
    </row>
    <row r="416" spans="1:7" x14ac:dyDescent="0.25">
      <c r="A416" s="6">
        <v>47</v>
      </c>
      <c r="B416" s="6" t="s">
        <v>18</v>
      </c>
      <c r="C416" s="7">
        <v>23.6</v>
      </c>
      <c r="D416" s="6">
        <v>1</v>
      </c>
      <c r="E416" s="6" t="s">
        <v>22</v>
      </c>
      <c r="F416" s="6" t="s">
        <v>20</v>
      </c>
      <c r="G416" s="7">
        <v>853.96710000000007</v>
      </c>
    </row>
    <row r="417" spans="1:7" x14ac:dyDescent="0.25">
      <c r="A417" s="6">
        <v>38</v>
      </c>
      <c r="B417" s="6" t="s">
        <v>21</v>
      </c>
      <c r="C417" s="7">
        <v>21.12</v>
      </c>
      <c r="D417" s="6">
        <v>3</v>
      </c>
      <c r="E417" s="6" t="s">
        <v>22</v>
      </c>
      <c r="F417" s="6" t="s">
        <v>23</v>
      </c>
      <c r="G417" s="7">
        <v>665.25288</v>
      </c>
    </row>
    <row r="418" spans="1:7" x14ac:dyDescent="0.25">
      <c r="A418" s="6">
        <v>32</v>
      </c>
      <c r="B418" s="6" t="s">
        <v>21</v>
      </c>
      <c r="C418" s="7">
        <v>30.03</v>
      </c>
      <c r="D418" s="6">
        <v>1</v>
      </c>
      <c r="E418" s="6" t="s">
        <v>22</v>
      </c>
      <c r="F418" s="6" t="s">
        <v>23</v>
      </c>
      <c r="G418" s="7">
        <v>407.44537000000003</v>
      </c>
    </row>
    <row r="419" spans="1:7" x14ac:dyDescent="0.25">
      <c r="A419" s="6">
        <v>19</v>
      </c>
      <c r="B419" s="6" t="s">
        <v>21</v>
      </c>
      <c r="C419" s="7">
        <v>17.48</v>
      </c>
      <c r="D419" s="6">
        <v>0</v>
      </c>
      <c r="E419" s="6" t="s">
        <v>22</v>
      </c>
      <c r="F419" s="6" t="s">
        <v>24</v>
      </c>
      <c r="G419" s="7">
        <v>162.13402000000002</v>
      </c>
    </row>
    <row r="420" spans="1:7" x14ac:dyDescent="0.25">
      <c r="A420" s="6">
        <v>44</v>
      </c>
      <c r="B420" s="6" t="s">
        <v>18</v>
      </c>
      <c r="C420" s="7">
        <v>20.234999999999999</v>
      </c>
      <c r="D420" s="6">
        <v>1</v>
      </c>
      <c r="E420" s="6" t="s">
        <v>19</v>
      </c>
      <c r="F420" s="6" t="s">
        <v>25</v>
      </c>
      <c r="G420" s="7">
        <v>1959.480965</v>
      </c>
    </row>
    <row r="421" spans="1:7" x14ac:dyDescent="0.25">
      <c r="A421" s="6">
        <v>26</v>
      </c>
      <c r="B421" s="6" t="s">
        <v>18</v>
      </c>
      <c r="C421" s="7">
        <v>17.195</v>
      </c>
      <c r="D421" s="6">
        <v>2</v>
      </c>
      <c r="E421" s="6" t="s">
        <v>19</v>
      </c>
      <c r="F421" s="6" t="s">
        <v>25</v>
      </c>
      <c r="G421" s="7">
        <v>1445.5644050000001</v>
      </c>
    </row>
    <row r="422" spans="1:7" x14ac:dyDescent="0.25">
      <c r="A422" s="6">
        <v>25</v>
      </c>
      <c r="B422" s="6" t="s">
        <v>21</v>
      </c>
      <c r="C422" s="7">
        <v>23.9</v>
      </c>
      <c r="D422" s="6">
        <v>5</v>
      </c>
      <c r="E422" s="6" t="s">
        <v>22</v>
      </c>
      <c r="F422" s="6" t="s">
        <v>20</v>
      </c>
      <c r="G422" s="7">
        <v>508.00959999999998</v>
      </c>
    </row>
    <row r="423" spans="1:7" x14ac:dyDescent="0.25">
      <c r="A423" s="6">
        <v>19</v>
      </c>
      <c r="B423" s="6" t="s">
        <v>18</v>
      </c>
      <c r="C423" s="7">
        <v>35.15</v>
      </c>
      <c r="D423" s="6">
        <v>0</v>
      </c>
      <c r="E423" s="6" t="s">
        <v>22</v>
      </c>
      <c r="F423" s="6" t="s">
        <v>24</v>
      </c>
      <c r="G423" s="7">
        <v>213.49015</v>
      </c>
    </row>
    <row r="424" spans="1:7" x14ac:dyDescent="0.25">
      <c r="A424" s="6">
        <v>43</v>
      </c>
      <c r="B424" s="6" t="s">
        <v>18</v>
      </c>
      <c r="C424" s="7">
        <v>35.64</v>
      </c>
      <c r="D424" s="6">
        <v>1</v>
      </c>
      <c r="E424" s="6" t="s">
        <v>22</v>
      </c>
      <c r="F424" s="6" t="s">
        <v>23</v>
      </c>
      <c r="G424" s="7">
        <v>734.57266000000004</v>
      </c>
    </row>
    <row r="425" spans="1:7" x14ac:dyDescent="0.25">
      <c r="A425" s="6">
        <v>52</v>
      </c>
      <c r="B425" s="6" t="s">
        <v>21</v>
      </c>
      <c r="C425" s="7">
        <v>34.1</v>
      </c>
      <c r="D425" s="6">
        <v>0</v>
      </c>
      <c r="E425" s="6" t="s">
        <v>22</v>
      </c>
      <c r="F425" s="6" t="s">
        <v>23</v>
      </c>
      <c r="G425" s="7">
        <v>914.09509999999989</v>
      </c>
    </row>
    <row r="426" spans="1:7" x14ac:dyDescent="0.25">
      <c r="A426" s="6">
        <v>36</v>
      </c>
      <c r="B426" s="6" t="s">
        <v>18</v>
      </c>
      <c r="C426" s="7">
        <v>22.6</v>
      </c>
      <c r="D426" s="6">
        <v>2</v>
      </c>
      <c r="E426" s="6" t="s">
        <v>19</v>
      </c>
      <c r="F426" s="6" t="s">
        <v>20</v>
      </c>
      <c r="G426" s="7">
        <v>1860.8262</v>
      </c>
    </row>
    <row r="427" spans="1:7" x14ac:dyDescent="0.25">
      <c r="A427" s="6">
        <v>64</v>
      </c>
      <c r="B427" s="6" t="s">
        <v>21</v>
      </c>
      <c r="C427" s="7">
        <v>39.159999999999997</v>
      </c>
      <c r="D427" s="6">
        <v>1</v>
      </c>
      <c r="E427" s="6" t="s">
        <v>22</v>
      </c>
      <c r="F427" s="6" t="s">
        <v>23</v>
      </c>
      <c r="G427" s="7">
        <v>1441.8280399999999</v>
      </c>
    </row>
    <row r="428" spans="1:7" x14ac:dyDescent="0.25">
      <c r="A428" s="6">
        <v>63</v>
      </c>
      <c r="B428" s="6" t="s">
        <v>18</v>
      </c>
      <c r="C428" s="7">
        <v>26.98</v>
      </c>
      <c r="D428" s="6">
        <v>0</v>
      </c>
      <c r="E428" s="6" t="s">
        <v>19</v>
      </c>
      <c r="F428" s="6" t="s">
        <v>24</v>
      </c>
      <c r="G428" s="7">
        <v>2895.0469199999998</v>
      </c>
    </row>
    <row r="429" spans="1:7" x14ac:dyDescent="0.25">
      <c r="A429" s="6">
        <v>64</v>
      </c>
      <c r="B429" s="6" t="s">
        <v>21</v>
      </c>
      <c r="C429" s="7">
        <v>33.880000000000003</v>
      </c>
      <c r="D429" s="6">
        <v>0</v>
      </c>
      <c r="E429" s="6" t="s">
        <v>19</v>
      </c>
      <c r="F429" s="6" t="s">
        <v>23</v>
      </c>
      <c r="G429" s="7">
        <v>4688.9261200000001</v>
      </c>
    </row>
    <row r="430" spans="1:7" x14ac:dyDescent="0.25">
      <c r="A430" s="6">
        <v>61</v>
      </c>
      <c r="B430" s="6" t="s">
        <v>21</v>
      </c>
      <c r="C430" s="7">
        <v>35.86</v>
      </c>
      <c r="D430" s="6">
        <v>0</v>
      </c>
      <c r="E430" s="6" t="s">
        <v>19</v>
      </c>
      <c r="F430" s="6" t="s">
        <v>23</v>
      </c>
      <c r="G430" s="7">
        <v>4659.9108399999996</v>
      </c>
    </row>
    <row r="431" spans="1:7" x14ac:dyDescent="0.25">
      <c r="A431" s="6">
        <v>40</v>
      </c>
      <c r="B431" s="6" t="s">
        <v>21</v>
      </c>
      <c r="C431" s="7">
        <v>32.774999999999999</v>
      </c>
      <c r="D431" s="6">
        <v>1</v>
      </c>
      <c r="E431" s="6" t="s">
        <v>19</v>
      </c>
      <c r="F431" s="6" t="s">
        <v>25</v>
      </c>
      <c r="G431" s="7">
        <v>3912.5332250000001</v>
      </c>
    </row>
    <row r="432" spans="1:7" x14ac:dyDescent="0.25">
      <c r="A432" s="6">
        <v>25</v>
      </c>
      <c r="B432" s="6" t="s">
        <v>21</v>
      </c>
      <c r="C432" s="7">
        <v>30.59</v>
      </c>
      <c r="D432" s="6">
        <v>0</v>
      </c>
      <c r="E432" s="6" t="s">
        <v>22</v>
      </c>
      <c r="F432" s="6" t="s">
        <v>25</v>
      </c>
      <c r="G432" s="7">
        <v>272.73951</v>
      </c>
    </row>
    <row r="433" spans="1:7" x14ac:dyDescent="0.25">
      <c r="A433" s="6">
        <v>48</v>
      </c>
      <c r="B433" s="6" t="s">
        <v>21</v>
      </c>
      <c r="C433" s="7">
        <v>30.2</v>
      </c>
      <c r="D433" s="6">
        <v>2</v>
      </c>
      <c r="E433" s="6" t="s">
        <v>22</v>
      </c>
      <c r="F433" s="6" t="s">
        <v>20</v>
      </c>
      <c r="G433" s="7">
        <v>896.83299999999997</v>
      </c>
    </row>
    <row r="434" spans="1:7" x14ac:dyDescent="0.25">
      <c r="A434" s="6">
        <v>45</v>
      </c>
      <c r="B434" s="6" t="s">
        <v>21</v>
      </c>
      <c r="C434" s="7">
        <v>24.31</v>
      </c>
      <c r="D434" s="6">
        <v>5</v>
      </c>
      <c r="E434" s="6" t="s">
        <v>22</v>
      </c>
      <c r="F434" s="6" t="s">
        <v>23</v>
      </c>
      <c r="G434" s="7">
        <v>978.88659000000007</v>
      </c>
    </row>
    <row r="435" spans="1:7" x14ac:dyDescent="0.25">
      <c r="A435" s="6">
        <v>38</v>
      </c>
      <c r="B435" s="6" t="s">
        <v>18</v>
      </c>
      <c r="C435" s="7">
        <v>27.265000000000001</v>
      </c>
      <c r="D435" s="6">
        <v>1</v>
      </c>
      <c r="E435" s="6" t="s">
        <v>22</v>
      </c>
      <c r="F435" s="6" t="s">
        <v>25</v>
      </c>
      <c r="G435" s="7">
        <v>655.50703499999997</v>
      </c>
    </row>
    <row r="436" spans="1:7" x14ac:dyDescent="0.25">
      <c r="A436" s="6">
        <v>18</v>
      </c>
      <c r="B436" s="6" t="s">
        <v>18</v>
      </c>
      <c r="C436" s="7">
        <v>29.164999999999999</v>
      </c>
      <c r="D436" s="6">
        <v>0</v>
      </c>
      <c r="E436" s="6" t="s">
        <v>22</v>
      </c>
      <c r="F436" s="6" t="s">
        <v>25</v>
      </c>
      <c r="G436" s="7">
        <v>732.3734819</v>
      </c>
    </row>
    <row r="437" spans="1:7" x14ac:dyDescent="0.25">
      <c r="A437" s="6">
        <v>21</v>
      </c>
      <c r="B437" s="6" t="s">
        <v>18</v>
      </c>
      <c r="C437" s="7">
        <v>16.815000000000001</v>
      </c>
      <c r="D437" s="6">
        <v>1</v>
      </c>
      <c r="E437" s="6" t="s">
        <v>22</v>
      </c>
      <c r="F437" s="6" t="s">
        <v>25</v>
      </c>
      <c r="G437" s="7">
        <v>316.74558500000001</v>
      </c>
    </row>
    <row r="438" spans="1:7" x14ac:dyDescent="0.25">
      <c r="A438" s="6">
        <v>27</v>
      </c>
      <c r="B438" s="6" t="s">
        <v>18</v>
      </c>
      <c r="C438" s="7">
        <v>30.4</v>
      </c>
      <c r="D438" s="6">
        <v>3</v>
      </c>
      <c r="E438" s="6" t="s">
        <v>22</v>
      </c>
      <c r="F438" s="6" t="s">
        <v>24</v>
      </c>
      <c r="G438" s="7">
        <v>1880.4752400000002</v>
      </c>
    </row>
    <row r="439" spans="1:7" x14ac:dyDescent="0.25">
      <c r="A439" s="6">
        <v>19</v>
      </c>
      <c r="B439" s="6" t="s">
        <v>21</v>
      </c>
      <c r="C439" s="7">
        <v>33.1</v>
      </c>
      <c r="D439" s="6">
        <v>0</v>
      </c>
      <c r="E439" s="6" t="s">
        <v>22</v>
      </c>
      <c r="F439" s="6" t="s">
        <v>20</v>
      </c>
      <c r="G439" s="7">
        <v>2308.295533</v>
      </c>
    </row>
    <row r="440" spans="1:7" x14ac:dyDescent="0.25">
      <c r="A440" s="6">
        <v>29</v>
      </c>
      <c r="B440" s="6" t="s">
        <v>18</v>
      </c>
      <c r="C440" s="7">
        <v>20.234999999999999</v>
      </c>
      <c r="D440" s="6">
        <v>2</v>
      </c>
      <c r="E440" s="6" t="s">
        <v>22</v>
      </c>
      <c r="F440" s="6" t="s">
        <v>24</v>
      </c>
      <c r="G440" s="7">
        <v>490.64096499999994</v>
      </c>
    </row>
    <row r="441" spans="1:7" x14ac:dyDescent="0.25">
      <c r="A441" s="6">
        <v>42</v>
      </c>
      <c r="B441" s="6" t="s">
        <v>21</v>
      </c>
      <c r="C441" s="7">
        <v>26.9</v>
      </c>
      <c r="D441" s="6">
        <v>0</v>
      </c>
      <c r="E441" s="6" t="s">
        <v>22</v>
      </c>
      <c r="F441" s="6" t="s">
        <v>20</v>
      </c>
      <c r="G441" s="7">
        <v>596.97230000000002</v>
      </c>
    </row>
    <row r="442" spans="1:7" x14ac:dyDescent="0.25">
      <c r="A442" s="6">
        <v>60</v>
      </c>
      <c r="B442" s="6" t="s">
        <v>18</v>
      </c>
      <c r="C442" s="7">
        <v>30.5</v>
      </c>
      <c r="D442" s="6">
        <v>0</v>
      </c>
      <c r="E442" s="6" t="s">
        <v>22</v>
      </c>
      <c r="F442" s="6" t="s">
        <v>20</v>
      </c>
      <c r="G442" s="7">
        <v>1263.8195000000001</v>
      </c>
    </row>
    <row r="443" spans="1:7" x14ac:dyDescent="0.25">
      <c r="A443" s="6">
        <v>31</v>
      </c>
      <c r="B443" s="6" t="s">
        <v>21</v>
      </c>
      <c r="C443" s="7">
        <v>28.594999999999999</v>
      </c>
      <c r="D443" s="6">
        <v>1</v>
      </c>
      <c r="E443" s="6" t="s">
        <v>22</v>
      </c>
      <c r="F443" s="6" t="s">
        <v>24</v>
      </c>
      <c r="G443" s="7">
        <v>424.35900499999997</v>
      </c>
    </row>
    <row r="444" spans="1:7" x14ac:dyDescent="0.25">
      <c r="A444" s="6">
        <v>60</v>
      </c>
      <c r="B444" s="6" t="s">
        <v>21</v>
      </c>
      <c r="C444" s="7">
        <v>33.11</v>
      </c>
      <c r="D444" s="6">
        <v>3</v>
      </c>
      <c r="E444" s="6" t="s">
        <v>22</v>
      </c>
      <c r="F444" s="6" t="s">
        <v>23</v>
      </c>
      <c r="G444" s="7">
        <v>1391.9822899999999</v>
      </c>
    </row>
    <row r="445" spans="1:7" x14ac:dyDescent="0.25">
      <c r="A445" s="6">
        <v>22</v>
      </c>
      <c r="B445" s="6" t="s">
        <v>21</v>
      </c>
      <c r="C445" s="7">
        <v>31.73</v>
      </c>
      <c r="D445" s="6">
        <v>0</v>
      </c>
      <c r="E445" s="6" t="s">
        <v>22</v>
      </c>
      <c r="F445" s="6" t="s">
        <v>25</v>
      </c>
      <c r="G445" s="7">
        <v>225.47967</v>
      </c>
    </row>
    <row r="446" spans="1:7" x14ac:dyDescent="0.25">
      <c r="A446" s="6">
        <v>35</v>
      </c>
      <c r="B446" s="6" t="s">
        <v>21</v>
      </c>
      <c r="C446" s="7">
        <v>28.9</v>
      </c>
      <c r="D446" s="6">
        <v>3</v>
      </c>
      <c r="E446" s="6" t="s">
        <v>22</v>
      </c>
      <c r="F446" s="6" t="s">
        <v>20</v>
      </c>
      <c r="G446" s="7">
        <v>592.68459999999993</v>
      </c>
    </row>
    <row r="447" spans="1:7" x14ac:dyDescent="0.25">
      <c r="A447" s="6">
        <v>52</v>
      </c>
      <c r="B447" s="6" t="s">
        <v>18</v>
      </c>
      <c r="C447" s="7">
        <v>46.75</v>
      </c>
      <c r="D447" s="6">
        <v>5</v>
      </c>
      <c r="E447" s="6" t="s">
        <v>22</v>
      </c>
      <c r="F447" s="6" t="s">
        <v>23</v>
      </c>
      <c r="G447" s="7">
        <v>1259.2534499999999</v>
      </c>
    </row>
    <row r="448" spans="1:7" x14ac:dyDescent="0.25">
      <c r="A448" s="6">
        <v>26</v>
      </c>
      <c r="B448" s="6" t="s">
        <v>21</v>
      </c>
      <c r="C448" s="7">
        <v>29.45</v>
      </c>
      <c r="D448" s="6">
        <v>0</v>
      </c>
      <c r="E448" s="6" t="s">
        <v>22</v>
      </c>
      <c r="F448" s="6" t="s">
        <v>25</v>
      </c>
      <c r="G448" s="7">
        <v>289.73235</v>
      </c>
    </row>
    <row r="449" spans="1:7" x14ac:dyDescent="0.25">
      <c r="A449" s="6">
        <v>31</v>
      </c>
      <c r="B449" s="6" t="s">
        <v>18</v>
      </c>
      <c r="C449" s="7">
        <v>32.68</v>
      </c>
      <c r="D449" s="6">
        <v>1</v>
      </c>
      <c r="E449" s="6" t="s">
        <v>22</v>
      </c>
      <c r="F449" s="6" t="s">
        <v>24</v>
      </c>
      <c r="G449" s="7">
        <v>473.82682000000005</v>
      </c>
    </row>
    <row r="450" spans="1:7" x14ac:dyDescent="0.25">
      <c r="A450" s="6">
        <v>33</v>
      </c>
      <c r="B450" s="6" t="s">
        <v>18</v>
      </c>
      <c r="C450" s="7">
        <v>33.5</v>
      </c>
      <c r="D450" s="6">
        <v>0</v>
      </c>
      <c r="E450" s="6" t="s">
        <v>19</v>
      </c>
      <c r="F450" s="6" t="s">
        <v>20</v>
      </c>
      <c r="G450" s="7">
        <v>3707.9372000000003</v>
      </c>
    </row>
    <row r="451" spans="1:7" x14ac:dyDescent="0.25">
      <c r="A451" s="6">
        <v>18</v>
      </c>
      <c r="B451" s="6" t="s">
        <v>21</v>
      </c>
      <c r="C451" s="7">
        <v>43.01</v>
      </c>
      <c r="D451" s="6">
        <v>0</v>
      </c>
      <c r="E451" s="6" t="s">
        <v>22</v>
      </c>
      <c r="F451" s="6" t="s">
        <v>23</v>
      </c>
      <c r="G451" s="7">
        <v>114.93959</v>
      </c>
    </row>
    <row r="452" spans="1:7" x14ac:dyDescent="0.25">
      <c r="A452" s="6">
        <v>59</v>
      </c>
      <c r="B452" s="6" t="s">
        <v>18</v>
      </c>
      <c r="C452" s="7">
        <v>36.520000000000003</v>
      </c>
      <c r="D452" s="6">
        <v>1</v>
      </c>
      <c r="E452" s="6" t="s">
        <v>22</v>
      </c>
      <c r="F452" s="6" t="s">
        <v>23</v>
      </c>
      <c r="G452" s="7">
        <v>2828.7897659999999</v>
      </c>
    </row>
    <row r="453" spans="1:7" x14ac:dyDescent="0.25">
      <c r="A453" s="6">
        <v>56</v>
      </c>
      <c r="B453" s="6" t="s">
        <v>21</v>
      </c>
      <c r="C453" s="7">
        <v>26.695</v>
      </c>
      <c r="D453" s="6">
        <v>1</v>
      </c>
      <c r="E453" s="6" t="s">
        <v>19</v>
      </c>
      <c r="F453" s="6" t="s">
        <v>24</v>
      </c>
      <c r="G453" s="7">
        <v>2610.9329050000001</v>
      </c>
    </row>
    <row r="454" spans="1:7" x14ac:dyDescent="0.25">
      <c r="A454" s="6">
        <v>45</v>
      </c>
      <c r="B454" s="6" t="s">
        <v>18</v>
      </c>
      <c r="C454" s="7">
        <v>33.1</v>
      </c>
      <c r="D454" s="6">
        <v>0</v>
      </c>
      <c r="E454" s="6" t="s">
        <v>22</v>
      </c>
      <c r="F454" s="6" t="s">
        <v>20</v>
      </c>
      <c r="G454" s="7">
        <v>734.50839999999994</v>
      </c>
    </row>
    <row r="455" spans="1:7" x14ac:dyDescent="0.25">
      <c r="A455" s="6">
        <v>60</v>
      </c>
      <c r="B455" s="6" t="s">
        <v>21</v>
      </c>
      <c r="C455" s="7">
        <v>29.64</v>
      </c>
      <c r="D455" s="6">
        <v>0</v>
      </c>
      <c r="E455" s="6" t="s">
        <v>22</v>
      </c>
      <c r="F455" s="6" t="s">
        <v>25</v>
      </c>
      <c r="G455" s="7">
        <v>1273.09996</v>
      </c>
    </row>
    <row r="456" spans="1:7" x14ac:dyDescent="0.25">
      <c r="A456" s="6">
        <v>56</v>
      </c>
      <c r="B456" s="6" t="s">
        <v>18</v>
      </c>
      <c r="C456" s="7">
        <v>25.65</v>
      </c>
      <c r="D456" s="6">
        <v>0</v>
      </c>
      <c r="E456" s="6" t="s">
        <v>22</v>
      </c>
      <c r="F456" s="6" t="s">
        <v>24</v>
      </c>
      <c r="G456" s="7">
        <v>1145.4021500000001</v>
      </c>
    </row>
    <row r="457" spans="1:7" x14ac:dyDescent="0.25">
      <c r="A457" s="6">
        <v>40</v>
      </c>
      <c r="B457" s="6" t="s">
        <v>18</v>
      </c>
      <c r="C457" s="7">
        <v>29.6</v>
      </c>
      <c r="D457" s="6">
        <v>0</v>
      </c>
      <c r="E457" s="6" t="s">
        <v>22</v>
      </c>
      <c r="F457" s="6" t="s">
        <v>20</v>
      </c>
      <c r="G457" s="7">
        <v>591.09440000000006</v>
      </c>
    </row>
    <row r="458" spans="1:7" x14ac:dyDescent="0.25">
      <c r="A458" s="6">
        <v>35</v>
      </c>
      <c r="B458" s="6" t="s">
        <v>21</v>
      </c>
      <c r="C458" s="7">
        <v>38.6</v>
      </c>
      <c r="D458" s="6">
        <v>1</v>
      </c>
      <c r="E458" s="6" t="s">
        <v>22</v>
      </c>
      <c r="F458" s="6" t="s">
        <v>20</v>
      </c>
      <c r="G458" s="7">
        <v>476.23289999999997</v>
      </c>
    </row>
    <row r="459" spans="1:7" x14ac:dyDescent="0.25">
      <c r="A459" s="6">
        <v>39</v>
      </c>
      <c r="B459" s="6" t="s">
        <v>21</v>
      </c>
      <c r="C459" s="7">
        <v>29.6</v>
      </c>
      <c r="D459" s="6">
        <v>4</v>
      </c>
      <c r="E459" s="6" t="s">
        <v>22</v>
      </c>
      <c r="F459" s="6" t="s">
        <v>20</v>
      </c>
      <c r="G459" s="7">
        <v>751.22669999999994</v>
      </c>
    </row>
    <row r="460" spans="1:7" x14ac:dyDescent="0.25">
      <c r="A460" s="6">
        <v>30</v>
      </c>
      <c r="B460" s="6" t="s">
        <v>21</v>
      </c>
      <c r="C460" s="7">
        <v>24.13</v>
      </c>
      <c r="D460" s="6">
        <v>1</v>
      </c>
      <c r="E460" s="6" t="s">
        <v>22</v>
      </c>
      <c r="F460" s="6" t="s">
        <v>24</v>
      </c>
      <c r="G460" s="7">
        <v>403.22406999999998</v>
      </c>
    </row>
    <row r="461" spans="1:7" x14ac:dyDescent="0.25">
      <c r="A461" s="6">
        <v>24</v>
      </c>
      <c r="B461" s="6" t="s">
        <v>21</v>
      </c>
      <c r="C461" s="7">
        <v>23.4</v>
      </c>
      <c r="D461" s="6">
        <v>0</v>
      </c>
      <c r="E461" s="6" t="s">
        <v>22</v>
      </c>
      <c r="F461" s="6" t="s">
        <v>20</v>
      </c>
      <c r="G461" s="7">
        <v>196.9614</v>
      </c>
    </row>
    <row r="462" spans="1:7" x14ac:dyDescent="0.25">
      <c r="A462" s="6">
        <v>20</v>
      </c>
      <c r="B462" s="6" t="s">
        <v>21</v>
      </c>
      <c r="C462" s="7">
        <v>29.734999999999999</v>
      </c>
      <c r="D462" s="6">
        <v>0</v>
      </c>
      <c r="E462" s="6" t="s">
        <v>22</v>
      </c>
      <c r="F462" s="6" t="s">
        <v>24</v>
      </c>
      <c r="G462" s="7">
        <v>176.95316499999998</v>
      </c>
    </row>
    <row r="463" spans="1:7" x14ac:dyDescent="0.25">
      <c r="A463" s="6">
        <v>32</v>
      </c>
      <c r="B463" s="6" t="s">
        <v>21</v>
      </c>
      <c r="C463" s="7">
        <v>46.53</v>
      </c>
      <c r="D463" s="6">
        <v>2</v>
      </c>
      <c r="E463" s="6" t="s">
        <v>22</v>
      </c>
      <c r="F463" s="6" t="s">
        <v>23</v>
      </c>
      <c r="G463" s="7">
        <v>468.63887000000005</v>
      </c>
    </row>
    <row r="464" spans="1:7" x14ac:dyDescent="0.25">
      <c r="A464" s="6">
        <v>59</v>
      </c>
      <c r="B464" s="6" t="s">
        <v>21</v>
      </c>
      <c r="C464" s="7">
        <v>37.4</v>
      </c>
      <c r="D464" s="6">
        <v>0</v>
      </c>
      <c r="E464" s="6" t="s">
        <v>22</v>
      </c>
      <c r="F464" s="6" t="s">
        <v>20</v>
      </c>
      <c r="G464" s="7">
        <v>2179.7000400000002</v>
      </c>
    </row>
    <row r="465" spans="1:7" x14ac:dyDescent="0.25">
      <c r="A465" s="6">
        <v>55</v>
      </c>
      <c r="B465" s="6" t="s">
        <v>18</v>
      </c>
      <c r="C465" s="7">
        <v>30.14</v>
      </c>
      <c r="D465" s="6">
        <v>2</v>
      </c>
      <c r="E465" s="6" t="s">
        <v>22</v>
      </c>
      <c r="F465" s="6" t="s">
        <v>23</v>
      </c>
      <c r="G465" s="7">
        <v>1188.19696</v>
      </c>
    </row>
    <row r="466" spans="1:7" x14ac:dyDescent="0.25">
      <c r="A466" s="6">
        <v>57</v>
      </c>
      <c r="B466" s="6" t="s">
        <v>18</v>
      </c>
      <c r="C466" s="7">
        <v>30.495000000000001</v>
      </c>
      <c r="D466" s="6">
        <v>0</v>
      </c>
      <c r="E466" s="6" t="s">
        <v>22</v>
      </c>
      <c r="F466" s="6" t="s">
        <v>24</v>
      </c>
      <c r="G466" s="7">
        <v>1184.077505</v>
      </c>
    </row>
    <row r="467" spans="1:7" x14ac:dyDescent="0.25">
      <c r="A467" s="6">
        <v>56</v>
      </c>
      <c r="B467" s="6" t="s">
        <v>21</v>
      </c>
      <c r="C467" s="7">
        <v>39.6</v>
      </c>
      <c r="D467" s="6">
        <v>0</v>
      </c>
      <c r="E467" s="6" t="s">
        <v>22</v>
      </c>
      <c r="F467" s="6" t="s">
        <v>20</v>
      </c>
      <c r="G467" s="7">
        <v>1060.1412</v>
      </c>
    </row>
    <row r="468" spans="1:7" x14ac:dyDescent="0.25">
      <c r="A468" s="6">
        <v>40</v>
      </c>
      <c r="B468" s="6" t="s">
        <v>18</v>
      </c>
      <c r="C468" s="7">
        <v>33</v>
      </c>
      <c r="D468" s="6">
        <v>3</v>
      </c>
      <c r="E468" s="6" t="s">
        <v>22</v>
      </c>
      <c r="F468" s="6" t="s">
        <v>23</v>
      </c>
      <c r="G468" s="7">
        <v>768.26700000000005</v>
      </c>
    </row>
    <row r="469" spans="1:7" x14ac:dyDescent="0.25">
      <c r="A469" s="6">
        <v>49</v>
      </c>
      <c r="B469" s="6" t="s">
        <v>18</v>
      </c>
      <c r="C469" s="7">
        <v>36.630000000000003</v>
      </c>
      <c r="D469" s="6">
        <v>3</v>
      </c>
      <c r="E469" s="6" t="s">
        <v>22</v>
      </c>
      <c r="F469" s="6" t="s">
        <v>23</v>
      </c>
      <c r="G469" s="7">
        <v>1038.14787</v>
      </c>
    </row>
    <row r="470" spans="1:7" x14ac:dyDescent="0.25">
      <c r="A470" s="6">
        <v>42</v>
      </c>
      <c r="B470" s="6" t="s">
        <v>21</v>
      </c>
      <c r="C470" s="7">
        <v>30</v>
      </c>
      <c r="D470" s="6">
        <v>0</v>
      </c>
      <c r="E470" s="6" t="s">
        <v>19</v>
      </c>
      <c r="F470" s="6" t="s">
        <v>20</v>
      </c>
      <c r="G470" s="7">
        <v>2214.4031999999997</v>
      </c>
    </row>
    <row r="471" spans="1:7" x14ac:dyDescent="0.25">
      <c r="A471" s="6">
        <v>62</v>
      </c>
      <c r="B471" s="6" t="s">
        <v>18</v>
      </c>
      <c r="C471" s="7">
        <v>38.094999999999999</v>
      </c>
      <c r="D471" s="6">
        <v>2</v>
      </c>
      <c r="E471" s="6" t="s">
        <v>22</v>
      </c>
      <c r="F471" s="6" t="s">
        <v>25</v>
      </c>
      <c r="G471" s="7">
        <v>1523.0324049999999</v>
      </c>
    </row>
    <row r="472" spans="1:7" x14ac:dyDescent="0.25">
      <c r="A472" s="6">
        <v>56</v>
      </c>
      <c r="B472" s="6" t="s">
        <v>21</v>
      </c>
      <c r="C472" s="7">
        <v>25.934999999999999</v>
      </c>
      <c r="D472" s="6">
        <v>0</v>
      </c>
      <c r="E472" s="6" t="s">
        <v>22</v>
      </c>
      <c r="F472" s="6" t="s">
        <v>25</v>
      </c>
      <c r="G472" s="7">
        <v>1116.5417649999999</v>
      </c>
    </row>
    <row r="473" spans="1:7" x14ac:dyDescent="0.25">
      <c r="A473" s="6">
        <v>19</v>
      </c>
      <c r="B473" s="6" t="s">
        <v>21</v>
      </c>
      <c r="C473" s="7">
        <v>25.175000000000001</v>
      </c>
      <c r="D473" s="6">
        <v>0</v>
      </c>
      <c r="E473" s="6" t="s">
        <v>22</v>
      </c>
      <c r="F473" s="6" t="s">
        <v>24</v>
      </c>
      <c r="G473" s="7">
        <v>163.20362500000002</v>
      </c>
    </row>
    <row r="474" spans="1:7" x14ac:dyDescent="0.25">
      <c r="A474" s="6">
        <v>30</v>
      </c>
      <c r="B474" s="6" t="s">
        <v>18</v>
      </c>
      <c r="C474" s="7">
        <v>28.38</v>
      </c>
      <c r="D474" s="6">
        <v>1</v>
      </c>
      <c r="E474" s="6" t="s">
        <v>19</v>
      </c>
      <c r="F474" s="6" t="s">
        <v>23</v>
      </c>
      <c r="G474" s="7">
        <v>1952.1968199999999</v>
      </c>
    </row>
    <row r="475" spans="1:7" x14ac:dyDescent="0.25">
      <c r="A475" s="6">
        <v>60</v>
      </c>
      <c r="B475" s="6" t="s">
        <v>18</v>
      </c>
      <c r="C475" s="7">
        <v>28.7</v>
      </c>
      <c r="D475" s="6">
        <v>1</v>
      </c>
      <c r="E475" s="6" t="s">
        <v>22</v>
      </c>
      <c r="F475" s="6" t="s">
        <v>20</v>
      </c>
      <c r="G475" s="7">
        <v>1322.4693</v>
      </c>
    </row>
    <row r="476" spans="1:7" x14ac:dyDescent="0.25">
      <c r="A476" s="6">
        <v>56</v>
      </c>
      <c r="B476" s="6" t="s">
        <v>18</v>
      </c>
      <c r="C476" s="7">
        <v>33.82</v>
      </c>
      <c r="D476" s="6">
        <v>2</v>
      </c>
      <c r="E476" s="6" t="s">
        <v>22</v>
      </c>
      <c r="F476" s="6" t="s">
        <v>24</v>
      </c>
      <c r="G476" s="7">
        <v>1264.3377800000001</v>
      </c>
    </row>
    <row r="477" spans="1:7" x14ac:dyDescent="0.25">
      <c r="A477" s="6">
        <v>28</v>
      </c>
      <c r="B477" s="6" t="s">
        <v>18</v>
      </c>
      <c r="C477" s="7">
        <v>24.32</v>
      </c>
      <c r="D477" s="6">
        <v>1</v>
      </c>
      <c r="E477" s="6" t="s">
        <v>22</v>
      </c>
      <c r="F477" s="6" t="s">
        <v>25</v>
      </c>
      <c r="G477" s="7">
        <v>2328.89284</v>
      </c>
    </row>
    <row r="478" spans="1:7" x14ac:dyDescent="0.25">
      <c r="A478" s="6">
        <v>18</v>
      </c>
      <c r="B478" s="6" t="s">
        <v>18</v>
      </c>
      <c r="C478" s="7">
        <v>24.09</v>
      </c>
      <c r="D478" s="6">
        <v>1</v>
      </c>
      <c r="E478" s="6" t="s">
        <v>22</v>
      </c>
      <c r="F478" s="6" t="s">
        <v>23</v>
      </c>
      <c r="G478" s="7">
        <v>220.10971000000001</v>
      </c>
    </row>
    <row r="479" spans="1:7" x14ac:dyDescent="0.25">
      <c r="A479" s="6">
        <v>27</v>
      </c>
      <c r="B479" s="6" t="s">
        <v>21</v>
      </c>
      <c r="C479" s="7">
        <v>32.67</v>
      </c>
      <c r="D479" s="6">
        <v>0</v>
      </c>
      <c r="E479" s="6" t="s">
        <v>22</v>
      </c>
      <c r="F479" s="6" t="s">
        <v>23</v>
      </c>
      <c r="G479" s="7">
        <v>249.70383000000001</v>
      </c>
    </row>
    <row r="480" spans="1:7" x14ac:dyDescent="0.25">
      <c r="A480" s="6">
        <v>18</v>
      </c>
      <c r="B480" s="6" t="s">
        <v>18</v>
      </c>
      <c r="C480" s="7">
        <v>30.114999999999998</v>
      </c>
      <c r="D480" s="6">
        <v>0</v>
      </c>
      <c r="E480" s="6" t="s">
        <v>22</v>
      </c>
      <c r="F480" s="6" t="s">
        <v>25</v>
      </c>
      <c r="G480" s="7">
        <v>220.347185</v>
      </c>
    </row>
    <row r="481" spans="1:7" x14ac:dyDescent="0.25">
      <c r="A481" s="6">
        <v>19</v>
      </c>
      <c r="B481" s="6" t="s">
        <v>18</v>
      </c>
      <c r="C481" s="7">
        <v>29.8</v>
      </c>
      <c r="D481" s="6">
        <v>0</v>
      </c>
      <c r="E481" s="6" t="s">
        <v>22</v>
      </c>
      <c r="F481" s="6" t="s">
        <v>20</v>
      </c>
      <c r="G481" s="7">
        <v>174.44649999999999</v>
      </c>
    </row>
    <row r="482" spans="1:7" x14ac:dyDescent="0.25">
      <c r="A482" s="6">
        <v>47</v>
      </c>
      <c r="B482" s="6" t="s">
        <v>18</v>
      </c>
      <c r="C482" s="7">
        <v>33.344999999999999</v>
      </c>
      <c r="D482" s="6">
        <v>0</v>
      </c>
      <c r="E482" s="6" t="s">
        <v>22</v>
      </c>
      <c r="F482" s="6" t="s">
        <v>25</v>
      </c>
      <c r="G482" s="7">
        <v>2087.8784430000001</v>
      </c>
    </row>
    <row r="483" spans="1:7" x14ac:dyDescent="0.25">
      <c r="A483" s="6">
        <v>54</v>
      </c>
      <c r="B483" s="6" t="s">
        <v>21</v>
      </c>
      <c r="C483" s="7">
        <v>25.1</v>
      </c>
      <c r="D483" s="6">
        <v>3</v>
      </c>
      <c r="E483" s="6" t="s">
        <v>19</v>
      </c>
      <c r="F483" s="6" t="s">
        <v>20</v>
      </c>
      <c r="G483" s="7">
        <v>2538.2296999999999</v>
      </c>
    </row>
    <row r="484" spans="1:7" x14ac:dyDescent="0.25">
      <c r="A484" s="6">
        <v>61</v>
      </c>
      <c r="B484" s="6" t="s">
        <v>21</v>
      </c>
      <c r="C484" s="7">
        <v>28.31</v>
      </c>
      <c r="D484" s="6">
        <v>1</v>
      </c>
      <c r="E484" s="6" t="s">
        <v>19</v>
      </c>
      <c r="F484" s="6" t="s">
        <v>24</v>
      </c>
      <c r="G484" s="7">
        <v>2886.8663900000001</v>
      </c>
    </row>
    <row r="485" spans="1:7" x14ac:dyDescent="0.25">
      <c r="A485" s="6">
        <v>24</v>
      </c>
      <c r="B485" s="6" t="s">
        <v>21</v>
      </c>
      <c r="C485" s="7">
        <v>28.5</v>
      </c>
      <c r="D485" s="6">
        <v>0</v>
      </c>
      <c r="E485" s="6" t="s">
        <v>19</v>
      </c>
      <c r="F485" s="6" t="s">
        <v>25</v>
      </c>
      <c r="G485" s="7">
        <v>3514.7528480000001</v>
      </c>
    </row>
    <row r="486" spans="1:7" x14ac:dyDescent="0.25">
      <c r="A486" s="6">
        <v>25</v>
      </c>
      <c r="B486" s="6" t="s">
        <v>21</v>
      </c>
      <c r="C486" s="7">
        <v>35.625</v>
      </c>
      <c r="D486" s="6">
        <v>0</v>
      </c>
      <c r="E486" s="6" t="s">
        <v>22</v>
      </c>
      <c r="F486" s="6" t="s">
        <v>24</v>
      </c>
      <c r="G486" s="7">
        <v>253.43937500000001</v>
      </c>
    </row>
    <row r="487" spans="1:7" x14ac:dyDescent="0.25">
      <c r="A487" s="6">
        <v>21</v>
      </c>
      <c r="B487" s="6" t="s">
        <v>21</v>
      </c>
      <c r="C487" s="7">
        <v>36.85</v>
      </c>
      <c r="D487" s="6">
        <v>0</v>
      </c>
      <c r="E487" s="6" t="s">
        <v>22</v>
      </c>
      <c r="F487" s="6" t="s">
        <v>23</v>
      </c>
      <c r="G487" s="7">
        <v>153.43045000000001</v>
      </c>
    </row>
    <row r="488" spans="1:7" x14ac:dyDescent="0.25">
      <c r="A488" s="6">
        <v>23</v>
      </c>
      <c r="B488" s="6" t="s">
        <v>21</v>
      </c>
      <c r="C488" s="7">
        <v>32.56</v>
      </c>
      <c r="D488" s="6">
        <v>0</v>
      </c>
      <c r="E488" s="6" t="s">
        <v>22</v>
      </c>
      <c r="F488" s="6" t="s">
        <v>23</v>
      </c>
      <c r="G488" s="7">
        <v>182.42854</v>
      </c>
    </row>
    <row r="489" spans="1:7" x14ac:dyDescent="0.25">
      <c r="A489" s="6">
        <v>63</v>
      </c>
      <c r="B489" s="6" t="s">
        <v>21</v>
      </c>
      <c r="C489" s="7">
        <v>41.325000000000003</v>
      </c>
      <c r="D489" s="6">
        <v>3</v>
      </c>
      <c r="E489" s="6" t="s">
        <v>22</v>
      </c>
      <c r="F489" s="6" t="s">
        <v>24</v>
      </c>
      <c r="G489" s="7">
        <v>1555.518875</v>
      </c>
    </row>
    <row r="490" spans="1:7" x14ac:dyDescent="0.25">
      <c r="A490" s="6">
        <v>49</v>
      </c>
      <c r="B490" s="6" t="s">
        <v>21</v>
      </c>
      <c r="C490" s="7">
        <v>37.51</v>
      </c>
      <c r="D490" s="6">
        <v>2</v>
      </c>
      <c r="E490" s="6" t="s">
        <v>22</v>
      </c>
      <c r="F490" s="6" t="s">
        <v>23</v>
      </c>
      <c r="G490" s="7">
        <v>930.47019</v>
      </c>
    </row>
    <row r="491" spans="1:7" x14ac:dyDescent="0.25">
      <c r="A491" s="6">
        <v>18</v>
      </c>
      <c r="B491" s="6" t="s">
        <v>18</v>
      </c>
      <c r="C491" s="7">
        <v>31.35</v>
      </c>
      <c r="D491" s="6">
        <v>0</v>
      </c>
      <c r="E491" s="6" t="s">
        <v>22</v>
      </c>
      <c r="F491" s="6" t="s">
        <v>23</v>
      </c>
      <c r="G491" s="7">
        <v>162.21885</v>
      </c>
    </row>
    <row r="492" spans="1:7" x14ac:dyDescent="0.25">
      <c r="A492" s="6">
        <v>51</v>
      </c>
      <c r="B492" s="6" t="s">
        <v>18</v>
      </c>
      <c r="C492" s="7">
        <v>39.5</v>
      </c>
      <c r="D492" s="6">
        <v>1</v>
      </c>
      <c r="E492" s="6" t="s">
        <v>22</v>
      </c>
      <c r="F492" s="6" t="s">
        <v>20</v>
      </c>
      <c r="G492" s="7">
        <v>988.00679999999988</v>
      </c>
    </row>
    <row r="493" spans="1:7" x14ac:dyDescent="0.25">
      <c r="A493" s="6">
        <v>48</v>
      </c>
      <c r="B493" s="6" t="s">
        <v>21</v>
      </c>
      <c r="C493" s="7">
        <v>34.299999999999997</v>
      </c>
      <c r="D493" s="6">
        <v>3</v>
      </c>
      <c r="E493" s="6" t="s">
        <v>22</v>
      </c>
      <c r="F493" s="6" t="s">
        <v>20</v>
      </c>
      <c r="G493" s="7">
        <v>956.30290000000002</v>
      </c>
    </row>
    <row r="494" spans="1:7" x14ac:dyDescent="0.25">
      <c r="A494" s="6">
        <v>31</v>
      </c>
      <c r="B494" s="6" t="s">
        <v>18</v>
      </c>
      <c r="C494" s="7">
        <v>31.065000000000001</v>
      </c>
      <c r="D494" s="6">
        <v>0</v>
      </c>
      <c r="E494" s="6" t="s">
        <v>22</v>
      </c>
      <c r="F494" s="6" t="s">
        <v>25</v>
      </c>
      <c r="G494" s="7">
        <v>434.70233500000006</v>
      </c>
    </row>
    <row r="495" spans="1:7" x14ac:dyDescent="0.25">
      <c r="A495" s="6">
        <v>54</v>
      </c>
      <c r="B495" s="6" t="s">
        <v>18</v>
      </c>
      <c r="C495" s="7">
        <v>21.47</v>
      </c>
      <c r="D495" s="6">
        <v>3</v>
      </c>
      <c r="E495" s="6" t="s">
        <v>22</v>
      </c>
      <c r="F495" s="6" t="s">
        <v>24</v>
      </c>
      <c r="G495" s="7">
        <v>1247.53513</v>
      </c>
    </row>
    <row r="496" spans="1:7" x14ac:dyDescent="0.25">
      <c r="A496" s="6">
        <v>19</v>
      </c>
      <c r="B496" s="6" t="s">
        <v>21</v>
      </c>
      <c r="C496" s="7">
        <v>28.7</v>
      </c>
      <c r="D496" s="6">
        <v>0</v>
      </c>
      <c r="E496" s="6" t="s">
        <v>22</v>
      </c>
      <c r="F496" s="6" t="s">
        <v>20</v>
      </c>
      <c r="G496" s="7">
        <v>125.39359999999999</v>
      </c>
    </row>
    <row r="497" spans="1:7" x14ac:dyDescent="0.25">
      <c r="A497" s="6">
        <v>44</v>
      </c>
      <c r="B497" s="6" t="s">
        <v>18</v>
      </c>
      <c r="C497" s="7">
        <v>38.06</v>
      </c>
      <c r="D497" s="6">
        <v>0</v>
      </c>
      <c r="E497" s="6" t="s">
        <v>19</v>
      </c>
      <c r="F497" s="6" t="s">
        <v>23</v>
      </c>
      <c r="G497" s="7">
        <v>4888.5135609999998</v>
      </c>
    </row>
    <row r="498" spans="1:7" x14ac:dyDescent="0.25">
      <c r="A498" s="6">
        <v>53</v>
      </c>
      <c r="B498" s="6" t="s">
        <v>21</v>
      </c>
      <c r="C498" s="7">
        <v>31.16</v>
      </c>
      <c r="D498" s="6">
        <v>1</v>
      </c>
      <c r="E498" s="6" t="s">
        <v>22</v>
      </c>
      <c r="F498" s="6" t="s">
        <v>24</v>
      </c>
      <c r="G498" s="7">
        <v>1046.19794</v>
      </c>
    </row>
    <row r="499" spans="1:7" x14ac:dyDescent="0.25">
      <c r="A499" s="6">
        <v>19</v>
      </c>
      <c r="B499" s="6" t="s">
        <v>18</v>
      </c>
      <c r="C499" s="7">
        <v>32.9</v>
      </c>
      <c r="D499" s="6">
        <v>0</v>
      </c>
      <c r="E499" s="6" t="s">
        <v>22</v>
      </c>
      <c r="F499" s="6" t="s">
        <v>20</v>
      </c>
      <c r="G499" s="7">
        <v>174.87739999999999</v>
      </c>
    </row>
    <row r="500" spans="1:7" x14ac:dyDescent="0.25">
      <c r="A500" s="6">
        <v>61</v>
      </c>
      <c r="B500" s="6" t="s">
        <v>18</v>
      </c>
      <c r="C500" s="7">
        <v>25.08</v>
      </c>
      <c r="D500" s="6">
        <v>0</v>
      </c>
      <c r="E500" s="6" t="s">
        <v>22</v>
      </c>
      <c r="F500" s="6" t="s">
        <v>23</v>
      </c>
      <c r="G500" s="7">
        <v>2451.3091260000001</v>
      </c>
    </row>
    <row r="501" spans="1:7" x14ac:dyDescent="0.25">
      <c r="A501" s="6">
        <v>18</v>
      </c>
      <c r="B501" s="6" t="s">
        <v>18</v>
      </c>
      <c r="C501" s="7">
        <v>25.08</v>
      </c>
      <c r="D501" s="6">
        <v>0</v>
      </c>
      <c r="E501" s="6" t="s">
        <v>22</v>
      </c>
      <c r="F501" s="6" t="s">
        <v>25</v>
      </c>
      <c r="G501" s="7">
        <v>219.64731999999998</v>
      </c>
    </row>
    <row r="502" spans="1:7" x14ac:dyDescent="0.25">
      <c r="A502" s="6">
        <v>61</v>
      </c>
      <c r="B502" s="6" t="s">
        <v>21</v>
      </c>
      <c r="C502" s="7">
        <v>43.4</v>
      </c>
      <c r="D502" s="6">
        <v>0</v>
      </c>
      <c r="E502" s="6" t="s">
        <v>22</v>
      </c>
      <c r="F502" s="6" t="s">
        <v>20</v>
      </c>
      <c r="G502" s="7">
        <v>1257.4049</v>
      </c>
    </row>
    <row r="503" spans="1:7" x14ac:dyDescent="0.25">
      <c r="A503" s="6">
        <v>21</v>
      </c>
      <c r="B503" s="6" t="s">
        <v>21</v>
      </c>
      <c r="C503" s="7">
        <v>25.7</v>
      </c>
      <c r="D503" s="6">
        <v>4</v>
      </c>
      <c r="E503" s="6" t="s">
        <v>19</v>
      </c>
      <c r="F503" s="6" t="s">
        <v>20</v>
      </c>
      <c r="G503" s="7">
        <v>1794.2105999999999</v>
      </c>
    </row>
    <row r="504" spans="1:7" x14ac:dyDescent="0.25">
      <c r="A504" s="6">
        <v>20</v>
      </c>
      <c r="B504" s="6" t="s">
        <v>21</v>
      </c>
      <c r="C504" s="7">
        <v>27.93</v>
      </c>
      <c r="D504" s="6">
        <v>0</v>
      </c>
      <c r="E504" s="6" t="s">
        <v>22</v>
      </c>
      <c r="F504" s="6" t="s">
        <v>25</v>
      </c>
      <c r="G504" s="7">
        <v>196.70227</v>
      </c>
    </row>
    <row r="505" spans="1:7" x14ac:dyDescent="0.25">
      <c r="A505" s="6">
        <v>31</v>
      </c>
      <c r="B505" s="6" t="s">
        <v>18</v>
      </c>
      <c r="C505" s="7">
        <v>23.6</v>
      </c>
      <c r="D505" s="6">
        <v>2</v>
      </c>
      <c r="E505" s="6" t="s">
        <v>22</v>
      </c>
      <c r="F505" s="6" t="s">
        <v>20</v>
      </c>
      <c r="G505" s="7">
        <v>493.16469999999998</v>
      </c>
    </row>
    <row r="506" spans="1:7" x14ac:dyDescent="0.25">
      <c r="A506" s="6">
        <v>45</v>
      </c>
      <c r="B506" s="6" t="s">
        <v>21</v>
      </c>
      <c r="C506" s="7">
        <v>28.7</v>
      </c>
      <c r="D506" s="6">
        <v>2</v>
      </c>
      <c r="E506" s="6" t="s">
        <v>22</v>
      </c>
      <c r="F506" s="6" t="s">
        <v>20</v>
      </c>
      <c r="G506" s="7">
        <v>802.79679999999996</v>
      </c>
    </row>
    <row r="507" spans="1:7" x14ac:dyDescent="0.25">
      <c r="A507" s="6">
        <v>44</v>
      </c>
      <c r="B507" s="6" t="s">
        <v>18</v>
      </c>
      <c r="C507" s="7">
        <v>23.98</v>
      </c>
      <c r="D507" s="6">
        <v>2</v>
      </c>
      <c r="E507" s="6" t="s">
        <v>22</v>
      </c>
      <c r="F507" s="6" t="s">
        <v>23</v>
      </c>
      <c r="G507" s="7">
        <v>821.11002000000008</v>
      </c>
    </row>
    <row r="508" spans="1:7" x14ac:dyDescent="0.25">
      <c r="A508" s="6">
        <v>62</v>
      </c>
      <c r="B508" s="6" t="s">
        <v>18</v>
      </c>
      <c r="C508" s="7">
        <v>39.200000000000003</v>
      </c>
      <c r="D508" s="6">
        <v>0</v>
      </c>
      <c r="E508" s="6" t="s">
        <v>22</v>
      </c>
      <c r="F508" s="6" t="s">
        <v>20</v>
      </c>
      <c r="G508" s="7">
        <v>1347.086</v>
      </c>
    </row>
    <row r="509" spans="1:7" x14ac:dyDescent="0.25">
      <c r="A509" s="6">
        <v>29</v>
      </c>
      <c r="B509" s="6" t="s">
        <v>21</v>
      </c>
      <c r="C509" s="7">
        <v>34.4</v>
      </c>
      <c r="D509" s="6">
        <v>0</v>
      </c>
      <c r="E509" s="6" t="s">
        <v>19</v>
      </c>
      <c r="F509" s="6" t="s">
        <v>20</v>
      </c>
      <c r="G509" s="7">
        <v>3619.7699000000002</v>
      </c>
    </row>
    <row r="510" spans="1:7" x14ac:dyDescent="0.25">
      <c r="A510" s="6">
        <v>43</v>
      </c>
      <c r="B510" s="6" t="s">
        <v>21</v>
      </c>
      <c r="C510" s="7">
        <v>26.03</v>
      </c>
      <c r="D510" s="6">
        <v>0</v>
      </c>
      <c r="E510" s="6" t="s">
        <v>22</v>
      </c>
      <c r="F510" s="6" t="s">
        <v>25</v>
      </c>
      <c r="G510" s="7">
        <v>683.73686999999995</v>
      </c>
    </row>
    <row r="511" spans="1:7" x14ac:dyDescent="0.25">
      <c r="A511" s="6">
        <v>51</v>
      </c>
      <c r="B511" s="6" t="s">
        <v>21</v>
      </c>
      <c r="C511" s="7">
        <v>23.21</v>
      </c>
      <c r="D511" s="6">
        <v>1</v>
      </c>
      <c r="E511" s="6" t="s">
        <v>19</v>
      </c>
      <c r="F511" s="6" t="s">
        <v>23</v>
      </c>
      <c r="G511" s="7">
        <v>2221.81149</v>
      </c>
    </row>
    <row r="512" spans="1:7" x14ac:dyDescent="0.25">
      <c r="A512" s="6">
        <v>19</v>
      </c>
      <c r="B512" s="6" t="s">
        <v>21</v>
      </c>
      <c r="C512" s="7">
        <v>30.25</v>
      </c>
      <c r="D512" s="6">
        <v>0</v>
      </c>
      <c r="E512" s="6" t="s">
        <v>19</v>
      </c>
      <c r="F512" s="6" t="s">
        <v>23</v>
      </c>
      <c r="G512" s="7">
        <v>3254.8340499999999</v>
      </c>
    </row>
    <row r="513" spans="1:7" x14ac:dyDescent="0.25">
      <c r="A513" s="6">
        <v>38</v>
      </c>
      <c r="B513" s="6" t="s">
        <v>18</v>
      </c>
      <c r="C513" s="7">
        <v>28.93</v>
      </c>
      <c r="D513" s="6">
        <v>1</v>
      </c>
      <c r="E513" s="6" t="s">
        <v>22</v>
      </c>
      <c r="F513" s="6" t="s">
        <v>23</v>
      </c>
      <c r="G513" s="7">
        <v>597.43846999999994</v>
      </c>
    </row>
    <row r="514" spans="1:7" x14ac:dyDescent="0.25">
      <c r="A514" s="6">
        <v>37</v>
      </c>
      <c r="B514" s="6" t="s">
        <v>21</v>
      </c>
      <c r="C514" s="7">
        <v>30.875</v>
      </c>
      <c r="D514" s="6">
        <v>3</v>
      </c>
      <c r="E514" s="6" t="s">
        <v>22</v>
      </c>
      <c r="F514" s="6" t="s">
        <v>24</v>
      </c>
      <c r="G514" s="7">
        <v>679.68632500000001</v>
      </c>
    </row>
    <row r="515" spans="1:7" x14ac:dyDescent="0.25">
      <c r="A515" s="6">
        <v>22</v>
      </c>
      <c r="B515" s="6" t="s">
        <v>21</v>
      </c>
      <c r="C515" s="7">
        <v>31.35</v>
      </c>
      <c r="D515" s="6">
        <v>1</v>
      </c>
      <c r="E515" s="6" t="s">
        <v>22</v>
      </c>
      <c r="F515" s="6" t="s">
        <v>24</v>
      </c>
      <c r="G515" s="7">
        <v>264.32685000000004</v>
      </c>
    </row>
    <row r="516" spans="1:7" x14ac:dyDescent="0.25">
      <c r="A516" s="6">
        <v>21</v>
      </c>
      <c r="B516" s="6" t="s">
        <v>21</v>
      </c>
      <c r="C516" s="7">
        <v>23.75</v>
      </c>
      <c r="D516" s="6">
        <v>2</v>
      </c>
      <c r="E516" s="6" t="s">
        <v>22</v>
      </c>
      <c r="F516" s="6" t="s">
        <v>24</v>
      </c>
      <c r="G516" s="7">
        <v>307.70954999999998</v>
      </c>
    </row>
    <row r="517" spans="1:7" x14ac:dyDescent="0.25">
      <c r="A517" s="6">
        <v>24</v>
      </c>
      <c r="B517" s="6" t="s">
        <v>18</v>
      </c>
      <c r="C517" s="7">
        <v>25.27</v>
      </c>
      <c r="D517" s="6">
        <v>0</v>
      </c>
      <c r="E517" s="6" t="s">
        <v>22</v>
      </c>
      <c r="F517" s="6" t="s">
        <v>25</v>
      </c>
      <c r="G517" s="7">
        <v>304.42133000000001</v>
      </c>
    </row>
    <row r="518" spans="1:7" x14ac:dyDescent="0.25">
      <c r="A518" s="6">
        <v>57</v>
      </c>
      <c r="B518" s="6" t="s">
        <v>18</v>
      </c>
      <c r="C518" s="7">
        <v>28.7</v>
      </c>
      <c r="D518" s="6">
        <v>0</v>
      </c>
      <c r="E518" s="6" t="s">
        <v>22</v>
      </c>
      <c r="F518" s="6" t="s">
        <v>20</v>
      </c>
      <c r="G518" s="7">
        <v>1145.528</v>
      </c>
    </row>
    <row r="519" spans="1:7" x14ac:dyDescent="0.25">
      <c r="A519" s="6">
        <v>56</v>
      </c>
      <c r="B519" s="6" t="s">
        <v>21</v>
      </c>
      <c r="C519" s="7">
        <v>32.11</v>
      </c>
      <c r="D519" s="6">
        <v>1</v>
      </c>
      <c r="E519" s="6" t="s">
        <v>22</v>
      </c>
      <c r="F519" s="6" t="s">
        <v>25</v>
      </c>
      <c r="G519" s="7">
        <v>1176.30009</v>
      </c>
    </row>
    <row r="520" spans="1:7" x14ac:dyDescent="0.25">
      <c r="A520" s="6">
        <v>27</v>
      </c>
      <c r="B520" s="6" t="s">
        <v>21</v>
      </c>
      <c r="C520" s="7">
        <v>33.659999999999997</v>
      </c>
      <c r="D520" s="6">
        <v>0</v>
      </c>
      <c r="E520" s="6" t="s">
        <v>22</v>
      </c>
      <c r="F520" s="6" t="s">
        <v>23</v>
      </c>
      <c r="G520" s="7">
        <v>249.84144000000001</v>
      </c>
    </row>
    <row r="521" spans="1:7" x14ac:dyDescent="0.25">
      <c r="A521" s="6">
        <v>51</v>
      </c>
      <c r="B521" s="6" t="s">
        <v>21</v>
      </c>
      <c r="C521" s="7">
        <v>22.42</v>
      </c>
      <c r="D521" s="6">
        <v>0</v>
      </c>
      <c r="E521" s="6" t="s">
        <v>22</v>
      </c>
      <c r="F521" s="6" t="s">
        <v>25</v>
      </c>
      <c r="G521" s="7">
        <v>936.13268000000005</v>
      </c>
    </row>
    <row r="522" spans="1:7" x14ac:dyDescent="0.25">
      <c r="A522" s="6">
        <v>19</v>
      </c>
      <c r="B522" s="6" t="s">
        <v>21</v>
      </c>
      <c r="C522" s="7">
        <v>30.4</v>
      </c>
      <c r="D522" s="6">
        <v>0</v>
      </c>
      <c r="E522" s="6" t="s">
        <v>22</v>
      </c>
      <c r="F522" s="6" t="s">
        <v>20</v>
      </c>
      <c r="G522" s="7">
        <v>125.62989999999999</v>
      </c>
    </row>
    <row r="523" spans="1:7" x14ac:dyDescent="0.25">
      <c r="A523" s="6">
        <v>39</v>
      </c>
      <c r="B523" s="6" t="s">
        <v>21</v>
      </c>
      <c r="C523" s="7">
        <v>28.3</v>
      </c>
      <c r="D523" s="6">
        <v>1</v>
      </c>
      <c r="E523" s="6" t="s">
        <v>19</v>
      </c>
      <c r="F523" s="6" t="s">
        <v>20</v>
      </c>
      <c r="G523" s="7">
        <v>2108.2159999999999</v>
      </c>
    </row>
    <row r="524" spans="1:7" x14ac:dyDescent="0.25">
      <c r="A524" s="6">
        <v>58</v>
      </c>
      <c r="B524" s="6" t="s">
        <v>21</v>
      </c>
      <c r="C524" s="7">
        <v>35.700000000000003</v>
      </c>
      <c r="D524" s="6">
        <v>0</v>
      </c>
      <c r="E524" s="6" t="s">
        <v>22</v>
      </c>
      <c r="F524" s="6" t="s">
        <v>20</v>
      </c>
      <c r="G524" s="7">
        <v>1136.2755</v>
      </c>
    </row>
    <row r="525" spans="1:7" x14ac:dyDescent="0.25">
      <c r="A525" s="6">
        <v>20</v>
      </c>
      <c r="B525" s="6" t="s">
        <v>21</v>
      </c>
      <c r="C525" s="7">
        <v>35.31</v>
      </c>
      <c r="D525" s="6">
        <v>1</v>
      </c>
      <c r="E525" s="6" t="s">
        <v>22</v>
      </c>
      <c r="F525" s="6" t="s">
        <v>23</v>
      </c>
      <c r="G525" s="7">
        <v>2772.4288750000001</v>
      </c>
    </row>
    <row r="526" spans="1:7" x14ac:dyDescent="0.25">
      <c r="A526" s="6">
        <v>45</v>
      </c>
      <c r="B526" s="6" t="s">
        <v>21</v>
      </c>
      <c r="C526" s="7">
        <v>30.495000000000001</v>
      </c>
      <c r="D526" s="6">
        <v>2</v>
      </c>
      <c r="E526" s="6" t="s">
        <v>22</v>
      </c>
      <c r="F526" s="6" t="s">
        <v>24</v>
      </c>
      <c r="G526" s="7">
        <v>841.34630500000003</v>
      </c>
    </row>
    <row r="527" spans="1:7" x14ac:dyDescent="0.25">
      <c r="A527" s="6">
        <v>35</v>
      </c>
      <c r="B527" s="6" t="s">
        <v>18</v>
      </c>
      <c r="C527" s="7">
        <v>31</v>
      </c>
      <c r="D527" s="6">
        <v>1</v>
      </c>
      <c r="E527" s="6" t="s">
        <v>22</v>
      </c>
      <c r="F527" s="6" t="s">
        <v>20</v>
      </c>
      <c r="G527" s="7">
        <v>524.07650000000001</v>
      </c>
    </row>
    <row r="528" spans="1:7" x14ac:dyDescent="0.25">
      <c r="A528" s="6">
        <v>31</v>
      </c>
      <c r="B528" s="6" t="s">
        <v>21</v>
      </c>
      <c r="C528" s="7">
        <v>30.875</v>
      </c>
      <c r="D528" s="6">
        <v>0</v>
      </c>
      <c r="E528" s="6" t="s">
        <v>22</v>
      </c>
      <c r="F528" s="6" t="s">
        <v>25</v>
      </c>
      <c r="G528" s="7">
        <v>385.77592500000003</v>
      </c>
    </row>
    <row r="529" spans="1:7" x14ac:dyDescent="0.25">
      <c r="A529" s="6">
        <v>50</v>
      </c>
      <c r="B529" s="6" t="s">
        <v>18</v>
      </c>
      <c r="C529" s="7">
        <v>27.36</v>
      </c>
      <c r="D529" s="6">
        <v>0</v>
      </c>
      <c r="E529" s="6" t="s">
        <v>22</v>
      </c>
      <c r="F529" s="6" t="s">
        <v>25</v>
      </c>
      <c r="G529" s="7">
        <v>2565.657526</v>
      </c>
    </row>
    <row r="530" spans="1:7" x14ac:dyDescent="0.25">
      <c r="A530" s="6">
        <v>32</v>
      </c>
      <c r="B530" s="6" t="s">
        <v>18</v>
      </c>
      <c r="C530" s="7">
        <v>44.22</v>
      </c>
      <c r="D530" s="6">
        <v>0</v>
      </c>
      <c r="E530" s="6" t="s">
        <v>22</v>
      </c>
      <c r="F530" s="6" t="s">
        <v>23</v>
      </c>
      <c r="G530" s="7">
        <v>399.41777999999999</v>
      </c>
    </row>
    <row r="531" spans="1:7" x14ac:dyDescent="0.25">
      <c r="A531" s="6">
        <v>51</v>
      </c>
      <c r="B531" s="6" t="s">
        <v>18</v>
      </c>
      <c r="C531" s="7">
        <v>33.914999999999999</v>
      </c>
      <c r="D531" s="6">
        <v>0</v>
      </c>
      <c r="E531" s="6" t="s">
        <v>22</v>
      </c>
      <c r="F531" s="6" t="s">
        <v>25</v>
      </c>
      <c r="G531" s="7">
        <v>986.63048500000002</v>
      </c>
    </row>
    <row r="532" spans="1:7" x14ac:dyDescent="0.25">
      <c r="A532" s="6">
        <v>38</v>
      </c>
      <c r="B532" s="6" t="s">
        <v>18</v>
      </c>
      <c r="C532" s="7">
        <v>37.729999999999997</v>
      </c>
      <c r="D532" s="6">
        <v>0</v>
      </c>
      <c r="E532" s="6" t="s">
        <v>22</v>
      </c>
      <c r="F532" s="6" t="s">
        <v>23</v>
      </c>
      <c r="G532" s="7">
        <v>539.76166999999998</v>
      </c>
    </row>
    <row r="533" spans="1:7" x14ac:dyDescent="0.25">
      <c r="A533" s="6">
        <v>42</v>
      </c>
      <c r="B533" s="6" t="s">
        <v>21</v>
      </c>
      <c r="C533" s="7">
        <v>26.07</v>
      </c>
      <c r="D533" s="6">
        <v>1</v>
      </c>
      <c r="E533" s="6" t="s">
        <v>19</v>
      </c>
      <c r="F533" s="6" t="s">
        <v>23</v>
      </c>
      <c r="G533" s="7">
        <v>3824.5593269999999</v>
      </c>
    </row>
    <row r="534" spans="1:7" x14ac:dyDescent="0.25">
      <c r="A534" s="6">
        <v>18</v>
      </c>
      <c r="B534" s="6" t="s">
        <v>18</v>
      </c>
      <c r="C534" s="7">
        <v>33.880000000000003</v>
      </c>
      <c r="D534" s="6">
        <v>0</v>
      </c>
      <c r="E534" s="6" t="s">
        <v>22</v>
      </c>
      <c r="F534" s="6" t="s">
        <v>23</v>
      </c>
      <c r="G534" s="7">
        <v>1148.2634849999999</v>
      </c>
    </row>
    <row r="535" spans="1:7" x14ac:dyDescent="0.25">
      <c r="A535" s="6">
        <v>19</v>
      </c>
      <c r="B535" s="6" t="s">
        <v>18</v>
      </c>
      <c r="C535" s="7">
        <v>30.59</v>
      </c>
      <c r="D535" s="6">
        <v>2</v>
      </c>
      <c r="E535" s="6" t="s">
        <v>22</v>
      </c>
      <c r="F535" s="6" t="s">
        <v>24</v>
      </c>
      <c r="G535" s="7">
        <v>2405.9680189999999</v>
      </c>
    </row>
    <row r="536" spans="1:7" x14ac:dyDescent="0.25">
      <c r="A536" s="6">
        <v>51</v>
      </c>
      <c r="B536" s="6" t="s">
        <v>18</v>
      </c>
      <c r="C536" s="7">
        <v>25.8</v>
      </c>
      <c r="D536" s="6">
        <v>1</v>
      </c>
      <c r="E536" s="6" t="s">
        <v>22</v>
      </c>
      <c r="F536" s="6" t="s">
        <v>20</v>
      </c>
      <c r="G536" s="7">
        <v>986.10249999999996</v>
      </c>
    </row>
    <row r="537" spans="1:7" x14ac:dyDescent="0.25">
      <c r="A537" s="6">
        <v>46</v>
      </c>
      <c r="B537" s="6" t="s">
        <v>21</v>
      </c>
      <c r="C537" s="7">
        <v>39.424999999999997</v>
      </c>
      <c r="D537" s="6">
        <v>1</v>
      </c>
      <c r="E537" s="6" t="s">
        <v>22</v>
      </c>
      <c r="F537" s="6" t="s">
        <v>25</v>
      </c>
      <c r="G537" s="7">
        <v>834.29087500000003</v>
      </c>
    </row>
    <row r="538" spans="1:7" x14ac:dyDescent="0.25">
      <c r="A538" s="6">
        <v>18</v>
      </c>
      <c r="B538" s="6" t="s">
        <v>21</v>
      </c>
      <c r="C538" s="7">
        <v>25.46</v>
      </c>
      <c r="D538" s="6">
        <v>0</v>
      </c>
      <c r="E538" s="6" t="s">
        <v>22</v>
      </c>
      <c r="F538" s="6" t="s">
        <v>25</v>
      </c>
      <c r="G538" s="7">
        <v>170.80014</v>
      </c>
    </row>
    <row r="539" spans="1:7" x14ac:dyDescent="0.25">
      <c r="A539" s="6">
        <v>57</v>
      </c>
      <c r="B539" s="6" t="s">
        <v>21</v>
      </c>
      <c r="C539" s="7">
        <v>42.13</v>
      </c>
      <c r="D539" s="6">
        <v>1</v>
      </c>
      <c r="E539" s="6" t="s">
        <v>19</v>
      </c>
      <c r="F539" s="6" t="s">
        <v>23</v>
      </c>
      <c r="G539" s="7">
        <v>4867.55177</v>
      </c>
    </row>
    <row r="540" spans="1:7" x14ac:dyDescent="0.25">
      <c r="A540" s="6">
        <v>62</v>
      </c>
      <c r="B540" s="6" t="s">
        <v>18</v>
      </c>
      <c r="C540" s="7">
        <v>31.73</v>
      </c>
      <c r="D540" s="6">
        <v>0</v>
      </c>
      <c r="E540" s="6" t="s">
        <v>22</v>
      </c>
      <c r="F540" s="6" t="s">
        <v>25</v>
      </c>
      <c r="G540" s="7">
        <v>1404.3476699999999</v>
      </c>
    </row>
    <row r="541" spans="1:7" x14ac:dyDescent="0.25">
      <c r="A541" s="6">
        <v>59</v>
      </c>
      <c r="B541" s="6" t="s">
        <v>21</v>
      </c>
      <c r="C541" s="7">
        <v>29.7</v>
      </c>
      <c r="D541" s="6">
        <v>2</v>
      </c>
      <c r="E541" s="6" t="s">
        <v>22</v>
      </c>
      <c r="F541" s="6" t="s">
        <v>23</v>
      </c>
      <c r="G541" s="7">
        <v>1292.5886</v>
      </c>
    </row>
    <row r="542" spans="1:7" x14ac:dyDescent="0.25">
      <c r="A542" s="6">
        <v>37</v>
      </c>
      <c r="B542" s="6" t="s">
        <v>21</v>
      </c>
      <c r="C542" s="7">
        <v>36.19</v>
      </c>
      <c r="D542" s="6">
        <v>0</v>
      </c>
      <c r="E542" s="6" t="s">
        <v>22</v>
      </c>
      <c r="F542" s="6" t="s">
        <v>23</v>
      </c>
      <c r="G542" s="7">
        <v>1921.4705529999999</v>
      </c>
    </row>
    <row r="543" spans="1:7" x14ac:dyDescent="0.25">
      <c r="A543" s="6">
        <v>64</v>
      </c>
      <c r="B543" s="6" t="s">
        <v>21</v>
      </c>
      <c r="C543" s="7">
        <v>40.479999999999997</v>
      </c>
      <c r="D543" s="6">
        <v>0</v>
      </c>
      <c r="E543" s="6" t="s">
        <v>22</v>
      </c>
      <c r="F543" s="6" t="s">
        <v>23</v>
      </c>
      <c r="G543" s="7">
        <v>1383.1115199999999</v>
      </c>
    </row>
    <row r="544" spans="1:7" x14ac:dyDescent="0.25">
      <c r="A544" s="6">
        <v>38</v>
      </c>
      <c r="B544" s="6" t="s">
        <v>21</v>
      </c>
      <c r="C544" s="7">
        <v>28.024999999999999</v>
      </c>
      <c r="D544" s="6">
        <v>1</v>
      </c>
      <c r="E544" s="6" t="s">
        <v>22</v>
      </c>
      <c r="F544" s="6" t="s">
        <v>25</v>
      </c>
      <c r="G544" s="7">
        <v>606.71267499999999</v>
      </c>
    </row>
    <row r="545" spans="1:7" x14ac:dyDescent="0.25">
      <c r="A545" s="6">
        <v>33</v>
      </c>
      <c r="B545" s="6" t="s">
        <v>18</v>
      </c>
      <c r="C545" s="7">
        <v>38.9</v>
      </c>
      <c r="D545" s="6">
        <v>3</v>
      </c>
      <c r="E545" s="6" t="s">
        <v>22</v>
      </c>
      <c r="F545" s="6" t="s">
        <v>20</v>
      </c>
      <c r="G545" s="7">
        <v>597.23779999999999</v>
      </c>
    </row>
    <row r="546" spans="1:7" x14ac:dyDescent="0.25">
      <c r="A546" s="6">
        <v>46</v>
      </c>
      <c r="B546" s="6" t="s">
        <v>18</v>
      </c>
      <c r="C546" s="7">
        <v>30.2</v>
      </c>
      <c r="D546" s="6">
        <v>2</v>
      </c>
      <c r="E546" s="6" t="s">
        <v>22</v>
      </c>
      <c r="F546" s="6" t="s">
        <v>20</v>
      </c>
      <c r="G546" s="7">
        <v>882.50859999999989</v>
      </c>
    </row>
    <row r="547" spans="1:7" x14ac:dyDescent="0.25">
      <c r="A547" s="6">
        <v>46</v>
      </c>
      <c r="B547" s="6" t="s">
        <v>18</v>
      </c>
      <c r="C547" s="7">
        <v>28.05</v>
      </c>
      <c r="D547" s="6">
        <v>1</v>
      </c>
      <c r="E547" s="6" t="s">
        <v>22</v>
      </c>
      <c r="F547" s="6" t="s">
        <v>23</v>
      </c>
      <c r="G547" s="7">
        <v>823.30975000000001</v>
      </c>
    </row>
    <row r="548" spans="1:7" x14ac:dyDescent="0.25">
      <c r="A548" s="6">
        <v>53</v>
      </c>
      <c r="B548" s="6" t="s">
        <v>21</v>
      </c>
      <c r="C548" s="7">
        <v>31.35</v>
      </c>
      <c r="D548" s="6">
        <v>0</v>
      </c>
      <c r="E548" s="6" t="s">
        <v>22</v>
      </c>
      <c r="F548" s="6" t="s">
        <v>23</v>
      </c>
      <c r="G548" s="7">
        <v>2734.6042069999999</v>
      </c>
    </row>
    <row r="549" spans="1:7" x14ac:dyDescent="0.25">
      <c r="A549" s="6">
        <v>34</v>
      </c>
      <c r="B549" s="6" t="s">
        <v>18</v>
      </c>
      <c r="C549" s="7">
        <v>38</v>
      </c>
      <c r="D549" s="6">
        <v>3</v>
      </c>
      <c r="E549" s="6" t="s">
        <v>22</v>
      </c>
      <c r="F549" s="6" t="s">
        <v>20</v>
      </c>
      <c r="G549" s="7">
        <v>619.64480000000003</v>
      </c>
    </row>
    <row r="550" spans="1:7" x14ac:dyDescent="0.25">
      <c r="A550" s="6">
        <v>20</v>
      </c>
      <c r="B550" s="6" t="s">
        <v>18</v>
      </c>
      <c r="C550" s="7">
        <v>31.79</v>
      </c>
      <c r="D550" s="6">
        <v>2</v>
      </c>
      <c r="E550" s="6" t="s">
        <v>22</v>
      </c>
      <c r="F550" s="6" t="s">
        <v>23</v>
      </c>
      <c r="G550" s="7">
        <v>305.63881000000003</v>
      </c>
    </row>
    <row r="551" spans="1:7" x14ac:dyDescent="0.25">
      <c r="A551" s="6">
        <v>63</v>
      </c>
      <c r="B551" s="6" t="s">
        <v>18</v>
      </c>
      <c r="C551" s="7">
        <v>36.299999999999997</v>
      </c>
      <c r="D551" s="6">
        <v>0</v>
      </c>
      <c r="E551" s="6" t="s">
        <v>22</v>
      </c>
      <c r="F551" s="6" t="s">
        <v>23</v>
      </c>
      <c r="G551" s="7">
        <v>1388.7203999999999</v>
      </c>
    </row>
    <row r="552" spans="1:7" x14ac:dyDescent="0.25">
      <c r="A552" s="6">
        <v>54</v>
      </c>
      <c r="B552" s="6" t="s">
        <v>18</v>
      </c>
      <c r="C552" s="7">
        <v>47.41</v>
      </c>
      <c r="D552" s="6">
        <v>0</v>
      </c>
      <c r="E552" s="6" t="s">
        <v>19</v>
      </c>
      <c r="F552" s="6" t="s">
        <v>23</v>
      </c>
      <c r="G552" s="7">
        <v>6377.0428010000005</v>
      </c>
    </row>
    <row r="553" spans="1:7" x14ac:dyDescent="0.25">
      <c r="A553" s="6">
        <v>54</v>
      </c>
      <c r="B553" s="6" t="s">
        <v>21</v>
      </c>
      <c r="C553" s="7">
        <v>30.21</v>
      </c>
      <c r="D553" s="6">
        <v>0</v>
      </c>
      <c r="E553" s="6" t="s">
        <v>22</v>
      </c>
      <c r="F553" s="6" t="s">
        <v>24</v>
      </c>
      <c r="G553" s="7">
        <v>1023.1499900000001</v>
      </c>
    </row>
    <row r="554" spans="1:7" x14ac:dyDescent="0.25">
      <c r="A554" s="6">
        <v>49</v>
      </c>
      <c r="B554" s="6" t="s">
        <v>21</v>
      </c>
      <c r="C554" s="7">
        <v>25.84</v>
      </c>
      <c r="D554" s="6">
        <v>2</v>
      </c>
      <c r="E554" s="6" t="s">
        <v>19</v>
      </c>
      <c r="F554" s="6" t="s">
        <v>24</v>
      </c>
      <c r="G554" s="7">
        <v>2380.72406</v>
      </c>
    </row>
    <row r="555" spans="1:7" x14ac:dyDescent="0.25">
      <c r="A555" s="6">
        <v>28</v>
      </c>
      <c r="B555" s="6" t="s">
        <v>21</v>
      </c>
      <c r="C555" s="7">
        <v>35.435000000000002</v>
      </c>
      <c r="D555" s="6">
        <v>0</v>
      </c>
      <c r="E555" s="6" t="s">
        <v>22</v>
      </c>
      <c r="F555" s="6" t="s">
        <v>25</v>
      </c>
      <c r="G555" s="7">
        <v>326.88466499999998</v>
      </c>
    </row>
    <row r="556" spans="1:7" x14ac:dyDescent="0.25">
      <c r="A556" s="6">
        <v>54</v>
      </c>
      <c r="B556" s="6" t="s">
        <v>18</v>
      </c>
      <c r="C556" s="7">
        <v>46.7</v>
      </c>
      <c r="D556" s="6">
        <v>2</v>
      </c>
      <c r="E556" s="6" t="s">
        <v>22</v>
      </c>
      <c r="F556" s="6" t="s">
        <v>20</v>
      </c>
      <c r="G556" s="7">
        <v>1153.8421000000001</v>
      </c>
    </row>
    <row r="557" spans="1:7" x14ac:dyDescent="0.25">
      <c r="A557" s="6">
        <v>25</v>
      </c>
      <c r="B557" s="6" t="s">
        <v>18</v>
      </c>
      <c r="C557" s="7">
        <v>28.594999999999999</v>
      </c>
      <c r="D557" s="6">
        <v>0</v>
      </c>
      <c r="E557" s="6" t="s">
        <v>22</v>
      </c>
      <c r="F557" s="6" t="s">
        <v>25</v>
      </c>
      <c r="G557" s="7">
        <v>321.36220500000002</v>
      </c>
    </row>
    <row r="558" spans="1:7" x14ac:dyDescent="0.25">
      <c r="A558" s="6">
        <v>43</v>
      </c>
      <c r="B558" s="6" t="s">
        <v>18</v>
      </c>
      <c r="C558" s="7">
        <v>46.2</v>
      </c>
      <c r="D558" s="6">
        <v>0</v>
      </c>
      <c r="E558" s="6" t="s">
        <v>19</v>
      </c>
      <c r="F558" s="6" t="s">
        <v>23</v>
      </c>
      <c r="G558" s="7">
        <v>4586.3204999999998</v>
      </c>
    </row>
    <row r="559" spans="1:7" x14ac:dyDescent="0.25">
      <c r="A559" s="6">
        <v>63</v>
      </c>
      <c r="B559" s="6" t="s">
        <v>21</v>
      </c>
      <c r="C559" s="7">
        <v>30.8</v>
      </c>
      <c r="D559" s="6">
        <v>0</v>
      </c>
      <c r="E559" s="6" t="s">
        <v>22</v>
      </c>
      <c r="F559" s="6" t="s">
        <v>20</v>
      </c>
      <c r="G559" s="7">
        <v>1339.0558999999998</v>
      </c>
    </row>
    <row r="560" spans="1:7" x14ac:dyDescent="0.25">
      <c r="A560" s="6">
        <v>32</v>
      </c>
      <c r="B560" s="6" t="s">
        <v>18</v>
      </c>
      <c r="C560" s="7">
        <v>28.93</v>
      </c>
      <c r="D560" s="6">
        <v>0</v>
      </c>
      <c r="E560" s="6" t="s">
        <v>22</v>
      </c>
      <c r="F560" s="6" t="s">
        <v>23</v>
      </c>
      <c r="G560" s="7">
        <v>397.29246999999998</v>
      </c>
    </row>
    <row r="561" spans="1:7" x14ac:dyDescent="0.25">
      <c r="A561" s="6">
        <v>62</v>
      </c>
      <c r="B561" s="6" t="s">
        <v>21</v>
      </c>
      <c r="C561" s="7">
        <v>21.4</v>
      </c>
      <c r="D561" s="6">
        <v>0</v>
      </c>
      <c r="E561" s="6" t="s">
        <v>22</v>
      </c>
      <c r="F561" s="6" t="s">
        <v>20</v>
      </c>
      <c r="G561" s="7">
        <v>1295.7118</v>
      </c>
    </row>
    <row r="562" spans="1:7" x14ac:dyDescent="0.25">
      <c r="A562" s="6">
        <v>52</v>
      </c>
      <c r="B562" s="6" t="s">
        <v>18</v>
      </c>
      <c r="C562" s="7">
        <v>31.73</v>
      </c>
      <c r="D562" s="6">
        <v>2</v>
      </c>
      <c r="E562" s="6" t="s">
        <v>22</v>
      </c>
      <c r="F562" s="6" t="s">
        <v>24</v>
      </c>
      <c r="G562" s="7">
        <v>1118.76567</v>
      </c>
    </row>
    <row r="563" spans="1:7" x14ac:dyDescent="0.25">
      <c r="A563" s="6">
        <v>25</v>
      </c>
      <c r="B563" s="6" t="s">
        <v>18</v>
      </c>
      <c r="C563" s="7">
        <v>41.325000000000003</v>
      </c>
      <c r="D563" s="6">
        <v>0</v>
      </c>
      <c r="E563" s="6" t="s">
        <v>22</v>
      </c>
      <c r="F563" s="6" t="s">
        <v>25</v>
      </c>
      <c r="G563" s="7">
        <v>1787.8900679999999</v>
      </c>
    </row>
    <row r="564" spans="1:7" x14ac:dyDescent="0.25">
      <c r="A564" s="6">
        <v>28</v>
      </c>
      <c r="B564" s="6" t="s">
        <v>21</v>
      </c>
      <c r="C564" s="7">
        <v>23.8</v>
      </c>
      <c r="D564" s="6">
        <v>2</v>
      </c>
      <c r="E564" s="6" t="s">
        <v>22</v>
      </c>
      <c r="F564" s="6" t="s">
        <v>20</v>
      </c>
      <c r="G564" s="7">
        <v>384.76740000000001</v>
      </c>
    </row>
    <row r="565" spans="1:7" x14ac:dyDescent="0.25">
      <c r="A565" s="6">
        <v>46</v>
      </c>
      <c r="B565" s="6" t="s">
        <v>21</v>
      </c>
      <c r="C565" s="7">
        <v>33.44</v>
      </c>
      <c r="D565" s="6">
        <v>1</v>
      </c>
      <c r="E565" s="6" t="s">
        <v>22</v>
      </c>
      <c r="F565" s="6" t="s">
        <v>25</v>
      </c>
      <c r="G565" s="7">
        <v>833.45895999999993</v>
      </c>
    </row>
    <row r="566" spans="1:7" x14ac:dyDescent="0.25">
      <c r="A566" s="6">
        <v>34</v>
      </c>
      <c r="B566" s="6" t="s">
        <v>21</v>
      </c>
      <c r="C566" s="7">
        <v>34.21</v>
      </c>
      <c r="D566" s="6">
        <v>0</v>
      </c>
      <c r="E566" s="6" t="s">
        <v>22</v>
      </c>
      <c r="F566" s="6" t="s">
        <v>23</v>
      </c>
      <c r="G566" s="7">
        <v>393.51799</v>
      </c>
    </row>
    <row r="567" spans="1:7" x14ac:dyDescent="0.25">
      <c r="A567" s="6">
        <v>35</v>
      </c>
      <c r="B567" s="6" t="s">
        <v>18</v>
      </c>
      <c r="C567" s="7">
        <v>34.104999999999997</v>
      </c>
      <c r="D567" s="6">
        <v>3</v>
      </c>
      <c r="E567" s="6" t="s">
        <v>19</v>
      </c>
      <c r="F567" s="6" t="s">
        <v>24</v>
      </c>
      <c r="G567" s="7">
        <v>3998.3425949999996</v>
      </c>
    </row>
    <row r="568" spans="1:7" x14ac:dyDescent="0.25">
      <c r="A568" s="6">
        <v>19</v>
      </c>
      <c r="B568" s="6" t="s">
        <v>21</v>
      </c>
      <c r="C568" s="7">
        <v>35.53</v>
      </c>
      <c r="D568" s="6">
        <v>0</v>
      </c>
      <c r="E568" s="6" t="s">
        <v>22</v>
      </c>
      <c r="F568" s="6" t="s">
        <v>24</v>
      </c>
      <c r="G568" s="7">
        <v>164.64296999999999</v>
      </c>
    </row>
    <row r="569" spans="1:7" x14ac:dyDescent="0.25">
      <c r="A569" s="6">
        <v>46</v>
      </c>
      <c r="B569" s="6" t="s">
        <v>18</v>
      </c>
      <c r="C569" s="7">
        <v>19.95</v>
      </c>
      <c r="D569" s="6">
        <v>2</v>
      </c>
      <c r="E569" s="6" t="s">
        <v>22</v>
      </c>
      <c r="F569" s="6" t="s">
        <v>24</v>
      </c>
      <c r="G569" s="7">
        <v>919.38384999999994</v>
      </c>
    </row>
    <row r="570" spans="1:7" x14ac:dyDescent="0.25">
      <c r="A570" s="6">
        <v>54</v>
      </c>
      <c r="B570" s="6" t="s">
        <v>18</v>
      </c>
      <c r="C570" s="7">
        <v>32.68</v>
      </c>
      <c r="D570" s="6">
        <v>0</v>
      </c>
      <c r="E570" s="6" t="s">
        <v>22</v>
      </c>
      <c r="F570" s="6" t="s">
        <v>25</v>
      </c>
      <c r="G570" s="7">
        <v>1092.3933199999999</v>
      </c>
    </row>
    <row r="571" spans="1:7" x14ac:dyDescent="0.25">
      <c r="A571" s="6">
        <v>27</v>
      </c>
      <c r="B571" s="6" t="s">
        <v>21</v>
      </c>
      <c r="C571" s="7">
        <v>30.5</v>
      </c>
      <c r="D571" s="6">
        <v>0</v>
      </c>
      <c r="E571" s="6" t="s">
        <v>22</v>
      </c>
      <c r="F571" s="6" t="s">
        <v>20</v>
      </c>
      <c r="G571" s="7">
        <v>249.40219999999999</v>
      </c>
    </row>
    <row r="572" spans="1:7" x14ac:dyDescent="0.25">
      <c r="A572" s="6">
        <v>50</v>
      </c>
      <c r="B572" s="6" t="s">
        <v>21</v>
      </c>
      <c r="C572" s="7">
        <v>44.77</v>
      </c>
      <c r="D572" s="6">
        <v>1</v>
      </c>
      <c r="E572" s="6" t="s">
        <v>22</v>
      </c>
      <c r="F572" s="6" t="s">
        <v>23</v>
      </c>
      <c r="G572" s="7">
        <v>905.87302999999997</v>
      </c>
    </row>
    <row r="573" spans="1:7" x14ac:dyDescent="0.25">
      <c r="A573" s="6">
        <v>18</v>
      </c>
      <c r="B573" s="6" t="s">
        <v>18</v>
      </c>
      <c r="C573" s="7">
        <v>32.119999999999997</v>
      </c>
      <c r="D573" s="6">
        <v>2</v>
      </c>
      <c r="E573" s="6" t="s">
        <v>22</v>
      </c>
      <c r="F573" s="6" t="s">
        <v>23</v>
      </c>
      <c r="G573" s="7">
        <v>280.12588</v>
      </c>
    </row>
    <row r="574" spans="1:7" x14ac:dyDescent="0.25">
      <c r="A574" s="6">
        <v>19</v>
      </c>
      <c r="B574" s="6" t="s">
        <v>18</v>
      </c>
      <c r="C574" s="7">
        <v>30.495000000000001</v>
      </c>
      <c r="D574" s="6">
        <v>0</v>
      </c>
      <c r="E574" s="6" t="s">
        <v>22</v>
      </c>
      <c r="F574" s="6" t="s">
        <v>24</v>
      </c>
      <c r="G574" s="7">
        <v>212.84310500000001</v>
      </c>
    </row>
    <row r="575" spans="1:7" x14ac:dyDescent="0.25">
      <c r="A575" s="6">
        <v>38</v>
      </c>
      <c r="B575" s="6" t="s">
        <v>18</v>
      </c>
      <c r="C575" s="7">
        <v>40.564999999999998</v>
      </c>
      <c r="D575" s="6">
        <v>1</v>
      </c>
      <c r="E575" s="6" t="s">
        <v>22</v>
      </c>
      <c r="F575" s="6" t="s">
        <v>24</v>
      </c>
      <c r="G575" s="7">
        <v>637.35573499999998</v>
      </c>
    </row>
    <row r="576" spans="1:7" x14ac:dyDescent="0.25">
      <c r="A576" s="6">
        <v>41</v>
      </c>
      <c r="B576" s="6" t="s">
        <v>21</v>
      </c>
      <c r="C576" s="7">
        <v>30.59</v>
      </c>
      <c r="D576" s="6">
        <v>2</v>
      </c>
      <c r="E576" s="6" t="s">
        <v>22</v>
      </c>
      <c r="F576" s="6" t="s">
        <v>24</v>
      </c>
      <c r="G576" s="7">
        <v>725.67231000000004</v>
      </c>
    </row>
    <row r="577" spans="1:7" x14ac:dyDescent="0.25">
      <c r="A577" s="6">
        <v>49</v>
      </c>
      <c r="B577" s="6" t="s">
        <v>18</v>
      </c>
      <c r="C577" s="7">
        <v>31.9</v>
      </c>
      <c r="D577" s="6">
        <v>5</v>
      </c>
      <c r="E577" s="6" t="s">
        <v>22</v>
      </c>
      <c r="F577" s="6" t="s">
        <v>20</v>
      </c>
      <c r="G577" s="7">
        <v>1155.2904000000001</v>
      </c>
    </row>
    <row r="578" spans="1:7" x14ac:dyDescent="0.25">
      <c r="A578" s="6">
        <v>48</v>
      </c>
      <c r="B578" s="6" t="s">
        <v>21</v>
      </c>
      <c r="C578" s="7">
        <v>40.564999999999998</v>
      </c>
      <c r="D578" s="6">
        <v>2</v>
      </c>
      <c r="E578" s="6" t="s">
        <v>19</v>
      </c>
      <c r="F578" s="6" t="s">
        <v>24</v>
      </c>
      <c r="G578" s="7">
        <v>4570.2022349999997</v>
      </c>
    </row>
    <row r="579" spans="1:7" x14ac:dyDescent="0.25">
      <c r="A579" s="6">
        <v>31</v>
      </c>
      <c r="B579" s="6" t="s">
        <v>18</v>
      </c>
      <c r="C579" s="7">
        <v>29.1</v>
      </c>
      <c r="D579" s="6">
        <v>0</v>
      </c>
      <c r="E579" s="6" t="s">
        <v>22</v>
      </c>
      <c r="F579" s="6" t="s">
        <v>20</v>
      </c>
      <c r="G579" s="7">
        <v>376.12919999999997</v>
      </c>
    </row>
    <row r="580" spans="1:7" x14ac:dyDescent="0.25">
      <c r="A580" s="6">
        <v>18</v>
      </c>
      <c r="B580" s="6" t="s">
        <v>18</v>
      </c>
      <c r="C580" s="7">
        <v>37.29</v>
      </c>
      <c r="D580" s="6">
        <v>1</v>
      </c>
      <c r="E580" s="6" t="s">
        <v>22</v>
      </c>
      <c r="F580" s="6" t="s">
        <v>23</v>
      </c>
      <c r="G580" s="7">
        <v>221.94450999999998</v>
      </c>
    </row>
    <row r="581" spans="1:7" x14ac:dyDescent="0.25">
      <c r="A581" s="6">
        <v>30</v>
      </c>
      <c r="B581" s="6" t="s">
        <v>18</v>
      </c>
      <c r="C581" s="7">
        <v>43.12</v>
      </c>
      <c r="D581" s="6">
        <v>2</v>
      </c>
      <c r="E581" s="6" t="s">
        <v>22</v>
      </c>
      <c r="F581" s="6" t="s">
        <v>23</v>
      </c>
      <c r="G581" s="7">
        <v>475.36368000000004</v>
      </c>
    </row>
    <row r="582" spans="1:7" x14ac:dyDescent="0.25">
      <c r="A582" s="6">
        <v>62</v>
      </c>
      <c r="B582" s="6" t="s">
        <v>18</v>
      </c>
      <c r="C582" s="7">
        <v>36.86</v>
      </c>
      <c r="D582" s="6">
        <v>1</v>
      </c>
      <c r="E582" s="6" t="s">
        <v>22</v>
      </c>
      <c r="F582" s="6" t="s">
        <v>25</v>
      </c>
      <c r="G582" s="7">
        <v>3162.000106</v>
      </c>
    </row>
    <row r="583" spans="1:7" x14ac:dyDescent="0.25">
      <c r="A583" s="6">
        <v>57</v>
      </c>
      <c r="B583" s="6" t="s">
        <v>18</v>
      </c>
      <c r="C583" s="7">
        <v>34.295000000000002</v>
      </c>
      <c r="D583" s="6">
        <v>2</v>
      </c>
      <c r="E583" s="6" t="s">
        <v>22</v>
      </c>
      <c r="F583" s="6" t="s">
        <v>25</v>
      </c>
      <c r="G583" s="7">
        <v>1322.4057049999999</v>
      </c>
    </row>
    <row r="584" spans="1:7" x14ac:dyDescent="0.25">
      <c r="A584" s="6">
        <v>58</v>
      </c>
      <c r="B584" s="6" t="s">
        <v>18</v>
      </c>
      <c r="C584" s="7">
        <v>27.17</v>
      </c>
      <c r="D584" s="6">
        <v>0</v>
      </c>
      <c r="E584" s="6" t="s">
        <v>22</v>
      </c>
      <c r="F584" s="6" t="s">
        <v>24</v>
      </c>
      <c r="G584" s="7">
        <v>1222.2898300000002</v>
      </c>
    </row>
    <row r="585" spans="1:7" x14ac:dyDescent="0.25">
      <c r="A585" s="6">
        <v>22</v>
      </c>
      <c r="B585" s="6" t="s">
        <v>21</v>
      </c>
      <c r="C585" s="7">
        <v>26.84</v>
      </c>
      <c r="D585" s="6">
        <v>0</v>
      </c>
      <c r="E585" s="6" t="s">
        <v>22</v>
      </c>
      <c r="F585" s="6" t="s">
        <v>23</v>
      </c>
      <c r="G585" s="7">
        <v>166.49996000000002</v>
      </c>
    </row>
    <row r="586" spans="1:7" x14ac:dyDescent="0.25">
      <c r="A586" s="6">
        <v>31</v>
      </c>
      <c r="B586" s="6" t="s">
        <v>18</v>
      </c>
      <c r="C586" s="7">
        <v>38.094999999999999</v>
      </c>
      <c r="D586" s="6">
        <v>1</v>
      </c>
      <c r="E586" s="6" t="s">
        <v>19</v>
      </c>
      <c r="F586" s="6" t="s">
        <v>25</v>
      </c>
      <c r="G586" s="7">
        <v>5857.1074480000007</v>
      </c>
    </row>
    <row r="587" spans="1:7" x14ac:dyDescent="0.25">
      <c r="A587" s="6">
        <v>52</v>
      </c>
      <c r="B587" s="6" t="s">
        <v>21</v>
      </c>
      <c r="C587" s="7">
        <v>30.2</v>
      </c>
      <c r="D587" s="6">
        <v>1</v>
      </c>
      <c r="E587" s="6" t="s">
        <v>22</v>
      </c>
      <c r="F587" s="6" t="s">
        <v>20</v>
      </c>
      <c r="G587" s="7">
        <v>972.45300000000009</v>
      </c>
    </row>
    <row r="588" spans="1:7" x14ac:dyDescent="0.25">
      <c r="A588" s="6">
        <v>25</v>
      </c>
      <c r="B588" s="6" t="s">
        <v>18</v>
      </c>
      <c r="C588" s="7">
        <v>23.465</v>
      </c>
      <c r="D588" s="6">
        <v>0</v>
      </c>
      <c r="E588" s="6" t="s">
        <v>22</v>
      </c>
      <c r="F588" s="6" t="s">
        <v>25</v>
      </c>
      <c r="G588" s="7">
        <v>320.649135</v>
      </c>
    </row>
    <row r="589" spans="1:7" x14ac:dyDescent="0.25">
      <c r="A589" s="6">
        <v>59</v>
      </c>
      <c r="B589" s="6" t="s">
        <v>21</v>
      </c>
      <c r="C589" s="7">
        <v>25.46</v>
      </c>
      <c r="D589" s="6">
        <v>1</v>
      </c>
      <c r="E589" s="6" t="s">
        <v>22</v>
      </c>
      <c r="F589" s="6" t="s">
        <v>25</v>
      </c>
      <c r="G589" s="7">
        <v>1291.39924</v>
      </c>
    </row>
    <row r="590" spans="1:7" x14ac:dyDescent="0.25">
      <c r="A590" s="6">
        <v>19</v>
      </c>
      <c r="B590" s="6" t="s">
        <v>21</v>
      </c>
      <c r="C590" s="7">
        <v>30.59</v>
      </c>
      <c r="D590" s="6">
        <v>0</v>
      </c>
      <c r="E590" s="6" t="s">
        <v>22</v>
      </c>
      <c r="F590" s="6" t="s">
        <v>24</v>
      </c>
      <c r="G590" s="7">
        <v>163.95631</v>
      </c>
    </row>
    <row r="591" spans="1:7" x14ac:dyDescent="0.25">
      <c r="A591" s="6">
        <v>39</v>
      </c>
      <c r="B591" s="6" t="s">
        <v>21</v>
      </c>
      <c r="C591" s="7">
        <v>45.43</v>
      </c>
      <c r="D591" s="6">
        <v>2</v>
      </c>
      <c r="E591" s="6" t="s">
        <v>22</v>
      </c>
      <c r="F591" s="6" t="s">
        <v>23</v>
      </c>
      <c r="G591" s="7">
        <v>635.62707</v>
      </c>
    </row>
    <row r="592" spans="1:7" x14ac:dyDescent="0.25">
      <c r="A592" s="6">
        <v>32</v>
      </c>
      <c r="B592" s="6" t="s">
        <v>18</v>
      </c>
      <c r="C592" s="7">
        <v>23.65</v>
      </c>
      <c r="D592" s="6">
        <v>1</v>
      </c>
      <c r="E592" s="6" t="s">
        <v>22</v>
      </c>
      <c r="F592" s="6" t="s">
        <v>23</v>
      </c>
      <c r="G592" s="7">
        <v>1762.623951</v>
      </c>
    </row>
    <row r="593" spans="1:7" x14ac:dyDescent="0.25">
      <c r="A593" s="6">
        <v>19</v>
      </c>
      <c r="B593" s="6" t="s">
        <v>21</v>
      </c>
      <c r="C593" s="7">
        <v>20.7</v>
      </c>
      <c r="D593" s="6">
        <v>0</v>
      </c>
      <c r="E593" s="6" t="s">
        <v>22</v>
      </c>
      <c r="F593" s="6" t="s">
        <v>20</v>
      </c>
      <c r="G593" s="7">
        <v>124.2816</v>
      </c>
    </row>
    <row r="594" spans="1:7" x14ac:dyDescent="0.25">
      <c r="A594" s="6">
        <v>33</v>
      </c>
      <c r="B594" s="6" t="s">
        <v>18</v>
      </c>
      <c r="C594" s="7">
        <v>28.27</v>
      </c>
      <c r="D594" s="6">
        <v>1</v>
      </c>
      <c r="E594" s="6" t="s">
        <v>22</v>
      </c>
      <c r="F594" s="6" t="s">
        <v>23</v>
      </c>
      <c r="G594" s="7">
        <v>477.96022999999997</v>
      </c>
    </row>
    <row r="595" spans="1:7" x14ac:dyDescent="0.25">
      <c r="A595" s="6">
        <v>21</v>
      </c>
      <c r="B595" s="6" t="s">
        <v>21</v>
      </c>
      <c r="C595" s="7">
        <v>20.234999999999999</v>
      </c>
      <c r="D595" s="6">
        <v>3</v>
      </c>
      <c r="E595" s="6" t="s">
        <v>22</v>
      </c>
      <c r="F595" s="6" t="s">
        <v>25</v>
      </c>
      <c r="G595" s="7">
        <v>386.12096499999996</v>
      </c>
    </row>
    <row r="596" spans="1:7" x14ac:dyDescent="0.25">
      <c r="A596" s="6">
        <v>34</v>
      </c>
      <c r="B596" s="6" t="s">
        <v>18</v>
      </c>
      <c r="C596" s="7">
        <v>30.21</v>
      </c>
      <c r="D596" s="6">
        <v>1</v>
      </c>
      <c r="E596" s="6" t="s">
        <v>19</v>
      </c>
      <c r="F596" s="6" t="s">
        <v>24</v>
      </c>
      <c r="G596" s="7">
        <v>4394.3876099999998</v>
      </c>
    </row>
    <row r="597" spans="1:7" x14ac:dyDescent="0.25">
      <c r="A597" s="6">
        <v>61</v>
      </c>
      <c r="B597" s="6" t="s">
        <v>18</v>
      </c>
      <c r="C597" s="7">
        <v>35.909999999999997</v>
      </c>
      <c r="D597" s="6">
        <v>0</v>
      </c>
      <c r="E597" s="6" t="s">
        <v>22</v>
      </c>
      <c r="F597" s="6" t="s">
        <v>25</v>
      </c>
      <c r="G597" s="7">
        <v>1363.5637899999999</v>
      </c>
    </row>
    <row r="598" spans="1:7" x14ac:dyDescent="0.25">
      <c r="A598" s="6">
        <v>38</v>
      </c>
      <c r="B598" s="6" t="s">
        <v>18</v>
      </c>
      <c r="C598" s="7">
        <v>30.69</v>
      </c>
      <c r="D598" s="6">
        <v>1</v>
      </c>
      <c r="E598" s="6" t="s">
        <v>22</v>
      </c>
      <c r="F598" s="6" t="s">
        <v>23</v>
      </c>
      <c r="G598" s="7">
        <v>597.68311000000006</v>
      </c>
    </row>
    <row r="599" spans="1:7" x14ac:dyDescent="0.25">
      <c r="A599" s="6">
        <v>58</v>
      </c>
      <c r="B599" s="6" t="s">
        <v>18</v>
      </c>
      <c r="C599" s="7">
        <v>29</v>
      </c>
      <c r="D599" s="6">
        <v>0</v>
      </c>
      <c r="E599" s="6" t="s">
        <v>22</v>
      </c>
      <c r="F599" s="6" t="s">
        <v>20</v>
      </c>
      <c r="G599" s="7">
        <v>1184.2441999999999</v>
      </c>
    </row>
    <row r="600" spans="1:7" x14ac:dyDescent="0.25">
      <c r="A600" s="6">
        <v>47</v>
      </c>
      <c r="B600" s="6" t="s">
        <v>21</v>
      </c>
      <c r="C600" s="7">
        <v>19.57</v>
      </c>
      <c r="D600" s="6">
        <v>1</v>
      </c>
      <c r="E600" s="6" t="s">
        <v>22</v>
      </c>
      <c r="F600" s="6" t="s">
        <v>24</v>
      </c>
      <c r="G600" s="7">
        <v>842.80692999999997</v>
      </c>
    </row>
    <row r="601" spans="1:7" x14ac:dyDescent="0.25">
      <c r="A601" s="6">
        <v>20</v>
      </c>
      <c r="B601" s="6" t="s">
        <v>21</v>
      </c>
      <c r="C601" s="7">
        <v>31.13</v>
      </c>
      <c r="D601" s="6">
        <v>2</v>
      </c>
      <c r="E601" s="6" t="s">
        <v>22</v>
      </c>
      <c r="F601" s="6" t="s">
        <v>23</v>
      </c>
      <c r="G601" s="7">
        <v>256.64706999999999</v>
      </c>
    </row>
    <row r="602" spans="1:7" x14ac:dyDescent="0.25">
      <c r="A602" s="6">
        <v>21</v>
      </c>
      <c r="B602" s="6" t="s">
        <v>18</v>
      </c>
      <c r="C602" s="7">
        <v>21.85</v>
      </c>
      <c r="D602" s="6">
        <v>1</v>
      </c>
      <c r="E602" s="6" t="s">
        <v>19</v>
      </c>
      <c r="F602" s="6" t="s">
        <v>25</v>
      </c>
      <c r="G602" s="7">
        <v>1535.9104499999999</v>
      </c>
    </row>
    <row r="603" spans="1:7" x14ac:dyDescent="0.25">
      <c r="A603" s="6">
        <v>41</v>
      </c>
      <c r="B603" s="6" t="s">
        <v>21</v>
      </c>
      <c r="C603" s="7">
        <v>40.26</v>
      </c>
      <c r="D603" s="6">
        <v>0</v>
      </c>
      <c r="E603" s="6" t="s">
        <v>22</v>
      </c>
      <c r="F603" s="6" t="s">
        <v>23</v>
      </c>
      <c r="G603" s="7">
        <v>570.91643999999997</v>
      </c>
    </row>
    <row r="604" spans="1:7" x14ac:dyDescent="0.25">
      <c r="A604" s="6">
        <v>46</v>
      </c>
      <c r="B604" s="6" t="s">
        <v>18</v>
      </c>
      <c r="C604" s="7">
        <v>33.725000000000001</v>
      </c>
      <c r="D604" s="6">
        <v>1</v>
      </c>
      <c r="E604" s="6" t="s">
        <v>22</v>
      </c>
      <c r="F604" s="6" t="s">
        <v>25</v>
      </c>
      <c r="G604" s="7">
        <v>882.39857499999994</v>
      </c>
    </row>
    <row r="605" spans="1:7" x14ac:dyDescent="0.25">
      <c r="A605" s="6">
        <v>42</v>
      </c>
      <c r="B605" s="6" t="s">
        <v>18</v>
      </c>
      <c r="C605" s="7">
        <v>29.48</v>
      </c>
      <c r="D605" s="6">
        <v>2</v>
      </c>
      <c r="E605" s="6" t="s">
        <v>22</v>
      </c>
      <c r="F605" s="6" t="s">
        <v>23</v>
      </c>
      <c r="G605" s="7">
        <v>764.03091999999992</v>
      </c>
    </row>
    <row r="606" spans="1:7" x14ac:dyDescent="0.25">
      <c r="A606" s="6">
        <v>34</v>
      </c>
      <c r="B606" s="6" t="s">
        <v>18</v>
      </c>
      <c r="C606" s="7">
        <v>33.25</v>
      </c>
      <c r="D606" s="6">
        <v>1</v>
      </c>
      <c r="E606" s="6" t="s">
        <v>22</v>
      </c>
      <c r="F606" s="6" t="s">
        <v>25</v>
      </c>
      <c r="G606" s="7">
        <v>559.48455000000001</v>
      </c>
    </row>
    <row r="607" spans="1:7" x14ac:dyDescent="0.25">
      <c r="A607" s="6">
        <v>43</v>
      </c>
      <c r="B607" s="6" t="s">
        <v>21</v>
      </c>
      <c r="C607" s="7">
        <v>32.6</v>
      </c>
      <c r="D607" s="6">
        <v>2</v>
      </c>
      <c r="E607" s="6" t="s">
        <v>22</v>
      </c>
      <c r="F607" s="6" t="s">
        <v>20</v>
      </c>
      <c r="G607" s="7">
        <v>744.15010000000007</v>
      </c>
    </row>
    <row r="608" spans="1:7" x14ac:dyDescent="0.25">
      <c r="A608" s="6">
        <v>52</v>
      </c>
      <c r="B608" s="6" t="s">
        <v>18</v>
      </c>
      <c r="C608" s="7">
        <v>37.524999999999999</v>
      </c>
      <c r="D608" s="6">
        <v>2</v>
      </c>
      <c r="E608" s="6" t="s">
        <v>22</v>
      </c>
      <c r="F608" s="6" t="s">
        <v>24</v>
      </c>
      <c r="G608" s="7">
        <v>3347.197189</v>
      </c>
    </row>
    <row r="609" spans="1:7" x14ac:dyDescent="0.25">
      <c r="A609" s="6">
        <v>18</v>
      </c>
      <c r="B609" s="6" t="s">
        <v>18</v>
      </c>
      <c r="C609" s="7">
        <v>39.159999999999997</v>
      </c>
      <c r="D609" s="6">
        <v>0</v>
      </c>
      <c r="E609" s="6" t="s">
        <v>22</v>
      </c>
      <c r="F609" s="6" t="s">
        <v>23</v>
      </c>
      <c r="G609" s="7">
        <v>163.30444</v>
      </c>
    </row>
    <row r="610" spans="1:7" x14ac:dyDescent="0.25">
      <c r="A610" s="6">
        <v>51</v>
      </c>
      <c r="B610" s="6" t="s">
        <v>21</v>
      </c>
      <c r="C610" s="7">
        <v>31.635000000000002</v>
      </c>
      <c r="D610" s="6">
        <v>0</v>
      </c>
      <c r="E610" s="6" t="s">
        <v>22</v>
      </c>
      <c r="F610" s="6" t="s">
        <v>24</v>
      </c>
      <c r="G610" s="7">
        <v>917.41356500000006</v>
      </c>
    </row>
    <row r="611" spans="1:7" x14ac:dyDescent="0.25">
      <c r="A611" s="6">
        <v>56</v>
      </c>
      <c r="B611" s="6" t="s">
        <v>18</v>
      </c>
      <c r="C611" s="7">
        <v>25.3</v>
      </c>
      <c r="D611" s="6">
        <v>0</v>
      </c>
      <c r="E611" s="6" t="s">
        <v>22</v>
      </c>
      <c r="F611" s="6" t="s">
        <v>20</v>
      </c>
      <c r="G611" s="7">
        <v>1107.0535</v>
      </c>
    </row>
    <row r="612" spans="1:7" x14ac:dyDescent="0.25">
      <c r="A612" s="6">
        <v>64</v>
      </c>
      <c r="B612" s="6" t="s">
        <v>18</v>
      </c>
      <c r="C612" s="7">
        <v>39.049999999999997</v>
      </c>
      <c r="D612" s="6">
        <v>3</v>
      </c>
      <c r="E612" s="6" t="s">
        <v>22</v>
      </c>
      <c r="F612" s="6" t="s">
        <v>23</v>
      </c>
      <c r="G612" s="7">
        <v>1608.5127500000001</v>
      </c>
    </row>
    <row r="613" spans="1:7" x14ac:dyDescent="0.25">
      <c r="A613" s="6">
        <v>19</v>
      </c>
      <c r="B613" s="6" t="s">
        <v>18</v>
      </c>
      <c r="C613" s="7">
        <v>28.31</v>
      </c>
      <c r="D613" s="6">
        <v>0</v>
      </c>
      <c r="E613" s="6" t="s">
        <v>19</v>
      </c>
      <c r="F613" s="6" t="s">
        <v>24</v>
      </c>
      <c r="G613" s="7">
        <v>1746.8983899999998</v>
      </c>
    </row>
    <row r="614" spans="1:7" x14ac:dyDescent="0.25">
      <c r="A614" s="6">
        <v>51</v>
      </c>
      <c r="B614" s="6" t="s">
        <v>18</v>
      </c>
      <c r="C614" s="7">
        <v>34.1</v>
      </c>
      <c r="D614" s="6">
        <v>0</v>
      </c>
      <c r="E614" s="6" t="s">
        <v>22</v>
      </c>
      <c r="F614" s="6" t="s">
        <v>23</v>
      </c>
      <c r="G614" s="7">
        <v>928.35619999999994</v>
      </c>
    </row>
    <row r="615" spans="1:7" x14ac:dyDescent="0.25">
      <c r="A615" s="6">
        <v>27</v>
      </c>
      <c r="B615" s="6" t="s">
        <v>18</v>
      </c>
      <c r="C615" s="7">
        <v>25.175000000000001</v>
      </c>
      <c r="D615" s="6">
        <v>0</v>
      </c>
      <c r="E615" s="6" t="s">
        <v>22</v>
      </c>
      <c r="F615" s="6" t="s">
        <v>25</v>
      </c>
      <c r="G615" s="7">
        <v>355.86202500000002</v>
      </c>
    </row>
    <row r="616" spans="1:7" x14ac:dyDescent="0.25">
      <c r="A616" s="6">
        <v>59</v>
      </c>
      <c r="B616" s="6" t="s">
        <v>18</v>
      </c>
      <c r="C616" s="7">
        <v>23.655000000000001</v>
      </c>
      <c r="D616" s="6">
        <v>0</v>
      </c>
      <c r="E616" s="6" t="s">
        <v>19</v>
      </c>
      <c r="F616" s="6" t="s">
        <v>24</v>
      </c>
      <c r="G616" s="7">
        <v>2567.877845</v>
      </c>
    </row>
    <row r="617" spans="1:7" x14ac:dyDescent="0.25">
      <c r="A617" s="6">
        <v>28</v>
      </c>
      <c r="B617" s="6" t="s">
        <v>21</v>
      </c>
      <c r="C617" s="7">
        <v>26.98</v>
      </c>
      <c r="D617" s="6">
        <v>2</v>
      </c>
      <c r="E617" s="6" t="s">
        <v>22</v>
      </c>
      <c r="F617" s="6" t="s">
        <v>25</v>
      </c>
      <c r="G617" s="7">
        <v>443.50941999999998</v>
      </c>
    </row>
    <row r="618" spans="1:7" x14ac:dyDescent="0.25">
      <c r="A618" s="6">
        <v>30</v>
      </c>
      <c r="B618" s="6" t="s">
        <v>21</v>
      </c>
      <c r="C618" s="7">
        <v>37.799999999999997</v>
      </c>
      <c r="D618" s="6">
        <v>2</v>
      </c>
      <c r="E618" s="6" t="s">
        <v>19</v>
      </c>
      <c r="F618" s="6" t="s">
        <v>20</v>
      </c>
      <c r="G618" s="7">
        <v>3924.1442000000002</v>
      </c>
    </row>
    <row r="619" spans="1:7" x14ac:dyDescent="0.25">
      <c r="A619" s="6">
        <v>47</v>
      </c>
      <c r="B619" s="6" t="s">
        <v>18</v>
      </c>
      <c r="C619" s="7">
        <v>29.37</v>
      </c>
      <c r="D619" s="6">
        <v>1</v>
      </c>
      <c r="E619" s="6" t="s">
        <v>22</v>
      </c>
      <c r="F619" s="6" t="s">
        <v>23</v>
      </c>
      <c r="G619" s="7">
        <v>854.76913000000002</v>
      </c>
    </row>
    <row r="620" spans="1:7" x14ac:dyDescent="0.25">
      <c r="A620" s="6">
        <v>38</v>
      </c>
      <c r="B620" s="6" t="s">
        <v>18</v>
      </c>
      <c r="C620" s="7">
        <v>34.799999999999997</v>
      </c>
      <c r="D620" s="6">
        <v>2</v>
      </c>
      <c r="E620" s="6" t="s">
        <v>22</v>
      </c>
      <c r="F620" s="6" t="s">
        <v>20</v>
      </c>
      <c r="G620" s="7">
        <v>657.15440000000001</v>
      </c>
    </row>
    <row r="621" spans="1:7" x14ac:dyDescent="0.25">
      <c r="A621" s="6">
        <v>18</v>
      </c>
      <c r="B621" s="6" t="s">
        <v>18</v>
      </c>
      <c r="C621" s="7">
        <v>33.155000000000001</v>
      </c>
      <c r="D621" s="6">
        <v>0</v>
      </c>
      <c r="E621" s="6" t="s">
        <v>22</v>
      </c>
      <c r="F621" s="6" t="s">
        <v>25</v>
      </c>
      <c r="G621" s="7">
        <v>220.769745</v>
      </c>
    </row>
    <row r="622" spans="1:7" x14ac:dyDescent="0.25">
      <c r="A622" s="6">
        <v>34</v>
      </c>
      <c r="B622" s="6" t="s">
        <v>18</v>
      </c>
      <c r="C622" s="7">
        <v>19</v>
      </c>
      <c r="D622" s="6">
        <v>3</v>
      </c>
      <c r="E622" s="6" t="s">
        <v>22</v>
      </c>
      <c r="F622" s="6" t="s">
        <v>25</v>
      </c>
      <c r="G622" s="7">
        <v>675.30379999999991</v>
      </c>
    </row>
    <row r="623" spans="1:7" x14ac:dyDescent="0.25">
      <c r="A623" s="6">
        <v>20</v>
      </c>
      <c r="B623" s="6" t="s">
        <v>18</v>
      </c>
      <c r="C623" s="7">
        <v>33</v>
      </c>
      <c r="D623" s="6">
        <v>0</v>
      </c>
      <c r="E623" s="6" t="s">
        <v>22</v>
      </c>
      <c r="F623" s="6" t="s">
        <v>23</v>
      </c>
      <c r="G623" s="7">
        <v>188.00700000000001</v>
      </c>
    </row>
    <row r="624" spans="1:7" x14ac:dyDescent="0.25">
      <c r="A624" s="6">
        <v>47</v>
      </c>
      <c r="B624" s="6" t="s">
        <v>18</v>
      </c>
      <c r="C624" s="7">
        <v>36.630000000000003</v>
      </c>
      <c r="D624" s="6">
        <v>1</v>
      </c>
      <c r="E624" s="6" t="s">
        <v>19</v>
      </c>
      <c r="F624" s="6" t="s">
        <v>23</v>
      </c>
      <c r="G624" s="7">
        <v>4296.9852700000001</v>
      </c>
    </row>
    <row r="625" spans="1:7" x14ac:dyDescent="0.25">
      <c r="A625" s="6">
        <v>56</v>
      </c>
      <c r="B625" s="6" t="s">
        <v>18</v>
      </c>
      <c r="C625" s="7">
        <v>28.594999999999999</v>
      </c>
      <c r="D625" s="6">
        <v>0</v>
      </c>
      <c r="E625" s="6" t="s">
        <v>22</v>
      </c>
      <c r="F625" s="6" t="s">
        <v>25</v>
      </c>
      <c r="G625" s="7">
        <v>1165.8115050000001</v>
      </c>
    </row>
    <row r="626" spans="1:7" x14ac:dyDescent="0.25">
      <c r="A626" s="6">
        <v>49</v>
      </c>
      <c r="B626" s="6" t="s">
        <v>21</v>
      </c>
      <c r="C626" s="7">
        <v>25.6</v>
      </c>
      <c r="D626" s="6">
        <v>2</v>
      </c>
      <c r="E626" s="6" t="s">
        <v>19</v>
      </c>
      <c r="F626" s="6" t="s">
        <v>20</v>
      </c>
      <c r="G626" s="7">
        <v>2330.6547</v>
      </c>
    </row>
    <row r="627" spans="1:7" x14ac:dyDescent="0.25">
      <c r="A627" s="6">
        <v>19</v>
      </c>
      <c r="B627" s="6" t="s">
        <v>18</v>
      </c>
      <c r="C627" s="7">
        <v>33.11</v>
      </c>
      <c r="D627" s="6">
        <v>0</v>
      </c>
      <c r="E627" s="6" t="s">
        <v>19</v>
      </c>
      <c r="F627" s="6" t="s">
        <v>23</v>
      </c>
      <c r="G627" s="7">
        <v>3443.9855900000002</v>
      </c>
    </row>
    <row r="628" spans="1:7" x14ac:dyDescent="0.25">
      <c r="A628" s="6">
        <v>55</v>
      </c>
      <c r="B628" s="6" t="s">
        <v>18</v>
      </c>
      <c r="C628" s="7">
        <v>37.1</v>
      </c>
      <c r="D628" s="6">
        <v>0</v>
      </c>
      <c r="E628" s="6" t="s">
        <v>22</v>
      </c>
      <c r="F628" s="6" t="s">
        <v>20</v>
      </c>
      <c r="G628" s="7">
        <v>1071.3643999999999</v>
      </c>
    </row>
    <row r="629" spans="1:7" x14ac:dyDescent="0.25">
      <c r="A629" s="6">
        <v>30</v>
      </c>
      <c r="B629" s="6" t="s">
        <v>21</v>
      </c>
      <c r="C629" s="7">
        <v>31.4</v>
      </c>
      <c r="D629" s="6">
        <v>1</v>
      </c>
      <c r="E629" s="6" t="s">
        <v>22</v>
      </c>
      <c r="F629" s="6" t="s">
        <v>20</v>
      </c>
      <c r="G629" s="7">
        <v>365.93459999999999</v>
      </c>
    </row>
    <row r="630" spans="1:7" x14ac:dyDescent="0.25">
      <c r="A630" s="6">
        <v>37</v>
      </c>
      <c r="B630" s="6" t="s">
        <v>21</v>
      </c>
      <c r="C630" s="7">
        <v>34.1</v>
      </c>
      <c r="D630" s="6">
        <v>4</v>
      </c>
      <c r="E630" s="6" t="s">
        <v>19</v>
      </c>
      <c r="F630" s="6" t="s">
        <v>20</v>
      </c>
      <c r="G630" s="7">
        <v>4018.2246</v>
      </c>
    </row>
    <row r="631" spans="1:7" x14ac:dyDescent="0.25">
      <c r="A631" s="6">
        <v>49</v>
      </c>
      <c r="B631" s="6" t="s">
        <v>18</v>
      </c>
      <c r="C631" s="7">
        <v>21.3</v>
      </c>
      <c r="D631" s="6">
        <v>1</v>
      </c>
      <c r="E631" s="6" t="s">
        <v>22</v>
      </c>
      <c r="F631" s="6" t="s">
        <v>20</v>
      </c>
      <c r="G631" s="7">
        <v>918.21699999999998</v>
      </c>
    </row>
    <row r="632" spans="1:7" x14ac:dyDescent="0.25">
      <c r="A632" s="6">
        <v>18</v>
      </c>
      <c r="B632" s="6" t="s">
        <v>21</v>
      </c>
      <c r="C632" s="7">
        <v>33.534999999999997</v>
      </c>
      <c r="D632" s="6">
        <v>0</v>
      </c>
      <c r="E632" s="6" t="s">
        <v>19</v>
      </c>
      <c r="F632" s="6" t="s">
        <v>25</v>
      </c>
      <c r="G632" s="7">
        <v>3461.7840649999998</v>
      </c>
    </row>
    <row r="633" spans="1:7" x14ac:dyDescent="0.25">
      <c r="A633" s="6">
        <v>59</v>
      </c>
      <c r="B633" s="6" t="s">
        <v>21</v>
      </c>
      <c r="C633" s="7">
        <v>28.785</v>
      </c>
      <c r="D633" s="6">
        <v>0</v>
      </c>
      <c r="E633" s="6" t="s">
        <v>22</v>
      </c>
      <c r="F633" s="6" t="s">
        <v>24</v>
      </c>
      <c r="G633" s="7">
        <v>1212.961415</v>
      </c>
    </row>
    <row r="634" spans="1:7" x14ac:dyDescent="0.25">
      <c r="A634" s="6">
        <v>29</v>
      </c>
      <c r="B634" s="6" t="s">
        <v>18</v>
      </c>
      <c r="C634" s="7">
        <v>26.03</v>
      </c>
      <c r="D634" s="6">
        <v>0</v>
      </c>
      <c r="E634" s="6" t="s">
        <v>22</v>
      </c>
      <c r="F634" s="6" t="s">
        <v>24</v>
      </c>
      <c r="G634" s="7">
        <v>373.64647000000002</v>
      </c>
    </row>
    <row r="635" spans="1:7" x14ac:dyDescent="0.25">
      <c r="A635" s="6">
        <v>36</v>
      </c>
      <c r="B635" s="6" t="s">
        <v>21</v>
      </c>
      <c r="C635" s="7">
        <v>28.88</v>
      </c>
      <c r="D635" s="6">
        <v>3</v>
      </c>
      <c r="E635" s="6" t="s">
        <v>22</v>
      </c>
      <c r="F635" s="6" t="s">
        <v>25</v>
      </c>
      <c r="G635" s="7">
        <v>674.85911999999996</v>
      </c>
    </row>
    <row r="636" spans="1:7" x14ac:dyDescent="0.25">
      <c r="A636" s="6">
        <v>33</v>
      </c>
      <c r="B636" s="6" t="s">
        <v>21</v>
      </c>
      <c r="C636" s="7">
        <v>42.46</v>
      </c>
      <c r="D636" s="6">
        <v>1</v>
      </c>
      <c r="E636" s="6" t="s">
        <v>22</v>
      </c>
      <c r="F636" s="6" t="s">
        <v>23</v>
      </c>
      <c r="G636" s="7">
        <v>1132.6714870000001</v>
      </c>
    </row>
    <row r="637" spans="1:7" x14ac:dyDescent="0.25">
      <c r="A637" s="6">
        <v>58</v>
      </c>
      <c r="B637" s="6" t="s">
        <v>21</v>
      </c>
      <c r="C637" s="7">
        <v>38</v>
      </c>
      <c r="D637" s="6">
        <v>0</v>
      </c>
      <c r="E637" s="6" t="s">
        <v>22</v>
      </c>
      <c r="F637" s="6" t="s">
        <v>20</v>
      </c>
      <c r="G637" s="7">
        <v>1136.5952</v>
      </c>
    </row>
    <row r="638" spans="1:7" x14ac:dyDescent="0.25">
      <c r="A638" s="6">
        <v>44</v>
      </c>
      <c r="B638" s="6" t="s">
        <v>18</v>
      </c>
      <c r="C638" s="7">
        <v>38.950000000000003</v>
      </c>
      <c r="D638" s="6">
        <v>0</v>
      </c>
      <c r="E638" s="6" t="s">
        <v>19</v>
      </c>
      <c r="F638" s="6" t="s">
        <v>24</v>
      </c>
      <c r="G638" s="7">
        <v>4298.3458499999997</v>
      </c>
    </row>
    <row r="639" spans="1:7" x14ac:dyDescent="0.25">
      <c r="A639" s="6">
        <v>53</v>
      </c>
      <c r="B639" s="6" t="s">
        <v>21</v>
      </c>
      <c r="C639" s="7">
        <v>36.1</v>
      </c>
      <c r="D639" s="6">
        <v>1</v>
      </c>
      <c r="E639" s="6" t="s">
        <v>22</v>
      </c>
      <c r="F639" s="6" t="s">
        <v>20</v>
      </c>
      <c r="G639" s="7">
        <v>1008.5845999999999</v>
      </c>
    </row>
    <row r="640" spans="1:7" x14ac:dyDescent="0.25">
      <c r="A640" s="6">
        <v>24</v>
      </c>
      <c r="B640" s="6" t="s">
        <v>21</v>
      </c>
      <c r="C640" s="7">
        <v>29.3</v>
      </c>
      <c r="D640" s="6">
        <v>0</v>
      </c>
      <c r="E640" s="6" t="s">
        <v>22</v>
      </c>
      <c r="F640" s="6" t="s">
        <v>20</v>
      </c>
      <c r="G640" s="7">
        <v>197.78149999999999</v>
      </c>
    </row>
    <row r="641" spans="1:7" x14ac:dyDescent="0.25">
      <c r="A641" s="6">
        <v>29</v>
      </c>
      <c r="B641" s="6" t="s">
        <v>18</v>
      </c>
      <c r="C641" s="7">
        <v>35.53</v>
      </c>
      <c r="D641" s="6">
        <v>0</v>
      </c>
      <c r="E641" s="6" t="s">
        <v>22</v>
      </c>
      <c r="F641" s="6" t="s">
        <v>23</v>
      </c>
      <c r="G641" s="7">
        <v>336.66696999999999</v>
      </c>
    </row>
    <row r="642" spans="1:7" x14ac:dyDescent="0.25">
      <c r="A642" s="6">
        <v>40</v>
      </c>
      <c r="B642" s="6" t="s">
        <v>21</v>
      </c>
      <c r="C642" s="7">
        <v>22.704999999999998</v>
      </c>
      <c r="D642" s="6">
        <v>2</v>
      </c>
      <c r="E642" s="6" t="s">
        <v>22</v>
      </c>
      <c r="F642" s="6" t="s">
        <v>25</v>
      </c>
      <c r="G642" s="7">
        <v>717.33599500000003</v>
      </c>
    </row>
    <row r="643" spans="1:7" x14ac:dyDescent="0.25">
      <c r="A643" s="6">
        <v>51</v>
      </c>
      <c r="B643" s="6" t="s">
        <v>21</v>
      </c>
      <c r="C643" s="7">
        <v>39.700000000000003</v>
      </c>
      <c r="D643" s="6">
        <v>1</v>
      </c>
      <c r="E643" s="6" t="s">
        <v>22</v>
      </c>
      <c r="F643" s="6" t="s">
        <v>20</v>
      </c>
      <c r="G643" s="7">
        <v>939.13459999999998</v>
      </c>
    </row>
    <row r="644" spans="1:7" x14ac:dyDescent="0.25">
      <c r="A644" s="6">
        <v>64</v>
      </c>
      <c r="B644" s="6" t="s">
        <v>21</v>
      </c>
      <c r="C644" s="7">
        <v>38.19</v>
      </c>
      <c r="D644" s="6">
        <v>0</v>
      </c>
      <c r="E644" s="6" t="s">
        <v>22</v>
      </c>
      <c r="F644" s="6" t="s">
        <v>25</v>
      </c>
      <c r="G644" s="7">
        <v>1441.09321</v>
      </c>
    </row>
    <row r="645" spans="1:7" x14ac:dyDescent="0.25">
      <c r="A645" s="6">
        <v>19</v>
      </c>
      <c r="B645" s="6" t="s">
        <v>18</v>
      </c>
      <c r="C645" s="7">
        <v>24.51</v>
      </c>
      <c r="D645" s="6">
        <v>1</v>
      </c>
      <c r="E645" s="6" t="s">
        <v>22</v>
      </c>
      <c r="F645" s="6" t="s">
        <v>24</v>
      </c>
      <c r="G645" s="7">
        <v>270.91118999999998</v>
      </c>
    </row>
    <row r="646" spans="1:7" x14ac:dyDescent="0.25">
      <c r="A646" s="6">
        <v>35</v>
      </c>
      <c r="B646" s="6" t="s">
        <v>18</v>
      </c>
      <c r="C646" s="7">
        <v>38.094999999999999</v>
      </c>
      <c r="D646" s="6">
        <v>2</v>
      </c>
      <c r="E646" s="6" t="s">
        <v>22</v>
      </c>
      <c r="F646" s="6" t="s">
        <v>25</v>
      </c>
      <c r="G646" s="7">
        <v>2491.5046259999999</v>
      </c>
    </row>
    <row r="647" spans="1:7" x14ac:dyDescent="0.25">
      <c r="A647" s="6">
        <v>39</v>
      </c>
      <c r="B647" s="6" t="s">
        <v>21</v>
      </c>
      <c r="C647" s="7">
        <v>26.41</v>
      </c>
      <c r="D647" s="6">
        <v>0</v>
      </c>
      <c r="E647" s="6" t="s">
        <v>19</v>
      </c>
      <c r="F647" s="6" t="s">
        <v>25</v>
      </c>
      <c r="G647" s="7">
        <v>2014.93229</v>
      </c>
    </row>
    <row r="648" spans="1:7" x14ac:dyDescent="0.25">
      <c r="A648" s="6">
        <v>56</v>
      </c>
      <c r="B648" s="6" t="s">
        <v>21</v>
      </c>
      <c r="C648" s="7">
        <v>33.659999999999997</v>
      </c>
      <c r="D648" s="6">
        <v>4</v>
      </c>
      <c r="E648" s="6" t="s">
        <v>22</v>
      </c>
      <c r="F648" s="6" t="s">
        <v>23</v>
      </c>
      <c r="G648" s="7">
        <v>1294.91554</v>
      </c>
    </row>
    <row r="649" spans="1:7" x14ac:dyDescent="0.25">
      <c r="A649" s="6">
        <v>33</v>
      </c>
      <c r="B649" s="6" t="s">
        <v>21</v>
      </c>
      <c r="C649" s="7">
        <v>42.4</v>
      </c>
      <c r="D649" s="6">
        <v>5</v>
      </c>
      <c r="E649" s="6" t="s">
        <v>22</v>
      </c>
      <c r="F649" s="6" t="s">
        <v>20</v>
      </c>
      <c r="G649" s="7">
        <v>666.62430000000006</v>
      </c>
    </row>
    <row r="650" spans="1:7" x14ac:dyDescent="0.25">
      <c r="A650" s="6">
        <v>42</v>
      </c>
      <c r="B650" s="6" t="s">
        <v>21</v>
      </c>
      <c r="C650" s="7">
        <v>28.31</v>
      </c>
      <c r="D650" s="6">
        <v>3</v>
      </c>
      <c r="E650" s="6" t="s">
        <v>19</v>
      </c>
      <c r="F650" s="6" t="s">
        <v>24</v>
      </c>
      <c r="G650" s="7">
        <v>3278.7458590000001</v>
      </c>
    </row>
    <row r="651" spans="1:7" x14ac:dyDescent="0.25">
      <c r="A651" s="6">
        <v>61</v>
      </c>
      <c r="B651" s="6" t="s">
        <v>21</v>
      </c>
      <c r="C651" s="7">
        <v>33.914999999999999</v>
      </c>
      <c r="D651" s="6">
        <v>0</v>
      </c>
      <c r="E651" s="6" t="s">
        <v>22</v>
      </c>
      <c r="F651" s="6" t="s">
        <v>25</v>
      </c>
      <c r="G651" s="7">
        <v>1314.386485</v>
      </c>
    </row>
    <row r="652" spans="1:7" x14ac:dyDescent="0.25">
      <c r="A652" s="6">
        <v>23</v>
      </c>
      <c r="B652" s="6" t="s">
        <v>18</v>
      </c>
      <c r="C652" s="7">
        <v>34.96</v>
      </c>
      <c r="D652" s="6">
        <v>3</v>
      </c>
      <c r="E652" s="6" t="s">
        <v>22</v>
      </c>
      <c r="F652" s="6" t="s">
        <v>24</v>
      </c>
      <c r="G652" s="7">
        <v>446.66214000000002</v>
      </c>
    </row>
    <row r="653" spans="1:7" x14ac:dyDescent="0.25">
      <c r="A653" s="6">
        <v>43</v>
      </c>
      <c r="B653" s="6" t="s">
        <v>21</v>
      </c>
      <c r="C653" s="7">
        <v>35.31</v>
      </c>
      <c r="D653" s="6">
        <v>2</v>
      </c>
      <c r="E653" s="6" t="s">
        <v>22</v>
      </c>
      <c r="F653" s="6" t="s">
        <v>23</v>
      </c>
      <c r="G653" s="7">
        <v>1880.6145469999999</v>
      </c>
    </row>
    <row r="654" spans="1:7" x14ac:dyDescent="0.25">
      <c r="A654" s="6">
        <v>48</v>
      </c>
      <c r="B654" s="6" t="s">
        <v>21</v>
      </c>
      <c r="C654" s="7">
        <v>30.78</v>
      </c>
      <c r="D654" s="6">
        <v>3</v>
      </c>
      <c r="E654" s="6" t="s">
        <v>22</v>
      </c>
      <c r="F654" s="6" t="s">
        <v>25</v>
      </c>
      <c r="G654" s="7">
        <v>1014.1136200000001</v>
      </c>
    </row>
    <row r="655" spans="1:7" x14ac:dyDescent="0.25">
      <c r="A655" s="6">
        <v>39</v>
      </c>
      <c r="B655" s="6" t="s">
        <v>21</v>
      </c>
      <c r="C655" s="7">
        <v>26.22</v>
      </c>
      <c r="D655" s="6">
        <v>1</v>
      </c>
      <c r="E655" s="6" t="s">
        <v>22</v>
      </c>
      <c r="F655" s="6" t="s">
        <v>24</v>
      </c>
      <c r="G655" s="7">
        <v>612.35688000000005</v>
      </c>
    </row>
    <row r="656" spans="1:7" x14ac:dyDescent="0.25">
      <c r="A656" s="6">
        <v>40</v>
      </c>
      <c r="B656" s="6" t="s">
        <v>18</v>
      </c>
      <c r="C656" s="7">
        <v>23.37</v>
      </c>
      <c r="D656" s="6">
        <v>3</v>
      </c>
      <c r="E656" s="6" t="s">
        <v>22</v>
      </c>
      <c r="F656" s="6" t="s">
        <v>25</v>
      </c>
      <c r="G656" s="7">
        <v>825.22842999999989</v>
      </c>
    </row>
    <row r="657" spans="1:7" x14ac:dyDescent="0.25">
      <c r="A657" s="6">
        <v>18</v>
      </c>
      <c r="B657" s="6" t="s">
        <v>21</v>
      </c>
      <c r="C657" s="7">
        <v>28.5</v>
      </c>
      <c r="D657" s="6">
        <v>0</v>
      </c>
      <c r="E657" s="6" t="s">
        <v>22</v>
      </c>
      <c r="F657" s="6" t="s">
        <v>25</v>
      </c>
      <c r="G657" s="7">
        <v>171.2227</v>
      </c>
    </row>
    <row r="658" spans="1:7" x14ac:dyDescent="0.25">
      <c r="A658" s="6">
        <v>58</v>
      </c>
      <c r="B658" s="6" t="s">
        <v>18</v>
      </c>
      <c r="C658" s="7">
        <v>32.965000000000003</v>
      </c>
      <c r="D658" s="6">
        <v>0</v>
      </c>
      <c r="E658" s="6" t="s">
        <v>22</v>
      </c>
      <c r="F658" s="6" t="s">
        <v>25</v>
      </c>
      <c r="G658" s="7">
        <v>1243.095335</v>
      </c>
    </row>
    <row r="659" spans="1:7" x14ac:dyDescent="0.25">
      <c r="A659" s="6">
        <v>49</v>
      </c>
      <c r="B659" s="6" t="s">
        <v>18</v>
      </c>
      <c r="C659" s="7">
        <v>42.68</v>
      </c>
      <c r="D659" s="6">
        <v>2</v>
      </c>
      <c r="E659" s="6" t="s">
        <v>22</v>
      </c>
      <c r="F659" s="6" t="s">
        <v>23</v>
      </c>
      <c r="G659" s="7">
        <v>980.08881999999994</v>
      </c>
    </row>
    <row r="660" spans="1:7" x14ac:dyDescent="0.25">
      <c r="A660" s="6">
        <v>53</v>
      </c>
      <c r="B660" s="6" t="s">
        <v>18</v>
      </c>
      <c r="C660" s="7">
        <v>39.6</v>
      </c>
      <c r="D660" s="6">
        <v>1</v>
      </c>
      <c r="E660" s="6" t="s">
        <v>22</v>
      </c>
      <c r="F660" s="6" t="s">
        <v>23</v>
      </c>
      <c r="G660" s="7">
        <v>1057.9711</v>
      </c>
    </row>
    <row r="661" spans="1:7" x14ac:dyDescent="0.25">
      <c r="A661" s="6">
        <v>48</v>
      </c>
      <c r="B661" s="6" t="s">
        <v>18</v>
      </c>
      <c r="C661" s="7">
        <v>31.13</v>
      </c>
      <c r="D661" s="6">
        <v>0</v>
      </c>
      <c r="E661" s="6" t="s">
        <v>22</v>
      </c>
      <c r="F661" s="6" t="s">
        <v>23</v>
      </c>
      <c r="G661" s="7">
        <v>828.06227000000001</v>
      </c>
    </row>
    <row r="662" spans="1:7" x14ac:dyDescent="0.25">
      <c r="A662" s="6">
        <v>45</v>
      </c>
      <c r="B662" s="6" t="s">
        <v>18</v>
      </c>
      <c r="C662" s="7">
        <v>36.299999999999997</v>
      </c>
      <c r="D662" s="6">
        <v>2</v>
      </c>
      <c r="E662" s="6" t="s">
        <v>22</v>
      </c>
      <c r="F662" s="6" t="s">
        <v>23</v>
      </c>
      <c r="G662" s="7">
        <v>852.75319999999988</v>
      </c>
    </row>
    <row r="663" spans="1:7" x14ac:dyDescent="0.25">
      <c r="A663" s="6">
        <v>59</v>
      </c>
      <c r="B663" s="6" t="s">
        <v>18</v>
      </c>
      <c r="C663" s="7">
        <v>35.200000000000003</v>
      </c>
      <c r="D663" s="6">
        <v>0</v>
      </c>
      <c r="E663" s="6" t="s">
        <v>22</v>
      </c>
      <c r="F663" s="6" t="s">
        <v>23</v>
      </c>
      <c r="G663" s="7">
        <v>1224.4531000000002</v>
      </c>
    </row>
    <row r="664" spans="1:7" x14ac:dyDescent="0.25">
      <c r="A664" s="6">
        <v>52</v>
      </c>
      <c r="B664" s="6" t="s">
        <v>18</v>
      </c>
      <c r="C664" s="7">
        <v>25.3</v>
      </c>
      <c r="D664" s="6">
        <v>2</v>
      </c>
      <c r="E664" s="6" t="s">
        <v>19</v>
      </c>
      <c r="F664" s="6" t="s">
        <v>23</v>
      </c>
      <c r="G664" s="7">
        <v>2466.7419</v>
      </c>
    </row>
    <row r="665" spans="1:7" x14ac:dyDescent="0.25">
      <c r="A665" s="6">
        <v>26</v>
      </c>
      <c r="B665" s="6" t="s">
        <v>18</v>
      </c>
      <c r="C665" s="7">
        <v>42.4</v>
      </c>
      <c r="D665" s="6">
        <v>1</v>
      </c>
      <c r="E665" s="6" t="s">
        <v>22</v>
      </c>
      <c r="F665" s="6" t="s">
        <v>20</v>
      </c>
      <c r="G665" s="7">
        <v>341.0324</v>
      </c>
    </row>
    <row r="666" spans="1:7" x14ac:dyDescent="0.25">
      <c r="A666" s="6">
        <v>27</v>
      </c>
      <c r="B666" s="6" t="s">
        <v>21</v>
      </c>
      <c r="C666" s="7">
        <v>33.155000000000001</v>
      </c>
      <c r="D666" s="6">
        <v>2</v>
      </c>
      <c r="E666" s="6" t="s">
        <v>22</v>
      </c>
      <c r="F666" s="6" t="s">
        <v>24</v>
      </c>
      <c r="G666" s="7">
        <v>405.87124499999999</v>
      </c>
    </row>
    <row r="667" spans="1:7" x14ac:dyDescent="0.25">
      <c r="A667" s="6">
        <v>48</v>
      </c>
      <c r="B667" s="6" t="s">
        <v>18</v>
      </c>
      <c r="C667" s="7">
        <v>35.909999999999997</v>
      </c>
      <c r="D667" s="6">
        <v>1</v>
      </c>
      <c r="E667" s="6" t="s">
        <v>22</v>
      </c>
      <c r="F667" s="6" t="s">
        <v>25</v>
      </c>
      <c r="G667" s="7">
        <v>2639.2260289999999</v>
      </c>
    </row>
    <row r="668" spans="1:7" x14ac:dyDescent="0.25">
      <c r="A668" s="6">
        <v>57</v>
      </c>
      <c r="B668" s="6" t="s">
        <v>18</v>
      </c>
      <c r="C668" s="7">
        <v>28.785</v>
      </c>
      <c r="D668" s="6">
        <v>4</v>
      </c>
      <c r="E668" s="6" t="s">
        <v>22</v>
      </c>
      <c r="F668" s="6" t="s">
        <v>25</v>
      </c>
      <c r="G668" s="7">
        <v>1439.4398150000002</v>
      </c>
    </row>
    <row r="669" spans="1:7" x14ac:dyDescent="0.25">
      <c r="A669" s="6">
        <v>37</v>
      </c>
      <c r="B669" s="6" t="s">
        <v>21</v>
      </c>
      <c r="C669" s="7">
        <v>46.53</v>
      </c>
      <c r="D669" s="6">
        <v>3</v>
      </c>
      <c r="E669" s="6" t="s">
        <v>22</v>
      </c>
      <c r="F669" s="6" t="s">
        <v>23</v>
      </c>
      <c r="G669" s="7">
        <v>643.56236999999999</v>
      </c>
    </row>
    <row r="670" spans="1:7" x14ac:dyDescent="0.25">
      <c r="A670" s="6">
        <v>57</v>
      </c>
      <c r="B670" s="6" t="s">
        <v>18</v>
      </c>
      <c r="C670" s="7">
        <v>23.98</v>
      </c>
      <c r="D670" s="6">
        <v>1</v>
      </c>
      <c r="E670" s="6" t="s">
        <v>22</v>
      </c>
      <c r="F670" s="6" t="s">
        <v>23</v>
      </c>
      <c r="G670" s="7">
        <v>2219.2437110000001</v>
      </c>
    </row>
    <row r="671" spans="1:7" x14ac:dyDescent="0.25">
      <c r="A671" s="6">
        <v>32</v>
      </c>
      <c r="B671" s="6" t="s">
        <v>18</v>
      </c>
      <c r="C671" s="7">
        <v>31.54</v>
      </c>
      <c r="D671" s="6">
        <v>1</v>
      </c>
      <c r="E671" s="6" t="s">
        <v>22</v>
      </c>
      <c r="F671" s="6" t="s">
        <v>25</v>
      </c>
      <c r="G671" s="7">
        <v>514.85526000000004</v>
      </c>
    </row>
    <row r="672" spans="1:7" x14ac:dyDescent="0.25">
      <c r="A672" s="6">
        <v>18</v>
      </c>
      <c r="B672" s="6" t="s">
        <v>21</v>
      </c>
      <c r="C672" s="7">
        <v>33.659999999999997</v>
      </c>
      <c r="D672" s="6">
        <v>0</v>
      </c>
      <c r="E672" s="6" t="s">
        <v>22</v>
      </c>
      <c r="F672" s="6" t="s">
        <v>23</v>
      </c>
      <c r="G672" s="7">
        <v>113.63994</v>
      </c>
    </row>
    <row r="673" spans="1:7" x14ac:dyDescent="0.25">
      <c r="A673" s="6">
        <v>64</v>
      </c>
      <c r="B673" s="6" t="s">
        <v>18</v>
      </c>
      <c r="C673" s="7">
        <v>22.99</v>
      </c>
      <c r="D673" s="6">
        <v>0</v>
      </c>
      <c r="E673" s="6" t="s">
        <v>19</v>
      </c>
      <c r="F673" s="6" t="s">
        <v>23</v>
      </c>
      <c r="G673" s="7">
        <v>2703.7914100000003</v>
      </c>
    </row>
    <row r="674" spans="1:7" x14ac:dyDescent="0.25">
      <c r="A674" s="6">
        <v>43</v>
      </c>
      <c r="B674" s="6" t="s">
        <v>21</v>
      </c>
      <c r="C674" s="7">
        <v>38.06</v>
      </c>
      <c r="D674" s="6">
        <v>2</v>
      </c>
      <c r="E674" s="6" t="s">
        <v>19</v>
      </c>
      <c r="F674" s="6" t="s">
        <v>23</v>
      </c>
      <c r="G674" s="7">
        <v>4256.0430399999996</v>
      </c>
    </row>
    <row r="675" spans="1:7" x14ac:dyDescent="0.25">
      <c r="A675" s="6">
        <v>49</v>
      </c>
      <c r="B675" s="6" t="s">
        <v>21</v>
      </c>
      <c r="C675" s="7">
        <v>28.7</v>
      </c>
      <c r="D675" s="6">
        <v>1</v>
      </c>
      <c r="E675" s="6" t="s">
        <v>22</v>
      </c>
      <c r="F675" s="6" t="s">
        <v>20</v>
      </c>
      <c r="G675" s="7">
        <v>870.34559999999999</v>
      </c>
    </row>
    <row r="676" spans="1:7" x14ac:dyDescent="0.25">
      <c r="A676" s="6">
        <v>40</v>
      </c>
      <c r="B676" s="6" t="s">
        <v>18</v>
      </c>
      <c r="C676" s="7">
        <v>32.774999999999999</v>
      </c>
      <c r="D676" s="6">
        <v>2</v>
      </c>
      <c r="E676" s="6" t="s">
        <v>19</v>
      </c>
      <c r="F676" s="6" t="s">
        <v>24</v>
      </c>
      <c r="G676" s="7">
        <v>4000.3332249999999</v>
      </c>
    </row>
    <row r="677" spans="1:7" x14ac:dyDescent="0.25">
      <c r="A677" s="6">
        <v>62</v>
      </c>
      <c r="B677" s="6" t="s">
        <v>21</v>
      </c>
      <c r="C677" s="7">
        <v>32.015000000000001</v>
      </c>
      <c r="D677" s="6">
        <v>0</v>
      </c>
      <c r="E677" s="6" t="s">
        <v>19</v>
      </c>
      <c r="F677" s="6" t="s">
        <v>25</v>
      </c>
      <c r="G677" s="7">
        <v>4571.0207849999997</v>
      </c>
    </row>
    <row r="678" spans="1:7" x14ac:dyDescent="0.25">
      <c r="A678" s="6">
        <v>40</v>
      </c>
      <c r="B678" s="6" t="s">
        <v>18</v>
      </c>
      <c r="C678" s="7">
        <v>29.81</v>
      </c>
      <c r="D678" s="6">
        <v>1</v>
      </c>
      <c r="E678" s="6" t="s">
        <v>22</v>
      </c>
      <c r="F678" s="6" t="s">
        <v>23</v>
      </c>
      <c r="G678" s="7">
        <v>650.02359000000001</v>
      </c>
    </row>
    <row r="679" spans="1:7" x14ac:dyDescent="0.25">
      <c r="A679" s="6">
        <v>30</v>
      </c>
      <c r="B679" s="6" t="s">
        <v>21</v>
      </c>
      <c r="C679" s="7">
        <v>31.57</v>
      </c>
      <c r="D679" s="6">
        <v>3</v>
      </c>
      <c r="E679" s="6" t="s">
        <v>22</v>
      </c>
      <c r="F679" s="6" t="s">
        <v>23</v>
      </c>
      <c r="G679" s="7">
        <v>483.75823000000003</v>
      </c>
    </row>
    <row r="680" spans="1:7" x14ac:dyDescent="0.25">
      <c r="A680" s="6">
        <v>29</v>
      </c>
      <c r="B680" s="6" t="s">
        <v>18</v>
      </c>
      <c r="C680" s="7">
        <v>31.16</v>
      </c>
      <c r="D680" s="6">
        <v>0</v>
      </c>
      <c r="E680" s="6" t="s">
        <v>22</v>
      </c>
      <c r="F680" s="6" t="s">
        <v>25</v>
      </c>
      <c r="G680" s="7">
        <v>394.35954000000004</v>
      </c>
    </row>
    <row r="681" spans="1:7" x14ac:dyDescent="0.25">
      <c r="A681" s="6">
        <v>36</v>
      </c>
      <c r="B681" s="6" t="s">
        <v>21</v>
      </c>
      <c r="C681" s="7">
        <v>29.7</v>
      </c>
      <c r="D681" s="6">
        <v>0</v>
      </c>
      <c r="E681" s="6" t="s">
        <v>22</v>
      </c>
      <c r="F681" s="6" t="s">
        <v>23</v>
      </c>
      <c r="G681" s="7">
        <v>439.97309999999999</v>
      </c>
    </row>
    <row r="682" spans="1:7" x14ac:dyDescent="0.25">
      <c r="A682" s="6">
        <v>41</v>
      </c>
      <c r="B682" s="6" t="s">
        <v>18</v>
      </c>
      <c r="C682" s="7">
        <v>31.02</v>
      </c>
      <c r="D682" s="6">
        <v>0</v>
      </c>
      <c r="E682" s="6" t="s">
        <v>22</v>
      </c>
      <c r="F682" s="6" t="s">
        <v>23</v>
      </c>
      <c r="G682" s="7">
        <v>618.53208000000006</v>
      </c>
    </row>
    <row r="683" spans="1:7" x14ac:dyDescent="0.25">
      <c r="A683" s="6">
        <v>44</v>
      </c>
      <c r="B683" s="6" t="s">
        <v>18</v>
      </c>
      <c r="C683" s="7">
        <v>43.89</v>
      </c>
      <c r="D683" s="6">
        <v>2</v>
      </c>
      <c r="E683" s="6" t="s">
        <v>19</v>
      </c>
      <c r="F683" s="6" t="s">
        <v>23</v>
      </c>
      <c r="G683" s="7">
        <v>4620.0985099999998</v>
      </c>
    </row>
    <row r="684" spans="1:7" x14ac:dyDescent="0.25">
      <c r="A684" s="6">
        <v>45</v>
      </c>
      <c r="B684" s="6" t="s">
        <v>21</v>
      </c>
      <c r="C684" s="7">
        <v>21.375</v>
      </c>
      <c r="D684" s="6">
        <v>0</v>
      </c>
      <c r="E684" s="6" t="s">
        <v>22</v>
      </c>
      <c r="F684" s="6" t="s">
        <v>24</v>
      </c>
      <c r="G684" s="7">
        <v>722.27862500000003</v>
      </c>
    </row>
    <row r="685" spans="1:7" x14ac:dyDescent="0.25">
      <c r="A685" s="6">
        <v>55</v>
      </c>
      <c r="B685" s="6" t="s">
        <v>18</v>
      </c>
      <c r="C685" s="7">
        <v>40.81</v>
      </c>
      <c r="D685" s="6">
        <v>3</v>
      </c>
      <c r="E685" s="6" t="s">
        <v>22</v>
      </c>
      <c r="F685" s="6" t="s">
        <v>23</v>
      </c>
      <c r="G685" s="7">
        <v>1248.5800899999999</v>
      </c>
    </row>
    <row r="686" spans="1:7" x14ac:dyDescent="0.25">
      <c r="A686" s="6">
        <v>60</v>
      </c>
      <c r="B686" s="6" t="s">
        <v>21</v>
      </c>
      <c r="C686" s="7">
        <v>31.35</v>
      </c>
      <c r="D686" s="6">
        <v>3</v>
      </c>
      <c r="E686" s="6" t="s">
        <v>19</v>
      </c>
      <c r="F686" s="6" t="s">
        <v>24</v>
      </c>
      <c r="G686" s="7">
        <v>4613.0526499999996</v>
      </c>
    </row>
    <row r="687" spans="1:7" x14ac:dyDescent="0.25">
      <c r="A687" s="6">
        <v>56</v>
      </c>
      <c r="B687" s="6" t="s">
        <v>21</v>
      </c>
      <c r="C687" s="7">
        <v>36.1</v>
      </c>
      <c r="D687" s="6">
        <v>3</v>
      </c>
      <c r="E687" s="6" t="s">
        <v>22</v>
      </c>
      <c r="F687" s="6" t="s">
        <v>20</v>
      </c>
      <c r="G687" s="7">
        <v>1236.3547000000001</v>
      </c>
    </row>
    <row r="688" spans="1:7" x14ac:dyDescent="0.25">
      <c r="A688" s="6">
        <v>49</v>
      </c>
      <c r="B688" s="6" t="s">
        <v>18</v>
      </c>
      <c r="C688" s="7">
        <v>23.18</v>
      </c>
      <c r="D688" s="6">
        <v>2</v>
      </c>
      <c r="E688" s="6" t="s">
        <v>22</v>
      </c>
      <c r="F688" s="6" t="s">
        <v>24</v>
      </c>
      <c r="G688" s="7">
        <v>1015.67832</v>
      </c>
    </row>
    <row r="689" spans="1:7" x14ac:dyDescent="0.25">
      <c r="A689" s="6">
        <v>21</v>
      </c>
      <c r="B689" s="6" t="s">
        <v>18</v>
      </c>
      <c r="C689" s="7">
        <v>17.399999999999999</v>
      </c>
      <c r="D689" s="6">
        <v>1</v>
      </c>
      <c r="E689" s="6" t="s">
        <v>22</v>
      </c>
      <c r="F689" s="6" t="s">
        <v>20</v>
      </c>
      <c r="G689" s="7">
        <v>258.52689999999996</v>
      </c>
    </row>
    <row r="690" spans="1:7" x14ac:dyDescent="0.25">
      <c r="A690" s="6">
        <v>19</v>
      </c>
      <c r="B690" s="6" t="s">
        <v>21</v>
      </c>
      <c r="C690" s="7">
        <v>20.3</v>
      </c>
      <c r="D690" s="6">
        <v>0</v>
      </c>
      <c r="E690" s="6" t="s">
        <v>22</v>
      </c>
      <c r="F690" s="6" t="s">
        <v>20</v>
      </c>
      <c r="G690" s="7">
        <v>124.226</v>
      </c>
    </row>
    <row r="691" spans="1:7" x14ac:dyDescent="0.25">
      <c r="A691" s="6">
        <v>39</v>
      </c>
      <c r="B691" s="6" t="s">
        <v>21</v>
      </c>
      <c r="C691" s="7">
        <v>35.299999999999997</v>
      </c>
      <c r="D691" s="6">
        <v>2</v>
      </c>
      <c r="E691" s="6" t="s">
        <v>19</v>
      </c>
      <c r="F691" s="6" t="s">
        <v>20</v>
      </c>
      <c r="G691" s="7">
        <v>4010.3890000000001</v>
      </c>
    </row>
    <row r="692" spans="1:7" x14ac:dyDescent="0.25">
      <c r="A692" s="6">
        <v>53</v>
      </c>
      <c r="B692" s="6" t="s">
        <v>21</v>
      </c>
      <c r="C692" s="7">
        <v>24.32</v>
      </c>
      <c r="D692" s="6">
        <v>0</v>
      </c>
      <c r="E692" s="6" t="s">
        <v>22</v>
      </c>
      <c r="F692" s="6" t="s">
        <v>24</v>
      </c>
      <c r="G692" s="7">
        <v>986.34717999999998</v>
      </c>
    </row>
    <row r="693" spans="1:7" x14ac:dyDescent="0.25">
      <c r="A693" s="6">
        <v>33</v>
      </c>
      <c r="B693" s="6" t="s">
        <v>18</v>
      </c>
      <c r="C693" s="7">
        <v>18.5</v>
      </c>
      <c r="D693" s="6">
        <v>1</v>
      </c>
      <c r="E693" s="6" t="s">
        <v>22</v>
      </c>
      <c r="F693" s="6" t="s">
        <v>20</v>
      </c>
      <c r="G693" s="7">
        <v>476.60219999999998</v>
      </c>
    </row>
    <row r="694" spans="1:7" x14ac:dyDescent="0.25">
      <c r="A694" s="6">
        <v>53</v>
      </c>
      <c r="B694" s="6" t="s">
        <v>21</v>
      </c>
      <c r="C694" s="7">
        <v>26.41</v>
      </c>
      <c r="D694" s="6">
        <v>2</v>
      </c>
      <c r="E694" s="6" t="s">
        <v>22</v>
      </c>
      <c r="F694" s="6" t="s">
        <v>25</v>
      </c>
      <c r="G694" s="7">
        <v>1124.43769</v>
      </c>
    </row>
    <row r="695" spans="1:7" x14ac:dyDescent="0.25">
      <c r="A695" s="6">
        <v>42</v>
      </c>
      <c r="B695" s="6" t="s">
        <v>21</v>
      </c>
      <c r="C695" s="7">
        <v>26.125</v>
      </c>
      <c r="D695" s="6">
        <v>2</v>
      </c>
      <c r="E695" s="6" t="s">
        <v>22</v>
      </c>
      <c r="F695" s="6" t="s">
        <v>25</v>
      </c>
      <c r="G695" s="7">
        <v>772.96457499999997</v>
      </c>
    </row>
    <row r="696" spans="1:7" x14ac:dyDescent="0.25">
      <c r="A696" s="6">
        <v>40</v>
      </c>
      <c r="B696" s="6" t="s">
        <v>21</v>
      </c>
      <c r="C696" s="7">
        <v>41.69</v>
      </c>
      <c r="D696" s="6">
        <v>0</v>
      </c>
      <c r="E696" s="6" t="s">
        <v>22</v>
      </c>
      <c r="F696" s="6" t="s">
        <v>23</v>
      </c>
      <c r="G696" s="7">
        <v>543.87491</v>
      </c>
    </row>
    <row r="697" spans="1:7" x14ac:dyDescent="0.25">
      <c r="A697" s="6">
        <v>47</v>
      </c>
      <c r="B697" s="6" t="s">
        <v>18</v>
      </c>
      <c r="C697" s="7">
        <v>24.1</v>
      </c>
      <c r="D697" s="6">
        <v>1</v>
      </c>
      <c r="E697" s="6" t="s">
        <v>22</v>
      </c>
      <c r="F697" s="6" t="s">
        <v>20</v>
      </c>
      <c r="G697" s="7">
        <v>2623.6579969999998</v>
      </c>
    </row>
    <row r="698" spans="1:7" x14ac:dyDescent="0.25">
      <c r="A698" s="6">
        <v>27</v>
      </c>
      <c r="B698" s="6" t="s">
        <v>21</v>
      </c>
      <c r="C698" s="7">
        <v>31.13</v>
      </c>
      <c r="D698" s="6">
        <v>1</v>
      </c>
      <c r="E698" s="6" t="s">
        <v>19</v>
      </c>
      <c r="F698" s="6" t="s">
        <v>23</v>
      </c>
      <c r="G698" s="7">
        <v>3480.6467700000003</v>
      </c>
    </row>
    <row r="699" spans="1:7" x14ac:dyDescent="0.25">
      <c r="A699" s="6">
        <v>21</v>
      </c>
      <c r="B699" s="6" t="s">
        <v>21</v>
      </c>
      <c r="C699" s="7">
        <v>27.36</v>
      </c>
      <c r="D699" s="6">
        <v>0</v>
      </c>
      <c r="E699" s="6" t="s">
        <v>22</v>
      </c>
      <c r="F699" s="6" t="s">
        <v>25</v>
      </c>
      <c r="G699" s="7">
        <v>210.41134000000002</v>
      </c>
    </row>
    <row r="700" spans="1:7" x14ac:dyDescent="0.25">
      <c r="A700" s="6">
        <v>47</v>
      </c>
      <c r="B700" s="6" t="s">
        <v>21</v>
      </c>
      <c r="C700" s="7">
        <v>36.200000000000003</v>
      </c>
      <c r="D700" s="6">
        <v>1</v>
      </c>
      <c r="E700" s="6" t="s">
        <v>22</v>
      </c>
      <c r="F700" s="6" t="s">
        <v>20</v>
      </c>
      <c r="G700" s="7">
        <v>806.81850000000009</v>
      </c>
    </row>
    <row r="701" spans="1:7" x14ac:dyDescent="0.25">
      <c r="A701" s="6">
        <v>20</v>
      </c>
      <c r="B701" s="6" t="s">
        <v>21</v>
      </c>
      <c r="C701" s="7">
        <v>32.395000000000003</v>
      </c>
      <c r="D701" s="6">
        <v>1</v>
      </c>
      <c r="E701" s="6" t="s">
        <v>22</v>
      </c>
      <c r="F701" s="6" t="s">
        <v>24</v>
      </c>
      <c r="G701" s="7">
        <v>236.222905</v>
      </c>
    </row>
    <row r="702" spans="1:7" x14ac:dyDescent="0.25">
      <c r="A702" s="6">
        <v>24</v>
      </c>
      <c r="B702" s="6" t="s">
        <v>21</v>
      </c>
      <c r="C702" s="7">
        <v>23.655000000000001</v>
      </c>
      <c r="D702" s="6">
        <v>0</v>
      </c>
      <c r="E702" s="6" t="s">
        <v>22</v>
      </c>
      <c r="F702" s="6" t="s">
        <v>24</v>
      </c>
      <c r="G702" s="7">
        <v>235.29684499999999</v>
      </c>
    </row>
    <row r="703" spans="1:7" x14ac:dyDescent="0.25">
      <c r="A703" s="6">
        <v>27</v>
      </c>
      <c r="B703" s="6" t="s">
        <v>18</v>
      </c>
      <c r="C703" s="7">
        <v>34.799999999999997</v>
      </c>
      <c r="D703" s="6">
        <v>1</v>
      </c>
      <c r="E703" s="6" t="s">
        <v>22</v>
      </c>
      <c r="F703" s="6" t="s">
        <v>20</v>
      </c>
      <c r="G703" s="7">
        <v>357.79989999999998</v>
      </c>
    </row>
    <row r="704" spans="1:7" x14ac:dyDescent="0.25">
      <c r="A704" s="6">
        <v>26</v>
      </c>
      <c r="B704" s="6" t="s">
        <v>18</v>
      </c>
      <c r="C704" s="7">
        <v>40.185000000000002</v>
      </c>
      <c r="D704" s="6">
        <v>0</v>
      </c>
      <c r="E704" s="6" t="s">
        <v>22</v>
      </c>
      <c r="F704" s="6" t="s">
        <v>24</v>
      </c>
      <c r="G704" s="7">
        <v>320.12451500000003</v>
      </c>
    </row>
    <row r="705" spans="1:7" x14ac:dyDescent="0.25">
      <c r="A705" s="6">
        <v>53</v>
      </c>
      <c r="B705" s="6" t="s">
        <v>18</v>
      </c>
      <c r="C705" s="7">
        <v>32.299999999999997</v>
      </c>
      <c r="D705" s="6">
        <v>2</v>
      </c>
      <c r="E705" s="6" t="s">
        <v>22</v>
      </c>
      <c r="F705" s="6" t="s">
        <v>25</v>
      </c>
      <c r="G705" s="7">
        <v>2918.648236</v>
      </c>
    </row>
    <row r="706" spans="1:7" x14ac:dyDescent="0.25">
      <c r="A706" s="6">
        <v>41</v>
      </c>
      <c r="B706" s="6" t="s">
        <v>21</v>
      </c>
      <c r="C706" s="7">
        <v>35.75</v>
      </c>
      <c r="D706" s="6">
        <v>1</v>
      </c>
      <c r="E706" s="6" t="s">
        <v>19</v>
      </c>
      <c r="F706" s="6" t="s">
        <v>23</v>
      </c>
      <c r="G706" s="7">
        <v>4027.3645499999998</v>
      </c>
    </row>
    <row r="707" spans="1:7" x14ac:dyDescent="0.25">
      <c r="A707" s="6">
        <v>56</v>
      </c>
      <c r="B707" s="6" t="s">
        <v>21</v>
      </c>
      <c r="C707" s="7">
        <v>33.725000000000001</v>
      </c>
      <c r="D707" s="6">
        <v>0</v>
      </c>
      <c r="E707" s="6" t="s">
        <v>22</v>
      </c>
      <c r="F707" s="6" t="s">
        <v>24</v>
      </c>
      <c r="G707" s="7">
        <v>1097.624575</v>
      </c>
    </row>
    <row r="708" spans="1:7" x14ac:dyDescent="0.25">
      <c r="A708" s="6">
        <v>23</v>
      </c>
      <c r="B708" s="6" t="s">
        <v>18</v>
      </c>
      <c r="C708" s="7">
        <v>39.270000000000003</v>
      </c>
      <c r="D708" s="6">
        <v>2</v>
      </c>
      <c r="E708" s="6" t="s">
        <v>22</v>
      </c>
      <c r="F708" s="6" t="s">
        <v>23</v>
      </c>
      <c r="G708" s="7">
        <v>350.06122999999997</v>
      </c>
    </row>
    <row r="709" spans="1:7" x14ac:dyDescent="0.25">
      <c r="A709" s="6">
        <v>21</v>
      </c>
      <c r="B709" s="6" t="s">
        <v>18</v>
      </c>
      <c r="C709" s="7">
        <v>34.869999999999997</v>
      </c>
      <c r="D709" s="6">
        <v>0</v>
      </c>
      <c r="E709" s="6" t="s">
        <v>22</v>
      </c>
      <c r="F709" s="6" t="s">
        <v>23</v>
      </c>
      <c r="G709" s="7">
        <v>202.05522999999999</v>
      </c>
    </row>
    <row r="710" spans="1:7" x14ac:dyDescent="0.25">
      <c r="A710" s="6">
        <v>50</v>
      </c>
      <c r="B710" s="6" t="s">
        <v>18</v>
      </c>
      <c r="C710" s="7">
        <v>44.744999999999997</v>
      </c>
      <c r="D710" s="6">
        <v>0</v>
      </c>
      <c r="E710" s="6" t="s">
        <v>22</v>
      </c>
      <c r="F710" s="6" t="s">
        <v>25</v>
      </c>
      <c r="G710" s="7">
        <v>954.16955500000006</v>
      </c>
    </row>
    <row r="711" spans="1:7" x14ac:dyDescent="0.25">
      <c r="A711" s="6">
        <v>53</v>
      </c>
      <c r="B711" s="6" t="s">
        <v>21</v>
      </c>
      <c r="C711" s="7">
        <v>41.47</v>
      </c>
      <c r="D711" s="6">
        <v>0</v>
      </c>
      <c r="E711" s="6" t="s">
        <v>22</v>
      </c>
      <c r="F711" s="6" t="s">
        <v>23</v>
      </c>
      <c r="G711" s="7">
        <v>950.43102999999996</v>
      </c>
    </row>
    <row r="712" spans="1:7" x14ac:dyDescent="0.25">
      <c r="A712" s="6">
        <v>34</v>
      </c>
      <c r="B712" s="6" t="s">
        <v>18</v>
      </c>
      <c r="C712" s="7">
        <v>26.41</v>
      </c>
      <c r="D712" s="6">
        <v>1</v>
      </c>
      <c r="E712" s="6" t="s">
        <v>22</v>
      </c>
      <c r="F712" s="6" t="s">
        <v>24</v>
      </c>
      <c r="G712" s="7">
        <v>538.53379000000007</v>
      </c>
    </row>
    <row r="713" spans="1:7" x14ac:dyDescent="0.25">
      <c r="A713" s="6">
        <v>47</v>
      </c>
      <c r="B713" s="6" t="s">
        <v>18</v>
      </c>
      <c r="C713" s="7">
        <v>29.545000000000002</v>
      </c>
      <c r="D713" s="6">
        <v>1</v>
      </c>
      <c r="E713" s="6" t="s">
        <v>22</v>
      </c>
      <c r="F713" s="6" t="s">
        <v>24</v>
      </c>
      <c r="G713" s="7">
        <v>893.09345499999995</v>
      </c>
    </row>
    <row r="714" spans="1:7" x14ac:dyDescent="0.25">
      <c r="A714" s="6">
        <v>33</v>
      </c>
      <c r="B714" s="6" t="s">
        <v>18</v>
      </c>
      <c r="C714" s="7">
        <v>32.9</v>
      </c>
      <c r="D714" s="6">
        <v>2</v>
      </c>
      <c r="E714" s="6" t="s">
        <v>22</v>
      </c>
      <c r="F714" s="6" t="s">
        <v>20</v>
      </c>
      <c r="G714" s="7">
        <v>537.50379999999996</v>
      </c>
    </row>
    <row r="715" spans="1:7" x14ac:dyDescent="0.25">
      <c r="A715" s="6">
        <v>51</v>
      </c>
      <c r="B715" s="6" t="s">
        <v>18</v>
      </c>
      <c r="C715" s="7">
        <v>38.06</v>
      </c>
      <c r="D715" s="6">
        <v>0</v>
      </c>
      <c r="E715" s="6" t="s">
        <v>19</v>
      </c>
      <c r="F715" s="6" t="s">
        <v>23</v>
      </c>
      <c r="G715" s="7">
        <v>4440.0406400000002</v>
      </c>
    </row>
    <row r="716" spans="1:7" x14ac:dyDescent="0.25">
      <c r="A716" s="6">
        <v>49</v>
      </c>
      <c r="B716" s="6" t="s">
        <v>21</v>
      </c>
      <c r="C716" s="7">
        <v>28.69</v>
      </c>
      <c r="D716" s="6">
        <v>3</v>
      </c>
      <c r="E716" s="6" t="s">
        <v>22</v>
      </c>
      <c r="F716" s="6" t="s">
        <v>24</v>
      </c>
      <c r="G716" s="7">
        <v>1026.4442100000001</v>
      </c>
    </row>
    <row r="717" spans="1:7" x14ac:dyDescent="0.25">
      <c r="A717" s="6">
        <v>31</v>
      </c>
      <c r="B717" s="6" t="s">
        <v>18</v>
      </c>
      <c r="C717" s="7">
        <v>30.495000000000001</v>
      </c>
      <c r="D717" s="6">
        <v>3</v>
      </c>
      <c r="E717" s="6" t="s">
        <v>22</v>
      </c>
      <c r="F717" s="6" t="s">
        <v>25</v>
      </c>
      <c r="G717" s="7">
        <v>611.32310500000006</v>
      </c>
    </row>
    <row r="718" spans="1:7" x14ac:dyDescent="0.25">
      <c r="A718" s="6">
        <v>36</v>
      </c>
      <c r="B718" s="6" t="s">
        <v>18</v>
      </c>
      <c r="C718" s="7">
        <v>27.74</v>
      </c>
      <c r="D718" s="6">
        <v>0</v>
      </c>
      <c r="E718" s="6" t="s">
        <v>22</v>
      </c>
      <c r="F718" s="6" t="s">
        <v>25</v>
      </c>
      <c r="G718" s="7">
        <v>546.90066000000002</v>
      </c>
    </row>
    <row r="719" spans="1:7" x14ac:dyDescent="0.25">
      <c r="A719" s="6">
        <v>18</v>
      </c>
      <c r="B719" s="6" t="s">
        <v>21</v>
      </c>
      <c r="C719" s="7">
        <v>35.200000000000003</v>
      </c>
      <c r="D719" s="6">
        <v>1</v>
      </c>
      <c r="E719" s="6" t="s">
        <v>22</v>
      </c>
      <c r="F719" s="6" t="s">
        <v>23</v>
      </c>
      <c r="G719" s="7">
        <v>172.75399999999999</v>
      </c>
    </row>
    <row r="720" spans="1:7" x14ac:dyDescent="0.25">
      <c r="A720" s="6">
        <v>50</v>
      </c>
      <c r="B720" s="6" t="s">
        <v>18</v>
      </c>
      <c r="C720" s="7">
        <v>23.54</v>
      </c>
      <c r="D720" s="6">
        <v>2</v>
      </c>
      <c r="E720" s="6" t="s">
        <v>22</v>
      </c>
      <c r="F720" s="6" t="s">
        <v>23</v>
      </c>
      <c r="G720" s="7">
        <v>1010.7220600000001</v>
      </c>
    </row>
    <row r="721" spans="1:7" x14ac:dyDescent="0.25">
      <c r="A721" s="6">
        <v>43</v>
      </c>
      <c r="B721" s="6" t="s">
        <v>18</v>
      </c>
      <c r="C721" s="7">
        <v>30.684999999999999</v>
      </c>
      <c r="D721" s="6">
        <v>2</v>
      </c>
      <c r="E721" s="6" t="s">
        <v>22</v>
      </c>
      <c r="F721" s="6" t="s">
        <v>24</v>
      </c>
      <c r="G721" s="7">
        <v>831.08391499999993</v>
      </c>
    </row>
    <row r="722" spans="1:7" x14ac:dyDescent="0.25">
      <c r="A722" s="6">
        <v>20</v>
      </c>
      <c r="B722" s="6" t="s">
        <v>21</v>
      </c>
      <c r="C722" s="7">
        <v>40.47</v>
      </c>
      <c r="D722" s="6">
        <v>0</v>
      </c>
      <c r="E722" s="6" t="s">
        <v>22</v>
      </c>
      <c r="F722" s="6" t="s">
        <v>25</v>
      </c>
      <c r="G722" s="7">
        <v>198.44532999999998</v>
      </c>
    </row>
    <row r="723" spans="1:7" x14ac:dyDescent="0.25">
      <c r="A723" s="6">
        <v>24</v>
      </c>
      <c r="B723" s="6" t="s">
        <v>18</v>
      </c>
      <c r="C723" s="7">
        <v>22.6</v>
      </c>
      <c r="D723" s="6">
        <v>0</v>
      </c>
      <c r="E723" s="6" t="s">
        <v>22</v>
      </c>
      <c r="F723" s="6" t="s">
        <v>20</v>
      </c>
      <c r="G723" s="7">
        <v>245.75020000000001</v>
      </c>
    </row>
    <row r="724" spans="1:7" x14ac:dyDescent="0.25">
      <c r="A724" s="6">
        <v>60</v>
      </c>
      <c r="B724" s="6" t="s">
        <v>21</v>
      </c>
      <c r="C724" s="7">
        <v>28.9</v>
      </c>
      <c r="D724" s="6">
        <v>0</v>
      </c>
      <c r="E724" s="6" t="s">
        <v>22</v>
      </c>
      <c r="F724" s="6" t="s">
        <v>20</v>
      </c>
      <c r="G724" s="7">
        <v>1214.6970999999999</v>
      </c>
    </row>
    <row r="725" spans="1:7" x14ac:dyDescent="0.25">
      <c r="A725" s="6">
        <v>49</v>
      </c>
      <c r="B725" s="6" t="s">
        <v>18</v>
      </c>
      <c r="C725" s="7">
        <v>22.61</v>
      </c>
      <c r="D725" s="6">
        <v>1</v>
      </c>
      <c r="E725" s="6" t="s">
        <v>22</v>
      </c>
      <c r="F725" s="6" t="s">
        <v>24</v>
      </c>
      <c r="G725" s="7">
        <v>956.69909000000007</v>
      </c>
    </row>
    <row r="726" spans="1:7" x14ac:dyDescent="0.25">
      <c r="A726" s="6">
        <v>60</v>
      </c>
      <c r="B726" s="6" t="s">
        <v>21</v>
      </c>
      <c r="C726" s="7">
        <v>24.32</v>
      </c>
      <c r="D726" s="6">
        <v>1</v>
      </c>
      <c r="E726" s="6" t="s">
        <v>22</v>
      </c>
      <c r="F726" s="6" t="s">
        <v>24</v>
      </c>
      <c r="G726" s="7">
        <v>1311.2604799999999</v>
      </c>
    </row>
    <row r="727" spans="1:7" x14ac:dyDescent="0.25">
      <c r="A727" s="6">
        <v>51</v>
      </c>
      <c r="B727" s="6" t="s">
        <v>18</v>
      </c>
      <c r="C727" s="7">
        <v>36.67</v>
      </c>
      <c r="D727" s="6">
        <v>2</v>
      </c>
      <c r="E727" s="6" t="s">
        <v>22</v>
      </c>
      <c r="F727" s="6" t="s">
        <v>24</v>
      </c>
      <c r="G727" s="7">
        <v>1084.8134299999999</v>
      </c>
    </row>
    <row r="728" spans="1:7" x14ac:dyDescent="0.25">
      <c r="A728" s="6">
        <v>58</v>
      </c>
      <c r="B728" s="6" t="s">
        <v>18</v>
      </c>
      <c r="C728" s="7">
        <v>33.44</v>
      </c>
      <c r="D728" s="6">
        <v>0</v>
      </c>
      <c r="E728" s="6" t="s">
        <v>22</v>
      </c>
      <c r="F728" s="6" t="s">
        <v>24</v>
      </c>
      <c r="G728" s="7">
        <v>1223.1613600000001</v>
      </c>
    </row>
    <row r="729" spans="1:7" x14ac:dyDescent="0.25">
      <c r="A729" s="6">
        <v>51</v>
      </c>
      <c r="B729" s="6" t="s">
        <v>18</v>
      </c>
      <c r="C729" s="7">
        <v>40.659999999999997</v>
      </c>
      <c r="D729" s="6">
        <v>0</v>
      </c>
      <c r="E729" s="6" t="s">
        <v>22</v>
      </c>
      <c r="F729" s="6" t="s">
        <v>25</v>
      </c>
      <c r="G729" s="7">
        <v>987.56803999999988</v>
      </c>
    </row>
    <row r="730" spans="1:7" x14ac:dyDescent="0.25">
      <c r="A730" s="6">
        <v>53</v>
      </c>
      <c r="B730" s="6" t="s">
        <v>21</v>
      </c>
      <c r="C730" s="7">
        <v>36.6</v>
      </c>
      <c r="D730" s="6">
        <v>3</v>
      </c>
      <c r="E730" s="6" t="s">
        <v>22</v>
      </c>
      <c r="F730" s="6" t="s">
        <v>20</v>
      </c>
      <c r="G730" s="7">
        <v>1126.4540999999999</v>
      </c>
    </row>
    <row r="731" spans="1:7" x14ac:dyDescent="0.25">
      <c r="A731" s="6">
        <v>62</v>
      </c>
      <c r="B731" s="6" t="s">
        <v>21</v>
      </c>
      <c r="C731" s="7">
        <v>37.4</v>
      </c>
      <c r="D731" s="6">
        <v>0</v>
      </c>
      <c r="E731" s="6" t="s">
        <v>22</v>
      </c>
      <c r="F731" s="6" t="s">
        <v>20</v>
      </c>
      <c r="G731" s="7">
        <v>1297.9358</v>
      </c>
    </row>
    <row r="732" spans="1:7" x14ac:dyDescent="0.25">
      <c r="A732" s="6">
        <v>19</v>
      </c>
      <c r="B732" s="6" t="s">
        <v>21</v>
      </c>
      <c r="C732" s="7">
        <v>35.4</v>
      </c>
      <c r="D732" s="6">
        <v>0</v>
      </c>
      <c r="E732" s="6" t="s">
        <v>22</v>
      </c>
      <c r="F732" s="6" t="s">
        <v>20</v>
      </c>
      <c r="G732" s="7">
        <v>126.3249</v>
      </c>
    </row>
    <row r="733" spans="1:7" x14ac:dyDescent="0.25">
      <c r="A733" s="6">
        <v>50</v>
      </c>
      <c r="B733" s="6" t="s">
        <v>18</v>
      </c>
      <c r="C733" s="7">
        <v>27.074999999999999</v>
      </c>
      <c r="D733" s="6">
        <v>1</v>
      </c>
      <c r="E733" s="6" t="s">
        <v>22</v>
      </c>
      <c r="F733" s="6" t="s">
        <v>25</v>
      </c>
      <c r="G733" s="7">
        <v>1010.6134249999999</v>
      </c>
    </row>
    <row r="734" spans="1:7" x14ac:dyDescent="0.25">
      <c r="A734" s="6">
        <v>30</v>
      </c>
      <c r="B734" s="6" t="s">
        <v>18</v>
      </c>
      <c r="C734" s="7">
        <v>39.049999999999997</v>
      </c>
      <c r="D734" s="6">
        <v>3</v>
      </c>
      <c r="E734" s="6" t="s">
        <v>19</v>
      </c>
      <c r="F734" s="6" t="s">
        <v>23</v>
      </c>
      <c r="G734" s="7">
        <v>4093.2429499999998</v>
      </c>
    </row>
    <row r="735" spans="1:7" x14ac:dyDescent="0.25">
      <c r="A735" s="6">
        <v>41</v>
      </c>
      <c r="B735" s="6" t="s">
        <v>21</v>
      </c>
      <c r="C735" s="7">
        <v>28.405000000000001</v>
      </c>
      <c r="D735" s="6">
        <v>1</v>
      </c>
      <c r="E735" s="6" t="s">
        <v>22</v>
      </c>
      <c r="F735" s="6" t="s">
        <v>24</v>
      </c>
      <c r="G735" s="7">
        <v>666.46859500000005</v>
      </c>
    </row>
    <row r="736" spans="1:7" x14ac:dyDescent="0.25">
      <c r="A736" s="6">
        <v>29</v>
      </c>
      <c r="B736" s="6" t="s">
        <v>18</v>
      </c>
      <c r="C736" s="7">
        <v>21.754999999999999</v>
      </c>
      <c r="D736" s="6">
        <v>1</v>
      </c>
      <c r="E736" s="6" t="s">
        <v>19</v>
      </c>
      <c r="F736" s="6" t="s">
        <v>25</v>
      </c>
      <c r="G736" s="7">
        <v>1665.771745</v>
      </c>
    </row>
    <row r="737" spans="1:7" x14ac:dyDescent="0.25">
      <c r="A737" s="6">
        <v>18</v>
      </c>
      <c r="B737" s="6" t="s">
        <v>18</v>
      </c>
      <c r="C737" s="7">
        <v>40.28</v>
      </c>
      <c r="D737" s="6">
        <v>0</v>
      </c>
      <c r="E737" s="6" t="s">
        <v>22</v>
      </c>
      <c r="F737" s="6" t="s">
        <v>25</v>
      </c>
      <c r="G737" s="7">
        <v>221.76012</v>
      </c>
    </row>
    <row r="738" spans="1:7" x14ac:dyDescent="0.25">
      <c r="A738" s="6">
        <v>41</v>
      </c>
      <c r="B738" s="6" t="s">
        <v>18</v>
      </c>
      <c r="C738" s="7">
        <v>36.08</v>
      </c>
      <c r="D738" s="6">
        <v>1</v>
      </c>
      <c r="E738" s="6" t="s">
        <v>22</v>
      </c>
      <c r="F738" s="6" t="s">
        <v>23</v>
      </c>
      <c r="G738" s="7">
        <v>678.13541999999995</v>
      </c>
    </row>
    <row r="739" spans="1:7" x14ac:dyDescent="0.25">
      <c r="A739" s="6">
        <v>35</v>
      </c>
      <c r="B739" s="6" t="s">
        <v>21</v>
      </c>
      <c r="C739" s="7">
        <v>24.42</v>
      </c>
      <c r="D739" s="6">
        <v>3</v>
      </c>
      <c r="E739" s="6" t="s">
        <v>19</v>
      </c>
      <c r="F739" s="6" t="s">
        <v>23</v>
      </c>
      <c r="G739" s="7">
        <v>1936.1998800000001</v>
      </c>
    </row>
    <row r="740" spans="1:7" x14ac:dyDescent="0.25">
      <c r="A740" s="6">
        <v>53</v>
      </c>
      <c r="B740" s="6" t="s">
        <v>21</v>
      </c>
      <c r="C740" s="7">
        <v>21.4</v>
      </c>
      <c r="D740" s="6">
        <v>1</v>
      </c>
      <c r="E740" s="6" t="s">
        <v>22</v>
      </c>
      <c r="F740" s="6" t="s">
        <v>20</v>
      </c>
      <c r="G740" s="7">
        <v>1006.5413000000001</v>
      </c>
    </row>
    <row r="741" spans="1:7" x14ac:dyDescent="0.25">
      <c r="A741" s="6">
        <v>24</v>
      </c>
      <c r="B741" s="6" t="s">
        <v>18</v>
      </c>
      <c r="C741" s="7">
        <v>30.1</v>
      </c>
      <c r="D741" s="6">
        <v>3</v>
      </c>
      <c r="E741" s="6" t="s">
        <v>22</v>
      </c>
      <c r="F741" s="6" t="s">
        <v>20</v>
      </c>
      <c r="G741" s="7">
        <v>423.49269999999996</v>
      </c>
    </row>
    <row r="742" spans="1:7" x14ac:dyDescent="0.25">
      <c r="A742" s="6">
        <v>48</v>
      </c>
      <c r="B742" s="6" t="s">
        <v>18</v>
      </c>
      <c r="C742" s="7">
        <v>27.265000000000001</v>
      </c>
      <c r="D742" s="6">
        <v>1</v>
      </c>
      <c r="E742" s="6" t="s">
        <v>22</v>
      </c>
      <c r="F742" s="6" t="s">
        <v>25</v>
      </c>
      <c r="G742" s="7">
        <v>944.72503500000005</v>
      </c>
    </row>
    <row r="743" spans="1:7" x14ac:dyDescent="0.25">
      <c r="A743" s="6">
        <v>59</v>
      </c>
      <c r="B743" s="6" t="s">
        <v>18</v>
      </c>
      <c r="C743" s="7">
        <v>32.1</v>
      </c>
      <c r="D743" s="6">
        <v>3</v>
      </c>
      <c r="E743" s="6" t="s">
        <v>22</v>
      </c>
      <c r="F743" s="6" t="s">
        <v>20</v>
      </c>
      <c r="G743" s="7">
        <v>1400.7221999999999</v>
      </c>
    </row>
    <row r="744" spans="1:7" x14ac:dyDescent="0.25">
      <c r="A744" s="6">
        <v>49</v>
      </c>
      <c r="B744" s="6" t="s">
        <v>18</v>
      </c>
      <c r="C744" s="7">
        <v>34.770000000000003</v>
      </c>
      <c r="D744" s="6">
        <v>1</v>
      </c>
      <c r="E744" s="6" t="s">
        <v>22</v>
      </c>
      <c r="F744" s="6" t="s">
        <v>24</v>
      </c>
      <c r="G744" s="7">
        <v>958.38932999999997</v>
      </c>
    </row>
    <row r="745" spans="1:7" x14ac:dyDescent="0.25">
      <c r="A745" s="6">
        <v>37</v>
      </c>
      <c r="B745" s="6" t="s">
        <v>18</v>
      </c>
      <c r="C745" s="7">
        <v>38.39</v>
      </c>
      <c r="D745" s="6">
        <v>0</v>
      </c>
      <c r="E745" s="6" t="s">
        <v>19</v>
      </c>
      <c r="F745" s="6" t="s">
        <v>23</v>
      </c>
      <c r="G745" s="7">
        <v>4041.9019099999996</v>
      </c>
    </row>
    <row r="746" spans="1:7" x14ac:dyDescent="0.25">
      <c r="A746" s="6">
        <v>26</v>
      </c>
      <c r="B746" s="6" t="s">
        <v>21</v>
      </c>
      <c r="C746" s="7">
        <v>23.7</v>
      </c>
      <c r="D746" s="6">
        <v>2</v>
      </c>
      <c r="E746" s="6" t="s">
        <v>22</v>
      </c>
      <c r="F746" s="6" t="s">
        <v>20</v>
      </c>
      <c r="G746" s="7">
        <v>348.43310000000002</v>
      </c>
    </row>
    <row r="747" spans="1:7" x14ac:dyDescent="0.25">
      <c r="A747" s="6">
        <v>23</v>
      </c>
      <c r="B747" s="6" t="s">
        <v>21</v>
      </c>
      <c r="C747" s="7">
        <v>31.73</v>
      </c>
      <c r="D747" s="6">
        <v>3</v>
      </c>
      <c r="E747" s="6" t="s">
        <v>19</v>
      </c>
      <c r="F747" s="6" t="s">
        <v>25</v>
      </c>
      <c r="G747" s="7">
        <v>3618.9101700000001</v>
      </c>
    </row>
    <row r="748" spans="1:7" x14ac:dyDescent="0.25">
      <c r="A748" s="6">
        <v>29</v>
      </c>
      <c r="B748" s="6" t="s">
        <v>21</v>
      </c>
      <c r="C748" s="7">
        <v>35.5</v>
      </c>
      <c r="D748" s="6">
        <v>2</v>
      </c>
      <c r="E748" s="6" t="s">
        <v>19</v>
      </c>
      <c r="F748" s="6" t="s">
        <v>20</v>
      </c>
      <c r="G748" s="7">
        <v>4458.5455869999996</v>
      </c>
    </row>
    <row r="749" spans="1:7" x14ac:dyDescent="0.25">
      <c r="A749" s="6">
        <v>45</v>
      </c>
      <c r="B749" s="6" t="s">
        <v>21</v>
      </c>
      <c r="C749" s="7">
        <v>24.035</v>
      </c>
      <c r="D749" s="6">
        <v>2</v>
      </c>
      <c r="E749" s="6" t="s">
        <v>22</v>
      </c>
      <c r="F749" s="6" t="s">
        <v>25</v>
      </c>
      <c r="G749" s="7">
        <v>860.44836499999997</v>
      </c>
    </row>
    <row r="750" spans="1:7" x14ac:dyDescent="0.25">
      <c r="A750" s="6">
        <v>27</v>
      </c>
      <c r="B750" s="6" t="s">
        <v>21</v>
      </c>
      <c r="C750" s="7">
        <v>29.15</v>
      </c>
      <c r="D750" s="6">
        <v>0</v>
      </c>
      <c r="E750" s="6" t="s">
        <v>19</v>
      </c>
      <c r="F750" s="6" t="s">
        <v>23</v>
      </c>
      <c r="G750" s="7">
        <v>1824.6495500000001</v>
      </c>
    </row>
    <row r="751" spans="1:7" x14ac:dyDescent="0.25">
      <c r="A751" s="6">
        <v>53</v>
      </c>
      <c r="B751" s="6" t="s">
        <v>21</v>
      </c>
      <c r="C751" s="7">
        <v>34.104999999999997</v>
      </c>
      <c r="D751" s="6">
        <v>0</v>
      </c>
      <c r="E751" s="6" t="s">
        <v>19</v>
      </c>
      <c r="F751" s="6" t="s">
        <v>25</v>
      </c>
      <c r="G751" s="7">
        <v>4325.4417950000006</v>
      </c>
    </row>
    <row r="752" spans="1:7" x14ac:dyDescent="0.25">
      <c r="A752" s="6">
        <v>31</v>
      </c>
      <c r="B752" s="6" t="s">
        <v>18</v>
      </c>
      <c r="C752" s="7">
        <v>26.62</v>
      </c>
      <c r="D752" s="6">
        <v>0</v>
      </c>
      <c r="E752" s="6" t="s">
        <v>22</v>
      </c>
      <c r="F752" s="6" t="s">
        <v>23</v>
      </c>
      <c r="G752" s="7">
        <v>375.78447999999997</v>
      </c>
    </row>
    <row r="753" spans="1:7" x14ac:dyDescent="0.25">
      <c r="A753" s="6">
        <v>50</v>
      </c>
      <c r="B753" s="6" t="s">
        <v>21</v>
      </c>
      <c r="C753" s="7">
        <v>26.41</v>
      </c>
      <c r="D753" s="6">
        <v>0</v>
      </c>
      <c r="E753" s="6" t="s">
        <v>22</v>
      </c>
      <c r="F753" s="6" t="s">
        <v>24</v>
      </c>
      <c r="G753" s="7">
        <v>882.72099000000003</v>
      </c>
    </row>
    <row r="754" spans="1:7" x14ac:dyDescent="0.25">
      <c r="A754" s="6">
        <v>50</v>
      </c>
      <c r="B754" s="6" t="s">
        <v>18</v>
      </c>
      <c r="C754" s="7">
        <v>30.114999999999998</v>
      </c>
      <c r="D754" s="6">
        <v>1</v>
      </c>
      <c r="E754" s="6" t="s">
        <v>22</v>
      </c>
      <c r="F754" s="6" t="s">
        <v>24</v>
      </c>
      <c r="G754" s="7">
        <v>991.0359850000001</v>
      </c>
    </row>
    <row r="755" spans="1:7" x14ac:dyDescent="0.25">
      <c r="A755" s="6">
        <v>34</v>
      </c>
      <c r="B755" s="6" t="s">
        <v>21</v>
      </c>
      <c r="C755" s="7">
        <v>27</v>
      </c>
      <c r="D755" s="6">
        <v>2</v>
      </c>
      <c r="E755" s="6" t="s">
        <v>22</v>
      </c>
      <c r="F755" s="6" t="s">
        <v>20</v>
      </c>
      <c r="G755" s="7">
        <v>1173.7848840000001</v>
      </c>
    </row>
    <row r="756" spans="1:7" x14ac:dyDescent="0.25">
      <c r="A756" s="6">
        <v>19</v>
      </c>
      <c r="B756" s="6" t="s">
        <v>21</v>
      </c>
      <c r="C756" s="7">
        <v>21.754999999999999</v>
      </c>
      <c r="D756" s="6">
        <v>0</v>
      </c>
      <c r="E756" s="6" t="s">
        <v>22</v>
      </c>
      <c r="F756" s="6" t="s">
        <v>24</v>
      </c>
      <c r="G756" s="7">
        <v>162.72824499999999</v>
      </c>
    </row>
    <row r="757" spans="1:7" x14ac:dyDescent="0.25">
      <c r="A757" s="6">
        <v>47</v>
      </c>
      <c r="B757" s="6" t="s">
        <v>18</v>
      </c>
      <c r="C757" s="7">
        <v>36</v>
      </c>
      <c r="D757" s="6">
        <v>1</v>
      </c>
      <c r="E757" s="6" t="s">
        <v>22</v>
      </c>
      <c r="F757" s="6" t="s">
        <v>20</v>
      </c>
      <c r="G757" s="7">
        <v>855.69069999999988</v>
      </c>
    </row>
    <row r="758" spans="1:7" x14ac:dyDescent="0.25">
      <c r="A758" s="6">
        <v>28</v>
      </c>
      <c r="B758" s="6" t="s">
        <v>21</v>
      </c>
      <c r="C758" s="7">
        <v>30.875</v>
      </c>
      <c r="D758" s="6">
        <v>0</v>
      </c>
      <c r="E758" s="6" t="s">
        <v>22</v>
      </c>
      <c r="F758" s="6" t="s">
        <v>24</v>
      </c>
      <c r="G758" s="7">
        <v>306.25082499999996</v>
      </c>
    </row>
    <row r="759" spans="1:7" x14ac:dyDescent="0.25">
      <c r="A759" s="6">
        <v>37</v>
      </c>
      <c r="B759" s="6" t="s">
        <v>18</v>
      </c>
      <c r="C759" s="7">
        <v>26.4</v>
      </c>
      <c r="D759" s="6">
        <v>0</v>
      </c>
      <c r="E759" s="6" t="s">
        <v>19</v>
      </c>
      <c r="F759" s="6" t="s">
        <v>23</v>
      </c>
      <c r="G759" s="7">
        <v>1953.9242999999999</v>
      </c>
    </row>
    <row r="760" spans="1:7" x14ac:dyDescent="0.25">
      <c r="A760" s="6">
        <v>21</v>
      </c>
      <c r="B760" s="6" t="s">
        <v>21</v>
      </c>
      <c r="C760" s="7">
        <v>28.975000000000001</v>
      </c>
      <c r="D760" s="6">
        <v>0</v>
      </c>
      <c r="E760" s="6" t="s">
        <v>22</v>
      </c>
      <c r="F760" s="6" t="s">
        <v>24</v>
      </c>
      <c r="G760" s="7">
        <v>190.63582500000001</v>
      </c>
    </row>
    <row r="761" spans="1:7" x14ac:dyDescent="0.25">
      <c r="A761" s="6">
        <v>64</v>
      </c>
      <c r="B761" s="6" t="s">
        <v>21</v>
      </c>
      <c r="C761" s="7">
        <v>37.905000000000001</v>
      </c>
      <c r="D761" s="6">
        <v>0</v>
      </c>
      <c r="E761" s="6" t="s">
        <v>22</v>
      </c>
      <c r="F761" s="6" t="s">
        <v>24</v>
      </c>
      <c r="G761" s="7">
        <v>1421.0535949999999</v>
      </c>
    </row>
    <row r="762" spans="1:7" x14ac:dyDescent="0.25">
      <c r="A762" s="6">
        <v>58</v>
      </c>
      <c r="B762" s="6" t="s">
        <v>18</v>
      </c>
      <c r="C762" s="7">
        <v>22.77</v>
      </c>
      <c r="D762" s="6">
        <v>0</v>
      </c>
      <c r="E762" s="6" t="s">
        <v>22</v>
      </c>
      <c r="F762" s="6" t="s">
        <v>23</v>
      </c>
      <c r="G762" s="7">
        <v>1183.37823</v>
      </c>
    </row>
    <row r="763" spans="1:7" x14ac:dyDescent="0.25">
      <c r="A763" s="6">
        <v>24</v>
      </c>
      <c r="B763" s="6" t="s">
        <v>21</v>
      </c>
      <c r="C763" s="7">
        <v>33.630000000000003</v>
      </c>
      <c r="D763" s="6">
        <v>4</v>
      </c>
      <c r="E763" s="6" t="s">
        <v>22</v>
      </c>
      <c r="F763" s="6" t="s">
        <v>25</v>
      </c>
      <c r="G763" s="7">
        <v>1712.8426080000002</v>
      </c>
    </row>
    <row r="764" spans="1:7" x14ac:dyDescent="0.25">
      <c r="A764" s="6">
        <v>31</v>
      </c>
      <c r="B764" s="6" t="s">
        <v>21</v>
      </c>
      <c r="C764" s="7">
        <v>27.645</v>
      </c>
      <c r="D764" s="6">
        <v>2</v>
      </c>
      <c r="E764" s="6" t="s">
        <v>22</v>
      </c>
      <c r="F764" s="6" t="s">
        <v>25</v>
      </c>
      <c r="G764" s="7">
        <v>503.12695500000001</v>
      </c>
    </row>
    <row r="765" spans="1:7" x14ac:dyDescent="0.25">
      <c r="A765" s="6">
        <v>39</v>
      </c>
      <c r="B765" s="6" t="s">
        <v>18</v>
      </c>
      <c r="C765" s="7">
        <v>22.8</v>
      </c>
      <c r="D765" s="6">
        <v>3</v>
      </c>
      <c r="E765" s="6" t="s">
        <v>22</v>
      </c>
      <c r="F765" s="6" t="s">
        <v>25</v>
      </c>
      <c r="G765" s="7">
        <v>798.58150000000001</v>
      </c>
    </row>
    <row r="766" spans="1:7" x14ac:dyDescent="0.25">
      <c r="A766" s="6">
        <v>47</v>
      </c>
      <c r="B766" s="6" t="s">
        <v>18</v>
      </c>
      <c r="C766" s="7">
        <v>27.83</v>
      </c>
      <c r="D766" s="6">
        <v>0</v>
      </c>
      <c r="E766" s="6" t="s">
        <v>19</v>
      </c>
      <c r="F766" s="6" t="s">
        <v>23</v>
      </c>
      <c r="G766" s="7">
        <v>2306.54207</v>
      </c>
    </row>
    <row r="767" spans="1:7" x14ac:dyDescent="0.25">
      <c r="A767" s="6">
        <v>30</v>
      </c>
      <c r="B767" s="6" t="s">
        <v>21</v>
      </c>
      <c r="C767" s="7">
        <v>37.43</v>
      </c>
      <c r="D767" s="6">
        <v>3</v>
      </c>
      <c r="E767" s="6" t="s">
        <v>22</v>
      </c>
      <c r="F767" s="6" t="s">
        <v>25</v>
      </c>
      <c r="G767" s="7">
        <v>542.87277000000006</v>
      </c>
    </row>
    <row r="768" spans="1:7" x14ac:dyDescent="0.25">
      <c r="A768" s="6">
        <v>18</v>
      </c>
      <c r="B768" s="6" t="s">
        <v>21</v>
      </c>
      <c r="C768" s="7">
        <v>38.17</v>
      </c>
      <c r="D768" s="6">
        <v>0</v>
      </c>
      <c r="E768" s="6" t="s">
        <v>19</v>
      </c>
      <c r="F768" s="6" t="s">
        <v>23</v>
      </c>
      <c r="G768" s="7">
        <v>3630.7798300000004</v>
      </c>
    </row>
    <row r="769" spans="1:7" x14ac:dyDescent="0.25">
      <c r="A769" s="6">
        <v>22</v>
      </c>
      <c r="B769" s="6" t="s">
        <v>18</v>
      </c>
      <c r="C769" s="7">
        <v>34.58</v>
      </c>
      <c r="D769" s="6">
        <v>2</v>
      </c>
      <c r="E769" s="6" t="s">
        <v>22</v>
      </c>
      <c r="F769" s="6" t="s">
        <v>25</v>
      </c>
      <c r="G769" s="7">
        <v>392.57582000000002</v>
      </c>
    </row>
    <row r="770" spans="1:7" x14ac:dyDescent="0.25">
      <c r="A770" s="6">
        <v>23</v>
      </c>
      <c r="B770" s="6" t="s">
        <v>21</v>
      </c>
      <c r="C770" s="7">
        <v>35.200000000000003</v>
      </c>
      <c r="D770" s="6">
        <v>1</v>
      </c>
      <c r="E770" s="6" t="s">
        <v>22</v>
      </c>
      <c r="F770" s="6" t="s">
        <v>20</v>
      </c>
      <c r="G770" s="7">
        <v>241.69549999999998</v>
      </c>
    </row>
    <row r="771" spans="1:7" x14ac:dyDescent="0.25">
      <c r="A771" s="6">
        <v>33</v>
      </c>
      <c r="B771" s="6" t="s">
        <v>21</v>
      </c>
      <c r="C771" s="7">
        <v>27.1</v>
      </c>
      <c r="D771" s="6">
        <v>1</v>
      </c>
      <c r="E771" s="6" t="s">
        <v>19</v>
      </c>
      <c r="F771" s="6" t="s">
        <v>20</v>
      </c>
      <c r="G771" s="7">
        <v>1904.0876000000001</v>
      </c>
    </row>
    <row r="772" spans="1:7" x14ac:dyDescent="0.25">
      <c r="A772" s="6">
        <v>27</v>
      </c>
      <c r="B772" s="6" t="s">
        <v>21</v>
      </c>
      <c r="C772" s="7">
        <v>26.03</v>
      </c>
      <c r="D772" s="6">
        <v>0</v>
      </c>
      <c r="E772" s="6" t="s">
        <v>22</v>
      </c>
      <c r="F772" s="6" t="s">
        <v>25</v>
      </c>
      <c r="G772" s="7">
        <v>307.08087</v>
      </c>
    </row>
    <row r="773" spans="1:7" x14ac:dyDescent="0.25">
      <c r="A773" s="6">
        <v>45</v>
      </c>
      <c r="B773" s="6" t="s">
        <v>18</v>
      </c>
      <c r="C773" s="7">
        <v>25.175000000000001</v>
      </c>
      <c r="D773" s="6">
        <v>2</v>
      </c>
      <c r="E773" s="6" t="s">
        <v>22</v>
      </c>
      <c r="F773" s="6" t="s">
        <v>25</v>
      </c>
      <c r="G773" s="7">
        <v>909.50682500000005</v>
      </c>
    </row>
    <row r="774" spans="1:7" x14ac:dyDescent="0.25">
      <c r="A774" s="6">
        <v>57</v>
      </c>
      <c r="B774" s="6" t="s">
        <v>18</v>
      </c>
      <c r="C774" s="7">
        <v>31.824999999999999</v>
      </c>
      <c r="D774" s="6">
        <v>0</v>
      </c>
      <c r="E774" s="6" t="s">
        <v>22</v>
      </c>
      <c r="F774" s="6" t="s">
        <v>24</v>
      </c>
      <c r="G774" s="7">
        <v>1184.262375</v>
      </c>
    </row>
    <row r="775" spans="1:7" x14ac:dyDescent="0.25">
      <c r="A775" s="6">
        <v>47</v>
      </c>
      <c r="B775" s="6" t="s">
        <v>21</v>
      </c>
      <c r="C775" s="7">
        <v>32.299999999999997</v>
      </c>
      <c r="D775" s="6">
        <v>1</v>
      </c>
      <c r="E775" s="6" t="s">
        <v>22</v>
      </c>
      <c r="F775" s="6" t="s">
        <v>20</v>
      </c>
      <c r="G775" s="7">
        <v>806.27639999999997</v>
      </c>
    </row>
    <row r="776" spans="1:7" x14ac:dyDescent="0.25">
      <c r="A776" s="6">
        <v>42</v>
      </c>
      <c r="B776" s="6" t="s">
        <v>18</v>
      </c>
      <c r="C776" s="7">
        <v>29</v>
      </c>
      <c r="D776" s="6">
        <v>1</v>
      </c>
      <c r="E776" s="6" t="s">
        <v>22</v>
      </c>
      <c r="F776" s="6" t="s">
        <v>20</v>
      </c>
      <c r="G776" s="7">
        <v>705.06420000000003</v>
      </c>
    </row>
    <row r="777" spans="1:7" x14ac:dyDescent="0.25">
      <c r="A777" s="6">
        <v>64</v>
      </c>
      <c r="B777" s="6" t="s">
        <v>18</v>
      </c>
      <c r="C777" s="7">
        <v>39.700000000000003</v>
      </c>
      <c r="D777" s="6">
        <v>0</v>
      </c>
      <c r="E777" s="6" t="s">
        <v>22</v>
      </c>
      <c r="F777" s="6" t="s">
        <v>20</v>
      </c>
      <c r="G777" s="7">
        <v>1431.9031</v>
      </c>
    </row>
    <row r="778" spans="1:7" x14ac:dyDescent="0.25">
      <c r="A778" s="6">
        <v>38</v>
      </c>
      <c r="B778" s="6" t="s">
        <v>18</v>
      </c>
      <c r="C778" s="7">
        <v>19.475000000000001</v>
      </c>
      <c r="D778" s="6">
        <v>2</v>
      </c>
      <c r="E778" s="6" t="s">
        <v>22</v>
      </c>
      <c r="F778" s="6" t="s">
        <v>24</v>
      </c>
      <c r="G778" s="7">
        <v>693.32422500000007</v>
      </c>
    </row>
    <row r="779" spans="1:7" x14ac:dyDescent="0.25">
      <c r="A779" s="6">
        <v>61</v>
      </c>
      <c r="B779" s="6" t="s">
        <v>21</v>
      </c>
      <c r="C779" s="7">
        <v>36.1</v>
      </c>
      <c r="D779" s="6">
        <v>3</v>
      </c>
      <c r="E779" s="6" t="s">
        <v>22</v>
      </c>
      <c r="F779" s="6" t="s">
        <v>20</v>
      </c>
      <c r="G779" s="7">
        <v>2794.1287579999998</v>
      </c>
    </row>
    <row r="780" spans="1:7" x14ac:dyDescent="0.25">
      <c r="A780" s="6">
        <v>53</v>
      </c>
      <c r="B780" s="6" t="s">
        <v>18</v>
      </c>
      <c r="C780" s="7">
        <v>26.7</v>
      </c>
      <c r="D780" s="6">
        <v>2</v>
      </c>
      <c r="E780" s="6" t="s">
        <v>22</v>
      </c>
      <c r="F780" s="6" t="s">
        <v>20</v>
      </c>
      <c r="G780" s="7">
        <v>1115.078</v>
      </c>
    </row>
    <row r="781" spans="1:7" x14ac:dyDescent="0.25">
      <c r="A781" s="6">
        <v>44</v>
      </c>
      <c r="B781" s="6" t="s">
        <v>18</v>
      </c>
      <c r="C781" s="7">
        <v>36.479999999999997</v>
      </c>
      <c r="D781" s="6">
        <v>0</v>
      </c>
      <c r="E781" s="6" t="s">
        <v>22</v>
      </c>
      <c r="F781" s="6" t="s">
        <v>25</v>
      </c>
      <c r="G781" s="7">
        <v>1279.7209619999999</v>
      </c>
    </row>
    <row r="782" spans="1:7" x14ac:dyDescent="0.25">
      <c r="A782" s="6">
        <v>19</v>
      </c>
      <c r="B782" s="6" t="s">
        <v>18</v>
      </c>
      <c r="C782" s="7">
        <v>28.88</v>
      </c>
      <c r="D782" s="6">
        <v>0</v>
      </c>
      <c r="E782" s="6" t="s">
        <v>19</v>
      </c>
      <c r="F782" s="6" t="s">
        <v>24</v>
      </c>
      <c r="G782" s="7">
        <v>1774.8506199999999</v>
      </c>
    </row>
    <row r="783" spans="1:7" x14ac:dyDescent="0.25">
      <c r="A783" s="6">
        <v>41</v>
      </c>
      <c r="B783" s="6" t="s">
        <v>21</v>
      </c>
      <c r="C783" s="7">
        <v>34.200000000000003</v>
      </c>
      <c r="D783" s="6">
        <v>2</v>
      </c>
      <c r="E783" s="6" t="s">
        <v>22</v>
      </c>
      <c r="F783" s="6" t="s">
        <v>24</v>
      </c>
      <c r="G783" s="7">
        <v>726.17409999999995</v>
      </c>
    </row>
    <row r="784" spans="1:7" x14ac:dyDescent="0.25">
      <c r="A784" s="6">
        <v>51</v>
      </c>
      <c r="B784" s="6" t="s">
        <v>21</v>
      </c>
      <c r="C784" s="7">
        <v>33.33</v>
      </c>
      <c r="D784" s="6">
        <v>3</v>
      </c>
      <c r="E784" s="6" t="s">
        <v>22</v>
      </c>
      <c r="F784" s="6" t="s">
        <v>23</v>
      </c>
      <c r="G784" s="7">
        <v>1056.04917</v>
      </c>
    </row>
    <row r="785" spans="1:7" x14ac:dyDescent="0.25">
      <c r="A785" s="6">
        <v>40</v>
      </c>
      <c r="B785" s="6" t="s">
        <v>21</v>
      </c>
      <c r="C785" s="7">
        <v>32.299999999999997</v>
      </c>
      <c r="D785" s="6">
        <v>2</v>
      </c>
      <c r="E785" s="6" t="s">
        <v>22</v>
      </c>
      <c r="F785" s="6" t="s">
        <v>24</v>
      </c>
      <c r="G785" s="7">
        <v>698.66970000000003</v>
      </c>
    </row>
    <row r="786" spans="1:7" x14ac:dyDescent="0.25">
      <c r="A786" s="6">
        <v>45</v>
      </c>
      <c r="B786" s="6" t="s">
        <v>21</v>
      </c>
      <c r="C786" s="7">
        <v>39.805</v>
      </c>
      <c r="D786" s="6">
        <v>0</v>
      </c>
      <c r="E786" s="6" t="s">
        <v>22</v>
      </c>
      <c r="F786" s="6" t="s">
        <v>25</v>
      </c>
      <c r="G786" s="7">
        <v>744.84039499999994</v>
      </c>
    </row>
    <row r="787" spans="1:7" x14ac:dyDescent="0.25">
      <c r="A787" s="6">
        <v>35</v>
      </c>
      <c r="B787" s="6" t="s">
        <v>21</v>
      </c>
      <c r="C787" s="7">
        <v>34.32</v>
      </c>
      <c r="D787" s="6">
        <v>3</v>
      </c>
      <c r="E787" s="6" t="s">
        <v>22</v>
      </c>
      <c r="F787" s="6" t="s">
        <v>23</v>
      </c>
      <c r="G787" s="7">
        <v>593.43797999999992</v>
      </c>
    </row>
    <row r="788" spans="1:7" x14ac:dyDescent="0.25">
      <c r="A788" s="6">
        <v>53</v>
      </c>
      <c r="B788" s="6" t="s">
        <v>21</v>
      </c>
      <c r="C788" s="7">
        <v>28.88</v>
      </c>
      <c r="D788" s="6">
        <v>0</v>
      </c>
      <c r="E788" s="6" t="s">
        <v>22</v>
      </c>
      <c r="F788" s="6" t="s">
        <v>24</v>
      </c>
      <c r="G788" s="7">
        <v>986.98101999999994</v>
      </c>
    </row>
    <row r="789" spans="1:7" x14ac:dyDescent="0.25">
      <c r="A789" s="6">
        <v>30</v>
      </c>
      <c r="B789" s="6" t="s">
        <v>21</v>
      </c>
      <c r="C789" s="7">
        <v>24.4</v>
      </c>
      <c r="D789" s="6">
        <v>3</v>
      </c>
      <c r="E789" s="6" t="s">
        <v>19</v>
      </c>
      <c r="F789" s="6" t="s">
        <v>20</v>
      </c>
      <c r="G789" s="7">
        <v>1825.9216000000001</v>
      </c>
    </row>
    <row r="790" spans="1:7" x14ac:dyDescent="0.25">
      <c r="A790" s="6">
        <v>18</v>
      </c>
      <c r="B790" s="6" t="s">
        <v>21</v>
      </c>
      <c r="C790" s="7">
        <v>41.14</v>
      </c>
      <c r="D790" s="6">
        <v>0</v>
      </c>
      <c r="E790" s="6" t="s">
        <v>22</v>
      </c>
      <c r="F790" s="6" t="s">
        <v>23</v>
      </c>
      <c r="G790" s="7">
        <v>114.67965999999998</v>
      </c>
    </row>
    <row r="791" spans="1:7" x14ac:dyDescent="0.25">
      <c r="A791" s="6">
        <v>51</v>
      </c>
      <c r="B791" s="6" t="s">
        <v>21</v>
      </c>
      <c r="C791" s="7">
        <v>35.97</v>
      </c>
      <c r="D791" s="6">
        <v>1</v>
      </c>
      <c r="E791" s="6" t="s">
        <v>22</v>
      </c>
      <c r="F791" s="6" t="s">
        <v>23</v>
      </c>
      <c r="G791" s="7">
        <v>938.61613</v>
      </c>
    </row>
    <row r="792" spans="1:7" x14ac:dyDescent="0.25">
      <c r="A792" s="6">
        <v>50</v>
      </c>
      <c r="B792" s="6" t="s">
        <v>18</v>
      </c>
      <c r="C792" s="7">
        <v>27.6</v>
      </c>
      <c r="D792" s="6">
        <v>1</v>
      </c>
      <c r="E792" s="6" t="s">
        <v>19</v>
      </c>
      <c r="F792" s="6" t="s">
        <v>20</v>
      </c>
      <c r="G792" s="7">
        <v>2452.0263999999997</v>
      </c>
    </row>
    <row r="793" spans="1:7" x14ac:dyDescent="0.25">
      <c r="A793" s="6">
        <v>31</v>
      </c>
      <c r="B793" s="6" t="s">
        <v>18</v>
      </c>
      <c r="C793" s="7">
        <v>29.26</v>
      </c>
      <c r="D793" s="6">
        <v>1</v>
      </c>
      <c r="E793" s="6" t="s">
        <v>22</v>
      </c>
      <c r="F793" s="6" t="s">
        <v>23</v>
      </c>
      <c r="G793" s="7">
        <v>435.05144000000001</v>
      </c>
    </row>
    <row r="794" spans="1:7" x14ac:dyDescent="0.25">
      <c r="A794" s="6">
        <v>35</v>
      </c>
      <c r="B794" s="6" t="s">
        <v>18</v>
      </c>
      <c r="C794" s="7">
        <v>27.7</v>
      </c>
      <c r="D794" s="6">
        <v>3</v>
      </c>
      <c r="E794" s="6" t="s">
        <v>22</v>
      </c>
      <c r="F794" s="6" t="s">
        <v>20</v>
      </c>
      <c r="G794" s="7">
        <v>641.41779999999994</v>
      </c>
    </row>
    <row r="795" spans="1:7" x14ac:dyDescent="0.25">
      <c r="A795" s="6">
        <v>60</v>
      </c>
      <c r="B795" s="6" t="s">
        <v>21</v>
      </c>
      <c r="C795" s="7">
        <v>36.954999999999998</v>
      </c>
      <c r="D795" s="6">
        <v>0</v>
      </c>
      <c r="E795" s="6" t="s">
        <v>22</v>
      </c>
      <c r="F795" s="6" t="s">
        <v>25</v>
      </c>
      <c r="G795" s="7">
        <v>1274.116745</v>
      </c>
    </row>
    <row r="796" spans="1:7" x14ac:dyDescent="0.25">
      <c r="A796" s="6">
        <v>21</v>
      </c>
      <c r="B796" s="6" t="s">
        <v>21</v>
      </c>
      <c r="C796" s="7">
        <v>36.86</v>
      </c>
      <c r="D796" s="6">
        <v>0</v>
      </c>
      <c r="E796" s="6" t="s">
        <v>22</v>
      </c>
      <c r="F796" s="6" t="s">
        <v>24</v>
      </c>
      <c r="G796" s="7">
        <v>191.73184000000001</v>
      </c>
    </row>
    <row r="797" spans="1:7" x14ac:dyDescent="0.25">
      <c r="A797" s="6">
        <v>29</v>
      </c>
      <c r="B797" s="6" t="s">
        <v>21</v>
      </c>
      <c r="C797" s="7">
        <v>22.515000000000001</v>
      </c>
      <c r="D797" s="6">
        <v>3</v>
      </c>
      <c r="E797" s="6" t="s">
        <v>22</v>
      </c>
      <c r="F797" s="6" t="s">
        <v>25</v>
      </c>
      <c r="G797" s="7">
        <v>520.95788500000003</v>
      </c>
    </row>
    <row r="798" spans="1:7" x14ac:dyDescent="0.25">
      <c r="A798" s="6">
        <v>62</v>
      </c>
      <c r="B798" s="6" t="s">
        <v>18</v>
      </c>
      <c r="C798" s="7">
        <v>29.92</v>
      </c>
      <c r="D798" s="6">
        <v>0</v>
      </c>
      <c r="E798" s="6" t="s">
        <v>22</v>
      </c>
      <c r="F798" s="6" t="s">
        <v>23</v>
      </c>
      <c r="G798" s="7">
        <v>1345.7960800000001</v>
      </c>
    </row>
    <row r="799" spans="1:7" x14ac:dyDescent="0.25">
      <c r="A799" s="6">
        <v>39</v>
      </c>
      <c r="B799" s="6" t="s">
        <v>18</v>
      </c>
      <c r="C799" s="7">
        <v>41.8</v>
      </c>
      <c r="D799" s="6">
        <v>0</v>
      </c>
      <c r="E799" s="6" t="s">
        <v>22</v>
      </c>
      <c r="F799" s="6" t="s">
        <v>23</v>
      </c>
      <c r="G799" s="7">
        <v>566.22250000000008</v>
      </c>
    </row>
    <row r="800" spans="1:7" x14ac:dyDescent="0.25">
      <c r="A800" s="6">
        <v>19</v>
      </c>
      <c r="B800" s="6" t="s">
        <v>21</v>
      </c>
      <c r="C800" s="7">
        <v>27.6</v>
      </c>
      <c r="D800" s="6">
        <v>0</v>
      </c>
      <c r="E800" s="6" t="s">
        <v>22</v>
      </c>
      <c r="F800" s="6" t="s">
        <v>20</v>
      </c>
      <c r="G800" s="7">
        <v>125.24069999999999</v>
      </c>
    </row>
    <row r="801" spans="1:7" x14ac:dyDescent="0.25">
      <c r="A801" s="6">
        <v>22</v>
      </c>
      <c r="B801" s="6" t="s">
        <v>18</v>
      </c>
      <c r="C801" s="7">
        <v>23.18</v>
      </c>
      <c r="D801" s="6">
        <v>0</v>
      </c>
      <c r="E801" s="6" t="s">
        <v>22</v>
      </c>
      <c r="F801" s="6" t="s">
        <v>25</v>
      </c>
      <c r="G801" s="7">
        <v>273.19122000000004</v>
      </c>
    </row>
    <row r="802" spans="1:7" x14ac:dyDescent="0.25">
      <c r="A802" s="6">
        <v>53</v>
      </c>
      <c r="B802" s="6" t="s">
        <v>21</v>
      </c>
      <c r="C802" s="7">
        <v>20.9</v>
      </c>
      <c r="D802" s="6">
        <v>0</v>
      </c>
      <c r="E802" s="6" t="s">
        <v>19</v>
      </c>
      <c r="F802" s="6" t="s">
        <v>23</v>
      </c>
      <c r="G802" s="7">
        <v>2119.5817999999999</v>
      </c>
    </row>
    <row r="803" spans="1:7" x14ac:dyDescent="0.25">
      <c r="A803" s="6">
        <v>39</v>
      </c>
      <c r="B803" s="6" t="s">
        <v>18</v>
      </c>
      <c r="C803" s="7">
        <v>31.92</v>
      </c>
      <c r="D803" s="6">
        <v>2</v>
      </c>
      <c r="E803" s="6" t="s">
        <v>22</v>
      </c>
      <c r="F803" s="6" t="s">
        <v>24</v>
      </c>
      <c r="G803" s="7">
        <v>720.94917999999996</v>
      </c>
    </row>
    <row r="804" spans="1:7" x14ac:dyDescent="0.25">
      <c r="A804" s="6">
        <v>27</v>
      </c>
      <c r="B804" s="6" t="s">
        <v>21</v>
      </c>
      <c r="C804" s="7">
        <v>28.5</v>
      </c>
      <c r="D804" s="6">
        <v>0</v>
      </c>
      <c r="E804" s="6" t="s">
        <v>19</v>
      </c>
      <c r="F804" s="6" t="s">
        <v>24</v>
      </c>
      <c r="G804" s="7">
        <v>1831.0741999999998</v>
      </c>
    </row>
    <row r="805" spans="1:7" x14ac:dyDescent="0.25">
      <c r="A805" s="6">
        <v>30</v>
      </c>
      <c r="B805" s="6" t="s">
        <v>21</v>
      </c>
      <c r="C805" s="7">
        <v>44.22</v>
      </c>
      <c r="D805" s="6">
        <v>2</v>
      </c>
      <c r="E805" s="6" t="s">
        <v>22</v>
      </c>
      <c r="F805" s="6" t="s">
        <v>23</v>
      </c>
      <c r="G805" s="7">
        <v>426.61658</v>
      </c>
    </row>
    <row r="806" spans="1:7" x14ac:dyDescent="0.25">
      <c r="A806" s="6">
        <v>30</v>
      </c>
      <c r="B806" s="6" t="s">
        <v>18</v>
      </c>
      <c r="C806" s="7">
        <v>22.895</v>
      </c>
      <c r="D806" s="6">
        <v>1</v>
      </c>
      <c r="E806" s="6" t="s">
        <v>22</v>
      </c>
      <c r="F806" s="6" t="s">
        <v>25</v>
      </c>
      <c r="G806" s="7">
        <v>471.952405</v>
      </c>
    </row>
    <row r="807" spans="1:7" x14ac:dyDescent="0.25">
      <c r="A807" s="6">
        <v>58</v>
      </c>
      <c r="B807" s="6" t="s">
        <v>18</v>
      </c>
      <c r="C807" s="7">
        <v>33.1</v>
      </c>
      <c r="D807" s="6">
        <v>0</v>
      </c>
      <c r="E807" s="6" t="s">
        <v>22</v>
      </c>
      <c r="F807" s="6" t="s">
        <v>20</v>
      </c>
      <c r="G807" s="7">
        <v>1184.8141000000001</v>
      </c>
    </row>
    <row r="808" spans="1:7" x14ac:dyDescent="0.25">
      <c r="A808" s="6">
        <v>33</v>
      </c>
      <c r="B808" s="6" t="s">
        <v>21</v>
      </c>
      <c r="C808" s="7">
        <v>24.795000000000002</v>
      </c>
      <c r="D808" s="6">
        <v>0</v>
      </c>
      <c r="E808" s="6" t="s">
        <v>19</v>
      </c>
      <c r="F808" s="6" t="s">
        <v>25</v>
      </c>
      <c r="G808" s="7">
        <v>1790.4527050000002</v>
      </c>
    </row>
    <row r="809" spans="1:7" x14ac:dyDescent="0.25">
      <c r="A809" s="6">
        <v>42</v>
      </c>
      <c r="B809" s="6" t="s">
        <v>18</v>
      </c>
      <c r="C809" s="7">
        <v>26.18</v>
      </c>
      <c r="D809" s="6">
        <v>1</v>
      </c>
      <c r="E809" s="6" t="s">
        <v>22</v>
      </c>
      <c r="F809" s="6" t="s">
        <v>23</v>
      </c>
      <c r="G809" s="7">
        <v>704.67222000000004</v>
      </c>
    </row>
    <row r="810" spans="1:7" x14ac:dyDescent="0.25">
      <c r="A810" s="6">
        <v>64</v>
      </c>
      <c r="B810" s="6" t="s">
        <v>18</v>
      </c>
      <c r="C810" s="7">
        <v>35.97</v>
      </c>
      <c r="D810" s="6">
        <v>0</v>
      </c>
      <c r="E810" s="6" t="s">
        <v>22</v>
      </c>
      <c r="F810" s="6" t="s">
        <v>23</v>
      </c>
      <c r="G810" s="7">
        <v>1431.38463</v>
      </c>
    </row>
    <row r="811" spans="1:7" x14ac:dyDescent="0.25">
      <c r="A811" s="6">
        <v>21</v>
      </c>
      <c r="B811" s="6" t="s">
        <v>21</v>
      </c>
      <c r="C811" s="7">
        <v>22.3</v>
      </c>
      <c r="D811" s="6">
        <v>1</v>
      </c>
      <c r="E811" s="6" t="s">
        <v>22</v>
      </c>
      <c r="F811" s="6" t="s">
        <v>20</v>
      </c>
      <c r="G811" s="7">
        <v>210.30799999999999</v>
      </c>
    </row>
    <row r="812" spans="1:7" x14ac:dyDescent="0.25">
      <c r="A812" s="6">
        <v>18</v>
      </c>
      <c r="B812" s="6" t="s">
        <v>18</v>
      </c>
      <c r="C812" s="7">
        <v>42.24</v>
      </c>
      <c r="D812" s="6">
        <v>0</v>
      </c>
      <c r="E812" s="6" t="s">
        <v>19</v>
      </c>
      <c r="F812" s="6" t="s">
        <v>23</v>
      </c>
      <c r="G812" s="7">
        <v>3879.2685599999995</v>
      </c>
    </row>
    <row r="813" spans="1:7" x14ac:dyDescent="0.25">
      <c r="A813" s="6">
        <v>23</v>
      </c>
      <c r="B813" s="6" t="s">
        <v>21</v>
      </c>
      <c r="C813" s="7">
        <v>26.51</v>
      </c>
      <c r="D813" s="6">
        <v>0</v>
      </c>
      <c r="E813" s="6" t="s">
        <v>22</v>
      </c>
      <c r="F813" s="6" t="s">
        <v>23</v>
      </c>
      <c r="G813" s="7">
        <v>181.58759000000001</v>
      </c>
    </row>
    <row r="814" spans="1:7" x14ac:dyDescent="0.25">
      <c r="A814" s="6">
        <v>45</v>
      </c>
      <c r="B814" s="6" t="s">
        <v>18</v>
      </c>
      <c r="C814" s="7">
        <v>35.814999999999998</v>
      </c>
      <c r="D814" s="6">
        <v>0</v>
      </c>
      <c r="E814" s="6" t="s">
        <v>22</v>
      </c>
      <c r="F814" s="6" t="s">
        <v>24</v>
      </c>
      <c r="G814" s="7">
        <v>773.18578500000001</v>
      </c>
    </row>
    <row r="815" spans="1:7" x14ac:dyDescent="0.25">
      <c r="A815" s="6">
        <v>40</v>
      </c>
      <c r="B815" s="6" t="s">
        <v>18</v>
      </c>
      <c r="C815" s="7">
        <v>41.42</v>
      </c>
      <c r="D815" s="6">
        <v>1</v>
      </c>
      <c r="E815" s="6" t="s">
        <v>22</v>
      </c>
      <c r="F815" s="6" t="s">
        <v>24</v>
      </c>
      <c r="G815" s="7">
        <v>2847.673499</v>
      </c>
    </row>
    <row r="816" spans="1:7" x14ac:dyDescent="0.25">
      <c r="A816" s="6">
        <v>19</v>
      </c>
      <c r="B816" s="6" t="s">
        <v>18</v>
      </c>
      <c r="C816" s="7">
        <v>36.575000000000003</v>
      </c>
      <c r="D816" s="6">
        <v>0</v>
      </c>
      <c r="E816" s="6" t="s">
        <v>22</v>
      </c>
      <c r="F816" s="6" t="s">
        <v>24</v>
      </c>
      <c r="G816" s="7">
        <v>213.68822500000002</v>
      </c>
    </row>
    <row r="817" spans="1:7" x14ac:dyDescent="0.25">
      <c r="A817" s="6">
        <v>18</v>
      </c>
      <c r="B817" s="6" t="s">
        <v>21</v>
      </c>
      <c r="C817" s="7">
        <v>30.14</v>
      </c>
      <c r="D817" s="6">
        <v>0</v>
      </c>
      <c r="E817" s="6" t="s">
        <v>22</v>
      </c>
      <c r="F817" s="6" t="s">
        <v>23</v>
      </c>
      <c r="G817" s="7">
        <v>113.15065999999999</v>
      </c>
    </row>
    <row r="818" spans="1:7" x14ac:dyDescent="0.25">
      <c r="A818" s="6">
        <v>25</v>
      </c>
      <c r="B818" s="6" t="s">
        <v>21</v>
      </c>
      <c r="C818" s="7">
        <v>25.84</v>
      </c>
      <c r="D818" s="6">
        <v>1</v>
      </c>
      <c r="E818" s="6" t="s">
        <v>22</v>
      </c>
      <c r="F818" s="6" t="s">
        <v>25</v>
      </c>
      <c r="G818" s="7">
        <v>330.97926000000001</v>
      </c>
    </row>
    <row r="819" spans="1:7" x14ac:dyDescent="0.25">
      <c r="A819" s="6">
        <v>46</v>
      </c>
      <c r="B819" s="6" t="s">
        <v>18</v>
      </c>
      <c r="C819" s="7">
        <v>30.8</v>
      </c>
      <c r="D819" s="6">
        <v>3</v>
      </c>
      <c r="E819" s="6" t="s">
        <v>22</v>
      </c>
      <c r="F819" s="6" t="s">
        <v>20</v>
      </c>
      <c r="G819" s="7">
        <v>941.49199999999996</v>
      </c>
    </row>
    <row r="820" spans="1:7" x14ac:dyDescent="0.25">
      <c r="A820" s="6">
        <v>33</v>
      </c>
      <c r="B820" s="6" t="s">
        <v>18</v>
      </c>
      <c r="C820" s="7">
        <v>42.94</v>
      </c>
      <c r="D820" s="6">
        <v>3</v>
      </c>
      <c r="E820" s="6" t="s">
        <v>22</v>
      </c>
      <c r="F820" s="6" t="s">
        <v>24</v>
      </c>
      <c r="G820" s="7">
        <v>636.09935999999993</v>
      </c>
    </row>
    <row r="821" spans="1:7" x14ac:dyDescent="0.25">
      <c r="A821" s="6">
        <v>54</v>
      </c>
      <c r="B821" s="6" t="s">
        <v>21</v>
      </c>
      <c r="C821" s="7">
        <v>21.01</v>
      </c>
      <c r="D821" s="6">
        <v>2</v>
      </c>
      <c r="E821" s="6" t="s">
        <v>22</v>
      </c>
      <c r="F821" s="6" t="s">
        <v>23</v>
      </c>
      <c r="G821" s="7">
        <v>1101.3711900000001</v>
      </c>
    </row>
    <row r="822" spans="1:7" x14ac:dyDescent="0.25">
      <c r="A822" s="6">
        <v>28</v>
      </c>
      <c r="B822" s="6" t="s">
        <v>21</v>
      </c>
      <c r="C822" s="7">
        <v>22.515000000000001</v>
      </c>
      <c r="D822" s="6">
        <v>2</v>
      </c>
      <c r="E822" s="6" t="s">
        <v>22</v>
      </c>
      <c r="F822" s="6" t="s">
        <v>25</v>
      </c>
      <c r="G822" s="7">
        <v>442.88878499999998</v>
      </c>
    </row>
    <row r="823" spans="1:7" x14ac:dyDescent="0.25">
      <c r="A823" s="6">
        <v>36</v>
      </c>
      <c r="B823" s="6" t="s">
        <v>21</v>
      </c>
      <c r="C823" s="7">
        <v>34.43</v>
      </c>
      <c r="D823" s="6">
        <v>2</v>
      </c>
      <c r="E823" s="6" t="s">
        <v>22</v>
      </c>
      <c r="F823" s="6" t="s">
        <v>23</v>
      </c>
      <c r="G823" s="7">
        <v>558.43056999999999</v>
      </c>
    </row>
    <row r="824" spans="1:7" x14ac:dyDescent="0.25">
      <c r="A824" s="6">
        <v>20</v>
      </c>
      <c r="B824" s="6" t="s">
        <v>18</v>
      </c>
      <c r="C824" s="7">
        <v>31.46</v>
      </c>
      <c r="D824" s="6">
        <v>0</v>
      </c>
      <c r="E824" s="6" t="s">
        <v>22</v>
      </c>
      <c r="F824" s="6" t="s">
        <v>23</v>
      </c>
      <c r="G824" s="7">
        <v>187.79293999999999</v>
      </c>
    </row>
    <row r="825" spans="1:7" x14ac:dyDescent="0.25">
      <c r="A825" s="6">
        <v>24</v>
      </c>
      <c r="B825" s="6" t="s">
        <v>18</v>
      </c>
      <c r="C825" s="7">
        <v>24.225000000000001</v>
      </c>
      <c r="D825" s="6">
        <v>0</v>
      </c>
      <c r="E825" s="6" t="s">
        <v>22</v>
      </c>
      <c r="F825" s="6" t="s">
        <v>24</v>
      </c>
      <c r="G825" s="7">
        <v>284.27607499999999</v>
      </c>
    </row>
    <row r="826" spans="1:7" x14ac:dyDescent="0.25">
      <c r="A826" s="6">
        <v>23</v>
      </c>
      <c r="B826" s="6" t="s">
        <v>21</v>
      </c>
      <c r="C826" s="7">
        <v>37.1</v>
      </c>
      <c r="D826" s="6">
        <v>3</v>
      </c>
      <c r="E826" s="6" t="s">
        <v>22</v>
      </c>
      <c r="F826" s="6" t="s">
        <v>20</v>
      </c>
      <c r="G826" s="7">
        <v>359.75959999999998</v>
      </c>
    </row>
    <row r="827" spans="1:7" x14ac:dyDescent="0.25">
      <c r="A827" s="6">
        <v>47</v>
      </c>
      <c r="B827" s="6" t="s">
        <v>18</v>
      </c>
      <c r="C827" s="7">
        <v>26.125</v>
      </c>
      <c r="D827" s="6">
        <v>1</v>
      </c>
      <c r="E827" s="6" t="s">
        <v>19</v>
      </c>
      <c r="F827" s="6" t="s">
        <v>25</v>
      </c>
      <c r="G827" s="7">
        <v>2340.1305750000001</v>
      </c>
    </row>
    <row r="828" spans="1:7" x14ac:dyDescent="0.25">
      <c r="A828" s="6">
        <v>33</v>
      </c>
      <c r="B828" s="6" t="s">
        <v>18</v>
      </c>
      <c r="C828" s="7">
        <v>35.53</v>
      </c>
      <c r="D828" s="6">
        <v>0</v>
      </c>
      <c r="E828" s="6" t="s">
        <v>19</v>
      </c>
      <c r="F828" s="6" t="s">
        <v>24</v>
      </c>
      <c r="G828" s="7">
        <v>5513.5402090000007</v>
      </c>
    </row>
    <row r="829" spans="1:7" x14ac:dyDescent="0.25">
      <c r="A829" s="6">
        <v>45</v>
      </c>
      <c r="B829" s="6" t="s">
        <v>21</v>
      </c>
      <c r="C829" s="7">
        <v>33.700000000000003</v>
      </c>
      <c r="D829" s="6">
        <v>1</v>
      </c>
      <c r="E829" s="6" t="s">
        <v>22</v>
      </c>
      <c r="F829" s="6" t="s">
        <v>20</v>
      </c>
      <c r="G829" s="7">
        <v>744.59179999999992</v>
      </c>
    </row>
    <row r="830" spans="1:7" x14ac:dyDescent="0.25">
      <c r="A830" s="6">
        <v>26</v>
      </c>
      <c r="B830" s="6" t="s">
        <v>21</v>
      </c>
      <c r="C830" s="7">
        <v>17.670000000000002</v>
      </c>
      <c r="D830" s="6">
        <v>0</v>
      </c>
      <c r="E830" s="6" t="s">
        <v>22</v>
      </c>
      <c r="F830" s="6" t="s">
        <v>24</v>
      </c>
      <c r="G830" s="7">
        <v>268.09493000000003</v>
      </c>
    </row>
    <row r="831" spans="1:7" x14ac:dyDescent="0.25">
      <c r="A831" s="6">
        <v>18</v>
      </c>
      <c r="B831" s="6" t="s">
        <v>18</v>
      </c>
      <c r="C831" s="7">
        <v>31.13</v>
      </c>
      <c r="D831" s="6">
        <v>0</v>
      </c>
      <c r="E831" s="6" t="s">
        <v>22</v>
      </c>
      <c r="F831" s="6" t="s">
        <v>23</v>
      </c>
      <c r="G831" s="7">
        <v>162.18827000000002</v>
      </c>
    </row>
    <row r="832" spans="1:7" x14ac:dyDescent="0.25">
      <c r="A832" s="6">
        <v>44</v>
      </c>
      <c r="B832" s="6" t="s">
        <v>18</v>
      </c>
      <c r="C832" s="7">
        <v>29.81</v>
      </c>
      <c r="D832" s="6">
        <v>2</v>
      </c>
      <c r="E832" s="6" t="s">
        <v>22</v>
      </c>
      <c r="F832" s="6" t="s">
        <v>23</v>
      </c>
      <c r="G832" s="7">
        <v>821.92039</v>
      </c>
    </row>
    <row r="833" spans="1:7" x14ac:dyDescent="0.25">
      <c r="A833" s="6">
        <v>60</v>
      </c>
      <c r="B833" s="6" t="s">
        <v>21</v>
      </c>
      <c r="C833" s="7">
        <v>24.32</v>
      </c>
      <c r="D833" s="6">
        <v>0</v>
      </c>
      <c r="E833" s="6" t="s">
        <v>22</v>
      </c>
      <c r="F833" s="6" t="s">
        <v>24</v>
      </c>
      <c r="G833" s="7">
        <v>1252.3604799999998</v>
      </c>
    </row>
    <row r="834" spans="1:7" x14ac:dyDescent="0.25">
      <c r="A834" s="6">
        <v>64</v>
      </c>
      <c r="B834" s="6" t="s">
        <v>18</v>
      </c>
      <c r="C834" s="7">
        <v>31.824999999999999</v>
      </c>
      <c r="D834" s="6">
        <v>2</v>
      </c>
      <c r="E834" s="6" t="s">
        <v>22</v>
      </c>
      <c r="F834" s="6" t="s">
        <v>25</v>
      </c>
      <c r="G834" s="7">
        <v>1606.908475</v>
      </c>
    </row>
    <row r="835" spans="1:7" x14ac:dyDescent="0.25">
      <c r="A835" s="6">
        <v>56</v>
      </c>
      <c r="B835" s="6" t="s">
        <v>21</v>
      </c>
      <c r="C835" s="7">
        <v>31.79</v>
      </c>
      <c r="D835" s="6">
        <v>2</v>
      </c>
      <c r="E835" s="6" t="s">
        <v>19</v>
      </c>
      <c r="F835" s="6" t="s">
        <v>23</v>
      </c>
      <c r="G835" s="7">
        <v>4381.3866099999996</v>
      </c>
    </row>
    <row r="836" spans="1:7" x14ac:dyDescent="0.25">
      <c r="A836" s="6">
        <v>36</v>
      </c>
      <c r="B836" s="6" t="s">
        <v>21</v>
      </c>
      <c r="C836" s="7">
        <v>28.024999999999999</v>
      </c>
      <c r="D836" s="6">
        <v>1</v>
      </c>
      <c r="E836" s="6" t="s">
        <v>19</v>
      </c>
      <c r="F836" s="6" t="s">
        <v>25</v>
      </c>
      <c r="G836" s="7">
        <v>2077.3627750000001</v>
      </c>
    </row>
    <row r="837" spans="1:7" x14ac:dyDescent="0.25">
      <c r="A837" s="6">
        <v>41</v>
      </c>
      <c r="B837" s="6" t="s">
        <v>21</v>
      </c>
      <c r="C837" s="7">
        <v>30.78</v>
      </c>
      <c r="D837" s="6">
        <v>3</v>
      </c>
      <c r="E837" s="6" t="s">
        <v>19</v>
      </c>
      <c r="F837" s="6" t="s">
        <v>25</v>
      </c>
      <c r="G837" s="7">
        <v>3959.7407200000002</v>
      </c>
    </row>
    <row r="838" spans="1:7" x14ac:dyDescent="0.25">
      <c r="A838" s="6">
        <v>39</v>
      </c>
      <c r="B838" s="6" t="s">
        <v>21</v>
      </c>
      <c r="C838" s="7">
        <v>21.85</v>
      </c>
      <c r="D838" s="6">
        <v>1</v>
      </c>
      <c r="E838" s="6" t="s">
        <v>22</v>
      </c>
      <c r="F838" s="6" t="s">
        <v>24</v>
      </c>
      <c r="G838" s="7">
        <v>611.74945000000002</v>
      </c>
    </row>
    <row r="839" spans="1:7" x14ac:dyDescent="0.25">
      <c r="A839" s="6">
        <v>63</v>
      </c>
      <c r="B839" s="6" t="s">
        <v>21</v>
      </c>
      <c r="C839" s="7">
        <v>33.1</v>
      </c>
      <c r="D839" s="6">
        <v>0</v>
      </c>
      <c r="E839" s="6" t="s">
        <v>22</v>
      </c>
      <c r="F839" s="6" t="s">
        <v>20</v>
      </c>
      <c r="G839" s="7">
        <v>1339.3755999999998</v>
      </c>
    </row>
    <row r="840" spans="1:7" x14ac:dyDescent="0.25">
      <c r="A840" s="6">
        <v>36</v>
      </c>
      <c r="B840" s="6" t="s">
        <v>18</v>
      </c>
      <c r="C840" s="7">
        <v>25.84</v>
      </c>
      <c r="D840" s="6">
        <v>0</v>
      </c>
      <c r="E840" s="6" t="s">
        <v>22</v>
      </c>
      <c r="F840" s="6" t="s">
        <v>24</v>
      </c>
      <c r="G840" s="7">
        <v>526.63656000000003</v>
      </c>
    </row>
    <row r="841" spans="1:7" x14ac:dyDescent="0.25">
      <c r="A841" s="6">
        <v>28</v>
      </c>
      <c r="B841" s="6" t="s">
        <v>18</v>
      </c>
      <c r="C841" s="7">
        <v>23.844999999999999</v>
      </c>
      <c r="D841" s="6">
        <v>2</v>
      </c>
      <c r="E841" s="6" t="s">
        <v>22</v>
      </c>
      <c r="F841" s="6" t="s">
        <v>24</v>
      </c>
      <c r="G841" s="7">
        <v>471.97365499999995</v>
      </c>
    </row>
    <row r="842" spans="1:7" x14ac:dyDescent="0.25">
      <c r="A842" s="6">
        <v>58</v>
      </c>
      <c r="B842" s="6" t="s">
        <v>21</v>
      </c>
      <c r="C842" s="7">
        <v>34.39</v>
      </c>
      <c r="D842" s="6">
        <v>0</v>
      </c>
      <c r="E842" s="6" t="s">
        <v>22</v>
      </c>
      <c r="F842" s="6" t="s">
        <v>24</v>
      </c>
      <c r="G842" s="7">
        <v>1174.3934100000001</v>
      </c>
    </row>
    <row r="843" spans="1:7" x14ac:dyDescent="0.25">
      <c r="A843" s="6">
        <v>36</v>
      </c>
      <c r="B843" s="6" t="s">
        <v>21</v>
      </c>
      <c r="C843" s="7">
        <v>33.82</v>
      </c>
      <c r="D843" s="6">
        <v>1</v>
      </c>
      <c r="E843" s="6" t="s">
        <v>22</v>
      </c>
      <c r="F843" s="6" t="s">
        <v>24</v>
      </c>
      <c r="G843" s="7">
        <v>537.74577999999997</v>
      </c>
    </row>
    <row r="844" spans="1:7" x14ac:dyDescent="0.25">
      <c r="A844" s="6">
        <v>42</v>
      </c>
      <c r="B844" s="6" t="s">
        <v>21</v>
      </c>
      <c r="C844" s="7">
        <v>35.97</v>
      </c>
      <c r="D844" s="6">
        <v>2</v>
      </c>
      <c r="E844" s="6" t="s">
        <v>22</v>
      </c>
      <c r="F844" s="6" t="s">
        <v>23</v>
      </c>
      <c r="G844" s="7">
        <v>716.03302999999994</v>
      </c>
    </row>
    <row r="845" spans="1:7" x14ac:dyDescent="0.25">
      <c r="A845" s="6">
        <v>36</v>
      </c>
      <c r="B845" s="6" t="s">
        <v>21</v>
      </c>
      <c r="C845" s="7">
        <v>31.5</v>
      </c>
      <c r="D845" s="6">
        <v>0</v>
      </c>
      <c r="E845" s="6" t="s">
        <v>22</v>
      </c>
      <c r="F845" s="6" t="s">
        <v>20</v>
      </c>
      <c r="G845" s="7">
        <v>440.22329999999999</v>
      </c>
    </row>
    <row r="846" spans="1:7" x14ac:dyDescent="0.25">
      <c r="A846" s="6">
        <v>56</v>
      </c>
      <c r="B846" s="6" t="s">
        <v>18</v>
      </c>
      <c r="C846" s="7">
        <v>28.31</v>
      </c>
      <c r="D846" s="6">
        <v>0</v>
      </c>
      <c r="E846" s="6" t="s">
        <v>22</v>
      </c>
      <c r="F846" s="6" t="s">
        <v>25</v>
      </c>
      <c r="G846" s="7">
        <v>1165.77189</v>
      </c>
    </row>
    <row r="847" spans="1:7" x14ac:dyDescent="0.25">
      <c r="A847" s="6">
        <v>35</v>
      </c>
      <c r="B847" s="6" t="s">
        <v>18</v>
      </c>
      <c r="C847" s="7">
        <v>23.465</v>
      </c>
      <c r="D847" s="6">
        <v>2</v>
      </c>
      <c r="E847" s="6" t="s">
        <v>22</v>
      </c>
      <c r="F847" s="6" t="s">
        <v>25</v>
      </c>
      <c r="G847" s="7">
        <v>640.22913500000004</v>
      </c>
    </row>
    <row r="848" spans="1:7" x14ac:dyDescent="0.25">
      <c r="A848" s="6">
        <v>59</v>
      </c>
      <c r="B848" s="6" t="s">
        <v>18</v>
      </c>
      <c r="C848" s="7">
        <v>31.35</v>
      </c>
      <c r="D848" s="6">
        <v>0</v>
      </c>
      <c r="E848" s="6" t="s">
        <v>22</v>
      </c>
      <c r="F848" s="6" t="s">
        <v>24</v>
      </c>
      <c r="G848" s="7">
        <v>1262.21795</v>
      </c>
    </row>
    <row r="849" spans="1:7" x14ac:dyDescent="0.25">
      <c r="A849" s="6">
        <v>21</v>
      </c>
      <c r="B849" s="6" t="s">
        <v>21</v>
      </c>
      <c r="C849" s="7">
        <v>31.1</v>
      </c>
      <c r="D849" s="6">
        <v>0</v>
      </c>
      <c r="E849" s="6" t="s">
        <v>22</v>
      </c>
      <c r="F849" s="6" t="s">
        <v>20</v>
      </c>
      <c r="G849" s="7">
        <v>152.63119999999998</v>
      </c>
    </row>
    <row r="850" spans="1:7" x14ac:dyDescent="0.25">
      <c r="A850" s="6">
        <v>59</v>
      </c>
      <c r="B850" s="6" t="s">
        <v>21</v>
      </c>
      <c r="C850" s="7">
        <v>24.7</v>
      </c>
      <c r="D850" s="6">
        <v>0</v>
      </c>
      <c r="E850" s="6" t="s">
        <v>22</v>
      </c>
      <c r="F850" s="6" t="s">
        <v>25</v>
      </c>
      <c r="G850" s="7">
        <v>1232.3935999999999</v>
      </c>
    </row>
    <row r="851" spans="1:7" x14ac:dyDescent="0.25">
      <c r="A851" s="6">
        <v>23</v>
      </c>
      <c r="B851" s="6" t="s">
        <v>18</v>
      </c>
      <c r="C851" s="7">
        <v>32.78</v>
      </c>
      <c r="D851" s="6">
        <v>2</v>
      </c>
      <c r="E851" s="6" t="s">
        <v>19</v>
      </c>
      <c r="F851" s="6" t="s">
        <v>23</v>
      </c>
      <c r="G851" s="7">
        <v>3602.1011200000003</v>
      </c>
    </row>
    <row r="852" spans="1:7" x14ac:dyDescent="0.25">
      <c r="A852" s="6">
        <v>57</v>
      </c>
      <c r="B852" s="6" t="s">
        <v>18</v>
      </c>
      <c r="C852" s="7">
        <v>29.81</v>
      </c>
      <c r="D852" s="6">
        <v>0</v>
      </c>
      <c r="E852" s="6" t="s">
        <v>19</v>
      </c>
      <c r="F852" s="6" t="s">
        <v>23</v>
      </c>
      <c r="G852" s="7">
        <v>2753.39129</v>
      </c>
    </row>
    <row r="853" spans="1:7" x14ac:dyDescent="0.25">
      <c r="A853" s="6">
        <v>53</v>
      </c>
      <c r="B853" s="6" t="s">
        <v>21</v>
      </c>
      <c r="C853" s="7">
        <v>30.495000000000001</v>
      </c>
      <c r="D853" s="6">
        <v>0</v>
      </c>
      <c r="E853" s="6" t="s">
        <v>22</v>
      </c>
      <c r="F853" s="6" t="s">
        <v>25</v>
      </c>
      <c r="G853" s="7">
        <v>1007.2055050000001</v>
      </c>
    </row>
    <row r="854" spans="1:7" x14ac:dyDescent="0.25">
      <c r="A854" s="6">
        <v>60</v>
      </c>
      <c r="B854" s="6" t="s">
        <v>18</v>
      </c>
      <c r="C854" s="7">
        <v>32.450000000000003</v>
      </c>
      <c r="D854" s="6">
        <v>0</v>
      </c>
      <c r="E854" s="6" t="s">
        <v>19</v>
      </c>
      <c r="F854" s="6" t="s">
        <v>23</v>
      </c>
      <c r="G854" s="7">
        <v>4500.8955499999993</v>
      </c>
    </row>
    <row r="855" spans="1:7" x14ac:dyDescent="0.25">
      <c r="A855" s="6">
        <v>51</v>
      </c>
      <c r="B855" s="6" t="s">
        <v>18</v>
      </c>
      <c r="C855" s="7">
        <v>34.200000000000003</v>
      </c>
      <c r="D855" s="6">
        <v>1</v>
      </c>
      <c r="E855" s="6" t="s">
        <v>22</v>
      </c>
      <c r="F855" s="6" t="s">
        <v>20</v>
      </c>
      <c r="G855" s="7">
        <v>987.27009999999996</v>
      </c>
    </row>
    <row r="856" spans="1:7" x14ac:dyDescent="0.25">
      <c r="A856" s="6">
        <v>23</v>
      </c>
      <c r="B856" s="6" t="s">
        <v>21</v>
      </c>
      <c r="C856" s="7">
        <v>50.38</v>
      </c>
      <c r="D856" s="6">
        <v>1</v>
      </c>
      <c r="E856" s="6" t="s">
        <v>22</v>
      </c>
      <c r="F856" s="6" t="s">
        <v>23</v>
      </c>
      <c r="G856" s="7">
        <v>243.80551999999997</v>
      </c>
    </row>
    <row r="857" spans="1:7" x14ac:dyDescent="0.25">
      <c r="A857" s="6">
        <v>27</v>
      </c>
      <c r="B857" s="6" t="s">
        <v>18</v>
      </c>
      <c r="C857" s="7">
        <v>24.1</v>
      </c>
      <c r="D857" s="6">
        <v>0</v>
      </c>
      <c r="E857" s="6" t="s">
        <v>22</v>
      </c>
      <c r="F857" s="6" t="s">
        <v>20</v>
      </c>
      <c r="G857" s="7">
        <v>297.4126</v>
      </c>
    </row>
    <row r="858" spans="1:7" x14ac:dyDescent="0.25">
      <c r="A858" s="6">
        <v>55</v>
      </c>
      <c r="B858" s="6" t="s">
        <v>21</v>
      </c>
      <c r="C858" s="7">
        <v>32.774999999999999</v>
      </c>
      <c r="D858" s="6">
        <v>0</v>
      </c>
      <c r="E858" s="6" t="s">
        <v>22</v>
      </c>
      <c r="F858" s="6" t="s">
        <v>24</v>
      </c>
      <c r="G858" s="7">
        <v>1060.163225</v>
      </c>
    </row>
    <row r="859" spans="1:7" x14ac:dyDescent="0.25">
      <c r="A859" s="6">
        <v>37</v>
      </c>
      <c r="B859" s="6" t="s">
        <v>18</v>
      </c>
      <c r="C859" s="7">
        <v>30.78</v>
      </c>
      <c r="D859" s="6">
        <v>0</v>
      </c>
      <c r="E859" s="6" t="s">
        <v>19</v>
      </c>
      <c r="F859" s="6" t="s">
        <v>25</v>
      </c>
      <c r="G859" s="7">
        <v>3727.01512</v>
      </c>
    </row>
    <row r="860" spans="1:7" x14ac:dyDescent="0.25">
      <c r="A860" s="6">
        <v>61</v>
      </c>
      <c r="B860" s="6" t="s">
        <v>21</v>
      </c>
      <c r="C860" s="7">
        <v>32.299999999999997</v>
      </c>
      <c r="D860" s="6">
        <v>2</v>
      </c>
      <c r="E860" s="6" t="s">
        <v>22</v>
      </c>
      <c r="F860" s="6" t="s">
        <v>24</v>
      </c>
      <c r="G860" s="7">
        <v>1411.962</v>
      </c>
    </row>
    <row r="861" spans="1:7" x14ac:dyDescent="0.25">
      <c r="A861" s="6">
        <v>46</v>
      </c>
      <c r="B861" s="6" t="s">
        <v>18</v>
      </c>
      <c r="C861" s="7">
        <v>35.53</v>
      </c>
      <c r="D861" s="6">
        <v>0</v>
      </c>
      <c r="E861" s="6" t="s">
        <v>19</v>
      </c>
      <c r="F861" s="6" t="s">
        <v>25</v>
      </c>
      <c r="G861" s="7">
        <v>4211.1664700000001</v>
      </c>
    </row>
    <row r="862" spans="1:7" x14ac:dyDescent="0.25">
      <c r="A862" s="6">
        <v>53</v>
      </c>
      <c r="B862" s="6" t="s">
        <v>18</v>
      </c>
      <c r="C862" s="7">
        <v>23.75</v>
      </c>
      <c r="D862" s="6">
        <v>2</v>
      </c>
      <c r="E862" s="6" t="s">
        <v>22</v>
      </c>
      <c r="F862" s="6" t="s">
        <v>25</v>
      </c>
      <c r="G862" s="7">
        <v>1172.96795</v>
      </c>
    </row>
    <row r="863" spans="1:7" x14ac:dyDescent="0.25">
      <c r="A863" s="6">
        <v>49</v>
      </c>
      <c r="B863" s="6" t="s">
        <v>18</v>
      </c>
      <c r="C863" s="7">
        <v>23.844999999999999</v>
      </c>
      <c r="D863" s="6">
        <v>3</v>
      </c>
      <c r="E863" s="6" t="s">
        <v>19</v>
      </c>
      <c r="F863" s="6" t="s">
        <v>25</v>
      </c>
      <c r="G863" s="7">
        <v>2410.6912550000002</v>
      </c>
    </row>
    <row r="864" spans="1:7" x14ac:dyDescent="0.25">
      <c r="A864" s="6">
        <v>20</v>
      </c>
      <c r="B864" s="6" t="s">
        <v>18</v>
      </c>
      <c r="C864" s="7">
        <v>29.6</v>
      </c>
      <c r="D864" s="6">
        <v>0</v>
      </c>
      <c r="E864" s="6" t="s">
        <v>22</v>
      </c>
      <c r="F864" s="6" t="s">
        <v>20</v>
      </c>
      <c r="G864" s="7">
        <v>187.53440000000001</v>
      </c>
    </row>
    <row r="865" spans="1:7" x14ac:dyDescent="0.25">
      <c r="A865" s="6">
        <v>48</v>
      </c>
      <c r="B865" s="6" t="s">
        <v>18</v>
      </c>
      <c r="C865" s="7">
        <v>33.11</v>
      </c>
      <c r="D865" s="6">
        <v>0</v>
      </c>
      <c r="E865" s="6" t="s">
        <v>19</v>
      </c>
      <c r="F865" s="6" t="s">
        <v>23</v>
      </c>
      <c r="G865" s="7">
        <v>4097.4164900000005</v>
      </c>
    </row>
    <row r="866" spans="1:7" x14ac:dyDescent="0.25">
      <c r="A866" s="6">
        <v>25</v>
      </c>
      <c r="B866" s="6" t="s">
        <v>21</v>
      </c>
      <c r="C866" s="7">
        <v>24.13</v>
      </c>
      <c r="D866" s="6">
        <v>0</v>
      </c>
      <c r="E866" s="6" t="s">
        <v>19</v>
      </c>
      <c r="F866" s="6" t="s">
        <v>24</v>
      </c>
      <c r="G866" s="7">
        <v>1581.7985699999999</v>
      </c>
    </row>
    <row r="867" spans="1:7" x14ac:dyDescent="0.25">
      <c r="A867" s="6">
        <v>25</v>
      </c>
      <c r="B867" s="6" t="s">
        <v>18</v>
      </c>
      <c r="C867" s="7">
        <v>32.229999999999997</v>
      </c>
      <c r="D867" s="6">
        <v>1</v>
      </c>
      <c r="E867" s="6" t="s">
        <v>22</v>
      </c>
      <c r="F867" s="6" t="s">
        <v>23</v>
      </c>
      <c r="G867" s="7">
        <v>1821.816139</v>
      </c>
    </row>
    <row r="868" spans="1:7" x14ac:dyDescent="0.25">
      <c r="A868" s="6">
        <v>57</v>
      </c>
      <c r="B868" s="6" t="s">
        <v>21</v>
      </c>
      <c r="C868" s="7">
        <v>28.1</v>
      </c>
      <c r="D868" s="6">
        <v>0</v>
      </c>
      <c r="E868" s="6" t="s">
        <v>22</v>
      </c>
      <c r="F868" s="6" t="s">
        <v>20</v>
      </c>
      <c r="G868" s="7">
        <v>1096.5445999999999</v>
      </c>
    </row>
    <row r="869" spans="1:7" x14ac:dyDescent="0.25">
      <c r="A869" s="6">
        <v>37</v>
      </c>
      <c r="B869" s="6" t="s">
        <v>18</v>
      </c>
      <c r="C869" s="7">
        <v>47.6</v>
      </c>
      <c r="D869" s="6">
        <v>2</v>
      </c>
      <c r="E869" s="6" t="s">
        <v>19</v>
      </c>
      <c r="F869" s="6" t="s">
        <v>20</v>
      </c>
      <c r="G869" s="7">
        <v>4611.3510999999999</v>
      </c>
    </row>
    <row r="870" spans="1:7" x14ac:dyDescent="0.25">
      <c r="A870" s="6">
        <v>38</v>
      </c>
      <c r="B870" s="6" t="s">
        <v>18</v>
      </c>
      <c r="C870" s="7">
        <v>28</v>
      </c>
      <c r="D870" s="6">
        <v>3</v>
      </c>
      <c r="E870" s="6" t="s">
        <v>22</v>
      </c>
      <c r="F870" s="6" t="s">
        <v>20</v>
      </c>
      <c r="G870" s="7">
        <v>715.10919999999999</v>
      </c>
    </row>
    <row r="871" spans="1:7" x14ac:dyDescent="0.25">
      <c r="A871" s="6">
        <v>55</v>
      </c>
      <c r="B871" s="6" t="s">
        <v>18</v>
      </c>
      <c r="C871" s="7">
        <v>33.534999999999997</v>
      </c>
      <c r="D871" s="6">
        <v>2</v>
      </c>
      <c r="E871" s="6" t="s">
        <v>22</v>
      </c>
      <c r="F871" s="6" t="s">
        <v>24</v>
      </c>
      <c r="G871" s="7">
        <v>1226.9688650000001</v>
      </c>
    </row>
    <row r="872" spans="1:7" x14ac:dyDescent="0.25">
      <c r="A872" s="6">
        <v>36</v>
      </c>
      <c r="B872" s="6" t="s">
        <v>18</v>
      </c>
      <c r="C872" s="7">
        <v>19.855</v>
      </c>
      <c r="D872" s="6">
        <v>0</v>
      </c>
      <c r="E872" s="6" t="s">
        <v>22</v>
      </c>
      <c r="F872" s="6" t="s">
        <v>25</v>
      </c>
      <c r="G872" s="7">
        <v>545.80464499999994</v>
      </c>
    </row>
    <row r="873" spans="1:7" x14ac:dyDescent="0.25">
      <c r="A873" s="6">
        <v>51</v>
      </c>
      <c r="B873" s="6" t="s">
        <v>21</v>
      </c>
      <c r="C873" s="7">
        <v>25.4</v>
      </c>
      <c r="D873" s="6">
        <v>0</v>
      </c>
      <c r="E873" s="6" t="s">
        <v>22</v>
      </c>
      <c r="F873" s="6" t="s">
        <v>20</v>
      </c>
      <c r="G873" s="7">
        <v>878.24689999999987</v>
      </c>
    </row>
    <row r="874" spans="1:7" x14ac:dyDescent="0.25">
      <c r="A874" s="6">
        <v>40</v>
      </c>
      <c r="B874" s="6" t="s">
        <v>21</v>
      </c>
      <c r="C874" s="7">
        <v>29.9</v>
      </c>
      <c r="D874" s="6">
        <v>2</v>
      </c>
      <c r="E874" s="6" t="s">
        <v>22</v>
      </c>
      <c r="F874" s="6" t="s">
        <v>20</v>
      </c>
      <c r="G874" s="7">
        <v>660.03610000000003</v>
      </c>
    </row>
    <row r="875" spans="1:7" x14ac:dyDescent="0.25">
      <c r="A875" s="6">
        <v>18</v>
      </c>
      <c r="B875" s="6" t="s">
        <v>21</v>
      </c>
      <c r="C875" s="7">
        <v>37.29</v>
      </c>
      <c r="D875" s="6">
        <v>0</v>
      </c>
      <c r="E875" s="6" t="s">
        <v>22</v>
      </c>
      <c r="F875" s="6" t="s">
        <v>23</v>
      </c>
      <c r="G875" s="7">
        <v>114.14451</v>
      </c>
    </row>
    <row r="876" spans="1:7" x14ac:dyDescent="0.25">
      <c r="A876" s="6">
        <v>57</v>
      </c>
      <c r="B876" s="6" t="s">
        <v>21</v>
      </c>
      <c r="C876" s="7">
        <v>43.7</v>
      </c>
      <c r="D876" s="6">
        <v>1</v>
      </c>
      <c r="E876" s="6" t="s">
        <v>22</v>
      </c>
      <c r="F876" s="6" t="s">
        <v>20</v>
      </c>
      <c r="G876" s="7">
        <v>1157.6129999999998</v>
      </c>
    </row>
    <row r="877" spans="1:7" x14ac:dyDescent="0.25">
      <c r="A877" s="6">
        <v>61</v>
      </c>
      <c r="B877" s="6" t="s">
        <v>21</v>
      </c>
      <c r="C877" s="7">
        <v>23.655000000000001</v>
      </c>
      <c r="D877" s="6">
        <v>0</v>
      </c>
      <c r="E877" s="6" t="s">
        <v>22</v>
      </c>
      <c r="F877" s="6" t="s">
        <v>25</v>
      </c>
      <c r="G877" s="7">
        <v>1312.960345</v>
      </c>
    </row>
    <row r="878" spans="1:7" x14ac:dyDescent="0.25">
      <c r="A878" s="6">
        <v>25</v>
      </c>
      <c r="B878" s="6" t="s">
        <v>18</v>
      </c>
      <c r="C878" s="7">
        <v>24.3</v>
      </c>
      <c r="D878" s="6">
        <v>3</v>
      </c>
      <c r="E878" s="6" t="s">
        <v>22</v>
      </c>
      <c r="F878" s="6" t="s">
        <v>20</v>
      </c>
      <c r="G878" s="7">
        <v>439.16520000000003</v>
      </c>
    </row>
    <row r="879" spans="1:7" x14ac:dyDescent="0.25">
      <c r="A879" s="6">
        <v>50</v>
      </c>
      <c r="B879" s="6" t="s">
        <v>21</v>
      </c>
      <c r="C879" s="7">
        <v>36.200000000000003</v>
      </c>
      <c r="D879" s="6">
        <v>0</v>
      </c>
      <c r="E879" s="6" t="s">
        <v>22</v>
      </c>
      <c r="F879" s="6" t="s">
        <v>20</v>
      </c>
      <c r="G879" s="7">
        <v>845.78179999999998</v>
      </c>
    </row>
    <row r="880" spans="1:7" x14ac:dyDescent="0.25">
      <c r="A880" s="6">
        <v>26</v>
      </c>
      <c r="B880" s="6" t="s">
        <v>18</v>
      </c>
      <c r="C880" s="7">
        <v>29.48</v>
      </c>
      <c r="D880" s="6">
        <v>1</v>
      </c>
      <c r="E880" s="6" t="s">
        <v>22</v>
      </c>
      <c r="F880" s="6" t="s">
        <v>23</v>
      </c>
      <c r="G880" s="7">
        <v>339.23652000000004</v>
      </c>
    </row>
    <row r="881" spans="1:7" x14ac:dyDescent="0.25">
      <c r="A881" s="6">
        <v>42</v>
      </c>
      <c r="B881" s="6" t="s">
        <v>21</v>
      </c>
      <c r="C881" s="7">
        <v>24.86</v>
      </c>
      <c r="D881" s="6">
        <v>0</v>
      </c>
      <c r="E881" s="6" t="s">
        <v>22</v>
      </c>
      <c r="F881" s="6" t="s">
        <v>23</v>
      </c>
      <c r="G881" s="7">
        <v>596.68873999999994</v>
      </c>
    </row>
    <row r="882" spans="1:7" x14ac:dyDescent="0.25">
      <c r="A882" s="6">
        <v>43</v>
      </c>
      <c r="B882" s="6" t="s">
        <v>21</v>
      </c>
      <c r="C882" s="7">
        <v>30.1</v>
      </c>
      <c r="D882" s="6">
        <v>1</v>
      </c>
      <c r="E882" s="6" t="s">
        <v>22</v>
      </c>
      <c r="F882" s="6" t="s">
        <v>20</v>
      </c>
      <c r="G882" s="7">
        <v>684.90260000000001</v>
      </c>
    </row>
    <row r="883" spans="1:7" x14ac:dyDescent="0.25">
      <c r="A883" s="6">
        <v>44</v>
      </c>
      <c r="B883" s="6" t="s">
        <v>21</v>
      </c>
      <c r="C883" s="7">
        <v>21.85</v>
      </c>
      <c r="D883" s="6">
        <v>3</v>
      </c>
      <c r="E883" s="6" t="s">
        <v>22</v>
      </c>
      <c r="F883" s="6" t="s">
        <v>25</v>
      </c>
      <c r="G883" s="7">
        <v>889.11394999999993</v>
      </c>
    </row>
    <row r="884" spans="1:7" x14ac:dyDescent="0.25">
      <c r="A884" s="6">
        <v>23</v>
      </c>
      <c r="B884" s="6" t="s">
        <v>18</v>
      </c>
      <c r="C884" s="7">
        <v>28.12</v>
      </c>
      <c r="D884" s="6">
        <v>0</v>
      </c>
      <c r="E884" s="6" t="s">
        <v>22</v>
      </c>
      <c r="F884" s="6" t="s">
        <v>24</v>
      </c>
      <c r="G884" s="7">
        <v>269.01138000000003</v>
      </c>
    </row>
    <row r="885" spans="1:7" x14ac:dyDescent="0.25">
      <c r="A885" s="6">
        <v>49</v>
      </c>
      <c r="B885" s="6" t="s">
        <v>18</v>
      </c>
      <c r="C885" s="7">
        <v>27.1</v>
      </c>
      <c r="D885" s="6">
        <v>1</v>
      </c>
      <c r="E885" s="6" t="s">
        <v>22</v>
      </c>
      <c r="F885" s="6" t="s">
        <v>20</v>
      </c>
      <c r="G885" s="7">
        <v>2614.0360300000002</v>
      </c>
    </row>
    <row r="886" spans="1:7" x14ac:dyDescent="0.25">
      <c r="A886" s="6">
        <v>33</v>
      </c>
      <c r="B886" s="6" t="s">
        <v>21</v>
      </c>
      <c r="C886" s="7">
        <v>33.44</v>
      </c>
      <c r="D886" s="6">
        <v>5</v>
      </c>
      <c r="E886" s="6" t="s">
        <v>22</v>
      </c>
      <c r="F886" s="6" t="s">
        <v>23</v>
      </c>
      <c r="G886" s="7">
        <v>665.37886000000003</v>
      </c>
    </row>
    <row r="887" spans="1:7" x14ac:dyDescent="0.25">
      <c r="A887" s="6">
        <v>41</v>
      </c>
      <c r="B887" s="6" t="s">
        <v>21</v>
      </c>
      <c r="C887" s="7">
        <v>28.8</v>
      </c>
      <c r="D887" s="6">
        <v>1</v>
      </c>
      <c r="E887" s="6" t="s">
        <v>22</v>
      </c>
      <c r="F887" s="6" t="s">
        <v>20</v>
      </c>
      <c r="G887" s="7">
        <v>628.22349999999994</v>
      </c>
    </row>
    <row r="888" spans="1:7" x14ac:dyDescent="0.25">
      <c r="A888" s="6">
        <v>37</v>
      </c>
      <c r="B888" s="6" t="s">
        <v>18</v>
      </c>
      <c r="C888" s="7">
        <v>29.5</v>
      </c>
      <c r="D888" s="6">
        <v>2</v>
      </c>
      <c r="E888" s="6" t="s">
        <v>22</v>
      </c>
      <c r="F888" s="6" t="s">
        <v>20</v>
      </c>
      <c r="G888" s="7">
        <v>631.1952</v>
      </c>
    </row>
    <row r="889" spans="1:7" x14ac:dyDescent="0.25">
      <c r="A889" s="6">
        <v>22</v>
      </c>
      <c r="B889" s="6" t="s">
        <v>21</v>
      </c>
      <c r="C889" s="7">
        <v>34.799999999999997</v>
      </c>
      <c r="D889" s="6">
        <v>3</v>
      </c>
      <c r="E889" s="6" t="s">
        <v>22</v>
      </c>
      <c r="F889" s="6" t="s">
        <v>20</v>
      </c>
      <c r="G889" s="7">
        <v>344.3064</v>
      </c>
    </row>
    <row r="890" spans="1:7" x14ac:dyDescent="0.25">
      <c r="A890" s="6">
        <v>23</v>
      </c>
      <c r="B890" s="6" t="s">
        <v>21</v>
      </c>
      <c r="C890" s="7">
        <v>27.36</v>
      </c>
      <c r="D890" s="6">
        <v>1</v>
      </c>
      <c r="E890" s="6" t="s">
        <v>22</v>
      </c>
      <c r="F890" s="6" t="s">
        <v>24</v>
      </c>
      <c r="G890" s="7">
        <v>278.90574000000004</v>
      </c>
    </row>
    <row r="891" spans="1:7" x14ac:dyDescent="0.25">
      <c r="A891" s="6">
        <v>21</v>
      </c>
      <c r="B891" s="6" t="s">
        <v>18</v>
      </c>
      <c r="C891" s="7">
        <v>22.135000000000002</v>
      </c>
      <c r="D891" s="6">
        <v>0</v>
      </c>
      <c r="E891" s="6" t="s">
        <v>22</v>
      </c>
      <c r="F891" s="6" t="s">
        <v>25</v>
      </c>
      <c r="G891" s="7">
        <v>258.58506499999999</v>
      </c>
    </row>
    <row r="892" spans="1:7" x14ac:dyDescent="0.25">
      <c r="A892" s="6">
        <v>51</v>
      </c>
      <c r="B892" s="6" t="s">
        <v>18</v>
      </c>
      <c r="C892" s="7">
        <v>37.049999999999997</v>
      </c>
      <c r="D892" s="6">
        <v>3</v>
      </c>
      <c r="E892" s="6" t="s">
        <v>19</v>
      </c>
      <c r="F892" s="6" t="s">
        <v>25</v>
      </c>
      <c r="G892" s="7">
        <v>4625.5112500000005</v>
      </c>
    </row>
    <row r="893" spans="1:7" x14ac:dyDescent="0.25">
      <c r="A893" s="6">
        <v>25</v>
      </c>
      <c r="B893" s="6" t="s">
        <v>21</v>
      </c>
      <c r="C893" s="7">
        <v>26.695</v>
      </c>
      <c r="D893" s="6">
        <v>4</v>
      </c>
      <c r="E893" s="6" t="s">
        <v>22</v>
      </c>
      <c r="F893" s="6" t="s">
        <v>24</v>
      </c>
      <c r="G893" s="7">
        <v>487.79810500000002</v>
      </c>
    </row>
    <row r="894" spans="1:7" x14ac:dyDescent="0.25">
      <c r="A894" s="6">
        <v>32</v>
      </c>
      <c r="B894" s="6" t="s">
        <v>21</v>
      </c>
      <c r="C894" s="7">
        <v>28.93</v>
      </c>
      <c r="D894" s="6">
        <v>1</v>
      </c>
      <c r="E894" s="6" t="s">
        <v>19</v>
      </c>
      <c r="F894" s="6" t="s">
        <v>23</v>
      </c>
      <c r="G894" s="7">
        <v>1971.96947</v>
      </c>
    </row>
    <row r="895" spans="1:7" x14ac:dyDescent="0.25">
      <c r="A895" s="6">
        <v>57</v>
      </c>
      <c r="B895" s="6" t="s">
        <v>21</v>
      </c>
      <c r="C895" s="7">
        <v>28.975000000000001</v>
      </c>
      <c r="D895" s="6">
        <v>0</v>
      </c>
      <c r="E895" s="6" t="s">
        <v>19</v>
      </c>
      <c r="F895" s="6" t="s">
        <v>25</v>
      </c>
      <c r="G895" s="7">
        <v>2721.8437249999997</v>
      </c>
    </row>
    <row r="896" spans="1:7" x14ac:dyDescent="0.25">
      <c r="A896" s="6">
        <v>36</v>
      </c>
      <c r="B896" s="6" t="s">
        <v>18</v>
      </c>
      <c r="C896" s="7">
        <v>30.02</v>
      </c>
      <c r="D896" s="6">
        <v>0</v>
      </c>
      <c r="E896" s="6" t="s">
        <v>22</v>
      </c>
      <c r="F896" s="6" t="s">
        <v>24</v>
      </c>
      <c r="G896" s="7">
        <v>527.21758</v>
      </c>
    </row>
    <row r="897" spans="1:7" x14ac:dyDescent="0.25">
      <c r="A897" s="6">
        <v>22</v>
      </c>
      <c r="B897" s="6" t="s">
        <v>21</v>
      </c>
      <c r="C897" s="7">
        <v>39.5</v>
      </c>
      <c r="D897" s="6">
        <v>0</v>
      </c>
      <c r="E897" s="6" t="s">
        <v>22</v>
      </c>
      <c r="F897" s="6" t="s">
        <v>20</v>
      </c>
      <c r="G897" s="7">
        <v>168.25970000000001</v>
      </c>
    </row>
    <row r="898" spans="1:7" x14ac:dyDescent="0.25">
      <c r="A898" s="6">
        <v>57</v>
      </c>
      <c r="B898" s="6" t="s">
        <v>21</v>
      </c>
      <c r="C898" s="7">
        <v>33.630000000000003</v>
      </c>
      <c r="D898" s="6">
        <v>1</v>
      </c>
      <c r="E898" s="6" t="s">
        <v>22</v>
      </c>
      <c r="F898" s="6" t="s">
        <v>24</v>
      </c>
      <c r="G898" s="7">
        <v>1194.5132699999999</v>
      </c>
    </row>
    <row r="899" spans="1:7" x14ac:dyDescent="0.25">
      <c r="A899" s="6">
        <v>64</v>
      </c>
      <c r="B899" s="6" t="s">
        <v>18</v>
      </c>
      <c r="C899" s="7">
        <v>26.885000000000002</v>
      </c>
      <c r="D899" s="6">
        <v>0</v>
      </c>
      <c r="E899" s="6" t="s">
        <v>19</v>
      </c>
      <c r="F899" s="6" t="s">
        <v>24</v>
      </c>
      <c r="G899" s="7">
        <v>2933.0983150000002</v>
      </c>
    </row>
    <row r="900" spans="1:7" x14ac:dyDescent="0.25">
      <c r="A900" s="6">
        <v>36</v>
      </c>
      <c r="B900" s="6" t="s">
        <v>18</v>
      </c>
      <c r="C900" s="7">
        <v>29.04</v>
      </c>
      <c r="D900" s="6">
        <v>4</v>
      </c>
      <c r="E900" s="6" t="s">
        <v>22</v>
      </c>
      <c r="F900" s="6" t="s">
        <v>23</v>
      </c>
      <c r="G900" s="7">
        <v>724.38136000000009</v>
      </c>
    </row>
    <row r="901" spans="1:7" x14ac:dyDescent="0.25">
      <c r="A901" s="6">
        <v>54</v>
      </c>
      <c r="B901" s="6" t="s">
        <v>21</v>
      </c>
      <c r="C901" s="7">
        <v>24.035</v>
      </c>
      <c r="D901" s="6">
        <v>0</v>
      </c>
      <c r="E901" s="6" t="s">
        <v>22</v>
      </c>
      <c r="F901" s="6" t="s">
        <v>25</v>
      </c>
      <c r="G901" s="7">
        <v>1042.291665</v>
      </c>
    </row>
    <row r="902" spans="1:7" x14ac:dyDescent="0.25">
      <c r="A902" s="6">
        <v>47</v>
      </c>
      <c r="B902" s="6" t="s">
        <v>21</v>
      </c>
      <c r="C902" s="7">
        <v>38.94</v>
      </c>
      <c r="D902" s="6">
        <v>2</v>
      </c>
      <c r="E902" s="6" t="s">
        <v>19</v>
      </c>
      <c r="F902" s="6" t="s">
        <v>23</v>
      </c>
      <c r="G902" s="7">
        <v>4420.2653599999994</v>
      </c>
    </row>
    <row r="903" spans="1:7" x14ac:dyDescent="0.25">
      <c r="A903" s="6">
        <v>62</v>
      </c>
      <c r="B903" s="6" t="s">
        <v>21</v>
      </c>
      <c r="C903" s="7">
        <v>32.11</v>
      </c>
      <c r="D903" s="6">
        <v>0</v>
      </c>
      <c r="E903" s="6" t="s">
        <v>22</v>
      </c>
      <c r="F903" s="6" t="s">
        <v>25</v>
      </c>
      <c r="G903" s="7">
        <v>1355.5004899999999</v>
      </c>
    </row>
    <row r="904" spans="1:7" x14ac:dyDescent="0.25">
      <c r="A904" s="6">
        <v>61</v>
      </c>
      <c r="B904" s="6" t="s">
        <v>18</v>
      </c>
      <c r="C904" s="7">
        <v>44</v>
      </c>
      <c r="D904" s="6">
        <v>0</v>
      </c>
      <c r="E904" s="6" t="s">
        <v>22</v>
      </c>
      <c r="F904" s="6" t="s">
        <v>20</v>
      </c>
      <c r="G904" s="7">
        <v>1306.3883000000001</v>
      </c>
    </row>
    <row r="905" spans="1:7" x14ac:dyDescent="0.25">
      <c r="A905" s="6">
        <v>43</v>
      </c>
      <c r="B905" s="6" t="s">
        <v>18</v>
      </c>
      <c r="C905" s="7">
        <v>20.045000000000002</v>
      </c>
      <c r="D905" s="6">
        <v>2</v>
      </c>
      <c r="E905" s="6" t="s">
        <v>19</v>
      </c>
      <c r="F905" s="6" t="s">
        <v>25</v>
      </c>
      <c r="G905" s="7">
        <v>1979.8054550000002</v>
      </c>
    </row>
    <row r="906" spans="1:7" x14ac:dyDescent="0.25">
      <c r="A906" s="6">
        <v>19</v>
      </c>
      <c r="B906" s="6" t="s">
        <v>21</v>
      </c>
      <c r="C906" s="7">
        <v>25.555</v>
      </c>
      <c r="D906" s="6">
        <v>1</v>
      </c>
      <c r="E906" s="6" t="s">
        <v>22</v>
      </c>
      <c r="F906" s="6" t="s">
        <v>24</v>
      </c>
      <c r="G906" s="7">
        <v>222.15644499999999</v>
      </c>
    </row>
    <row r="907" spans="1:7" x14ac:dyDescent="0.25">
      <c r="A907" s="6">
        <v>18</v>
      </c>
      <c r="B907" s="6" t="s">
        <v>18</v>
      </c>
      <c r="C907" s="7">
        <v>40.26</v>
      </c>
      <c r="D907" s="6">
        <v>0</v>
      </c>
      <c r="E907" s="6" t="s">
        <v>22</v>
      </c>
      <c r="F907" s="6" t="s">
        <v>23</v>
      </c>
      <c r="G907" s="7">
        <v>163.45733999999999</v>
      </c>
    </row>
    <row r="908" spans="1:7" x14ac:dyDescent="0.25">
      <c r="A908" s="6">
        <v>19</v>
      </c>
      <c r="B908" s="6" t="s">
        <v>18</v>
      </c>
      <c r="C908" s="7">
        <v>22.515000000000001</v>
      </c>
      <c r="D908" s="6">
        <v>0</v>
      </c>
      <c r="E908" s="6" t="s">
        <v>22</v>
      </c>
      <c r="F908" s="6" t="s">
        <v>24</v>
      </c>
      <c r="G908" s="7">
        <v>211.73388500000001</v>
      </c>
    </row>
    <row r="909" spans="1:7" x14ac:dyDescent="0.25">
      <c r="A909" s="6">
        <v>49</v>
      </c>
      <c r="B909" s="6" t="s">
        <v>21</v>
      </c>
      <c r="C909" s="7">
        <v>22.515000000000001</v>
      </c>
      <c r="D909" s="6">
        <v>0</v>
      </c>
      <c r="E909" s="6" t="s">
        <v>22</v>
      </c>
      <c r="F909" s="6" t="s">
        <v>25</v>
      </c>
      <c r="G909" s="7">
        <v>868.88588500000003</v>
      </c>
    </row>
    <row r="910" spans="1:7" x14ac:dyDescent="0.25">
      <c r="A910" s="6">
        <v>60</v>
      </c>
      <c r="B910" s="6" t="s">
        <v>21</v>
      </c>
      <c r="C910" s="7">
        <v>40.92</v>
      </c>
      <c r="D910" s="6">
        <v>0</v>
      </c>
      <c r="E910" s="6" t="s">
        <v>19</v>
      </c>
      <c r="F910" s="6" t="s">
        <v>23</v>
      </c>
      <c r="G910" s="7">
        <v>4867.3558800000001</v>
      </c>
    </row>
    <row r="911" spans="1:7" x14ac:dyDescent="0.25">
      <c r="A911" s="6">
        <v>26</v>
      </c>
      <c r="B911" s="6" t="s">
        <v>21</v>
      </c>
      <c r="C911" s="7">
        <v>27.265000000000001</v>
      </c>
      <c r="D911" s="6">
        <v>3</v>
      </c>
      <c r="E911" s="6" t="s">
        <v>22</v>
      </c>
      <c r="F911" s="6" t="s">
        <v>25</v>
      </c>
      <c r="G911" s="7">
        <v>466.12863500000003</v>
      </c>
    </row>
    <row r="912" spans="1:7" x14ac:dyDescent="0.25">
      <c r="A912" s="6">
        <v>49</v>
      </c>
      <c r="B912" s="6" t="s">
        <v>21</v>
      </c>
      <c r="C912" s="7">
        <v>36.85</v>
      </c>
      <c r="D912" s="6">
        <v>0</v>
      </c>
      <c r="E912" s="6" t="s">
        <v>22</v>
      </c>
      <c r="F912" s="6" t="s">
        <v>23</v>
      </c>
      <c r="G912" s="7">
        <v>812.57844999999998</v>
      </c>
    </row>
    <row r="913" spans="1:7" x14ac:dyDescent="0.25">
      <c r="A913" s="6">
        <v>60</v>
      </c>
      <c r="B913" s="6" t="s">
        <v>18</v>
      </c>
      <c r="C913" s="7">
        <v>35.1</v>
      </c>
      <c r="D913" s="6">
        <v>0</v>
      </c>
      <c r="E913" s="6" t="s">
        <v>22</v>
      </c>
      <c r="F913" s="6" t="s">
        <v>20</v>
      </c>
      <c r="G913" s="7">
        <v>1264.4589000000001</v>
      </c>
    </row>
    <row r="914" spans="1:7" x14ac:dyDescent="0.25">
      <c r="A914" s="6">
        <v>26</v>
      </c>
      <c r="B914" s="6" t="s">
        <v>18</v>
      </c>
      <c r="C914" s="7">
        <v>29.355</v>
      </c>
      <c r="D914" s="6">
        <v>2</v>
      </c>
      <c r="E914" s="6" t="s">
        <v>22</v>
      </c>
      <c r="F914" s="6" t="s">
        <v>25</v>
      </c>
      <c r="G914" s="7">
        <v>456.41914500000001</v>
      </c>
    </row>
    <row r="915" spans="1:7" x14ac:dyDescent="0.25">
      <c r="A915" s="6">
        <v>27</v>
      </c>
      <c r="B915" s="6" t="s">
        <v>21</v>
      </c>
      <c r="C915" s="7">
        <v>32.585000000000001</v>
      </c>
      <c r="D915" s="6">
        <v>3</v>
      </c>
      <c r="E915" s="6" t="s">
        <v>22</v>
      </c>
      <c r="F915" s="6" t="s">
        <v>25</v>
      </c>
      <c r="G915" s="7">
        <v>484.69201499999997</v>
      </c>
    </row>
    <row r="916" spans="1:7" x14ac:dyDescent="0.25">
      <c r="A916" s="6">
        <v>44</v>
      </c>
      <c r="B916" s="6" t="s">
        <v>18</v>
      </c>
      <c r="C916" s="7">
        <v>32.340000000000003</v>
      </c>
      <c r="D916" s="6">
        <v>1</v>
      </c>
      <c r="E916" s="6" t="s">
        <v>22</v>
      </c>
      <c r="F916" s="6" t="s">
        <v>23</v>
      </c>
      <c r="G916" s="7">
        <v>763.37205999999992</v>
      </c>
    </row>
    <row r="917" spans="1:7" x14ac:dyDescent="0.25">
      <c r="A917" s="6">
        <v>63</v>
      </c>
      <c r="B917" s="6" t="s">
        <v>21</v>
      </c>
      <c r="C917" s="7">
        <v>39.799999999999997</v>
      </c>
      <c r="D917" s="6">
        <v>3</v>
      </c>
      <c r="E917" s="6" t="s">
        <v>22</v>
      </c>
      <c r="F917" s="6" t="s">
        <v>20</v>
      </c>
      <c r="G917" s="7">
        <v>1517.0068999999999</v>
      </c>
    </row>
    <row r="918" spans="1:7" x14ac:dyDescent="0.25">
      <c r="A918" s="6">
        <v>32</v>
      </c>
      <c r="B918" s="6" t="s">
        <v>18</v>
      </c>
      <c r="C918" s="7">
        <v>24.6</v>
      </c>
      <c r="D918" s="6">
        <v>0</v>
      </c>
      <c r="E918" s="6" t="s">
        <v>19</v>
      </c>
      <c r="F918" s="6" t="s">
        <v>20</v>
      </c>
      <c r="G918" s="7">
        <v>1749.6306</v>
      </c>
    </row>
    <row r="919" spans="1:7" x14ac:dyDescent="0.25">
      <c r="A919" s="6">
        <v>22</v>
      </c>
      <c r="B919" s="6" t="s">
        <v>21</v>
      </c>
      <c r="C919" s="7">
        <v>28.31</v>
      </c>
      <c r="D919" s="6">
        <v>1</v>
      </c>
      <c r="E919" s="6" t="s">
        <v>22</v>
      </c>
      <c r="F919" s="6" t="s">
        <v>24</v>
      </c>
      <c r="G919" s="7">
        <v>263.90429</v>
      </c>
    </row>
    <row r="920" spans="1:7" x14ac:dyDescent="0.25">
      <c r="A920" s="6">
        <v>18</v>
      </c>
      <c r="B920" s="6" t="s">
        <v>21</v>
      </c>
      <c r="C920" s="7">
        <v>31.73</v>
      </c>
      <c r="D920" s="6">
        <v>0</v>
      </c>
      <c r="E920" s="6" t="s">
        <v>19</v>
      </c>
      <c r="F920" s="6" t="s">
        <v>25</v>
      </c>
      <c r="G920" s="7">
        <v>3373.2686699999999</v>
      </c>
    </row>
    <row r="921" spans="1:7" x14ac:dyDescent="0.25">
      <c r="A921" s="6">
        <v>59</v>
      </c>
      <c r="B921" s="6" t="s">
        <v>18</v>
      </c>
      <c r="C921" s="7">
        <v>26.695</v>
      </c>
      <c r="D921" s="6">
        <v>3</v>
      </c>
      <c r="E921" s="6" t="s">
        <v>22</v>
      </c>
      <c r="F921" s="6" t="s">
        <v>24</v>
      </c>
      <c r="G921" s="7">
        <v>1438.2709049999999</v>
      </c>
    </row>
    <row r="922" spans="1:7" x14ac:dyDescent="0.25">
      <c r="A922" s="6">
        <v>44</v>
      </c>
      <c r="B922" s="6" t="s">
        <v>18</v>
      </c>
      <c r="C922" s="7">
        <v>27.5</v>
      </c>
      <c r="D922" s="6">
        <v>1</v>
      </c>
      <c r="E922" s="6" t="s">
        <v>22</v>
      </c>
      <c r="F922" s="6" t="s">
        <v>20</v>
      </c>
      <c r="G922" s="7">
        <v>762.69929999999999</v>
      </c>
    </row>
    <row r="923" spans="1:7" x14ac:dyDescent="0.25">
      <c r="A923" s="6">
        <v>33</v>
      </c>
      <c r="B923" s="6" t="s">
        <v>21</v>
      </c>
      <c r="C923" s="7">
        <v>24.605</v>
      </c>
      <c r="D923" s="6">
        <v>2</v>
      </c>
      <c r="E923" s="6" t="s">
        <v>22</v>
      </c>
      <c r="F923" s="6" t="s">
        <v>24</v>
      </c>
      <c r="G923" s="7">
        <v>525.75079500000004</v>
      </c>
    </row>
    <row r="924" spans="1:7" x14ac:dyDescent="0.25">
      <c r="A924" s="6">
        <v>24</v>
      </c>
      <c r="B924" s="6" t="s">
        <v>18</v>
      </c>
      <c r="C924" s="7">
        <v>33.99</v>
      </c>
      <c r="D924" s="6">
        <v>0</v>
      </c>
      <c r="E924" s="6" t="s">
        <v>22</v>
      </c>
      <c r="F924" s="6" t="s">
        <v>23</v>
      </c>
      <c r="G924" s="7">
        <v>247.33341000000001</v>
      </c>
    </row>
    <row r="925" spans="1:7" x14ac:dyDescent="0.25">
      <c r="A925" s="6">
        <v>43</v>
      </c>
      <c r="B925" s="6" t="s">
        <v>18</v>
      </c>
      <c r="C925" s="7">
        <v>26.885000000000002</v>
      </c>
      <c r="D925" s="6">
        <v>0</v>
      </c>
      <c r="E925" s="6" t="s">
        <v>19</v>
      </c>
      <c r="F925" s="6" t="s">
        <v>24</v>
      </c>
      <c r="G925" s="7">
        <v>2177.4322149999998</v>
      </c>
    </row>
    <row r="926" spans="1:7" x14ac:dyDescent="0.25">
      <c r="A926" s="6">
        <v>45</v>
      </c>
      <c r="B926" s="6" t="s">
        <v>21</v>
      </c>
      <c r="C926" s="7">
        <v>22.895</v>
      </c>
      <c r="D926" s="6">
        <v>0</v>
      </c>
      <c r="E926" s="6" t="s">
        <v>19</v>
      </c>
      <c r="F926" s="6" t="s">
        <v>25</v>
      </c>
      <c r="G926" s="7">
        <v>3506.9374519999997</v>
      </c>
    </row>
    <row r="927" spans="1:7" x14ac:dyDescent="0.25">
      <c r="A927" s="6">
        <v>61</v>
      </c>
      <c r="B927" s="6" t="s">
        <v>18</v>
      </c>
      <c r="C927" s="7">
        <v>28.2</v>
      </c>
      <c r="D927" s="6">
        <v>0</v>
      </c>
      <c r="E927" s="6" t="s">
        <v>22</v>
      </c>
      <c r="F927" s="6" t="s">
        <v>20</v>
      </c>
      <c r="G927" s="7">
        <v>1304.1921</v>
      </c>
    </row>
    <row r="928" spans="1:7" x14ac:dyDescent="0.25">
      <c r="A928" s="6">
        <v>35</v>
      </c>
      <c r="B928" s="6" t="s">
        <v>18</v>
      </c>
      <c r="C928" s="7">
        <v>34.21</v>
      </c>
      <c r="D928" s="6">
        <v>1</v>
      </c>
      <c r="E928" s="6" t="s">
        <v>22</v>
      </c>
      <c r="F928" s="6" t="s">
        <v>23</v>
      </c>
      <c r="G928" s="7">
        <v>524.52269000000001</v>
      </c>
    </row>
    <row r="929" spans="1:7" x14ac:dyDescent="0.25">
      <c r="A929" s="6">
        <v>62</v>
      </c>
      <c r="B929" s="6" t="s">
        <v>18</v>
      </c>
      <c r="C929" s="7">
        <v>25</v>
      </c>
      <c r="D929" s="6">
        <v>0</v>
      </c>
      <c r="E929" s="6" t="s">
        <v>22</v>
      </c>
      <c r="F929" s="6" t="s">
        <v>20</v>
      </c>
      <c r="G929" s="7">
        <v>1345.1122</v>
      </c>
    </row>
    <row r="930" spans="1:7" x14ac:dyDescent="0.25">
      <c r="A930" s="6">
        <v>62</v>
      </c>
      <c r="B930" s="6" t="s">
        <v>18</v>
      </c>
      <c r="C930" s="7">
        <v>33.200000000000003</v>
      </c>
      <c r="D930" s="6">
        <v>0</v>
      </c>
      <c r="E930" s="6" t="s">
        <v>22</v>
      </c>
      <c r="F930" s="6" t="s">
        <v>20</v>
      </c>
      <c r="G930" s="7">
        <v>1346.252</v>
      </c>
    </row>
    <row r="931" spans="1:7" x14ac:dyDescent="0.25">
      <c r="A931" s="6">
        <v>38</v>
      </c>
      <c r="B931" s="6" t="s">
        <v>21</v>
      </c>
      <c r="C931" s="7">
        <v>31</v>
      </c>
      <c r="D931" s="6">
        <v>1</v>
      </c>
      <c r="E931" s="6" t="s">
        <v>22</v>
      </c>
      <c r="F931" s="6" t="s">
        <v>20</v>
      </c>
      <c r="G931" s="7">
        <v>548.82619999999997</v>
      </c>
    </row>
    <row r="932" spans="1:7" x14ac:dyDescent="0.25">
      <c r="A932" s="6">
        <v>34</v>
      </c>
      <c r="B932" s="6" t="s">
        <v>21</v>
      </c>
      <c r="C932" s="7">
        <v>35.814999999999998</v>
      </c>
      <c r="D932" s="6">
        <v>0</v>
      </c>
      <c r="E932" s="6" t="s">
        <v>22</v>
      </c>
      <c r="F932" s="6" t="s">
        <v>24</v>
      </c>
      <c r="G932" s="7">
        <v>432.04108500000001</v>
      </c>
    </row>
    <row r="933" spans="1:7" x14ac:dyDescent="0.25">
      <c r="A933" s="6">
        <v>43</v>
      </c>
      <c r="B933" s="6" t="s">
        <v>21</v>
      </c>
      <c r="C933" s="7">
        <v>23.2</v>
      </c>
      <c r="D933" s="6">
        <v>0</v>
      </c>
      <c r="E933" s="6" t="s">
        <v>22</v>
      </c>
      <c r="F933" s="6" t="s">
        <v>20</v>
      </c>
      <c r="G933" s="7">
        <v>625.04349999999999</v>
      </c>
    </row>
    <row r="934" spans="1:7" x14ac:dyDescent="0.25">
      <c r="A934" s="6">
        <v>50</v>
      </c>
      <c r="B934" s="6" t="s">
        <v>21</v>
      </c>
      <c r="C934" s="7">
        <v>32.11</v>
      </c>
      <c r="D934" s="6">
        <v>2</v>
      </c>
      <c r="E934" s="6" t="s">
        <v>22</v>
      </c>
      <c r="F934" s="6" t="s">
        <v>25</v>
      </c>
      <c r="G934" s="7">
        <v>2533.3332839999998</v>
      </c>
    </row>
    <row r="935" spans="1:7" x14ac:dyDescent="0.25">
      <c r="A935" s="6">
        <v>19</v>
      </c>
      <c r="B935" s="6" t="s">
        <v>18</v>
      </c>
      <c r="C935" s="7">
        <v>23.4</v>
      </c>
      <c r="D935" s="6">
        <v>2</v>
      </c>
      <c r="E935" s="6" t="s">
        <v>22</v>
      </c>
      <c r="F935" s="6" t="s">
        <v>20</v>
      </c>
      <c r="G935" s="7">
        <v>291.3569</v>
      </c>
    </row>
    <row r="936" spans="1:7" x14ac:dyDescent="0.25">
      <c r="A936" s="6">
        <v>57</v>
      </c>
      <c r="B936" s="6" t="s">
        <v>18</v>
      </c>
      <c r="C936" s="7">
        <v>20.100000000000001</v>
      </c>
      <c r="D936" s="6">
        <v>1</v>
      </c>
      <c r="E936" s="6" t="s">
        <v>22</v>
      </c>
      <c r="F936" s="6" t="s">
        <v>20</v>
      </c>
      <c r="G936" s="7">
        <v>1203.2325999999998</v>
      </c>
    </row>
    <row r="937" spans="1:7" x14ac:dyDescent="0.25">
      <c r="A937" s="6">
        <v>62</v>
      </c>
      <c r="B937" s="6" t="s">
        <v>18</v>
      </c>
      <c r="C937" s="7">
        <v>39.159999999999997</v>
      </c>
      <c r="D937" s="6">
        <v>0</v>
      </c>
      <c r="E937" s="6" t="s">
        <v>22</v>
      </c>
      <c r="F937" s="6" t="s">
        <v>23</v>
      </c>
      <c r="G937" s="7">
        <v>1347.0804400000002</v>
      </c>
    </row>
    <row r="938" spans="1:7" x14ac:dyDescent="0.25">
      <c r="A938" s="6">
        <v>41</v>
      </c>
      <c r="B938" s="6" t="s">
        <v>21</v>
      </c>
      <c r="C938" s="7">
        <v>34.21</v>
      </c>
      <c r="D938" s="6">
        <v>1</v>
      </c>
      <c r="E938" s="6" t="s">
        <v>22</v>
      </c>
      <c r="F938" s="6" t="s">
        <v>23</v>
      </c>
      <c r="G938" s="7">
        <v>628.97549000000004</v>
      </c>
    </row>
    <row r="939" spans="1:7" x14ac:dyDescent="0.25">
      <c r="A939" s="6">
        <v>26</v>
      </c>
      <c r="B939" s="6" t="s">
        <v>21</v>
      </c>
      <c r="C939" s="7">
        <v>46.53</v>
      </c>
      <c r="D939" s="6">
        <v>1</v>
      </c>
      <c r="E939" s="6" t="s">
        <v>22</v>
      </c>
      <c r="F939" s="6" t="s">
        <v>23</v>
      </c>
      <c r="G939" s="7">
        <v>292.70646999999997</v>
      </c>
    </row>
    <row r="940" spans="1:7" x14ac:dyDescent="0.25">
      <c r="A940" s="6">
        <v>39</v>
      </c>
      <c r="B940" s="6" t="s">
        <v>18</v>
      </c>
      <c r="C940" s="7">
        <v>32.5</v>
      </c>
      <c r="D940" s="6">
        <v>1</v>
      </c>
      <c r="E940" s="6" t="s">
        <v>22</v>
      </c>
      <c r="F940" s="6" t="s">
        <v>20</v>
      </c>
      <c r="G940" s="7">
        <v>623.82979999999998</v>
      </c>
    </row>
    <row r="941" spans="1:7" x14ac:dyDescent="0.25">
      <c r="A941" s="6">
        <v>46</v>
      </c>
      <c r="B941" s="6" t="s">
        <v>21</v>
      </c>
      <c r="C941" s="7">
        <v>25.8</v>
      </c>
      <c r="D941" s="6">
        <v>5</v>
      </c>
      <c r="E941" s="6" t="s">
        <v>22</v>
      </c>
      <c r="F941" s="6" t="s">
        <v>20</v>
      </c>
      <c r="G941" s="7">
        <v>1009.6969999999999</v>
      </c>
    </row>
    <row r="942" spans="1:7" x14ac:dyDescent="0.25">
      <c r="A942" s="6">
        <v>45</v>
      </c>
      <c r="B942" s="6" t="s">
        <v>18</v>
      </c>
      <c r="C942" s="7">
        <v>35.299999999999997</v>
      </c>
      <c r="D942" s="6">
        <v>0</v>
      </c>
      <c r="E942" s="6" t="s">
        <v>22</v>
      </c>
      <c r="F942" s="6" t="s">
        <v>20</v>
      </c>
      <c r="G942" s="7">
        <v>734.81420000000003</v>
      </c>
    </row>
    <row r="943" spans="1:7" x14ac:dyDescent="0.25">
      <c r="A943" s="6">
        <v>32</v>
      </c>
      <c r="B943" s="6" t="s">
        <v>21</v>
      </c>
      <c r="C943" s="7">
        <v>37.18</v>
      </c>
      <c r="D943" s="6">
        <v>2</v>
      </c>
      <c r="E943" s="6" t="s">
        <v>22</v>
      </c>
      <c r="F943" s="6" t="s">
        <v>23</v>
      </c>
      <c r="G943" s="7">
        <v>467.33922000000001</v>
      </c>
    </row>
    <row r="944" spans="1:7" x14ac:dyDescent="0.25">
      <c r="A944" s="6">
        <v>59</v>
      </c>
      <c r="B944" s="6" t="s">
        <v>18</v>
      </c>
      <c r="C944" s="7">
        <v>27.5</v>
      </c>
      <c r="D944" s="6">
        <v>0</v>
      </c>
      <c r="E944" s="6" t="s">
        <v>22</v>
      </c>
      <c r="F944" s="6" t="s">
        <v>20</v>
      </c>
      <c r="G944" s="7">
        <v>1223.3827999999999</v>
      </c>
    </row>
    <row r="945" spans="1:7" x14ac:dyDescent="0.25">
      <c r="A945" s="6">
        <v>44</v>
      </c>
      <c r="B945" s="6" t="s">
        <v>21</v>
      </c>
      <c r="C945" s="7">
        <v>29.734999999999999</v>
      </c>
      <c r="D945" s="6">
        <v>2</v>
      </c>
      <c r="E945" s="6" t="s">
        <v>22</v>
      </c>
      <c r="F945" s="6" t="s">
        <v>25</v>
      </c>
      <c r="G945" s="7">
        <v>3210.866282</v>
      </c>
    </row>
    <row r="946" spans="1:7" x14ac:dyDescent="0.25">
      <c r="A946" s="6">
        <v>39</v>
      </c>
      <c r="B946" s="6" t="s">
        <v>18</v>
      </c>
      <c r="C946" s="7">
        <v>24.225000000000001</v>
      </c>
      <c r="D946" s="6">
        <v>5</v>
      </c>
      <c r="E946" s="6" t="s">
        <v>22</v>
      </c>
      <c r="F946" s="6" t="s">
        <v>24</v>
      </c>
      <c r="G946" s="7">
        <v>896.57957499999998</v>
      </c>
    </row>
    <row r="947" spans="1:7" x14ac:dyDescent="0.25">
      <c r="A947" s="6">
        <v>18</v>
      </c>
      <c r="B947" s="6" t="s">
        <v>21</v>
      </c>
      <c r="C947" s="7">
        <v>26.18</v>
      </c>
      <c r="D947" s="6">
        <v>2</v>
      </c>
      <c r="E947" s="6" t="s">
        <v>22</v>
      </c>
      <c r="F947" s="6" t="s">
        <v>23</v>
      </c>
      <c r="G947" s="7">
        <v>230.40021999999999</v>
      </c>
    </row>
    <row r="948" spans="1:7" x14ac:dyDescent="0.25">
      <c r="A948" s="6">
        <v>53</v>
      </c>
      <c r="B948" s="6" t="s">
        <v>21</v>
      </c>
      <c r="C948" s="7">
        <v>29.48</v>
      </c>
      <c r="D948" s="6">
        <v>0</v>
      </c>
      <c r="E948" s="6" t="s">
        <v>22</v>
      </c>
      <c r="F948" s="6" t="s">
        <v>23</v>
      </c>
      <c r="G948" s="7">
        <v>948.76442000000009</v>
      </c>
    </row>
    <row r="949" spans="1:7" x14ac:dyDescent="0.25">
      <c r="A949" s="6">
        <v>18</v>
      </c>
      <c r="B949" s="6" t="s">
        <v>21</v>
      </c>
      <c r="C949" s="7">
        <v>23.21</v>
      </c>
      <c r="D949" s="6">
        <v>0</v>
      </c>
      <c r="E949" s="6" t="s">
        <v>22</v>
      </c>
      <c r="F949" s="6" t="s">
        <v>23</v>
      </c>
      <c r="G949" s="7">
        <v>112.18739000000001</v>
      </c>
    </row>
    <row r="950" spans="1:7" x14ac:dyDescent="0.25">
      <c r="A950" s="6">
        <v>50</v>
      </c>
      <c r="B950" s="6" t="s">
        <v>18</v>
      </c>
      <c r="C950" s="7">
        <v>46.09</v>
      </c>
      <c r="D950" s="6">
        <v>1</v>
      </c>
      <c r="E950" s="6" t="s">
        <v>22</v>
      </c>
      <c r="F950" s="6" t="s">
        <v>23</v>
      </c>
      <c r="G950" s="7">
        <v>954.95650999999998</v>
      </c>
    </row>
    <row r="951" spans="1:7" x14ac:dyDescent="0.25">
      <c r="A951" s="6">
        <v>18</v>
      </c>
      <c r="B951" s="6" t="s">
        <v>18</v>
      </c>
      <c r="C951" s="7">
        <v>40.185000000000002</v>
      </c>
      <c r="D951" s="6">
        <v>0</v>
      </c>
      <c r="E951" s="6" t="s">
        <v>22</v>
      </c>
      <c r="F951" s="6" t="s">
        <v>25</v>
      </c>
      <c r="G951" s="7">
        <v>221.746915</v>
      </c>
    </row>
    <row r="952" spans="1:7" x14ac:dyDescent="0.25">
      <c r="A952" s="6">
        <v>19</v>
      </c>
      <c r="B952" s="6" t="s">
        <v>21</v>
      </c>
      <c r="C952" s="7">
        <v>22.61</v>
      </c>
      <c r="D952" s="6">
        <v>0</v>
      </c>
      <c r="E952" s="6" t="s">
        <v>22</v>
      </c>
      <c r="F952" s="6" t="s">
        <v>24</v>
      </c>
      <c r="G952" s="7">
        <v>162.84709000000001</v>
      </c>
    </row>
    <row r="953" spans="1:7" x14ac:dyDescent="0.25">
      <c r="A953" s="6">
        <v>62</v>
      </c>
      <c r="B953" s="6" t="s">
        <v>21</v>
      </c>
      <c r="C953" s="7">
        <v>39.93</v>
      </c>
      <c r="D953" s="6">
        <v>0</v>
      </c>
      <c r="E953" s="6" t="s">
        <v>22</v>
      </c>
      <c r="F953" s="6" t="s">
        <v>23</v>
      </c>
      <c r="G953" s="7">
        <v>1298.28747</v>
      </c>
    </row>
    <row r="954" spans="1:7" x14ac:dyDescent="0.25">
      <c r="A954" s="6">
        <v>56</v>
      </c>
      <c r="B954" s="6" t="s">
        <v>18</v>
      </c>
      <c r="C954" s="7">
        <v>35.799999999999997</v>
      </c>
      <c r="D954" s="6">
        <v>1</v>
      </c>
      <c r="E954" s="6" t="s">
        <v>22</v>
      </c>
      <c r="F954" s="6" t="s">
        <v>20</v>
      </c>
      <c r="G954" s="7">
        <v>1167.413</v>
      </c>
    </row>
    <row r="955" spans="1:7" x14ac:dyDescent="0.25">
      <c r="A955" s="6">
        <v>42</v>
      </c>
      <c r="B955" s="6" t="s">
        <v>21</v>
      </c>
      <c r="C955" s="7">
        <v>35.799999999999997</v>
      </c>
      <c r="D955" s="6">
        <v>2</v>
      </c>
      <c r="E955" s="6" t="s">
        <v>22</v>
      </c>
      <c r="F955" s="6" t="s">
        <v>20</v>
      </c>
      <c r="G955" s="7">
        <v>716.00940000000003</v>
      </c>
    </row>
    <row r="956" spans="1:7" x14ac:dyDescent="0.25">
      <c r="A956" s="6">
        <v>37</v>
      </c>
      <c r="B956" s="6" t="s">
        <v>21</v>
      </c>
      <c r="C956" s="7">
        <v>34.200000000000003</v>
      </c>
      <c r="D956" s="6">
        <v>1</v>
      </c>
      <c r="E956" s="6" t="s">
        <v>19</v>
      </c>
      <c r="F956" s="6" t="s">
        <v>25</v>
      </c>
      <c r="G956" s="7">
        <v>3904.7285000000002</v>
      </c>
    </row>
    <row r="957" spans="1:7" x14ac:dyDescent="0.25">
      <c r="A957" s="6">
        <v>42</v>
      </c>
      <c r="B957" s="6" t="s">
        <v>21</v>
      </c>
      <c r="C957" s="7">
        <v>31.254999999999999</v>
      </c>
      <c r="D957" s="6">
        <v>0</v>
      </c>
      <c r="E957" s="6" t="s">
        <v>22</v>
      </c>
      <c r="F957" s="6" t="s">
        <v>24</v>
      </c>
      <c r="G957" s="7">
        <v>635.87764500000003</v>
      </c>
    </row>
    <row r="958" spans="1:7" x14ac:dyDescent="0.25">
      <c r="A958" s="6">
        <v>25</v>
      </c>
      <c r="B958" s="6" t="s">
        <v>21</v>
      </c>
      <c r="C958" s="7">
        <v>29.7</v>
      </c>
      <c r="D958" s="6">
        <v>3</v>
      </c>
      <c r="E958" s="6" t="s">
        <v>19</v>
      </c>
      <c r="F958" s="6" t="s">
        <v>20</v>
      </c>
      <c r="G958" s="7">
        <v>1993.3457999999998</v>
      </c>
    </row>
    <row r="959" spans="1:7" x14ac:dyDescent="0.25">
      <c r="A959" s="6">
        <v>57</v>
      </c>
      <c r="B959" s="6" t="s">
        <v>21</v>
      </c>
      <c r="C959" s="7">
        <v>18.335000000000001</v>
      </c>
      <c r="D959" s="6">
        <v>0</v>
      </c>
      <c r="E959" s="6" t="s">
        <v>22</v>
      </c>
      <c r="F959" s="6" t="s">
        <v>25</v>
      </c>
      <c r="G959" s="7">
        <v>1153.487265</v>
      </c>
    </row>
    <row r="960" spans="1:7" x14ac:dyDescent="0.25">
      <c r="A960" s="6">
        <v>51</v>
      </c>
      <c r="B960" s="6" t="s">
        <v>21</v>
      </c>
      <c r="C960" s="7">
        <v>42.9</v>
      </c>
      <c r="D960" s="6">
        <v>2</v>
      </c>
      <c r="E960" s="6" t="s">
        <v>19</v>
      </c>
      <c r="F960" s="6" t="s">
        <v>23</v>
      </c>
      <c r="G960" s="7">
        <v>4746.2893999999997</v>
      </c>
    </row>
    <row r="961" spans="1:7" x14ac:dyDescent="0.25">
      <c r="A961" s="6">
        <v>30</v>
      </c>
      <c r="B961" s="6" t="s">
        <v>18</v>
      </c>
      <c r="C961" s="7">
        <v>28.405000000000001</v>
      </c>
      <c r="D961" s="6">
        <v>1</v>
      </c>
      <c r="E961" s="6" t="s">
        <v>22</v>
      </c>
      <c r="F961" s="6" t="s">
        <v>24</v>
      </c>
      <c r="G961" s="7">
        <v>452.71829500000001</v>
      </c>
    </row>
    <row r="962" spans="1:7" x14ac:dyDescent="0.25">
      <c r="A962" s="6">
        <v>44</v>
      </c>
      <c r="B962" s="6" t="s">
        <v>21</v>
      </c>
      <c r="C962" s="7">
        <v>30.2</v>
      </c>
      <c r="D962" s="6">
        <v>2</v>
      </c>
      <c r="E962" s="6" t="s">
        <v>19</v>
      </c>
      <c r="F962" s="6" t="s">
        <v>20</v>
      </c>
      <c r="G962" s="7">
        <v>3899.8546000000001</v>
      </c>
    </row>
    <row r="963" spans="1:7" x14ac:dyDescent="0.25">
      <c r="A963" s="6">
        <v>34</v>
      </c>
      <c r="B963" s="6" t="s">
        <v>21</v>
      </c>
      <c r="C963" s="7">
        <v>27.835000000000001</v>
      </c>
      <c r="D963" s="6">
        <v>1</v>
      </c>
      <c r="E963" s="6" t="s">
        <v>19</v>
      </c>
      <c r="F963" s="6" t="s">
        <v>24</v>
      </c>
      <c r="G963" s="7">
        <v>2000.9633650000001</v>
      </c>
    </row>
    <row r="964" spans="1:7" x14ac:dyDescent="0.25">
      <c r="A964" s="6">
        <v>31</v>
      </c>
      <c r="B964" s="6" t="s">
        <v>21</v>
      </c>
      <c r="C964" s="7">
        <v>39.49</v>
      </c>
      <c r="D964" s="6">
        <v>1</v>
      </c>
      <c r="E964" s="6" t="s">
        <v>22</v>
      </c>
      <c r="F964" s="6" t="s">
        <v>23</v>
      </c>
      <c r="G964" s="7">
        <v>387.57341000000002</v>
      </c>
    </row>
    <row r="965" spans="1:7" x14ac:dyDescent="0.25">
      <c r="A965" s="6">
        <v>54</v>
      </c>
      <c r="B965" s="6" t="s">
        <v>21</v>
      </c>
      <c r="C965" s="7">
        <v>30.8</v>
      </c>
      <c r="D965" s="6">
        <v>1</v>
      </c>
      <c r="E965" s="6" t="s">
        <v>19</v>
      </c>
      <c r="F965" s="6" t="s">
        <v>23</v>
      </c>
      <c r="G965" s="7">
        <v>4199.9519999999993</v>
      </c>
    </row>
    <row r="966" spans="1:7" x14ac:dyDescent="0.25">
      <c r="A966" s="6">
        <v>24</v>
      </c>
      <c r="B966" s="6" t="s">
        <v>21</v>
      </c>
      <c r="C966" s="7">
        <v>26.79</v>
      </c>
      <c r="D966" s="6">
        <v>1</v>
      </c>
      <c r="E966" s="6" t="s">
        <v>22</v>
      </c>
      <c r="F966" s="6" t="s">
        <v>24</v>
      </c>
      <c r="G966" s="7">
        <v>1260.9887020000001</v>
      </c>
    </row>
    <row r="967" spans="1:7" x14ac:dyDescent="0.25">
      <c r="A967" s="6">
        <v>43</v>
      </c>
      <c r="B967" s="6" t="s">
        <v>21</v>
      </c>
      <c r="C967" s="7">
        <v>34.96</v>
      </c>
      <c r="D967" s="6">
        <v>1</v>
      </c>
      <c r="E967" s="6" t="s">
        <v>19</v>
      </c>
      <c r="F967" s="6" t="s">
        <v>25</v>
      </c>
      <c r="G967" s="7">
        <v>4103.4221400000006</v>
      </c>
    </row>
    <row r="968" spans="1:7" x14ac:dyDescent="0.25">
      <c r="A968" s="6">
        <v>48</v>
      </c>
      <c r="B968" s="6" t="s">
        <v>21</v>
      </c>
      <c r="C968" s="7">
        <v>36.67</v>
      </c>
      <c r="D968" s="6">
        <v>1</v>
      </c>
      <c r="E968" s="6" t="s">
        <v>22</v>
      </c>
      <c r="F968" s="6" t="s">
        <v>24</v>
      </c>
      <c r="G968" s="7">
        <v>2846.891901</v>
      </c>
    </row>
    <row r="969" spans="1:7" x14ac:dyDescent="0.25">
      <c r="A969" s="6">
        <v>19</v>
      </c>
      <c r="B969" s="6" t="s">
        <v>18</v>
      </c>
      <c r="C969" s="7">
        <v>39.615000000000002</v>
      </c>
      <c r="D969" s="6">
        <v>1</v>
      </c>
      <c r="E969" s="6" t="s">
        <v>22</v>
      </c>
      <c r="F969" s="6" t="s">
        <v>24</v>
      </c>
      <c r="G969" s="7">
        <v>273.010785</v>
      </c>
    </row>
    <row r="970" spans="1:7" x14ac:dyDescent="0.25">
      <c r="A970" s="6">
        <v>29</v>
      </c>
      <c r="B970" s="6" t="s">
        <v>18</v>
      </c>
      <c r="C970" s="7">
        <v>25.9</v>
      </c>
      <c r="D970" s="6">
        <v>0</v>
      </c>
      <c r="E970" s="6" t="s">
        <v>22</v>
      </c>
      <c r="F970" s="6" t="s">
        <v>20</v>
      </c>
      <c r="G970" s="7">
        <v>335.32839999999999</v>
      </c>
    </row>
    <row r="971" spans="1:7" x14ac:dyDescent="0.25">
      <c r="A971" s="6">
        <v>63</v>
      </c>
      <c r="B971" s="6" t="s">
        <v>18</v>
      </c>
      <c r="C971" s="7">
        <v>35.200000000000003</v>
      </c>
      <c r="D971" s="6">
        <v>1</v>
      </c>
      <c r="E971" s="6" t="s">
        <v>22</v>
      </c>
      <c r="F971" s="6" t="s">
        <v>23</v>
      </c>
      <c r="G971" s="7">
        <v>1447.4675</v>
      </c>
    </row>
    <row r="972" spans="1:7" x14ac:dyDescent="0.25">
      <c r="A972" s="6">
        <v>46</v>
      </c>
      <c r="B972" s="6" t="s">
        <v>21</v>
      </c>
      <c r="C972" s="7">
        <v>24.795000000000002</v>
      </c>
      <c r="D972" s="6">
        <v>3</v>
      </c>
      <c r="E972" s="6" t="s">
        <v>22</v>
      </c>
      <c r="F972" s="6" t="s">
        <v>25</v>
      </c>
      <c r="G972" s="7">
        <v>950.05730500000004</v>
      </c>
    </row>
    <row r="973" spans="1:7" x14ac:dyDescent="0.25">
      <c r="A973" s="6">
        <v>52</v>
      </c>
      <c r="B973" s="6" t="s">
        <v>21</v>
      </c>
      <c r="C973" s="7">
        <v>36.765000000000001</v>
      </c>
      <c r="D973" s="6">
        <v>2</v>
      </c>
      <c r="E973" s="6" t="s">
        <v>22</v>
      </c>
      <c r="F973" s="6" t="s">
        <v>24</v>
      </c>
      <c r="G973" s="7">
        <v>2646.7097370000001</v>
      </c>
    </row>
    <row r="974" spans="1:7" x14ac:dyDescent="0.25">
      <c r="A974" s="6">
        <v>35</v>
      </c>
      <c r="B974" s="6" t="s">
        <v>21</v>
      </c>
      <c r="C974" s="7">
        <v>27.1</v>
      </c>
      <c r="D974" s="6">
        <v>1</v>
      </c>
      <c r="E974" s="6" t="s">
        <v>22</v>
      </c>
      <c r="F974" s="6" t="s">
        <v>20</v>
      </c>
      <c r="G974" s="7">
        <v>474.63440000000003</v>
      </c>
    </row>
    <row r="975" spans="1:7" x14ac:dyDescent="0.25">
      <c r="A975" s="6">
        <v>51</v>
      </c>
      <c r="B975" s="6" t="s">
        <v>21</v>
      </c>
      <c r="C975" s="7">
        <v>24.795000000000002</v>
      </c>
      <c r="D975" s="6">
        <v>2</v>
      </c>
      <c r="E975" s="6" t="s">
        <v>19</v>
      </c>
      <c r="F975" s="6" t="s">
        <v>24</v>
      </c>
      <c r="G975" s="7">
        <v>2396.7383049999999</v>
      </c>
    </row>
    <row r="976" spans="1:7" x14ac:dyDescent="0.25">
      <c r="A976" s="6">
        <v>44</v>
      </c>
      <c r="B976" s="6" t="s">
        <v>21</v>
      </c>
      <c r="C976" s="7">
        <v>25.364999999999998</v>
      </c>
      <c r="D976" s="6">
        <v>1</v>
      </c>
      <c r="E976" s="6" t="s">
        <v>22</v>
      </c>
      <c r="F976" s="6" t="s">
        <v>24</v>
      </c>
      <c r="G976" s="7">
        <v>751.80253500000003</v>
      </c>
    </row>
    <row r="977" spans="1:7" x14ac:dyDescent="0.25">
      <c r="A977" s="6">
        <v>21</v>
      </c>
      <c r="B977" s="6" t="s">
        <v>21</v>
      </c>
      <c r="C977" s="7">
        <v>25.745000000000001</v>
      </c>
      <c r="D977" s="6">
        <v>2</v>
      </c>
      <c r="E977" s="6" t="s">
        <v>22</v>
      </c>
      <c r="F977" s="6" t="s">
        <v>25</v>
      </c>
      <c r="G977" s="7">
        <v>327.98685499999999</v>
      </c>
    </row>
    <row r="978" spans="1:7" x14ac:dyDescent="0.25">
      <c r="A978" s="6">
        <v>39</v>
      </c>
      <c r="B978" s="6" t="s">
        <v>18</v>
      </c>
      <c r="C978" s="7">
        <v>34.32</v>
      </c>
      <c r="D978" s="6">
        <v>5</v>
      </c>
      <c r="E978" s="6" t="s">
        <v>22</v>
      </c>
      <c r="F978" s="6" t="s">
        <v>23</v>
      </c>
      <c r="G978" s="7">
        <v>859.68277999999987</v>
      </c>
    </row>
    <row r="979" spans="1:7" x14ac:dyDescent="0.25">
      <c r="A979" s="6">
        <v>50</v>
      </c>
      <c r="B979" s="6" t="s">
        <v>18</v>
      </c>
      <c r="C979" s="7">
        <v>28.16</v>
      </c>
      <c r="D979" s="6">
        <v>3</v>
      </c>
      <c r="E979" s="6" t="s">
        <v>22</v>
      </c>
      <c r="F979" s="6" t="s">
        <v>23</v>
      </c>
      <c r="G979" s="7">
        <v>1070.26424</v>
      </c>
    </row>
    <row r="980" spans="1:7" x14ac:dyDescent="0.25">
      <c r="A980" s="6">
        <v>34</v>
      </c>
      <c r="B980" s="6" t="s">
        <v>18</v>
      </c>
      <c r="C980" s="7">
        <v>23.56</v>
      </c>
      <c r="D980" s="6">
        <v>0</v>
      </c>
      <c r="E980" s="6" t="s">
        <v>22</v>
      </c>
      <c r="F980" s="6" t="s">
        <v>25</v>
      </c>
      <c r="G980" s="7">
        <v>499.23764</v>
      </c>
    </row>
    <row r="981" spans="1:7" x14ac:dyDescent="0.25">
      <c r="A981" s="6">
        <v>22</v>
      </c>
      <c r="B981" s="6" t="s">
        <v>18</v>
      </c>
      <c r="C981" s="7">
        <v>20.234999999999999</v>
      </c>
      <c r="D981" s="6">
        <v>0</v>
      </c>
      <c r="E981" s="6" t="s">
        <v>22</v>
      </c>
      <c r="F981" s="6" t="s">
        <v>24</v>
      </c>
      <c r="G981" s="7">
        <v>252.78186500000001</v>
      </c>
    </row>
    <row r="982" spans="1:7" x14ac:dyDescent="0.25">
      <c r="A982" s="6">
        <v>19</v>
      </c>
      <c r="B982" s="6" t="s">
        <v>18</v>
      </c>
      <c r="C982" s="7">
        <v>40.5</v>
      </c>
      <c r="D982" s="6">
        <v>0</v>
      </c>
      <c r="E982" s="6" t="s">
        <v>22</v>
      </c>
      <c r="F982" s="6" t="s">
        <v>20</v>
      </c>
      <c r="G982" s="7">
        <v>175.93379999999999</v>
      </c>
    </row>
    <row r="983" spans="1:7" x14ac:dyDescent="0.25">
      <c r="A983" s="6">
        <v>26</v>
      </c>
      <c r="B983" s="6" t="s">
        <v>21</v>
      </c>
      <c r="C983" s="7">
        <v>35.42</v>
      </c>
      <c r="D983" s="6">
        <v>0</v>
      </c>
      <c r="E983" s="6" t="s">
        <v>22</v>
      </c>
      <c r="F983" s="6" t="s">
        <v>23</v>
      </c>
      <c r="G983" s="7">
        <v>232.26218</v>
      </c>
    </row>
    <row r="984" spans="1:7" x14ac:dyDescent="0.25">
      <c r="A984" s="6">
        <v>29</v>
      </c>
      <c r="B984" s="6" t="s">
        <v>21</v>
      </c>
      <c r="C984" s="7">
        <v>22.895</v>
      </c>
      <c r="D984" s="6">
        <v>0</v>
      </c>
      <c r="E984" s="6" t="s">
        <v>19</v>
      </c>
      <c r="F984" s="6" t="s">
        <v>25</v>
      </c>
      <c r="G984" s="7">
        <v>1613.876205</v>
      </c>
    </row>
    <row r="985" spans="1:7" x14ac:dyDescent="0.25">
      <c r="A985" s="6">
        <v>48</v>
      </c>
      <c r="B985" s="6" t="s">
        <v>21</v>
      </c>
      <c r="C985" s="7">
        <v>40.15</v>
      </c>
      <c r="D985" s="6">
        <v>0</v>
      </c>
      <c r="E985" s="6" t="s">
        <v>22</v>
      </c>
      <c r="F985" s="6" t="s">
        <v>23</v>
      </c>
      <c r="G985" s="7">
        <v>780.41605000000004</v>
      </c>
    </row>
    <row r="986" spans="1:7" x14ac:dyDescent="0.25">
      <c r="A986" s="6">
        <v>26</v>
      </c>
      <c r="B986" s="6" t="s">
        <v>21</v>
      </c>
      <c r="C986" s="7">
        <v>29.15</v>
      </c>
      <c r="D986" s="6">
        <v>1</v>
      </c>
      <c r="E986" s="6" t="s">
        <v>22</v>
      </c>
      <c r="F986" s="6" t="s">
        <v>23</v>
      </c>
      <c r="G986" s="7">
        <v>290.29065000000003</v>
      </c>
    </row>
    <row r="987" spans="1:7" x14ac:dyDescent="0.25">
      <c r="A987" s="6">
        <v>45</v>
      </c>
      <c r="B987" s="6" t="s">
        <v>18</v>
      </c>
      <c r="C987" s="7">
        <v>39.994999999999997</v>
      </c>
      <c r="D987" s="6">
        <v>3</v>
      </c>
      <c r="E987" s="6" t="s">
        <v>22</v>
      </c>
      <c r="F987" s="6" t="s">
        <v>25</v>
      </c>
      <c r="G987" s="7">
        <v>970.46680500000002</v>
      </c>
    </row>
    <row r="988" spans="1:7" x14ac:dyDescent="0.25">
      <c r="A988" s="6">
        <v>36</v>
      </c>
      <c r="B988" s="6" t="s">
        <v>18</v>
      </c>
      <c r="C988" s="7">
        <v>29.92</v>
      </c>
      <c r="D988" s="6">
        <v>0</v>
      </c>
      <c r="E988" s="6" t="s">
        <v>22</v>
      </c>
      <c r="F988" s="6" t="s">
        <v>23</v>
      </c>
      <c r="G988" s="7">
        <v>488.90368000000001</v>
      </c>
    </row>
    <row r="989" spans="1:7" x14ac:dyDescent="0.25">
      <c r="A989" s="6">
        <v>54</v>
      </c>
      <c r="B989" s="6" t="s">
        <v>21</v>
      </c>
      <c r="C989" s="7">
        <v>25.46</v>
      </c>
      <c r="D989" s="6">
        <v>1</v>
      </c>
      <c r="E989" s="6" t="s">
        <v>22</v>
      </c>
      <c r="F989" s="6" t="s">
        <v>25</v>
      </c>
      <c r="G989" s="7">
        <v>2551.7113629999999</v>
      </c>
    </row>
    <row r="990" spans="1:7" x14ac:dyDescent="0.25">
      <c r="A990" s="6">
        <v>34</v>
      </c>
      <c r="B990" s="6" t="s">
        <v>21</v>
      </c>
      <c r="C990" s="7">
        <v>21.375</v>
      </c>
      <c r="D990" s="6">
        <v>0</v>
      </c>
      <c r="E990" s="6" t="s">
        <v>22</v>
      </c>
      <c r="F990" s="6" t="s">
        <v>25</v>
      </c>
      <c r="G990" s="7">
        <v>450.03392500000001</v>
      </c>
    </row>
    <row r="991" spans="1:7" x14ac:dyDescent="0.25">
      <c r="A991" s="6">
        <v>31</v>
      </c>
      <c r="B991" s="6" t="s">
        <v>21</v>
      </c>
      <c r="C991" s="7">
        <v>25.9</v>
      </c>
      <c r="D991" s="6">
        <v>3</v>
      </c>
      <c r="E991" s="6" t="s">
        <v>19</v>
      </c>
      <c r="F991" s="6" t="s">
        <v>20</v>
      </c>
      <c r="G991" s="7">
        <v>1919.9944</v>
      </c>
    </row>
    <row r="992" spans="1:7" x14ac:dyDescent="0.25">
      <c r="A992" s="6">
        <v>27</v>
      </c>
      <c r="B992" s="6" t="s">
        <v>18</v>
      </c>
      <c r="C992" s="7">
        <v>30.59</v>
      </c>
      <c r="D992" s="6">
        <v>1</v>
      </c>
      <c r="E992" s="6" t="s">
        <v>22</v>
      </c>
      <c r="F992" s="6" t="s">
        <v>25</v>
      </c>
      <c r="G992" s="7">
        <v>1679.6411940000003</v>
      </c>
    </row>
    <row r="993" spans="1:7" x14ac:dyDescent="0.25">
      <c r="A993" s="6">
        <v>20</v>
      </c>
      <c r="B993" s="6" t="s">
        <v>21</v>
      </c>
      <c r="C993" s="7">
        <v>30.114999999999998</v>
      </c>
      <c r="D993" s="6">
        <v>5</v>
      </c>
      <c r="E993" s="6" t="s">
        <v>22</v>
      </c>
      <c r="F993" s="6" t="s">
        <v>25</v>
      </c>
      <c r="G993" s="7">
        <v>491.50598499999995</v>
      </c>
    </row>
    <row r="994" spans="1:7" x14ac:dyDescent="0.25">
      <c r="A994" s="6">
        <v>44</v>
      </c>
      <c r="B994" s="6" t="s">
        <v>18</v>
      </c>
      <c r="C994" s="7">
        <v>25.8</v>
      </c>
      <c r="D994" s="6">
        <v>1</v>
      </c>
      <c r="E994" s="6" t="s">
        <v>22</v>
      </c>
      <c r="F994" s="6" t="s">
        <v>20</v>
      </c>
      <c r="G994" s="7">
        <v>762.46299999999997</v>
      </c>
    </row>
    <row r="995" spans="1:7" x14ac:dyDescent="0.25">
      <c r="A995" s="6">
        <v>43</v>
      </c>
      <c r="B995" s="6" t="s">
        <v>21</v>
      </c>
      <c r="C995" s="7">
        <v>30.114999999999998</v>
      </c>
      <c r="D995" s="6">
        <v>3</v>
      </c>
      <c r="E995" s="6" t="s">
        <v>22</v>
      </c>
      <c r="F995" s="6" t="s">
        <v>24</v>
      </c>
      <c r="G995" s="7">
        <v>841.00468500000011</v>
      </c>
    </row>
    <row r="996" spans="1:7" x14ac:dyDescent="0.25">
      <c r="A996" s="6">
        <v>45</v>
      </c>
      <c r="B996" s="6" t="s">
        <v>18</v>
      </c>
      <c r="C996" s="7">
        <v>27.645</v>
      </c>
      <c r="D996" s="6">
        <v>1</v>
      </c>
      <c r="E996" s="6" t="s">
        <v>22</v>
      </c>
      <c r="F996" s="6" t="s">
        <v>24</v>
      </c>
      <c r="G996" s="7">
        <v>2834.018885</v>
      </c>
    </row>
    <row r="997" spans="1:7" x14ac:dyDescent="0.25">
      <c r="A997" s="6">
        <v>34</v>
      </c>
      <c r="B997" s="6" t="s">
        <v>21</v>
      </c>
      <c r="C997" s="7">
        <v>34.674999999999997</v>
      </c>
      <c r="D997" s="6">
        <v>0</v>
      </c>
      <c r="E997" s="6" t="s">
        <v>22</v>
      </c>
      <c r="F997" s="6" t="s">
        <v>25</v>
      </c>
      <c r="G997" s="7">
        <v>451.88262500000002</v>
      </c>
    </row>
    <row r="998" spans="1:7" x14ac:dyDescent="0.25">
      <c r="A998" s="6">
        <v>24</v>
      </c>
      <c r="B998" s="6" t="s">
        <v>18</v>
      </c>
      <c r="C998" s="7">
        <v>20.52</v>
      </c>
      <c r="D998" s="6">
        <v>0</v>
      </c>
      <c r="E998" s="6" t="s">
        <v>19</v>
      </c>
      <c r="F998" s="6" t="s">
        <v>25</v>
      </c>
      <c r="G998" s="7">
        <v>1457.1890799999999</v>
      </c>
    </row>
    <row r="999" spans="1:7" x14ac:dyDescent="0.25">
      <c r="A999" s="6">
        <v>26</v>
      </c>
      <c r="B999" s="6" t="s">
        <v>18</v>
      </c>
      <c r="C999" s="7">
        <v>19.8</v>
      </c>
      <c r="D999" s="6">
        <v>1</v>
      </c>
      <c r="E999" s="6" t="s">
        <v>22</v>
      </c>
      <c r="F999" s="6" t="s">
        <v>20</v>
      </c>
      <c r="G999" s="7">
        <v>337.89099999999996</v>
      </c>
    </row>
    <row r="1000" spans="1:7" x14ac:dyDescent="0.25">
      <c r="A1000" s="6">
        <v>38</v>
      </c>
      <c r="B1000" s="6" t="s">
        <v>18</v>
      </c>
      <c r="C1000" s="7">
        <v>27.835000000000001</v>
      </c>
      <c r="D1000" s="6">
        <v>2</v>
      </c>
      <c r="E1000" s="6" t="s">
        <v>22</v>
      </c>
      <c r="F1000" s="6" t="s">
        <v>25</v>
      </c>
      <c r="G1000" s="7">
        <v>714.486265</v>
      </c>
    </row>
    <row r="1001" spans="1:7" x14ac:dyDescent="0.25">
      <c r="A1001" s="6">
        <v>50</v>
      </c>
      <c r="B1001" s="6" t="s">
        <v>18</v>
      </c>
      <c r="C1001" s="7">
        <v>31.6</v>
      </c>
      <c r="D1001" s="6">
        <v>2</v>
      </c>
      <c r="E1001" s="6" t="s">
        <v>22</v>
      </c>
      <c r="F1001" s="6" t="s">
        <v>20</v>
      </c>
      <c r="G1001" s="7">
        <v>1011.8424000000001</v>
      </c>
    </row>
    <row r="1002" spans="1:7" x14ac:dyDescent="0.25">
      <c r="A1002" s="6">
        <v>38</v>
      </c>
      <c r="B1002" s="6" t="s">
        <v>21</v>
      </c>
      <c r="C1002" s="7">
        <v>28.27</v>
      </c>
      <c r="D1002" s="6">
        <v>1</v>
      </c>
      <c r="E1002" s="6" t="s">
        <v>22</v>
      </c>
      <c r="F1002" s="6" t="s">
        <v>23</v>
      </c>
      <c r="G1002" s="7">
        <v>548.44673</v>
      </c>
    </row>
    <row r="1003" spans="1:7" x14ac:dyDescent="0.25">
      <c r="A1003" s="6">
        <v>27</v>
      </c>
      <c r="B1003" s="6" t="s">
        <v>18</v>
      </c>
      <c r="C1003" s="7">
        <v>20.045000000000002</v>
      </c>
      <c r="D1003" s="6">
        <v>3</v>
      </c>
      <c r="E1003" s="6" t="s">
        <v>19</v>
      </c>
      <c r="F1003" s="6" t="s">
        <v>24</v>
      </c>
      <c r="G1003" s="7">
        <v>1642.0494549999999</v>
      </c>
    </row>
    <row r="1004" spans="1:7" x14ac:dyDescent="0.25">
      <c r="A1004" s="6">
        <v>39</v>
      </c>
      <c r="B1004" s="6" t="s">
        <v>18</v>
      </c>
      <c r="C1004" s="7">
        <v>23.274999999999999</v>
      </c>
      <c r="D1004" s="6">
        <v>3</v>
      </c>
      <c r="E1004" s="6" t="s">
        <v>22</v>
      </c>
      <c r="F1004" s="6" t="s">
        <v>25</v>
      </c>
      <c r="G1004" s="7">
        <v>798.64752500000009</v>
      </c>
    </row>
    <row r="1005" spans="1:7" x14ac:dyDescent="0.25">
      <c r="A1005" s="6">
        <v>39</v>
      </c>
      <c r="B1005" s="6" t="s">
        <v>18</v>
      </c>
      <c r="C1005" s="7">
        <v>34.1</v>
      </c>
      <c r="D1005" s="6">
        <v>3</v>
      </c>
      <c r="E1005" s="6" t="s">
        <v>22</v>
      </c>
      <c r="F1005" s="6" t="s">
        <v>20</v>
      </c>
      <c r="G1005" s="7">
        <v>741.85220000000004</v>
      </c>
    </row>
    <row r="1006" spans="1:7" x14ac:dyDescent="0.25">
      <c r="A1006" s="6">
        <v>63</v>
      </c>
      <c r="B1006" s="6" t="s">
        <v>18</v>
      </c>
      <c r="C1006" s="7">
        <v>36.85</v>
      </c>
      <c r="D1006" s="6">
        <v>0</v>
      </c>
      <c r="E1006" s="6" t="s">
        <v>22</v>
      </c>
      <c r="F1006" s="6" t="s">
        <v>23</v>
      </c>
      <c r="G1006" s="7">
        <v>1388.7968500000002</v>
      </c>
    </row>
    <row r="1007" spans="1:7" x14ac:dyDescent="0.25">
      <c r="A1007" s="6">
        <v>33</v>
      </c>
      <c r="B1007" s="6" t="s">
        <v>18</v>
      </c>
      <c r="C1007" s="7">
        <v>36.29</v>
      </c>
      <c r="D1007" s="6">
        <v>3</v>
      </c>
      <c r="E1007" s="6" t="s">
        <v>22</v>
      </c>
      <c r="F1007" s="6" t="s">
        <v>25</v>
      </c>
      <c r="G1007" s="7">
        <v>655.17501000000004</v>
      </c>
    </row>
    <row r="1008" spans="1:7" x14ac:dyDescent="0.25">
      <c r="A1008" s="6">
        <v>36</v>
      </c>
      <c r="B1008" s="6" t="s">
        <v>18</v>
      </c>
      <c r="C1008" s="7">
        <v>26.885000000000002</v>
      </c>
      <c r="D1008" s="6">
        <v>0</v>
      </c>
      <c r="E1008" s="6" t="s">
        <v>22</v>
      </c>
      <c r="F1008" s="6" t="s">
        <v>24</v>
      </c>
      <c r="G1008" s="7">
        <v>526.78181500000005</v>
      </c>
    </row>
    <row r="1009" spans="1:7" x14ac:dyDescent="0.25">
      <c r="A1009" s="6">
        <v>30</v>
      </c>
      <c r="B1009" s="6" t="s">
        <v>21</v>
      </c>
      <c r="C1009" s="7">
        <v>22.99</v>
      </c>
      <c r="D1009" s="6">
        <v>2</v>
      </c>
      <c r="E1009" s="6" t="s">
        <v>19</v>
      </c>
      <c r="F1009" s="6" t="s">
        <v>24</v>
      </c>
      <c r="G1009" s="7">
        <v>1736.17661</v>
      </c>
    </row>
    <row r="1010" spans="1:7" x14ac:dyDescent="0.25">
      <c r="A1010" s="6">
        <v>24</v>
      </c>
      <c r="B1010" s="6" t="s">
        <v>21</v>
      </c>
      <c r="C1010" s="7">
        <v>32.700000000000003</v>
      </c>
      <c r="D1010" s="6">
        <v>0</v>
      </c>
      <c r="E1010" s="6" t="s">
        <v>19</v>
      </c>
      <c r="F1010" s="6" t="s">
        <v>20</v>
      </c>
      <c r="G1010" s="7">
        <v>3447.2840999999999</v>
      </c>
    </row>
    <row r="1011" spans="1:7" x14ac:dyDescent="0.25">
      <c r="A1011" s="6">
        <v>24</v>
      </c>
      <c r="B1011" s="6" t="s">
        <v>21</v>
      </c>
      <c r="C1011" s="7">
        <v>25.8</v>
      </c>
      <c r="D1011" s="6">
        <v>0</v>
      </c>
      <c r="E1011" s="6" t="s">
        <v>22</v>
      </c>
      <c r="F1011" s="6" t="s">
        <v>20</v>
      </c>
      <c r="G1011" s="7">
        <v>197.29500000000002</v>
      </c>
    </row>
    <row r="1012" spans="1:7" x14ac:dyDescent="0.25">
      <c r="A1012" s="6">
        <v>48</v>
      </c>
      <c r="B1012" s="6" t="s">
        <v>21</v>
      </c>
      <c r="C1012" s="7">
        <v>29.6</v>
      </c>
      <c r="D1012" s="6">
        <v>0</v>
      </c>
      <c r="E1012" s="6" t="s">
        <v>22</v>
      </c>
      <c r="F1012" s="6" t="s">
        <v>20</v>
      </c>
      <c r="G1012" s="7">
        <v>2123.218226</v>
      </c>
    </row>
    <row r="1013" spans="1:7" x14ac:dyDescent="0.25">
      <c r="A1013" s="6">
        <v>47</v>
      </c>
      <c r="B1013" s="6" t="s">
        <v>21</v>
      </c>
      <c r="C1013" s="7">
        <v>19.190000000000001</v>
      </c>
      <c r="D1013" s="6">
        <v>1</v>
      </c>
      <c r="E1013" s="6" t="s">
        <v>22</v>
      </c>
      <c r="F1013" s="6" t="s">
        <v>25</v>
      </c>
      <c r="G1013" s="7">
        <v>862.75411000000008</v>
      </c>
    </row>
    <row r="1014" spans="1:7" x14ac:dyDescent="0.25">
      <c r="A1014" s="6">
        <v>29</v>
      </c>
      <c r="B1014" s="6" t="s">
        <v>21</v>
      </c>
      <c r="C1014" s="7">
        <v>31.73</v>
      </c>
      <c r="D1014" s="6">
        <v>2</v>
      </c>
      <c r="E1014" s="6" t="s">
        <v>22</v>
      </c>
      <c r="F1014" s="6" t="s">
        <v>24</v>
      </c>
      <c r="G1014" s="7">
        <v>443.33877000000001</v>
      </c>
    </row>
    <row r="1015" spans="1:7" x14ac:dyDescent="0.25">
      <c r="A1015" s="6">
        <v>28</v>
      </c>
      <c r="B1015" s="6" t="s">
        <v>21</v>
      </c>
      <c r="C1015" s="7">
        <v>29.26</v>
      </c>
      <c r="D1015" s="6">
        <v>2</v>
      </c>
      <c r="E1015" s="6" t="s">
        <v>22</v>
      </c>
      <c r="F1015" s="6" t="s">
        <v>25</v>
      </c>
      <c r="G1015" s="7">
        <v>443.82633999999996</v>
      </c>
    </row>
    <row r="1016" spans="1:7" x14ac:dyDescent="0.25">
      <c r="A1016" s="6">
        <v>47</v>
      </c>
      <c r="B1016" s="6" t="s">
        <v>21</v>
      </c>
      <c r="C1016" s="7">
        <v>28.215</v>
      </c>
      <c r="D1016" s="6">
        <v>3</v>
      </c>
      <c r="E1016" s="6" t="s">
        <v>19</v>
      </c>
      <c r="F1016" s="6" t="s">
        <v>24</v>
      </c>
      <c r="G1016" s="7">
        <v>2491.5220850000001</v>
      </c>
    </row>
    <row r="1017" spans="1:7" x14ac:dyDescent="0.25">
      <c r="A1017" s="6">
        <v>25</v>
      </c>
      <c r="B1017" s="6" t="s">
        <v>21</v>
      </c>
      <c r="C1017" s="7">
        <v>24.984999999999999</v>
      </c>
      <c r="D1017" s="6">
        <v>2</v>
      </c>
      <c r="E1017" s="6" t="s">
        <v>22</v>
      </c>
      <c r="F1017" s="6" t="s">
        <v>25</v>
      </c>
      <c r="G1017" s="7">
        <v>2324.147453</v>
      </c>
    </row>
    <row r="1018" spans="1:7" x14ac:dyDescent="0.25">
      <c r="A1018" s="6">
        <v>51</v>
      </c>
      <c r="B1018" s="6" t="s">
        <v>21</v>
      </c>
      <c r="C1018" s="7">
        <v>27.74</v>
      </c>
      <c r="D1018" s="6">
        <v>1</v>
      </c>
      <c r="E1018" s="6" t="s">
        <v>22</v>
      </c>
      <c r="F1018" s="6" t="s">
        <v>25</v>
      </c>
      <c r="G1018" s="7">
        <v>995.7721600000001</v>
      </c>
    </row>
    <row r="1019" spans="1:7" x14ac:dyDescent="0.25">
      <c r="A1019" s="6">
        <v>48</v>
      </c>
      <c r="B1019" s="6" t="s">
        <v>18</v>
      </c>
      <c r="C1019" s="7">
        <v>22.8</v>
      </c>
      <c r="D1019" s="6">
        <v>0</v>
      </c>
      <c r="E1019" s="6" t="s">
        <v>22</v>
      </c>
      <c r="F1019" s="6" t="s">
        <v>20</v>
      </c>
      <c r="G1019" s="7">
        <v>826.90440000000001</v>
      </c>
    </row>
    <row r="1020" spans="1:7" x14ac:dyDescent="0.25">
      <c r="A1020" s="6">
        <v>43</v>
      </c>
      <c r="B1020" s="6" t="s">
        <v>21</v>
      </c>
      <c r="C1020" s="7">
        <v>20.13</v>
      </c>
      <c r="D1020" s="6">
        <v>2</v>
      </c>
      <c r="E1020" s="6" t="s">
        <v>19</v>
      </c>
      <c r="F1020" s="6" t="s">
        <v>23</v>
      </c>
      <c r="G1020" s="7">
        <v>1876.7737700000002</v>
      </c>
    </row>
    <row r="1021" spans="1:7" x14ac:dyDescent="0.25">
      <c r="A1021" s="6">
        <v>61</v>
      </c>
      <c r="B1021" s="6" t="s">
        <v>18</v>
      </c>
      <c r="C1021" s="7">
        <v>33.33</v>
      </c>
      <c r="D1021" s="6">
        <v>4</v>
      </c>
      <c r="E1021" s="6" t="s">
        <v>22</v>
      </c>
      <c r="F1021" s="6" t="s">
        <v>23</v>
      </c>
      <c r="G1021" s="7">
        <v>3658.0282160000002</v>
      </c>
    </row>
    <row r="1022" spans="1:7" x14ac:dyDescent="0.25">
      <c r="A1022" s="6">
        <v>48</v>
      </c>
      <c r="B1022" s="6" t="s">
        <v>21</v>
      </c>
      <c r="C1022" s="7">
        <v>32.299999999999997</v>
      </c>
      <c r="D1022" s="6">
        <v>1</v>
      </c>
      <c r="E1022" s="6" t="s">
        <v>22</v>
      </c>
      <c r="F1022" s="6" t="s">
        <v>24</v>
      </c>
      <c r="G1022" s="7">
        <v>876.5249</v>
      </c>
    </row>
    <row r="1023" spans="1:7" x14ac:dyDescent="0.25">
      <c r="A1023" s="6">
        <v>38</v>
      </c>
      <c r="B1023" s="6" t="s">
        <v>18</v>
      </c>
      <c r="C1023" s="7">
        <v>27.6</v>
      </c>
      <c r="D1023" s="6">
        <v>0</v>
      </c>
      <c r="E1023" s="6" t="s">
        <v>22</v>
      </c>
      <c r="F1023" s="6" t="s">
        <v>20</v>
      </c>
      <c r="G1023" s="7">
        <v>538.35360000000003</v>
      </c>
    </row>
    <row r="1024" spans="1:7" x14ac:dyDescent="0.25">
      <c r="A1024" s="6">
        <v>59</v>
      </c>
      <c r="B1024" s="6" t="s">
        <v>21</v>
      </c>
      <c r="C1024" s="7">
        <v>25.46</v>
      </c>
      <c r="D1024" s="6">
        <v>0</v>
      </c>
      <c r="E1024" s="6" t="s">
        <v>22</v>
      </c>
      <c r="F1024" s="6" t="s">
        <v>24</v>
      </c>
      <c r="G1024" s="7">
        <v>1212.4992399999999</v>
      </c>
    </row>
    <row r="1025" spans="1:7" x14ac:dyDescent="0.25">
      <c r="A1025" s="6">
        <v>19</v>
      </c>
      <c r="B1025" s="6" t="s">
        <v>18</v>
      </c>
      <c r="C1025" s="7">
        <v>24.605</v>
      </c>
      <c r="D1025" s="6">
        <v>1</v>
      </c>
      <c r="E1025" s="6" t="s">
        <v>22</v>
      </c>
      <c r="F1025" s="6" t="s">
        <v>24</v>
      </c>
      <c r="G1025" s="7">
        <v>270.924395</v>
      </c>
    </row>
    <row r="1026" spans="1:7" x14ac:dyDescent="0.25">
      <c r="A1026" s="6">
        <v>26</v>
      </c>
      <c r="B1026" s="6" t="s">
        <v>18</v>
      </c>
      <c r="C1026" s="7">
        <v>34.200000000000003</v>
      </c>
      <c r="D1026" s="6">
        <v>2</v>
      </c>
      <c r="E1026" s="6" t="s">
        <v>22</v>
      </c>
      <c r="F1026" s="6" t="s">
        <v>20</v>
      </c>
      <c r="G1026" s="7">
        <v>398.79259999999999</v>
      </c>
    </row>
    <row r="1027" spans="1:7" x14ac:dyDescent="0.25">
      <c r="A1027" s="6">
        <v>54</v>
      </c>
      <c r="B1027" s="6" t="s">
        <v>18</v>
      </c>
      <c r="C1027" s="7">
        <v>35.814999999999998</v>
      </c>
      <c r="D1027" s="6">
        <v>3</v>
      </c>
      <c r="E1027" s="6" t="s">
        <v>22</v>
      </c>
      <c r="F1027" s="6" t="s">
        <v>24</v>
      </c>
      <c r="G1027" s="7">
        <v>1249.5290849999999</v>
      </c>
    </row>
    <row r="1028" spans="1:7" x14ac:dyDescent="0.25">
      <c r="A1028" s="6">
        <v>21</v>
      </c>
      <c r="B1028" s="6" t="s">
        <v>18</v>
      </c>
      <c r="C1028" s="7">
        <v>32.68</v>
      </c>
      <c r="D1028" s="6">
        <v>2</v>
      </c>
      <c r="E1028" s="6" t="s">
        <v>22</v>
      </c>
      <c r="F1028" s="6" t="s">
        <v>24</v>
      </c>
      <c r="G1028" s="7">
        <v>2601.8950519999999</v>
      </c>
    </row>
    <row r="1029" spans="1:7" x14ac:dyDescent="0.25">
      <c r="A1029" s="6">
        <v>51</v>
      </c>
      <c r="B1029" s="6" t="s">
        <v>21</v>
      </c>
      <c r="C1029" s="7">
        <v>37</v>
      </c>
      <c r="D1029" s="6">
        <v>0</v>
      </c>
      <c r="E1029" s="6" t="s">
        <v>22</v>
      </c>
      <c r="F1029" s="6" t="s">
        <v>20</v>
      </c>
      <c r="G1029" s="7">
        <v>879.85930000000008</v>
      </c>
    </row>
    <row r="1030" spans="1:7" x14ac:dyDescent="0.25">
      <c r="A1030" s="6">
        <v>22</v>
      </c>
      <c r="B1030" s="6" t="s">
        <v>18</v>
      </c>
      <c r="C1030" s="7">
        <v>31.02</v>
      </c>
      <c r="D1030" s="6">
        <v>3</v>
      </c>
      <c r="E1030" s="6" t="s">
        <v>19</v>
      </c>
      <c r="F1030" s="6" t="s">
        <v>23</v>
      </c>
      <c r="G1030" s="7">
        <v>3559.5589800000002</v>
      </c>
    </row>
    <row r="1031" spans="1:7" x14ac:dyDescent="0.25">
      <c r="A1031" s="6">
        <v>47</v>
      </c>
      <c r="B1031" s="6" t="s">
        <v>21</v>
      </c>
      <c r="C1031" s="7">
        <v>36.08</v>
      </c>
      <c r="D1031" s="6">
        <v>1</v>
      </c>
      <c r="E1031" s="6" t="s">
        <v>19</v>
      </c>
      <c r="F1031" s="6" t="s">
        <v>23</v>
      </c>
      <c r="G1031" s="7">
        <v>4221.1138200000005</v>
      </c>
    </row>
    <row r="1032" spans="1:7" x14ac:dyDescent="0.25">
      <c r="A1032" s="6">
        <v>18</v>
      </c>
      <c r="B1032" s="6" t="s">
        <v>21</v>
      </c>
      <c r="C1032" s="7">
        <v>23.32</v>
      </c>
      <c r="D1032" s="6">
        <v>1</v>
      </c>
      <c r="E1032" s="6" t="s">
        <v>22</v>
      </c>
      <c r="F1032" s="6" t="s">
        <v>23</v>
      </c>
      <c r="G1032" s="7">
        <v>171.10268000000002</v>
      </c>
    </row>
    <row r="1033" spans="1:7" x14ac:dyDescent="0.25">
      <c r="A1033" s="6">
        <v>47</v>
      </c>
      <c r="B1033" s="6" t="s">
        <v>18</v>
      </c>
      <c r="C1033" s="7">
        <v>45.32</v>
      </c>
      <c r="D1033" s="6">
        <v>1</v>
      </c>
      <c r="E1033" s="6" t="s">
        <v>22</v>
      </c>
      <c r="F1033" s="6" t="s">
        <v>23</v>
      </c>
      <c r="G1033" s="7">
        <v>856.9861800000001</v>
      </c>
    </row>
    <row r="1034" spans="1:7" x14ac:dyDescent="0.25">
      <c r="A1034" s="6">
        <v>21</v>
      </c>
      <c r="B1034" s="6" t="s">
        <v>18</v>
      </c>
      <c r="C1034" s="7">
        <v>34.6</v>
      </c>
      <c r="D1034" s="6">
        <v>0</v>
      </c>
      <c r="E1034" s="6" t="s">
        <v>22</v>
      </c>
      <c r="F1034" s="6" t="s">
        <v>20</v>
      </c>
      <c r="G1034" s="7">
        <v>202.01769999999999</v>
      </c>
    </row>
    <row r="1035" spans="1:7" x14ac:dyDescent="0.25">
      <c r="A1035" s="6">
        <v>19</v>
      </c>
      <c r="B1035" s="6" t="s">
        <v>21</v>
      </c>
      <c r="C1035" s="7">
        <v>26.03</v>
      </c>
      <c r="D1035" s="6">
        <v>1</v>
      </c>
      <c r="E1035" s="6" t="s">
        <v>19</v>
      </c>
      <c r="F1035" s="6" t="s">
        <v>24</v>
      </c>
      <c r="G1035" s="7">
        <v>1645.0894700000001</v>
      </c>
    </row>
    <row r="1036" spans="1:7" x14ac:dyDescent="0.25">
      <c r="A1036" s="6">
        <v>23</v>
      </c>
      <c r="B1036" s="6" t="s">
        <v>21</v>
      </c>
      <c r="C1036" s="7">
        <v>18.715</v>
      </c>
      <c r="D1036" s="6">
        <v>0</v>
      </c>
      <c r="E1036" s="6" t="s">
        <v>22</v>
      </c>
      <c r="F1036" s="6" t="s">
        <v>24</v>
      </c>
      <c r="G1036" s="7">
        <v>2159.5382290000002</v>
      </c>
    </row>
    <row r="1037" spans="1:7" x14ac:dyDescent="0.25">
      <c r="A1037" s="6">
        <v>54</v>
      </c>
      <c r="B1037" s="6" t="s">
        <v>21</v>
      </c>
      <c r="C1037" s="7">
        <v>31.6</v>
      </c>
      <c r="D1037" s="6">
        <v>0</v>
      </c>
      <c r="E1037" s="6" t="s">
        <v>22</v>
      </c>
      <c r="F1037" s="6" t="s">
        <v>20</v>
      </c>
      <c r="G1037" s="7">
        <v>985.04320000000007</v>
      </c>
    </row>
    <row r="1038" spans="1:7" x14ac:dyDescent="0.25">
      <c r="A1038" s="6">
        <v>37</v>
      </c>
      <c r="B1038" s="6" t="s">
        <v>18</v>
      </c>
      <c r="C1038" s="7">
        <v>17.29</v>
      </c>
      <c r="D1038" s="6">
        <v>2</v>
      </c>
      <c r="E1038" s="6" t="s">
        <v>22</v>
      </c>
      <c r="F1038" s="6" t="s">
        <v>25</v>
      </c>
      <c r="G1038" s="7">
        <v>687.79800999999998</v>
      </c>
    </row>
    <row r="1039" spans="1:7" x14ac:dyDescent="0.25">
      <c r="A1039" s="6">
        <v>46</v>
      </c>
      <c r="B1039" s="6" t="s">
        <v>18</v>
      </c>
      <c r="C1039" s="7">
        <v>23.655000000000001</v>
      </c>
      <c r="D1039" s="6">
        <v>1</v>
      </c>
      <c r="E1039" s="6" t="s">
        <v>19</v>
      </c>
      <c r="F1039" s="6" t="s">
        <v>24</v>
      </c>
      <c r="G1039" s="7">
        <v>2167.728345</v>
      </c>
    </row>
    <row r="1040" spans="1:7" x14ac:dyDescent="0.25">
      <c r="A1040" s="6">
        <v>55</v>
      </c>
      <c r="B1040" s="6" t="s">
        <v>18</v>
      </c>
      <c r="C1040" s="7">
        <v>35.200000000000003</v>
      </c>
      <c r="D1040" s="6">
        <v>0</v>
      </c>
      <c r="E1040" s="6" t="s">
        <v>19</v>
      </c>
      <c r="F1040" s="6" t="s">
        <v>23</v>
      </c>
      <c r="G1040" s="7">
        <v>4442.3802999999998</v>
      </c>
    </row>
    <row r="1041" spans="1:7" x14ac:dyDescent="0.25">
      <c r="A1041" s="6">
        <v>30</v>
      </c>
      <c r="B1041" s="6" t="s">
        <v>18</v>
      </c>
      <c r="C1041" s="7">
        <v>27.93</v>
      </c>
      <c r="D1041" s="6">
        <v>0</v>
      </c>
      <c r="E1041" s="6" t="s">
        <v>22</v>
      </c>
      <c r="F1041" s="6" t="s">
        <v>25</v>
      </c>
      <c r="G1041" s="7">
        <v>413.75227000000007</v>
      </c>
    </row>
    <row r="1042" spans="1:7" x14ac:dyDescent="0.25">
      <c r="A1042" s="6">
        <v>18</v>
      </c>
      <c r="B1042" s="6" t="s">
        <v>21</v>
      </c>
      <c r="C1042" s="7">
        <v>21.565000000000001</v>
      </c>
      <c r="D1042" s="6">
        <v>0</v>
      </c>
      <c r="E1042" s="6" t="s">
        <v>19</v>
      </c>
      <c r="F1042" s="6" t="s">
        <v>25</v>
      </c>
      <c r="G1042" s="7">
        <v>1374.787235</v>
      </c>
    </row>
    <row r="1043" spans="1:7" x14ac:dyDescent="0.25">
      <c r="A1043" s="6">
        <v>61</v>
      </c>
      <c r="B1043" s="6" t="s">
        <v>21</v>
      </c>
      <c r="C1043" s="7">
        <v>38.380000000000003</v>
      </c>
      <c r="D1043" s="6">
        <v>0</v>
      </c>
      <c r="E1043" s="6" t="s">
        <v>22</v>
      </c>
      <c r="F1043" s="6" t="s">
        <v>24</v>
      </c>
      <c r="G1043" s="7">
        <v>1295.00712</v>
      </c>
    </row>
    <row r="1044" spans="1:7" x14ac:dyDescent="0.25">
      <c r="A1044" s="6">
        <v>54</v>
      </c>
      <c r="B1044" s="6" t="s">
        <v>18</v>
      </c>
      <c r="C1044" s="7">
        <v>23</v>
      </c>
      <c r="D1044" s="6">
        <v>3</v>
      </c>
      <c r="E1044" s="6" t="s">
        <v>22</v>
      </c>
      <c r="F1044" s="6" t="s">
        <v>20</v>
      </c>
      <c r="G1044" s="7">
        <v>1209.4477999999999</v>
      </c>
    </row>
    <row r="1045" spans="1:7" x14ac:dyDescent="0.25">
      <c r="A1045" s="6">
        <v>22</v>
      </c>
      <c r="B1045" s="6" t="s">
        <v>21</v>
      </c>
      <c r="C1045" s="7">
        <v>37.07</v>
      </c>
      <c r="D1045" s="6">
        <v>2</v>
      </c>
      <c r="E1045" s="6" t="s">
        <v>19</v>
      </c>
      <c r="F1045" s="6" t="s">
        <v>23</v>
      </c>
      <c r="G1045" s="7">
        <v>3748.4449300000001</v>
      </c>
    </row>
    <row r="1046" spans="1:7" x14ac:dyDescent="0.25">
      <c r="A1046" s="6">
        <v>45</v>
      </c>
      <c r="B1046" s="6" t="s">
        <v>18</v>
      </c>
      <c r="C1046" s="7">
        <v>30.495000000000001</v>
      </c>
      <c r="D1046" s="6">
        <v>1</v>
      </c>
      <c r="E1046" s="6" t="s">
        <v>19</v>
      </c>
      <c r="F1046" s="6" t="s">
        <v>24</v>
      </c>
      <c r="G1046" s="7">
        <v>3972.5518050000001</v>
      </c>
    </row>
    <row r="1047" spans="1:7" x14ac:dyDescent="0.25">
      <c r="A1047" s="6">
        <v>22</v>
      </c>
      <c r="B1047" s="6" t="s">
        <v>21</v>
      </c>
      <c r="C1047" s="7">
        <v>28.88</v>
      </c>
      <c r="D1047" s="6">
        <v>0</v>
      </c>
      <c r="E1047" s="6" t="s">
        <v>22</v>
      </c>
      <c r="F1047" s="6" t="s">
        <v>25</v>
      </c>
      <c r="G1047" s="7">
        <v>225.08351999999999</v>
      </c>
    </row>
    <row r="1048" spans="1:7" x14ac:dyDescent="0.25">
      <c r="A1048" s="6">
        <v>19</v>
      </c>
      <c r="B1048" s="6" t="s">
        <v>21</v>
      </c>
      <c r="C1048" s="7">
        <v>27.265000000000001</v>
      </c>
      <c r="D1048" s="6">
        <v>2</v>
      </c>
      <c r="E1048" s="6" t="s">
        <v>22</v>
      </c>
      <c r="F1048" s="6" t="s">
        <v>24</v>
      </c>
      <c r="G1048" s="7">
        <v>2249.3659640000001</v>
      </c>
    </row>
    <row r="1049" spans="1:7" x14ac:dyDescent="0.25">
      <c r="A1049" s="6">
        <v>35</v>
      </c>
      <c r="B1049" s="6" t="s">
        <v>18</v>
      </c>
      <c r="C1049" s="7">
        <v>28.024999999999999</v>
      </c>
      <c r="D1049" s="6">
        <v>0</v>
      </c>
      <c r="E1049" s="6" t="s">
        <v>19</v>
      </c>
      <c r="F1049" s="6" t="s">
        <v>24</v>
      </c>
      <c r="G1049" s="7">
        <v>2023.485475</v>
      </c>
    </row>
    <row r="1050" spans="1:7" x14ac:dyDescent="0.25">
      <c r="A1050" s="6">
        <v>18</v>
      </c>
      <c r="B1050" s="6" t="s">
        <v>21</v>
      </c>
      <c r="C1050" s="7">
        <v>23.085000000000001</v>
      </c>
      <c r="D1050" s="6">
        <v>0</v>
      </c>
      <c r="E1050" s="6" t="s">
        <v>22</v>
      </c>
      <c r="F1050" s="6" t="s">
        <v>25</v>
      </c>
      <c r="G1050" s="7">
        <v>170.47001499999999</v>
      </c>
    </row>
    <row r="1051" spans="1:7" x14ac:dyDescent="0.25">
      <c r="A1051" s="6">
        <v>20</v>
      </c>
      <c r="B1051" s="6" t="s">
        <v>21</v>
      </c>
      <c r="C1051" s="7">
        <v>30.684999999999999</v>
      </c>
      <c r="D1051" s="6">
        <v>0</v>
      </c>
      <c r="E1051" s="6" t="s">
        <v>19</v>
      </c>
      <c r="F1051" s="6" t="s">
        <v>25</v>
      </c>
      <c r="G1051" s="7">
        <v>3347.5817150000003</v>
      </c>
    </row>
    <row r="1052" spans="1:7" x14ac:dyDescent="0.25">
      <c r="A1052" s="6">
        <v>28</v>
      </c>
      <c r="B1052" s="6" t="s">
        <v>18</v>
      </c>
      <c r="C1052" s="7">
        <v>25.8</v>
      </c>
      <c r="D1052" s="6">
        <v>0</v>
      </c>
      <c r="E1052" s="6" t="s">
        <v>22</v>
      </c>
      <c r="F1052" s="6" t="s">
        <v>20</v>
      </c>
      <c r="G1052" s="7">
        <v>316.1454</v>
      </c>
    </row>
    <row r="1053" spans="1:7" x14ac:dyDescent="0.25">
      <c r="A1053" s="6">
        <v>55</v>
      </c>
      <c r="B1053" s="6" t="s">
        <v>21</v>
      </c>
      <c r="C1053" s="7">
        <v>35.244999999999997</v>
      </c>
      <c r="D1053" s="6">
        <v>1</v>
      </c>
      <c r="E1053" s="6" t="s">
        <v>22</v>
      </c>
      <c r="F1053" s="6" t="s">
        <v>25</v>
      </c>
      <c r="G1053" s="7">
        <v>1139.406555</v>
      </c>
    </row>
    <row r="1054" spans="1:7" x14ac:dyDescent="0.25">
      <c r="A1054" s="6">
        <v>43</v>
      </c>
      <c r="B1054" s="6" t="s">
        <v>18</v>
      </c>
      <c r="C1054" s="7">
        <v>24.7</v>
      </c>
      <c r="D1054" s="6">
        <v>2</v>
      </c>
      <c r="E1054" s="6" t="s">
        <v>19</v>
      </c>
      <c r="F1054" s="6" t="s">
        <v>24</v>
      </c>
      <c r="G1054" s="7">
        <v>2188.0819999999999</v>
      </c>
    </row>
    <row r="1055" spans="1:7" x14ac:dyDescent="0.25">
      <c r="A1055" s="6">
        <v>43</v>
      </c>
      <c r="B1055" s="6" t="s">
        <v>18</v>
      </c>
      <c r="C1055" s="7">
        <v>25.08</v>
      </c>
      <c r="D1055" s="6">
        <v>0</v>
      </c>
      <c r="E1055" s="6" t="s">
        <v>22</v>
      </c>
      <c r="F1055" s="6" t="s">
        <v>25</v>
      </c>
      <c r="G1055" s="7">
        <v>732.50482</v>
      </c>
    </row>
    <row r="1056" spans="1:7" x14ac:dyDescent="0.25">
      <c r="A1056" s="6">
        <v>22</v>
      </c>
      <c r="B1056" s="6" t="s">
        <v>21</v>
      </c>
      <c r="C1056" s="7">
        <v>52.58</v>
      </c>
      <c r="D1056" s="6">
        <v>1</v>
      </c>
      <c r="E1056" s="6" t="s">
        <v>19</v>
      </c>
      <c r="F1056" s="6" t="s">
        <v>23</v>
      </c>
      <c r="G1056" s="7">
        <v>4450.1398200000003</v>
      </c>
    </row>
    <row r="1057" spans="1:7" x14ac:dyDescent="0.25">
      <c r="A1057" s="6">
        <v>25</v>
      </c>
      <c r="B1057" s="6" t="s">
        <v>18</v>
      </c>
      <c r="C1057" s="7">
        <v>22.515000000000001</v>
      </c>
      <c r="D1057" s="6">
        <v>1</v>
      </c>
      <c r="E1057" s="6" t="s">
        <v>22</v>
      </c>
      <c r="F1057" s="6" t="s">
        <v>24</v>
      </c>
      <c r="G1057" s="7">
        <v>359.41708499999999</v>
      </c>
    </row>
    <row r="1058" spans="1:7" x14ac:dyDescent="0.25">
      <c r="A1058" s="6">
        <v>49</v>
      </c>
      <c r="B1058" s="6" t="s">
        <v>21</v>
      </c>
      <c r="C1058" s="7">
        <v>30.9</v>
      </c>
      <c r="D1058" s="6">
        <v>0</v>
      </c>
      <c r="E1058" s="6" t="s">
        <v>19</v>
      </c>
      <c r="F1058" s="6" t="s">
        <v>20</v>
      </c>
      <c r="G1058" s="7">
        <v>3972.7614000000003</v>
      </c>
    </row>
    <row r="1059" spans="1:7" x14ac:dyDescent="0.25">
      <c r="A1059" s="6">
        <v>44</v>
      </c>
      <c r="B1059" s="6" t="s">
        <v>18</v>
      </c>
      <c r="C1059" s="7">
        <v>36.954999999999998</v>
      </c>
      <c r="D1059" s="6">
        <v>1</v>
      </c>
      <c r="E1059" s="6" t="s">
        <v>22</v>
      </c>
      <c r="F1059" s="6" t="s">
        <v>24</v>
      </c>
      <c r="G1059" s="7">
        <v>802.31354499999998</v>
      </c>
    </row>
    <row r="1060" spans="1:7" x14ac:dyDescent="0.25">
      <c r="A1060" s="6">
        <v>64</v>
      </c>
      <c r="B1060" s="6" t="s">
        <v>21</v>
      </c>
      <c r="C1060" s="7">
        <v>26.41</v>
      </c>
      <c r="D1060" s="6">
        <v>0</v>
      </c>
      <c r="E1060" s="6" t="s">
        <v>22</v>
      </c>
      <c r="F1060" s="6" t="s">
        <v>25</v>
      </c>
      <c r="G1060" s="7">
        <v>1439.45579</v>
      </c>
    </row>
    <row r="1061" spans="1:7" x14ac:dyDescent="0.25">
      <c r="A1061" s="6">
        <v>49</v>
      </c>
      <c r="B1061" s="6" t="s">
        <v>21</v>
      </c>
      <c r="C1061" s="7">
        <v>29.83</v>
      </c>
      <c r="D1061" s="6">
        <v>1</v>
      </c>
      <c r="E1061" s="6" t="s">
        <v>22</v>
      </c>
      <c r="F1061" s="6" t="s">
        <v>25</v>
      </c>
      <c r="G1061" s="7">
        <v>928.80267000000003</v>
      </c>
    </row>
    <row r="1062" spans="1:7" x14ac:dyDescent="0.25">
      <c r="A1062" s="6">
        <v>47</v>
      </c>
      <c r="B1062" s="6" t="s">
        <v>21</v>
      </c>
      <c r="C1062" s="7">
        <v>29.8</v>
      </c>
      <c r="D1062" s="6">
        <v>3</v>
      </c>
      <c r="E1062" s="6" t="s">
        <v>19</v>
      </c>
      <c r="F1062" s="6" t="s">
        <v>20</v>
      </c>
      <c r="G1062" s="7">
        <v>2530.9489000000003</v>
      </c>
    </row>
    <row r="1063" spans="1:7" x14ac:dyDescent="0.25">
      <c r="A1063" s="6">
        <v>27</v>
      </c>
      <c r="B1063" s="6" t="s">
        <v>18</v>
      </c>
      <c r="C1063" s="7">
        <v>21.47</v>
      </c>
      <c r="D1063" s="6">
        <v>0</v>
      </c>
      <c r="E1063" s="6" t="s">
        <v>22</v>
      </c>
      <c r="F1063" s="6" t="s">
        <v>24</v>
      </c>
      <c r="G1063" s="7">
        <v>335.34703000000002</v>
      </c>
    </row>
    <row r="1064" spans="1:7" x14ac:dyDescent="0.25">
      <c r="A1064" s="6">
        <v>55</v>
      </c>
      <c r="B1064" s="6" t="s">
        <v>21</v>
      </c>
      <c r="C1064" s="7">
        <v>27.645</v>
      </c>
      <c r="D1064" s="6">
        <v>0</v>
      </c>
      <c r="E1064" s="6" t="s">
        <v>22</v>
      </c>
      <c r="F1064" s="6" t="s">
        <v>24</v>
      </c>
      <c r="G1064" s="7">
        <v>1059.450155</v>
      </c>
    </row>
    <row r="1065" spans="1:7" x14ac:dyDescent="0.25">
      <c r="A1065" s="6">
        <v>48</v>
      </c>
      <c r="B1065" s="6" t="s">
        <v>18</v>
      </c>
      <c r="C1065" s="7">
        <v>28.9</v>
      </c>
      <c r="D1065" s="6">
        <v>0</v>
      </c>
      <c r="E1065" s="6" t="s">
        <v>22</v>
      </c>
      <c r="F1065" s="6" t="s">
        <v>20</v>
      </c>
      <c r="G1065" s="7">
        <v>827.75229999999988</v>
      </c>
    </row>
    <row r="1066" spans="1:7" x14ac:dyDescent="0.25">
      <c r="A1066" s="6">
        <v>45</v>
      </c>
      <c r="B1066" s="6" t="s">
        <v>18</v>
      </c>
      <c r="C1066" s="7">
        <v>31.79</v>
      </c>
      <c r="D1066" s="6">
        <v>0</v>
      </c>
      <c r="E1066" s="6" t="s">
        <v>22</v>
      </c>
      <c r="F1066" s="6" t="s">
        <v>23</v>
      </c>
      <c r="G1066" s="7">
        <v>1792.9303370000002</v>
      </c>
    </row>
    <row r="1067" spans="1:7" x14ac:dyDescent="0.25">
      <c r="A1067" s="6">
        <v>24</v>
      </c>
      <c r="B1067" s="6" t="s">
        <v>18</v>
      </c>
      <c r="C1067" s="7">
        <v>39.49</v>
      </c>
      <c r="D1067" s="6">
        <v>0</v>
      </c>
      <c r="E1067" s="6" t="s">
        <v>22</v>
      </c>
      <c r="F1067" s="6" t="s">
        <v>23</v>
      </c>
      <c r="G1067" s="7">
        <v>248.09791000000001</v>
      </c>
    </row>
    <row r="1068" spans="1:7" x14ac:dyDescent="0.25">
      <c r="A1068" s="6">
        <v>32</v>
      </c>
      <c r="B1068" s="6" t="s">
        <v>21</v>
      </c>
      <c r="C1068" s="7">
        <v>33.82</v>
      </c>
      <c r="D1068" s="6">
        <v>1</v>
      </c>
      <c r="E1068" s="6" t="s">
        <v>22</v>
      </c>
      <c r="F1068" s="6" t="s">
        <v>24</v>
      </c>
      <c r="G1068" s="7">
        <v>446.27218000000005</v>
      </c>
    </row>
    <row r="1069" spans="1:7" x14ac:dyDescent="0.25">
      <c r="A1069" s="6">
        <v>24</v>
      </c>
      <c r="B1069" s="6" t="s">
        <v>21</v>
      </c>
      <c r="C1069" s="7">
        <v>32.01</v>
      </c>
      <c r="D1069" s="6">
        <v>0</v>
      </c>
      <c r="E1069" s="6" t="s">
        <v>22</v>
      </c>
      <c r="F1069" s="6" t="s">
        <v>23</v>
      </c>
      <c r="G1069" s="7">
        <v>198.15818999999999</v>
      </c>
    </row>
    <row r="1070" spans="1:7" x14ac:dyDescent="0.25">
      <c r="A1070" s="6">
        <v>57</v>
      </c>
      <c r="B1070" s="6" t="s">
        <v>21</v>
      </c>
      <c r="C1070" s="7">
        <v>27.94</v>
      </c>
      <c r="D1070" s="6">
        <v>1</v>
      </c>
      <c r="E1070" s="6" t="s">
        <v>22</v>
      </c>
      <c r="F1070" s="6" t="s">
        <v>23</v>
      </c>
      <c r="G1070" s="7">
        <v>1155.42236</v>
      </c>
    </row>
    <row r="1071" spans="1:7" x14ac:dyDescent="0.25">
      <c r="A1071" s="6">
        <v>59</v>
      </c>
      <c r="B1071" s="6" t="s">
        <v>21</v>
      </c>
      <c r="C1071" s="7">
        <v>41.14</v>
      </c>
      <c r="D1071" s="6">
        <v>1</v>
      </c>
      <c r="E1071" s="6" t="s">
        <v>19</v>
      </c>
      <c r="F1071" s="6" t="s">
        <v>23</v>
      </c>
      <c r="G1071" s="7">
        <v>4897.0247600000002</v>
      </c>
    </row>
    <row r="1072" spans="1:7" x14ac:dyDescent="0.25">
      <c r="A1072" s="6">
        <v>36</v>
      </c>
      <c r="B1072" s="6" t="s">
        <v>21</v>
      </c>
      <c r="C1072" s="7">
        <v>28.594999999999999</v>
      </c>
      <c r="D1072" s="6">
        <v>3</v>
      </c>
      <c r="E1072" s="6" t="s">
        <v>22</v>
      </c>
      <c r="F1072" s="6" t="s">
        <v>24</v>
      </c>
      <c r="G1072" s="7">
        <v>654.81950500000005</v>
      </c>
    </row>
    <row r="1073" spans="1:7" x14ac:dyDescent="0.25">
      <c r="A1073" s="6">
        <v>29</v>
      </c>
      <c r="B1073" s="6" t="s">
        <v>18</v>
      </c>
      <c r="C1073" s="7">
        <v>25.6</v>
      </c>
      <c r="D1073" s="6">
        <v>4</v>
      </c>
      <c r="E1073" s="6" t="s">
        <v>22</v>
      </c>
      <c r="F1073" s="6" t="s">
        <v>20</v>
      </c>
      <c r="G1073" s="7">
        <v>570.88670000000002</v>
      </c>
    </row>
    <row r="1074" spans="1:7" x14ac:dyDescent="0.25">
      <c r="A1074" s="6">
        <v>42</v>
      </c>
      <c r="B1074" s="6" t="s">
        <v>18</v>
      </c>
      <c r="C1074" s="7">
        <v>25.3</v>
      </c>
      <c r="D1074" s="6">
        <v>1</v>
      </c>
      <c r="E1074" s="6" t="s">
        <v>22</v>
      </c>
      <c r="F1074" s="6" t="s">
        <v>20</v>
      </c>
      <c r="G1074" s="7">
        <v>704.54989999999998</v>
      </c>
    </row>
    <row r="1075" spans="1:7" x14ac:dyDescent="0.25">
      <c r="A1075" s="6">
        <v>48</v>
      </c>
      <c r="B1075" s="6" t="s">
        <v>21</v>
      </c>
      <c r="C1075" s="7">
        <v>37.29</v>
      </c>
      <c r="D1075" s="6">
        <v>2</v>
      </c>
      <c r="E1075" s="6" t="s">
        <v>22</v>
      </c>
      <c r="F1075" s="6" t="s">
        <v>23</v>
      </c>
      <c r="G1075" s="7">
        <v>897.81851000000006</v>
      </c>
    </row>
    <row r="1076" spans="1:7" x14ac:dyDescent="0.25">
      <c r="A1076" s="6">
        <v>39</v>
      </c>
      <c r="B1076" s="6" t="s">
        <v>21</v>
      </c>
      <c r="C1076" s="7">
        <v>42.655000000000001</v>
      </c>
      <c r="D1076" s="6">
        <v>0</v>
      </c>
      <c r="E1076" s="6" t="s">
        <v>22</v>
      </c>
      <c r="F1076" s="6" t="s">
        <v>25</v>
      </c>
      <c r="G1076" s="7">
        <v>575.74134500000002</v>
      </c>
    </row>
    <row r="1077" spans="1:7" x14ac:dyDescent="0.25">
      <c r="A1077" s="6">
        <v>63</v>
      </c>
      <c r="B1077" s="6" t="s">
        <v>21</v>
      </c>
      <c r="C1077" s="7">
        <v>21.66</v>
      </c>
      <c r="D1077" s="6">
        <v>1</v>
      </c>
      <c r="E1077" s="6" t="s">
        <v>22</v>
      </c>
      <c r="F1077" s="6" t="s">
        <v>24</v>
      </c>
      <c r="G1077" s="7">
        <v>1434.9854399999999</v>
      </c>
    </row>
    <row r="1078" spans="1:7" x14ac:dyDescent="0.25">
      <c r="A1078" s="6">
        <v>54</v>
      </c>
      <c r="B1078" s="6" t="s">
        <v>18</v>
      </c>
      <c r="C1078" s="7">
        <v>31.9</v>
      </c>
      <c r="D1078" s="6">
        <v>1</v>
      </c>
      <c r="E1078" s="6" t="s">
        <v>22</v>
      </c>
      <c r="F1078" s="6" t="s">
        <v>23</v>
      </c>
      <c r="G1078" s="7">
        <v>1092.8849</v>
      </c>
    </row>
    <row r="1079" spans="1:7" x14ac:dyDescent="0.25">
      <c r="A1079" s="6">
        <v>37</v>
      </c>
      <c r="B1079" s="6" t="s">
        <v>21</v>
      </c>
      <c r="C1079" s="7">
        <v>37.07</v>
      </c>
      <c r="D1079" s="6">
        <v>1</v>
      </c>
      <c r="E1079" s="6" t="s">
        <v>19</v>
      </c>
      <c r="F1079" s="6" t="s">
        <v>23</v>
      </c>
      <c r="G1079" s="7">
        <v>3987.1704299999997</v>
      </c>
    </row>
    <row r="1080" spans="1:7" x14ac:dyDescent="0.25">
      <c r="A1080" s="6">
        <v>63</v>
      </c>
      <c r="B1080" s="6" t="s">
        <v>21</v>
      </c>
      <c r="C1080" s="7">
        <v>31.445</v>
      </c>
      <c r="D1080" s="6">
        <v>0</v>
      </c>
      <c r="E1080" s="6" t="s">
        <v>22</v>
      </c>
      <c r="F1080" s="6" t="s">
        <v>25</v>
      </c>
      <c r="G1080" s="7">
        <v>1397.445555</v>
      </c>
    </row>
    <row r="1081" spans="1:7" x14ac:dyDescent="0.25">
      <c r="A1081" s="6">
        <v>21</v>
      </c>
      <c r="B1081" s="6" t="s">
        <v>21</v>
      </c>
      <c r="C1081" s="7">
        <v>31.254999999999999</v>
      </c>
      <c r="D1081" s="6">
        <v>0</v>
      </c>
      <c r="E1081" s="6" t="s">
        <v>22</v>
      </c>
      <c r="F1081" s="6" t="s">
        <v>24</v>
      </c>
      <c r="G1081" s="7">
        <v>190.95274499999999</v>
      </c>
    </row>
    <row r="1082" spans="1:7" x14ac:dyDescent="0.25">
      <c r="A1082" s="6">
        <v>54</v>
      </c>
      <c r="B1082" s="6" t="s">
        <v>18</v>
      </c>
      <c r="C1082" s="7">
        <v>28.88</v>
      </c>
      <c r="D1082" s="6">
        <v>2</v>
      </c>
      <c r="E1082" s="6" t="s">
        <v>22</v>
      </c>
      <c r="F1082" s="6" t="s">
        <v>25</v>
      </c>
      <c r="G1082" s="7">
        <v>1209.6651200000001</v>
      </c>
    </row>
    <row r="1083" spans="1:7" x14ac:dyDescent="0.25">
      <c r="A1083" s="6">
        <v>60</v>
      </c>
      <c r="B1083" s="6" t="s">
        <v>18</v>
      </c>
      <c r="C1083" s="7">
        <v>18.335000000000001</v>
      </c>
      <c r="D1083" s="6">
        <v>0</v>
      </c>
      <c r="E1083" s="6" t="s">
        <v>22</v>
      </c>
      <c r="F1083" s="6" t="s">
        <v>25</v>
      </c>
      <c r="G1083" s="7">
        <v>1320.4285649999999</v>
      </c>
    </row>
    <row r="1084" spans="1:7" x14ac:dyDescent="0.25">
      <c r="A1084" s="6">
        <v>32</v>
      </c>
      <c r="B1084" s="6" t="s">
        <v>18</v>
      </c>
      <c r="C1084" s="7">
        <v>29.59</v>
      </c>
      <c r="D1084" s="6">
        <v>1</v>
      </c>
      <c r="E1084" s="6" t="s">
        <v>22</v>
      </c>
      <c r="F1084" s="6" t="s">
        <v>23</v>
      </c>
      <c r="G1084" s="7">
        <v>456.28420999999997</v>
      </c>
    </row>
    <row r="1085" spans="1:7" x14ac:dyDescent="0.25">
      <c r="A1085" s="6">
        <v>47</v>
      </c>
      <c r="B1085" s="6" t="s">
        <v>18</v>
      </c>
      <c r="C1085" s="7">
        <v>32</v>
      </c>
      <c r="D1085" s="6">
        <v>1</v>
      </c>
      <c r="E1085" s="6" t="s">
        <v>22</v>
      </c>
      <c r="F1085" s="6" t="s">
        <v>20</v>
      </c>
      <c r="G1085" s="7">
        <v>855.13469999999995</v>
      </c>
    </row>
    <row r="1086" spans="1:7" x14ac:dyDescent="0.25">
      <c r="A1086" s="6">
        <v>21</v>
      </c>
      <c r="B1086" s="6" t="s">
        <v>21</v>
      </c>
      <c r="C1086" s="7">
        <v>26.03</v>
      </c>
      <c r="D1086" s="6">
        <v>0</v>
      </c>
      <c r="E1086" s="6" t="s">
        <v>22</v>
      </c>
      <c r="F1086" s="6" t="s">
        <v>25</v>
      </c>
      <c r="G1086" s="7">
        <v>210.22647000000001</v>
      </c>
    </row>
    <row r="1087" spans="1:7" x14ac:dyDescent="0.25">
      <c r="A1087" s="6">
        <v>28</v>
      </c>
      <c r="B1087" s="6" t="s">
        <v>21</v>
      </c>
      <c r="C1087" s="7">
        <v>31.68</v>
      </c>
      <c r="D1087" s="6">
        <v>0</v>
      </c>
      <c r="E1087" s="6" t="s">
        <v>19</v>
      </c>
      <c r="F1087" s="6" t="s">
        <v>23</v>
      </c>
      <c r="G1087" s="7">
        <v>3467.2147199999999</v>
      </c>
    </row>
    <row r="1088" spans="1:7" x14ac:dyDescent="0.25">
      <c r="A1088" s="6">
        <v>63</v>
      </c>
      <c r="B1088" s="6" t="s">
        <v>21</v>
      </c>
      <c r="C1088" s="7">
        <v>33.659999999999997</v>
      </c>
      <c r="D1088" s="6">
        <v>3</v>
      </c>
      <c r="E1088" s="6" t="s">
        <v>22</v>
      </c>
      <c r="F1088" s="6" t="s">
        <v>23</v>
      </c>
      <c r="G1088" s="7">
        <v>1516.15344</v>
      </c>
    </row>
    <row r="1089" spans="1:7" x14ac:dyDescent="0.25">
      <c r="A1089" s="6">
        <v>18</v>
      </c>
      <c r="B1089" s="6" t="s">
        <v>21</v>
      </c>
      <c r="C1089" s="7">
        <v>21.78</v>
      </c>
      <c r="D1089" s="6">
        <v>2</v>
      </c>
      <c r="E1089" s="6" t="s">
        <v>22</v>
      </c>
      <c r="F1089" s="6" t="s">
        <v>23</v>
      </c>
      <c r="G1089" s="7">
        <v>1188.4048580000001</v>
      </c>
    </row>
    <row r="1090" spans="1:7" x14ac:dyDescent="0.25">
      <c r="A1090" s="6">
        <v>32</v>
      </c>
      <c r="B1090" s="6" t="s">
        <v>21</v>
      </c>
      <c r="C1090" s="7">
        <v>27.835000000000001</v>
      </c>
      <c r="D1090" s="6">
        <v>1</v>
      </c>
      <c r="E1090" s="6" t="s">
        <v>22</v>
      </c>
      <c r="F1090" s="6" t="s">
        <v>24</v>
      </c>
      <c r="G1090" s="7">
        <v>445.44026500000001</v>
      </c>
    </row>
    <row r="1091" spans="1:7" x14ac:dyDescent="0.25">
      <c r="A1091" s="6">
        <v>38</v>
      </c>
      <c r="B1091" s="6" t="s">
        <v>21</v>
      </c>
      <c r="C1091" s="7">
        <v>19.95</v>
      </c>
      <c r="D1091" s="6">
        <v>1</v>
      </c>
      <c r="E1091" s="6" t="s">
        <v>22</v>
      </c>
      <c r="F1091" s="6" t="s">
        <v>24</v>
      </c>
      <c r="G1091" s="7">
        <v>585.59024999999997</v>
      </c>
    </row>
    <row r="1092" spans="1:7" x14ac:dyDescent="0.25">
      <c r="A1092" s="6">
        <v>32</v>
      </c>
      <c r="B1092" s="6" t="s">
        <v>21</v>
      </c>
      <c r="C1092" s="7">
        <v>31.5</v>
      </c>
      <c r="D1092" s="6">
        <v>1</v>
      </c>
      <c r="E1092" s="6" t="s">
        <v>22</v>
      </c>
      <c r="F1092" s="6" t="s">
        <v>20</v>
      </c>
      <c r="G1092" s="7">
        <v>407.6497</v>
      </c>
    </row>
    <row r="1093" spans="1:7" x14ac:dyDescent="0.25">
      <c r="A1093" s="6">
        <v>62</v>
      </c>
      <c r="B1093" s="6" t="s">
        <v>18</v>
      </c>
      <c r="C1093" s="7">
        <v>30.495000000000001</v>
      </c>
      <c r="D1093" s="6">
        <v>2</v>
      </c>
      <c r="E1093" s="6" t="s">
        <v>22</v>
      </c>
      <c r="F1093" s="6" t="s">
        <v>24</v>
      </c>
      <c r="G1093" s="7">
        <v>1501.976005</v>
      </c>
    </row>
    <row r="1094" spans="1:7" x14ac:dyDescent="0.25">
      <c r="A1094" s="6">
        <v>39</v>
      </c>
      <c r="B1094" s="6" t="s">
        <v>18</v>
      </c>
      <c r="C1094" s="7">
        <v>18.3</v>
      </c>
      <c r="D1094" s="6">
        <v>5</v>
      </c>
      <c r="E1094" s="6" t="s">
        <v>19</v>
      </c>
      <c r="F1094" s="6" t="s">
        <v>20</v>
      </c>
      <c r="G1094" s="7">
        <v>1902.3259999999998</v>
      </c>
    </row>
    <row r="1095" spans="1:7" x14ac:dyDescent="0.25">
      <c r="A1095" s="6">
        <v>55</v>
      </c>
      <c r="B1095" s="6" t="s">
        <v>21</v>
      </c>
      <c r="C1095" s="7">
        <v>28.975000000000001</v>
      </c>
      <c r="D1095" s="6">
        <v>0</v>
      </c>
      <c r="E1095" s="6" t="s">
        <v>22</v>
      </c>
      <c r="F1095" s="6" t="s">
        <v>25</v>
      </c>
      <c r="G1095" s="7">
        <v>1079.635025</v>
      </c>
    </row>
    <row r="1096" spans="1:7" x14ac:dyDescent="0.25">
      <c r="A1096" s="6">
        <v>57</v>
      </c>
      <c r="B1096" s="6" t="s">
        <v>21</v>
      </c>
      <c r="C1096" s="7">
        <v>31.54</v>
      </c>
      <c r="D1096" s="6">
        <v>0</v>
      </c>
      <c r="E1096" s="6" t="s">
        <v>22</v>
      </c>
      <c r="F1096" s="6" t="s">
        <v>24</v>
      </c>
      <c r="G1096" s="7">
        <v>1135.32276</v>
      </c>
    </row>
    <row r="1097" spans="1:7" x14ac:dyDescent="0.25">
      <c r="A1097" s="6">
        <v>52</v>
      </c>
      <c r="B1097" s="6" t="s">
        <v>21</v>
      </c>
      <c r="C1097" s="7">
        <v>47.74</v>
      </c>
      <c r="D1097" s="6">
        <v>1</v>
      </c>
      <c r="E1097" s="6" t="s">
        <v>22</v>
      </c>
      <c r="F1097" s="6" t="s">
        <v>23</v>
      </c>
      <c r="G1097" s="7">
        <v>974.89105999999992</v>
      </c>
    </row>
    <row r="1098" spans="1:7" x14ac:dyDescent="0.25">
      <c r="A1098" s="6">
        <v>56</v>
      </c>
      <c r="B1098" s="6" t="s">
        <v>21</v>
      </c>
      <c r="C1098" s="7">
        <v>22.1</v>
      </c>
      <c r="D1098" s="6">
        <v>0</v>
      </c>
      <c r="E1098" s="6" t="s">
        <v>22</v>
      </c>
      <c r="F1098" s="6" t="s">
        <v>20</v>
      </c>
      <c r="G1098" s="7">
        <v>1057.7086999999999</v>
      </c>
    </row>
    <row r="1099" spans="1:7" x14ac:dyDescent="0.25">
      <c r="A1099" s="6">
        <v>47</v>
      </c>
      <c r="B1099" s="6" t="s">
        <v>21</v>
      </c>
      <c r="C1099" s="7">
        <v>36.19</v>
      </c>
      <c r="D1099" s="6">
        <v>0</v>
      </c>
      <c r="E1099" s="6" t="s">
        <v>19</v>
      </c>
      <c r="F1099" s="6" t="s">
        <v>23</v>
      </c>
      <c r="G1099" s="7">
        <v>4167.6081100000001</v>
      </c>
    </row>
    <row r="1100" spans="1:7" x14ac:dyDescent="0.25">
      <c r="A1100" s="6">
        <v>55</v>
      </c>
      <c r="B1100" s="6" t="s">
        <v>18</v>
      </c>
      <c r="C1100" s="7">
        <v>29.83</v>
      </c>
      <c r="D1100" s="6">
        <v>0</v>
      </c>
      <c r="E1100" s="6" t="s">
        <v>22</v>
      </c>
      <c r="F1100" s="6" t="s">
        <v>25</v>
      </c>
      <c r="G1100" s="7">
        <v>1128.6538699999999</v>
      </c>
    </row>
    <row r="1101" spans="1:7" x14ac:dyDescent="0.25">
      <c r="A1101" s="6">
        <v>23</v>
      </c>
      <c r="B1101" s="6" t="s">
        <v>21</v>
      </c>
      <c r="C1101" s="7">
        <v>32.700000000000003</v>
      </c>
      <c r="D1101" s="6">
        <v>3</v>
      </c>
      <c r="E1101" s="6" t="s">
        <v>22</v>
      </c>
      <c r="F1101" s="6" t="s">
        <v>20</v>
      </c>
      <c r="G1101" s="7">
        <v>359.14800000000002</v>
      </c>
    </row>
    <row r="1102" spans="1:7" x14ac:dyDescent="0.25">
      <c r="A1102" s="6">
        <v>22</v>
      </c>
      <c r="B1102" s="6" t="s">
        <v>18</v>
      </c>
      <c r="C1102" s="7">
        <v>30.4</v>
      </c>
      <c r="D1102" s="6">
        <v>0</v>
      </c>
      <c r="E1102" s="6" t="s">
        <v>19</v>
      </c>
      <c r="F1102" s="6" t="s">
        <v>24</v>
      </c>
      <c r="G1102" s="7">
        <v>3390.7548000000002</v>
      </c>
    </row>
    <row r="1103" spans="1:7" x14ac:dyDescent="0.25">
      <c r="A1103" s="6">
        <v>50</v>
      </c>
      <c r="B1103" s="6" t="s">
        <v>18</v>
      </c>
      <c r="C1103" s="7">
        <v>33.700000000000003</v>
      </c>
      <c r="D1103" s="6">
        <v>4</v>
      </c>
      <c r="E1103" s="6" t="s">
        <v>22</v>
      </c>
      <c r="F1103" s="6" t="s">
        <v>20</v>
      </c>
      <c r="G1103" s="7">
        <v>1129.9343000000001</v>
      </c>
    </row>
    <row r="1104" spans="1:7" x14ac:dyDescent="0.25">
      <c r="A1104" s="6">
        <v>18</v>
      </c>
      <c r="B1104" s="6" t="s">
        <v>18</v>
      </c>
      <c r="C1104" s="7">
        <v>31.35</v>
      </c>
      <c r="D1104" s="6">
        <v>4</v>
      </c>
      <c r="E1104" s="6" t="s">
        <v>22</v>
      </c>
      <c r="F1104" s="6" t="s">
        <v>25</v>
      </c>
      <c r="G1104" s="7">
        <v>456.11885000000001</v>
      </c>
    </row>
    <row r="1105" spans="1:7" x14ac:dyDescent="0.25">
      <c r="A1105" s="6">
        <v>51</v>
      </c>
      <c r="B1105" s="6" t="s">
        <v>18</v>
      </c>
      <c r="C1105" s="7">
        <v>34.96</v>
      </c>
      <c r="D1105" s="6">
        <v>2</v>
      </c>
      <c r="E1105" s="6" t="s">
        <v>19</v>
      </c>
      <c r="F1105" s="6" t="s">
        <v>25</v>
      </c>
      <c r="G1105" s="7">
        <v>4464.1197400000001</v>
      </c>
    </row>
    <row r="1106" spans="1:7" x14ac:dyDescent="0.25">
      <c r="A1106" s="6">
        <v>22</v>
      </c>
      <c r="B1106" s="6" t="s">
        <v>21</v>
      </c>
      <c r="C1106" s="7">
        <v>33.770000000000003</v>
      </c>
      <c r="D1106" s="6">
        <v>0</v>
      </c>
      <c r="E1106" s="6" t="s">
        <v>22</v>
      </c>
      <c r="F1106" s="6" t="s">
        <v>23</v>
      </c>
      <c r="G1106" s="7">
        <v>167.46323000000001</v>
      </c>
    </row>
    <row r="1107" spans="1:7" x14ac:dyDescent="0.25">
      <c r="A1107" s="6">
        <v>52</v>
      </c>
      <c r="B1107" s="6" t="s">
        <v>18</v>
      </c>
      <c r="C1107" s="7">
        <v>30.875</v>
      </c>
      <c r="D1107" s="6">
        <v>0</v>
      </c>
      <c r="E1107" s="6" t="s">
        <v>22</v>
      </c>
      <c r="F1107" s="6" t="s">
        <v>25</v>
      </c>
      <c r="G1107" s="7">
        <v>2304.5566159999998</v>
      </c>
    </row>
    <row r="1108" spans="1:7" x14ac:dyDescent="0.25">
      <c r="A1108" s="6">
        <v>25</v>
      </c>
      <c r="B1108" s="6" t="s">
        <v>18</v>
      </c>
      <c r="C1108" s="7">
        <v>33.99</v>
      </c>
      <c r="D1108" s="6">
        <v>1</v>
      </c>
      <c r="E1108" s="6" t="s">
        <v>22</v>
      </c>
      <c r="F1108" s="6" t="s">
        <v>23</v>
      </c>
      <c r="G1108" s="7">
        <v>322.71211</v>
      </c>
    </row>
    <row r="1109" spans="1:7" x14ac:dyDescent="0.25">
      <c r="A1109" s="6">
        <v>33</v>
      </c>
      <c r="B1109" s="6" t="s">
        <v>18</v>
      </c>
      <c r="C1109" s="7">
        <v>19.094999999999999</v>
      </c>
      <c r="D1109" s="6">
        <v>2</v>
      </c>
      <c r="E1109" s="6" t="s">
        <v>19</v>
      </c>
      <c r="F1109" s="6" t="s">
        <v>25</v>
      </c>
      <c r="G1109" s="7">
        <v>1677.6304049999999</v>
      </c>
    </row>
    <row r="1110" spans="1:7" x14ac:dyDescent="0.25">
      <c r="A1110" s="6">
        <v>53</v>
      </c>
      <c r="B1110" s="6" t="s">
        <v>21</v>
      </c>
      <c r="C1110" s="7">
        <v>28.6</v>
      </c>
      <c r="D1110" s="6">
        <v>3</v>
      </c>
      <c r="E1110" s="6" t="s">
        <v>22</v>
      </c>
      <c r="F1110" s="6" t="s">
        <v>20</v>
      </c>
      <c r="G1110" s="7">
        <v>1125.3421000000001</v>
      </c>
    </row>
    <row r="1111" spans="1:7" x14ac:dyDescent="0.25">
      <c r="A1111" s="6">
        <v>29</v>
      </c>
      <c r="B1111" s="6" t="s">
        <v>21</v>
      </c>
      <c r="C1111" s="7">
        <v>38.94</v>
      </c>
      <c r="D1111" s="6">
        <v>1</v>
      </c>
      <c r="E1111" s="6" t="s">
        <v>22</v>
      </c>
      <c r="F1111" s="6" t="s">
        <v>23</v>
      </c>
      <c r="G1111" s="7">
        <v>347.14096000000001</v>
      </c>
    </row>
    <row r="1112" spans="1:7" x14ac:dyDescent="0.25">
      <c r="A1112" s="6">
        <v>58</v>
      </c>
      <c r="B1112" s="6" t="s">
        <v>21</v>
      </c>
      <c r="C1112" s="7">
        <v>36.08</v>
      </c>
      <c r="D1112" s="6">
        <v>0</v>
      </c>
      <c r="E1112" s="6" t="s">
        <v>22</v>
      </c>
      <c r="F1112" s="6" t="s">
        <v>23</v>
      </c>
      <c r="G1112" s="7">
        <v>1136.3283200000001</v>
      </c>
    </row>
    <row r="1113" spans="1:7" x14ac:dyDescent="0.25">
      <c r="A1113" s="6">
        <v>37</v>
      </c>
      <c r="B1113" s="6" t="s">
        <v>21</v>
      </c>
      <c r="C1113" s="7">
        <v>29.8</v>
      </c>
      <c r="D1113" s="6">
        <v>0</v>
      </c>
      <c r="E1113" s="6" t="s">
        <v>22</v>
      </c>
      <c r="F1113" s="6" t="s">
        <v>20</v>
      </c>
      <c r="G1113" s="7">
        <v>2042.060465</v>
      </c>
    </row>
    <row r="1114" spans="1:7" x14ac:dyDescent="0.25">
      <c r="A1114" s="6">
        <v>54</v>
      </c>
      <c r="B1114" s="6" t="s">
        <v>18</v>
      </c>
      <c r="C1114" s="7">
        <v>31.24</v>
      </c>
      <c r="D1114" s="6">
        <v>0</v>
      </c>
      <c r="E1114" s="6" t="s">
        <v>22</v>
      </c>
      <c r="F1114" s="6" t="s">
        <v>23</v>
      </c>
      <c r="G1114" s="7">
        <v>1033.8931600000001</v>
      </c>
    </row>
    <row r="1115" spans="1:7" x14ac:dyDescent="0.25">
      <c r="A1115" s="6">
        <v>49</v>
      </c>
      <c r="B1115" s="6" t="s">
        <v>18</v>
      </c>
      <c r="C1115" s="7">
        <v>29.925000000000001</v>
      </c>
      <c r="D1115" s="6">
        <v>0</v>
      </c>
      <c r="E1115" s="6" t="s">
        <v>22</v>
      </c>
      <c r="F1115" s="6" t="s">
        <v>24</v>
      </c>
      <c r="G1115" s="7">
        <v>898.81587500000001</v>
      </c>
    </row>
    <row r="1116" spans="1:7" x14ac:dyDescent="0.25">
      <c r="A1116" s="6">
        <v>50</v>
      </c>
      <c r="B1116" s="6" t="s">
        <v>18</v>
      </c>
      <c r="C1116" s="7">
        <v>26.22</v>
      </c>
      <c r="D1116" s="6">
        <v>2</v>
      </c>
      <c r="E1116" s="6" t="s">
        <v>22</v>
      </c>
      <c r="F1116" s="6" t="s">
        <v>24</v>
      </c>
      <c r="G1116" s="7">
        <v>1049.3945799999999</v>
      </c>
    </row>
    <row r="1117" spans="1:7" x14ac:dyDescent="0.25">
      <c r="A1117" s="6">
        <v>26</v>
      </c>
      <c r="B1117" s="6" t="s">
        <v>21</v>
      </c>
      <c r="C1117" s="7">
        <v>30</v>
      </c>
      <c r="D1117" s="6">
        <v>1</v>
      </c>
      <c r="E1117" s="6" t="s">
        <v>22</v>
      </c>
      <c r="F1117" s="6" t="s">
        <v>20</v>
      </c>
      <c r="G1117" s="7">
        <v>290.40880000000004</v>
      </c>
    </row>
    <row r="1118" spans="1:7" x14ac:dyDescent="0.25">
      <c r="A1118" s="6">
        <v>45</v>
      </c>
      <c r="B1118" s="6" t="s">
        <v>21</v>
      </c>
      <c r="C1118" s="7">
        <v>20.350000000000001</v>
      </c>
      <c r="D1118" s="6">
        <v>3</v>
      </c>
      <c r="E1118" s="6" t="s">
        <v>22</v>
      </c>
      <c r="F1118" s="6" t="s">
        <v>23</v>
      </c>
      <c r="G1118" s="7">
        <v>860.53615000000013</v>
      </c>
    </row>
    <row r="1119" spans="1:7" x14ac:dyDescent="0.25">
      <c r="A1119" s="6">
        <v>54</v>
      </c>
      <c r="B1119" s="6" t="s">
        <v>18</v>
      </c>
      <c r="C1119" s="7">
        <v>32.299999999999997</v>
      </c>
      <c r="D1119" s="6">
        <v>1</v>
      </c>
      <c r="E1119" s="6" t="s">
        <v>22</v>
      </c>
      <c r="F1119" s="6" t="s">
        <v>25</v>
      </c>
      <c r="G1119" s="7">
        <v>1151.2405000000001</v>
      </c>
    </row>
    <row r="1120" spans="1:7" x14ac:dyDescent="0.25">
      <c r="A1120" s="6">
        <v>38</v>
      </c>
      <c r="B1120" s="6" t="s">
        <v>21</v>
      </c>
      <c r="C1120" s="7">
        <v>38.39</v>
      </c>
      <c r="D1120" s="6">
        <v>3</v>
      </c>
      <c r="E1120" s="6" t="s">
        <v>19</v>
      </c>
      <c r="F1120" s="6" t="s">
        <v>23</v>
      </c>
      <c r="G1120" s="7">
        <v>4194.9244100000005</v>
      </c>
    </row>
    <row r="1121" spans="1:7" x14ac:dyDescent="0.25">
      <c r="A1121" s="6">
        <v>48</v>
      </c>
      <c r="B1121" s="6" t="s">
        <v>18</v>
      </c>
      <c r="C1121" s="7">
        <v>25.85</v>
      </c>
      <c r="D1121" s="6">
        <v>3</v>
      </c>
      <c r="E1121" s="6" t="s">
        <v>19</v>
      </c>
      <c r="F1121" s="6" t="s">
        <v>23</v>
      </c>
      <c r="G1121" s="7">
        <v>2418.0933500000001</v>
      </c>
    </row>
    <row r="1122" spans="1:7" x14ac:dyDescent="0.25">
      <c r="A1122" s="6">
        <v>28</v>
      </c>
      <c r="B1122" s="6" t="s">
        <v>18</v>
      </c>
      <c r="C1122" s="7">
        <v>26.315000000000001</v>
      </c>
      <c r="D1122" s="6">
        <v>3</v>
      </c>
      <c r="E1122" s="6" t="s">
        <v>22</v>
      </c>
      <c r="F1122" s="6" t="s">
        <v>24</v>
      </c>
      <c r="G1122" s="7">
        <v>531.21698500000002</v>
      </c>
    </row>
    <row r="1123" spans="1:7" x14ac:dyDescent="0.25">
      <c r="A1123" s="6">
        <v>23</v>
      </c>
      <c r="B1123" s="6" t="s">
        <v>21</v>
      </c>
      <c r="C1123" s="7">
        <v>24.51</v>
      </c>
      <c r="D1123" s="6">
        <v>0</v>
      </c>
      <c r="E1123" s="6" t="s">
        <v>22</v>
      </c>
      <c r="F1123" s="6" t="s">
        <v>25</v>
      </c>
      <c r="G1123" s="7">
        <v>239.60958999999997</v>
      </c>
    </row>
    <row r="1124" spans="1:7" x14ac:dyDescent="0.25">
      <c r="A1124" s="6">
        <v>55</v>
      </c>
      <c r="B1124" s="6" t="s">
        <v>21</v>
      </c>
      <c r="C1124" s="7">
        <v>32.67</v>
      </c>
      <c r="D1124" s="6">
        <v>1</v>
      </c>
      <c r="E1124" s="6" t="s">
        <v>22</v>
      </c>
      <c r="F1124" s="6" t="s">
        <v>23</v>
      </c>
      <c r="G1124" s="7">
        <v>1080.74863</v>
      </c>
    </row>
    <row r="1125" spans="1:7" x14ac:dyDescent="0.25">
      <c r="A1125" s="6">
        <v>41</v>
      </c>
      <c r="B1125" s="6" t="s">
        <v>21</v>
      </c>
      <c r="C1125" s="7">
        <v>29.64</v>
      </c>
      <c r="D1125" s="6">
        <v>5</v>
      </c>
      <c r="E1125" s="6" t="s">
        <v>22</v>
      </c>
      <c r="F1125" s="6" t="s">
        <v>25</v>
      </c>
      <c r="G1125" s="7">
        <v>922.24025999999992</v>
      </c>
    </row>
    <row r="1126" spans="1:7" x14ac:dyDescent="0.25">
      <c r="A1126" s="6">
        <v>25</v>
      </c>
      <c r="B1126" s="6" t="s">
        <v>21</v>
      </c>
      <c r="C1126" s="7">
        <v>33.33</v>
      </c>
      <c r="D1126" s="6">
        <v>2</v>
      </c>
      <c r="E1126" s="6" t="s">
        <v>19</v>
      </c>
      <c r="F1126" s="6" t="s">
        <v>23</v>
      </c>
      <c r="G1126" s="7">
        <v>3612.4573700000001</v>
      </c>
    </row>
    <row r="1127" spans="1:7" x14ac:dyDescent="0.25">
      <c r="A1127" s="6">
        <v>33</v>
      </c>
      <c r="B1127" s="6" t="s">
        <v>21</v>
      </c>
      <c r="C1127" s="7">
        <v>35.75</v>
      </c>
      <c r="D1127" s="6">
        <v>1</v>
      </c>
      <c r="E1127" s="6" t="s">
        <v>19</v>
      </c>
      <c r="F1127" s="6" t="s">
        <v>23</v>
      </c>
      <c r="G1127" s="7">
        <v>3828.27495</v>
      </c>
    </row>
    <row r="1128" spans="1:7" x14ac:dyDescent="0.25">
      <c r="A1128" s="6">
        <v>30</v>
      </c>
      <c r="B1128" s="6" t="s">
        <v>18</v>
      </c>
      <c r="C1128" s="7">
        <v>19.95</v>
      </c>
      <c r="D1128" s="6">
        <v>3</v>
      </c>
      <c r="E1128" s="6" t="s">
        <v>22</v>
      </c>
      <c r="F1128" s="6" t="s">
        <v>24</v>
      </c>
      <c r="G1128" s="7">
        <v>569.34305000000006</v>
      </c>
    </row>
    <row r="1129" spans="1:7" x14ac:dyDescent="0.25">
      <c r="A1129" s="6">
        <v>23</v>
      </c>
      <c r="B1129" s="6" t="s">
        <v>18</v>
      </c>
      <c r="C1129" s="7">
        <v>31.4</v>
      </c>
      <c r="D1129" s="6">
        <v>0</v>
      </c>
      <c r="E1129" s="6" t="s">
        <v>19</v>
      </c>
      <c r="F1129" s="6" t="s">
        <v>20</v>
      </c>
      <c r="G1129" s="7">
        <v>3416.6273000000001</v>
      </c>
    </row>
    <row r="1130" spans="1:7" x14ac:dyDescent="0.25">
      <c r="A1130" s="6">
        <v>46</v>
      </c>
      <c r="B1130" s="6" t="s">
        <v>21</v>
      </c>
      <c r="C1130" s="7">
        <v>38.17</v>
      </c>
      <c r="D1130" s="6">
        <v>2</v>
      </c>
      <c r="E1130" s="6" t="s">
        <v>22</v>
      </c>
      <c r="F1130" s="6" t="s">
        <v>23</v>
      </c>
      <c r="G1130" s="7">
        <v>834.71643000000006</v>
      </c>
    </row>
    <row r="1131" spans="1:7" x14ac:dyDescent="0.25">
      <c r="A1131" s="6">
        <v>53</v>
      </c>
      <c r="B1131" s="6" t="s">
        <v>18</v>
      </c>
      <c r="C1131" s="7">
        <v>36.86</v>
      </c>
      <c r="D1131" s="6">
        <v>3</v>
      </c>
      <c r="E1131" s="6" t="s">
        <v>19</v>
      </c>
      <c r="F1131" s="6" t="s">
        <v>24</v>
      </c>
      <c r="G1131" s="7">
        <v>4666.1442399999996</v>
      </c>
    </row>
    <row r="1132" spans="1:7" x14ac:dyDescent="0.25">
      <c r="A1132" s="6">
        <v>27</v>
      </c>
      <c r="B1132" s="6" t="s">
        <v>18</v>
      </c>
      <c r="C1132" s="7">
        <v>32.395000000000003</v>
      </c>
      <c r="D1132" s="6">
        <v>1</v>
      </c>
      <c r="E1132" s="6" t="s">
        <v>22</v>
      </c>
      <c r="F1132" s="6" t="s">
        <v>25</v>
      </c>
      <c r="G1132" s="7">
        <v>1890.3491409999999</v>
      </c>
    </row>
    <row r="1133" spans="1:7" x14ac:dyDescent="0.25">
      <c r="A1133" s="6">
        <v>23</v>
      </c>
      <c r="B1133" s="6" t="s">
        <v>18</v>
      </c>
      <c r="C1133" s="7">
        <v>42.75</v>
      </c>
      <c r="D1133" s="6">
        <v>1</v>
      </c>
      <c r="E1133" s="6" t="s">
        <v>19</v>
      </c>
      <c r="F1133" s="6" t="s">
        <v>25</v>
      </c>
      <c r="G1133" s="7">
        <v>4090.4199500000004</v>
      </c>
    </row>
    <row r="1134" spans="1:7" x14ac:dyDescent="0.25">
      <c r="A1134" s="6">
        <v>63</v>
      </c>
      <c r="B1134" s="6" t="s">
        <v>18</v>
      </c>
      <c r="C1134" s="7">
        <v>25.08</v>
      </c>
      <c r="D1134" s="6">
        <v>0</v>
      </c>
      <c r="E1134" s="6" t="s">
        <v>22</v>
      </c>
      <c r="F1134" s="6" t="s">
        <v>24</v>
      </c>
      <c r="G1134" s="7">
        <v>1425.46082</v>
      </c>
    </row>
    <row r="1135" spans="1:7" x14ac:dyDescent="0.25">
      <c r="A1135" s="6">
        <v>55</v>
      </c>
      <c r="B1135" s="6" t="s">
        <v>21</v>
      </c>
      <c r="C1135" s="7">
        <v>29.9</v>
      </c>
      <c r="D1135" s="6">
        <v>0</v>
      </c>
      <c r="E1135" s="6" t="s">
        <v>22</v>
      </c>
      <c r="F1135" s="6" t="s">
        <v>20</v>
      </c>
      <c r="G1135" s="7">
        <v>1021.4636</v>
      </c>
    </row>
    <row r="1136" spans="1:7" x14ac:dyDescent="0.25">
      <c r="A1136" s="6">
        <v>35</v>
      </c>
      <c r="B1136" s="6" t="s">
        <v>18</v>
      </c>
      <c r="C1136" s="7">
        <v>35.86</v>
      </c>
      <c r="D1136" s="6">
        <v>2</v>
      </c>
      <c r="E1136" s="6" t="s">
        <v>22</v>
      </c>
      <c r="F1136" s="6" t="s">
        <v>23</v>
      </c>
      <c r="G1136" s="7">
        <v>583.65204000000006</v>
      </c>
    </row>
    <row r="1137" spans="1:7" x14ac:dyDescent="0.25">
      <c r="A1137" s="6">
        <v>34</v>
      </c>
      <c r="B1137" s="6" t="s">
        <v>21</v>
      </c>
      <c r="C1137" s="7">
        <v>32.799999999999997</v>
      </c>
      <c r="D1137" s="6">
        <v>1</v>
      </c>
      <c r="E1137" s="6" t="s">
        <v>22</v>
      </c>
      <c r="F1137" s="6" t="s">
        <v>20</v>
      </c>
      <c r="G1137" s="7">
        <v>1435.8364369999999</v>
      </c>
    </row>
    <row r="1138" spans="1:7" x14ac:dyDescent="0.25">
      <c r="A1138" s="6">
        <v>19</v>
      </c>
      <c r="B1138" s="6" t="s">
        <v>18</v>
      </c>
      <c r="C1138" s="7">
        <v>18.600000000000001</v>
      </c>
      <c r="D1138" s="6">
        <v>0</v>
      </c>
      <c r="E1138" s="6" t="s">
        <v>22</v>
      </c>
      <c r="F1138" s="6" t="s">
        <v>20</v>
      </c>
      <c r="G1138" s="7">
        <v>172.8897</v>
      </c>
    </row>
    <row r="1139" spans="1:7" x14ac:dyDescent="0.25">
      <c r="A1139" s="6">
        <v>39</v>
      </c>
      <c r="B1139" s="6" t="s">
        <v>18</v>
      </c>
      <c r="C1139" s="7">
        <v>23.87</v>
      </c>
      <c r="D1139" s="6">
        <v>5</v>
      </c>
      <c r="E1139" s="6" t="s">
        <v>22</v>
      </c>
      <c r="F1139" s="6" t="s">
        <v>23</v>
      </c>
      <c r="G1139" s="7">
        <v>858.23022999999989</v>
      </c>
    </row>
    <row r="1140" spans="1:7" x14ac:dyDescent="0.25">
      <c r="A1140" s="6">
        <v>27</v>
      </c>
      <c r="B1140" s="6" t="s">
        <v>21</v>
      </c>
      <c r="C1140" s="7">
        <v>45.9</v>
      </c>
      <c r="D1140" s="6">
        <v>2</v>
      </c>
      <c r="E1140" s="6" t="s">
        <v>22</v>
      </c>
      <c r="F1140" s="6" t="s">
        <v>20</v>
      </c>
      <c r="G1140" s="7">
        <v>369.34280000000001</v>
      </c>
    </row>
    <row r="1141" spans="1:7" x14ac:dyDescent="0.25">
      <c r="A1141" s="6">
        <v>57</v>
      </c>
      <c r="B1141" s="6" t="s">
        <v>21</v>
      </c>
      <c r="C1141" s="7">
        <v>40.28</v>
      </c>
      <c r="D1141" s="6">
        <v>0</v>
      </c>
      <c r="E1141" s="6" t="s">
        <v>22</v>
      </c>
      <c r="F1141" s="6" t="s">
        <v>25</v>
      </c>
      <c r="G1141" s="7">
        <v>2070.9020339999997</v>
      </c>
    </row>
    <row r="1142" spans="1:7" x14ac:dyDescent="0.25">
      <c r="A1142" s="6">
        <v>52</v>
      </c>
      <c r="B1142" s="6" t="s">
        <v>18</v>
      </c>
      <c r="C1142" s="7">
        <v>18.335000000000001</v>
      </c>
      <c r="D1142" s="6">
        <v>0</v>
      </c>
      <c r="E1142" s="6" t="s">
        <v>22</v>
      </c>
      <c r="F1142" s="6" t="s">
        <v>24</v>
      </c>
      <c r="G1142" s="7">
        <v>999.10376500000007</v>
      </c>
    </row>
    <row r="1143" spans="1:7" x14ac:dyDescent="0.25">
      <c r="A1143" s="6">
        <v>28</v>
      </c>
      <c r="B1143" s="6" t="s">
        <v>21</v>
      </c>
      <c r="C1143" s="7">
        <v>33.82</v>
      </c>
      <c r="D1143" s="6">
        <v>0</v>
      </c>
      <c r="E1143" s="6" t="s">
        <v>22</v>
      </c>
      <c r="F1143" s="6" t="s">
        <v>24</v>
      </c>
      <c r="G1143" s="7">
        <v>1967.3335729999999</v>
      </c>
    </row>
    <row r="1144" spans="1:7" x14ac:dyDescent="0.25">
      <c r="A1144" s="6">
        <v>50</v>
      </c>
      <c r="B1144" s="6" t="s">
        <v>18</v>
      </c>
      <c r="C1144" s="7">
        <v>28.12</v>
      </c>
      <c r="D1144" s="6">
        <v>3</v>
      </c>
      <c r="E1144" s="6" t="s">
        <v>22</v>
      </c>
      <c r="F1144" s="6" t="s">
        <v>24</v>
      </c>
      <c r="G1144" s="7">
        <v>1108.5586799999999</v>
      </c>
    </row>
    <row r="1145" spans="1:7" x14ac:dyDescent="0.25">
      <c r="A1145" s="6">
        <v>44</v>
      </c>
      <c r="B1145" s="6" t="s">
        <v>18</v>
      </c>
      <c r="C1145" s="7">
        <v>25</v>
      </c>
      <c r="D1145" s="6">
        <v>1</v>
      </c>
      <c r="E1145" s="6" t="s">
        <v>22</v>
      </c>
      <c r="F1145" s="6" t="s">
        <v>20</v>
      </c>
      <c r="G1145" s="7">
        <v>762.35180000000003</v>
      </c>
    </row>
    <row r="1146" spans="1:7" x14ac:dyDescent="0.25">
      <c r="A1146" s="6">
        <v>26</v>
      </c>
      <c r="B1146" s="6" t="s">
        <v>18</v>
      </c>
      <c r="C1146" s="7">
        <v>22.23</v>
      </c>
      <c r="D1146" s="6">
        <v>0</v>
      </c>
      <c r="E1146" s="6" t="s">
        <v>22</v>
      </c>
      <c r="F1146" s="6" t="s">
        <v>24</v>
      </c>
      <c r="G1146" s="7">
        <v>317.62876999999997</v>
      </c>
    </row>
    <row r="1147" spans="1:7" x14ac:dyDescent="0.25">
      <c r="A1147" s="6">
        <v>33</v>
      </c>
      <c r="B1147" s="6" t="s">
        <v>21</v>
      </c>
      <c r="C1147" s="7">
        <v>30.25</v>
      </c>
      <c r="D1147" s="6">
        <v>0</v>
      </c>
      <c r="E1147" s="6" t="s">
        <v>22</v>
      </c>
      <c r="F1147" s="6" t="s">
        <v>23</v>
      </c>
      <c r="G1147" s="7">
        <v>370.43545</v>
      </c>
    </row>
    <row r="1148" spans="1:7" x14ac:dyDescent="0.25">
      <c r="A1148" s="6">
        <v>19</v>
      </c>
      <c r="B1148" s="6" t="s">
        <v>18</v>
      </c>
      <c r="C1148" s="7">
        <v>32.49</v>
      </c>
      <c r="D1148" s="6">
        <v>0</v>
      </c>
      <c r="E1148" s="6" t="s">
        <v>19</v>
      </c>
      <c r="F1148" s="6" t="s">
        <v>24</v>
      </c>
      <c r="G1148" s="7">
        <v>3689.8733079999997</v>
      </c>
    </row>
    <row r="1149" spans="1:7" x14ac:dyDescent="0.25">
      <c r="A1149" s="6">
        <v>50</v>
      </c>
      <c r="B1149" s="6" t="s">
        <v>21</v>
      </c>
      <c r="C1149" s="7">
        <v>37.07</v>
      </c>
      <c r="D1149" s="6">
        <v>1</v>
      </c>
      <c r="E1149" s="6" t="s">
        <v>22</v>
      </c>
      <c r="F1149" s="6" t="s">
        <v>23</v>
      </c>
      <c r="G1149" s="7">
        <v>904.80273</v>
      </c>
    </row>
    <row r="1150" spans="1:7" x14ac:dyDescent="0.25">
      <c r="A1150" s="6">
        <v>41</v>
      </c>
      <c r="B1150" s="6" t="s">
        <v>18</v>
      </c>
      <c r="C1150" s="7">
        <v>32.6</v>
      </c>
      <c r="D1150" s="6">
        <v>3</v>
      </c>
      <c r="E1150" s="6" t="s">
        <v>22</v>
      </c>
      <c r="F1150" s="6" t="s">
        <v>20</v>
      </c>
      <c r="G1150" s="7">
        <v>795.45169999999996</v>
      </c>
    </row>
    <row r="1151" spans="1:7" x14ac:dyDescent="0.25">
      <c r="A1151" s="6">
        <v>52</v>
      </c>
      <c r="B1151" s="6" t="s">
        <v>18</v>
      </c>
      <c r="C1151" s="7">
        <v>24.86</v>
      </c>
      <c r="D1151" s="6">
        <v>0</v>
      </c>
      <c r="E1151" s="6" t="s">
        <v>22</v>
      </c>
      <c r="F1151" s="6" t="s">
        <v>23</v>
      </c>
      <c r="G1151" s="7">
        <v>2711.7993780000002</v>
      </c>
    </row>
    <row r="1152" spans="1:7" x14ac:dyDescent="0.25">
      <c r="A1152" s="6">
        <v>39</v>
      </c>
      <c r="B1152" s="6" t="s">
        <v>21</v>
      </c>
      <c r="C1152" s="7">
        <v>32.340000000000003</v>
      </c>
      <c r="D1152" s="6">
        <v>2</v>
      </c>
      <c r="E1152" s="6" t="s">
        <v>22</v>
      </c>
      <c r="F1152" s="6" t="s">
        <v>23</v>
      </c>
      <c r="G1152" s="7">
        <v>633.80755999999997</v>
      </c>
    </row>
    <row r="1153" spans="1:7" x14ac:dyDescent="0.25">
      <c r="A1153" s="6">
        <v>50</v>
      </c>
      <c r="B1153" s="6" t="s">
        <v>21</v>
      </c>
      <c r="C1153" s="7">
        <v>32.299999999999997</v>
      </c>
      <c r="D1153" s="6">
        <v>2</v>
      </c>
      <c r="E1153" s="6" t="s">
        <v>22</v>
      </c>
      <c r="F1153" s="6" t="s">
        <v>20</v>
      </c>
      <c r="G1153" s="7">
        <v>963.03970000000004</v>
      </c>
    </row>
    <row r="1154" spans="1:7" x14ac:dyDescent="0.25">
      <c r="A1154" s="6">
        <v>52</v>
      </c>
      <c r="B1154" s="6" t="s">
        <v>21</v>
      </c>
      <c r="C1154" s="7">
        <v>32.774999999999999</v>
      </c>
      <c r="D1154" s="6">
        <v>3</v>
      </c>
      <c r="E1154" s="6" t="s">
        <v>22</v>
      </c>
      <c r="F1154" s="6" t="s">
        <v>24</v>
      </c>
      <c r="G1154" s="7">
        <v>1128.9109249999999</v>
      </c>
    </row>
    <row r="1155" spans="1:7" x14ac:dyDescent="0.25">
      <c r="A1155" s="6">
        <v>60</v>
      </c>
      <c r="B1155" s="6" t="s">
        <v>21</v>
      </c>
      <c r="C1155" s="7">
        <v>32.799999999999997</v>
      </c>
      <c r="D1155" s="6">
        <v>0</v>
      </c>
      <c r="E1155" s="6" t="s">
        <v>19</v>
      </c>
      <c r="F1155" s="6" t="s">
        <v>20</v>
      </c>
      <c r="G1155" s="7">
        <v>5259.0829389999999</v>
      </c>
    </row>
    <row r="1156" spans="1:7" x14ac:dyDescent="0.25">
      <c r="A1156" s="6">
        <v>20</v>
      </c>
      <c r="B1156" s="6" t="s">
        <v>18</v>
      </c>
      <c r="C1156" s="7">
        <v>31.92</v>
      </c>
      <c r="D1156" s="6">
        <v>0</v>
      </c>
      <c r="E1156" s="6" t="s">
        <v>22</v>
      </c>
      <c r="F1156" s="6" t="s">
        <v>24</v>
      </c>
      <c r="G1156" s="7">
        <v>226.15688</v>
      </c>
    </row>
    <row r="1157" spans="1:7" x14ac:dyDescent="0.25">
      <c r="A1157" s="6">
        <v>55</v>
      </c>
      <c r="B1157" s="6" t="s">
        <v>21</v>
      </c>
      <c r="C1157" s="7">
        <v>21.5</v>
      </c>
      <c r="D1157" s="6">
        <v>1</v>
      </c>
      <c r="E1157" s="6" t="s">
        <v>22</v>
      </c>
      <c r="F1157" s="6" t="s">
        <v>20</v>
      </c>
      <c r="G1157" s="7">
        <v>1079.1959999999999</v>
      </c>
    </row>
    <row r="1158" spans="1:7" x14ac:dyDescent="0.25">
      <c r="A1158" s="6">
        <v>42</v>
      </c>
      <c r="B1158" s="6" t="s">
        <v>21</v>
      </c>
      <c r="C1158" s="7">
        <v>34.1</v>
      </c>
      <c r="D1158" s="6">
        <v>0</v>
      </c>
      <c r="E1158" s="6" t="s">
        <v>22</v>
      </c>
      <c r="F1158" s="6" t="s">
        <v>20</v>
      </c>
      <c r="G1158" s="7">
        <v>597.97309999999993</v>
      </c>
    </row>
    <row r="1159" spans="1:7" x14ac:dyDescent="0.25">
      <c r="A1159" s="6">
        <v>18</v>
      </c>
      <c r="B1159" s="6" t="s">
        <v>18</v>
      </c>
      <c r="C1159" s="7">
        <v>30.305</v>
      </c>
      <c r="D1159" s="6">
        <v>0</v>
      </c>
      <c r="E1159" s="6" t="s">
        <v>22</v>
      </c>
      <c r="F1159" s="6" t="s">
        <v>25</v>
      </c>
      <c r="G1159" s="7">
        <v>220.37359499999997</v>
      </c>
    </row>
    <row r="1160" spans="1:7" x14ac:dyDescent="0.25">
      <c r="A1160" s="6">
        <v>58</v>
      </c>
      <c r="B1160" s="6" t="s">
        <v>18</v>
      </c>
      <c r="C1160" s="7">
        <v>36.479999999999997</v>
      </c>
      <c r="D1160" s="6">
        <v>0</v>
      </c>
      <c r="E1160" s="6" t="s">
        <v>22</v>
      </c>
      <c r="F1160" s="6" t="s">
        <v>24</v>
      </c>
      <c r="G1160" s="7">
        <v>1223.58392</v>
      </c>
    </row>
    <row r="1161" spans="1:7" x14ac:dyDescent="0.25">
      <c r="A1161" s="6">
        <v>43</v>
      </c>
      <c r="B1161" s="6" t="s">
        <v>18</v>
      </c>
      <c r="C1161" s="7">
        <v>32.56</v>
      </c>
      <c r="D1161" s="6">
        <v>3</v>
      </c>
      <c r="E1161" s="6" t="s">
        <v>19</v>
      </c>
      <c r="F1161" s="6" t="s">
        <v>23</v>
      </c>
      <c r="G1161" s="7">
        <v>4094.1285400000002</v>
      </c>
    </row>
    <row r="1162" spans="1:7" x14ac:dyDescent="0.25">
      <c r="A1162" s="6">
        <v>35</v>
      </c>
      <c r="B1162" s="6" t="s">
        <v>18</v>
      </c>
      <c r="C1162" s="7">
        <v>35.814999999999998</v>
      </c>
      <c r="D1162" s="6">
        <v>1</v>
      </c>
      <c r="E1162" s="6" t="s">
        <v>22</v>
      </c>
      <c r="F1162" s="6" t="s">
        <v>24</v>
      </c>
      <c r="G1162" s="7">
        <v>563.04578500000002</v>
      </c>
    </row>
    <row r="1163" spans="1:7" x14ac:dyDescent="0.25">
      <c r="A1163" s="6">
        <v>48</v>
      </c>
      <c r="B1163" s="6" t="s">
        <v>18</v>
      </c>
      <c r="C1163" s="7">
        <v>27.93</v>
      </c>
      <c r="D1163" s="6">
        <v>4</v>
      </c>
      <c r="E1163" s="6" t="s">
        <v>22</v>
      </c>
      <c r="F1163" s="6" t="s">
        <v>24</v>
      </c>
      <c r="G1163" s="7">
        <v>1101.51747</v>
      </c>
    </row>
    <row r="1164" spans="1:7" x14ac:dyDescent="0.25">
      <c r="A1164" s="6">
        <v>36</v>
      </c>
      <c r="B1164" s="6" t="s">
        <v>18</v>
      </c>
      <c r="C1164" s="7">
        <v>22.135000000000002</v>
      </c>
      <c r="D1164" s="6">
        <v>3</v>
      </c>
      <c r="E1164" s="6" t="s">
        <v>22</v>
      </c>
      <c r="F1164" s="6" t="s">
        <v>25</v>
      </c>
      <c r="G1164" s="7">
        <v>722.82156499999996</v>
      </c>
    </row>
    <row r="1165" spans="1:7" x14ac:dyDescent="0.25">
      <c r="A1165" s="6">
        <v>19</v>
      </c>
      <c r="B1165" s="6" t="s">
        <v>21</v>
      </c>
      <c r="C1165" s="7">
        <v>44.88</v>
      </c>
      <c r="D1165" s="6">
        <v>0</v>
      </c>
      <c r="E1165" s="6" t="s">
        <v>19</v>
      </c>
      <c r="F1165" s="6" t="s">
        <v>23</v>
      </c>
      <c r="G1165" s="7">
        <v>3972.2746200000001</v>
      </c>
    </row>
    <row r="1166" spans="1:7" x14ac:dyDescent="0.25">
      <c r="A1166" s="6">
        <v>23</v>
      </c>
      <c r="B1166" s="6" t="s">
        <v>18</v>
      </c>
      <c r="C1166" s="7">
        <v>23.18</v>
      </c>
      <c r="D1166" s="6">
        <v>2</v>
      </c>
      <c r="E1166" s="6" t="s">
        <v>22</v>
      </c>
      <c r="F1166" s="6" t="s">
        <v>24</v>
      </c>
      <c r="G1166" s="7">
        <v>1442.607385</v>
      </c>
    </row>
    <row r="1167" spans="1:7" x14ac:dyDescent="0.25">
      <c r="A1167" s="6">
        <v>20</v>
      </c>
      <c r="B1167" s="6" t="s">
        <v>18</v>
      </c>
      <c r="C1167" s="7">
        <v>30.59</v>
      </c>
      <c r="D1167" s="6">
        <v>0</v>
      </c>
      <c r="E1167" s="6" t="s">
        <v>22</v>
      </c>
      <c r="F1167" s="6" t="s">
        <v>25</v>
      </c>
      <c r="G1167" s="7">
        <v>245.97201000000001</v>
      </c>
    </row>
    <row r="1168" spans="1:7" x14ac:dyDescent="0.25">
      <c r="A1168" s="6">
        <v>32</v>
      </c>
      <c r="B1168" s="6" t="s">
        <v>18</v>
      </c>
      <c r="C1168" s="7">
        <v>41.1</v>
      </c>
      <c r="D1168" s="6">
        <v>0</v>
      </c>
      <c r="E1168" s="6" t="s">
        <v>22</v>
      </c>
      <c r="F1168" s="6" t="s">
        <v>20</v>
      </c>
      <c r="G1168" s="7">
        <v>398.98410000000001</v>
      </c>
    </row>
    <row r="1169" spans="1:7" x14ac:dyDescent="0.25">
      <c r="A1169" s="6">
        <v>43</v>
      </c>
      <c r="B1169" s="6" t="s">
        <v>18</v>
      </c>
      <c r="C1169" s="7">
        <v>34.58</v>
      </c>
      <c r="D1169" s="6">
        <v>1</v>
      </c>
      <c r="E1169" s="6" t="s">
        <v>22</v>
      </c>
      <c r="F1169" s="6" t="s">
        <v>24</v>
      </c>
      <c r="G1169" s="7">
        <v>772.72532000000001</v>
      </c>
    </row>
    <row r="1170" spans="1:7" x14ac:dyDescent="0.25">
      <c r="A1170" s="6">
        <v>34</v>
      </c>
      <c r="B1170" s="6" t="s">
        <v>21</v>
      </c>
      <c r="C1170" s="7">
        <v>42.13</v>
      </c>
      <c r="D1170" s="6">
        <v>2</v>
      </c>
      <c r="E1170" s="6" t="s">
        <v>22</v>
      </c>
      <c r="F1170" s="6" t="s">
        <v>23</v>
      </c>
      <c r="G1170" s="7">
        <v>512.41886999999997</v>
      </c>
    </row>
    <row r="1171" spans="1:7" x14ac:dyDescent="0.25">
      <c r="A1171" s="6">
        <v>30</v>
      </c>
      <c r="B1171" s="6" t="s">
        <v>21</v>
      </c>
      <c r="C1171" s="7">
        <v>38.83</v>
      </c>
      <c r="D1171" s="6">
        <v>1</v>
      </c>
      <c r="E1171" s="6" t="s">
        <v>22</v>
      </c>
      <c r="F1171" s="6" t="s">
        <v>23</v>
      </c>
      <c r="G1171" s="7">
        <v>1896.317192</v>
      </c>
    </row>
    <row r="1172" spans="1:7" x14ac:dyDescent="0.25">
      <c r="A1172" s="6">
        <v>18</v>
      </c>
      <c r="B1172" s="6" t="s">
        <v>18</v>
      </c>
      <c r="C1172" s="7">
        <v>28.215</v>
      </c>
      <c r="D1172" s="6">
        <v>0</v>
      </c>
      <c r="E1172" s="6" t="s">
        <v>22</v>
      </c>
      <c r="F1172" s="6" t="s">
        <v>25</v>
      </c>
      <c r="G1172" s="7">
        <v>220.08308499999998</v>
      </c>
    </row>
    <row r="1173" spans="1:7" x14ac:dyDescent="0.25">
      <c r="A1173" s="6">
        <v>41</v>
      </c>
      <c r="B1173" s="6" t="s">
        <v>18</v>
      </c>
      <c r="C1173" s="7">
        <v>28.31</v>
      </c>
      <c r="D1173" s="6">
        <v>1</v>
      </c>
      <c r="E1173" s="6" t="s">
        <v>22</v>
      </c>
      <c r="F1173" s="6" t="s">
        <v>24</v>
      </c>
      <c r="G1173" s="7">
        <v>715.35538999999994</v>
      </c>
    </row>
    <row r="1174" spans="1:7" x14ac:dyDescent="0.25">
      <c r="A1174" s="6">
        <v>35</v>
      </c>
      <c r="B1174" s="6" t="s">
        <v>18</v>
      </c>
      <c r="C1174" s="7">
        <v>26.125</v>
      </c>
      <c r="D1174" s="6">
        <v>0</v>
      </c>
      <c r="E1174" s="6" t="s">
        <v>22</v>
      </c>
      <c r="F1174" s="6" t="s">
        <v>25</v>
      </c>
      <c r="G1174" s="7">
        <v>522.79887500000007</v>
      </c>
    </row>
    <row r="1175" spans="1:7" x14ac:dyDescent="0.25">
      <c r="A1175" s="6">
        <v>57</v>
      </c>
      <c r="B1175" s="6" t="s">
        <v>21</v>
      </c>
      <c r="C1175" s="7">
        <v>40.369999999999997</v>
      </c>
      <c r="D1175" s="6">
        <v>0</v>
      </c>
      <c r="E1175" s="6" t="s">
        <v>22</v>
      </c>
      <c r="F1175" s="6" t="s">
        <v>23</v>
      </c>
      <c r="G1175" s="7">
        <v>1098.2501299999999</v>
      </c>
    </row>
    <row r="1176" spans="1:7" x14ac:dyDescent="0.25">
      <c r="A1176" s="6">
        <v>29</v>
      </c>
      <c r="B1176" s="6" t="s">
        <v>18</v>
      </c>
      <c r="C1176" s="7">
        <v>24.6</v>
      </c>
      <c r="D1176" s="6">
        <v>2</v>
      </c>
      <c r="E1176" s="6" t="s">
        <v>22</v>
      </c>
      <c r="F1176" s="6" t="s">
        <v>20</v>
      </c>
      <c r="G1176" s="7">
        <v>452.9477</v>
      </c>
    </row>
    <row r="1177" spans="1:7" x14ac:dyDescent="0.25">
      <c r="A1177" s="6">
        <v>32</v>
      </c>
      <c r="B1177" s="6" t="s">
        <v>21</v>
      </c>
      <c r="C1177" s="7">
        <v>35.200000000000003</v>
      </c>
      <c r="D1177" s="6">
        <v>2</v>
      </c>
      <c r="E1177" s="6" t="s">
        <v>22</v>
      </c>
      <c r="F1177" s="6" t="s">
        <v>20</v>
      </c>
      <c r="G1177" s="7">
        <v>467.06400000000002</v>
      </c>
    </row>
    <row r="1178" spans="1:7" x14ac:dyDescent="0.25">
      <c r="A1178" s="6">
        <v>37</v>
      </c>
      <c r="B1178" s="6" t="s">
        <v>18</v>
      </c>
      <c r="C1178" s="7">
        <v>34.104999999999997</v>
      </c>
      <c r="D1178" s="6">
        <v>1</v>
      </c>
      <c r="E1178" s="6" t="s">
        <v>22</v>
      </c>
      <c r="F1178" s="6" t="s">
        <v>24</v>
      </c>
      <c r="G1178" s="7">
        <v>611.23529500000006</v>
      </c>
    </row>
    <row r="1179" spans="1:7" x14ac:dyDescent="0.25">
      <c r="A1179" s="6">
        <v>18</v>
      </c>
      <c r="B1179" s="6" t="s">
        <v>21</v>
      </c>
      <c r="C1179" s="7">
        <v>27.36</v>
      </c>
      <c r="D1179" s="6">
        <v>1</v>
      </c>
      <c r="E1179" s="6" t="s">
        <v>19</v>
      </c>
      <c r="F1179" s="6" t="s">
        <v>25</v>
      </c>
      <c r="G1179" s="7">
        <v>1717.8682400000002</v>
      </c>
    </row>
    <row r="1180" spans="1:7" x14ac:dyDescent="0.25">
      <c r="A1180" s="6">
        <v>43</v>
      </c>
      <c r="B1180" s="6" t="s">
        <v>18</v>
      </c>
      <c r="C1180" s="7">
        <v>26.7</v>
      </c>
      <c r="D1180" s="6">
        <v>2</v>
      </c>
      <c r="E1180" s="6" t="s">
        <v>19</v>
      </c>
      <c r="F1180" s="6" t="s">
        <v>20</v>
      </c>
      <c r="G1180" s="7">
        <v>2247.8599999999997</v>
      </c>
    </row>
    <row r="1181" spans="1:7" x14ac:dyDescent="0.25">
      <c r="A1181" s="6">
        <v>56</v>
      </c>
      <c r="B1181" s="6" t="s">
        <v>18</v>
      </c>
      <c r="C1181" s="7">
        <v>41.91</v>
      </c>
      <c r="D1181" s="6">
        <v>0</v>
      </c>
      <c r="E1181" s="6" t="s">
        <v>22</v>
      </c>
      <c r="F1181" s="6" t="s">
        <v>23</v>
      </c>
      <c r="G1181" s="7">
        <v>1109.36229</v>
      </c>
    </row>
    <row r="1182" spans="1:7" x14ac:dyDescent="0.25">
      <c r="A1182" s="6">
        <v>38</v>
      </c>
      <c r="B1182" s="6" t="s">
        <v>21</v>
      </c>
      <c r="C1182" s="7">
        <v>29.26</v>
      </c>
      <c r="D1182" s="6">
        <v>2</v>
      </c>
      <c r="E1182" s="6" t="s">
        <v>22</v>
      </c>
      <c r="F1182" s="6" t="s">
        <v>24</v>
      </c>
      <c r="G1182" s="7">
        <v>645.78433999999993</v>
      </c>
    </row>
    <row r="1183" spans="1:7" x14ac:dyDescent="0.25">
      <c r="A1183" s="6">
        <v>29</v>
      </c>
      <c r="B1183" s="6" t="s">
        <v>21</v>
      </c>
      <c r="C1183" s="7">
        <v>32.11</v>
      </c>
      <c r="D1183" s="6">
        <v>2</v>
      </c>
      <c r="E1183" s="6" t="s">
        <v>22</v>
      </c>
      <c r="F1183" s="6" t="s">
        <v>24</v>
      </c>
      <c r="G1183" s="7">
        <v>443.39159000000001</v>
      </c>
    </row>
    <row r="1184" spans="1:7" x14ac:dyDescent="0.25">
      <c r="A1184" s="6">
        <v>22</v>
      </c>
      <c r="B1184" s="6" t="s">
        <v>18</v>
      </c>
      <c r="C1184" s="7">
        <v>27.1</v>
      </c>
      <c r="D1184" s="6">
        <v>0</v>
      </c>
      <c r="E1184" s="6" t="s">
        <v>22</v>
      </c>
      <c r="F1184" s="6" t="s">
        <v>20</v>
      </c>
      <c r="G1184" s="7">
        <v>215.43609999999998</v>
      </c>
    </row>
    <row r="1185" spans="1:7" x14ac:dyDescent="0.25">
      <c r="A1185" s="6">
        <v>52</v>
      </c>
      <c r="B1185" s="6" t="s">
        <v>18</v>
      </c>
      <c r="C1185" s="7">
        <v>24.13</v>
      </c>
      <c r="D1185" s="6">
        <v>1</v>
      </c>
      <c r="E1185" s="6" t="s">
        <v>19</v>
      </c>
      <c r="F1185" s="6" t="s">
        <v>24</v>
      </c>
      <c r="G1185" s="7">
        <v>2388.7662700000001</v>
      </c>
    </row>
    <row r="1186" spans="1:7" x14ac:dyDescent="0.25">
      <c r="A1186" s="6">
        <v>40</v>
      </c>
      <c r="B1186" s="6" t="s">
        <v>18</v>
      </c>
      <c r="C1186" s="7">
        <v>27.4</v>
      </c>
      <c r="D1186" s="6">
        <v>1</v>
      </c>
      <c r="E1186" s="6" t="s">
        <v>22</v>
      </c>
      <c r="F1186" s="6" t="s">
        <v>20</v>
      </c>
      <c r="G1186" s="7">
        <v>649.68860000000006</v>
      </c>
    </row>
    <row r="1187" spans="1:7" x14ac:dyDescent="0.25">
      <c r="A1187" s="6">
        <v>23</v>
      </c>
      <c r="B1187" s="6" t="s">
        <v>18</v>
      </c>
      <c r="C1187" s="7">
        <v>34.865000000000002</v>
      </c>
      <c r="D1187" s="6">
        <v>0</v>
      </c>
      <c r="E1187" s="6" t="s">
        <v>22</v>
      </c>
      <c r="F1187" s="6" t="s">
        <v>25</v>
      </c>
      <c r="G1187" s="7">
        <v>289.94893500000001</v>
      </c>
    </row>
    <row r="1188" spans="1:7" x14ac:dyDescent="0.25">
      <c r="A1188" s="6">
        <v>31</v>
      </c>
      <c r="B1188" s="6" t="s">
        <v>21</v>
      </c>
      <c r="C1188" s="7">
        <v>29.81</v>
      </c>
      <c r="D1188" s="6">
        <v>0</v>
      </c>
      <c r="E1188" s="6" t="s">
        <v>19</v>
      </c>
      <c r="F1188" s="6" t="s">
        <v>23</v>
      </c>
      <c r="G1188" s="7">
        <v>1935.0368900000001</v>
      </c>
    </row>
    <row r="1189" spans="1:7" x14ac:dyDescent="0.25">
      <c r="A1189" s="6">
        <v>42</v>
      </c>
      <c r="B1189" s="6" t="s">
        <v>18</v>
      </c>
      <c r="C1189" s="7">
        <v>41.325000000000003</v>
      </c>
      <c r="D1189" s="6">
        <v>1</v>
      </c>
      <c r="E1189" s="6" t="s">
        <v>22</v>
      </c>
      <c r="F1189" s="6" t="s">
        <v>25</v>
      </c>
      <c r="G1189" s="7">
        <v>765.07737500000007</v>
      </c>
    </row>
    <row r="1190" spans="1:7" x14ac:dyDescent="0.25">
      <c r="A1190" s="6">
        <v>24</v>
      </c>
      <c r="B1190" s="6" t="s">
        <v>18</v>
      </c>
      <c r="C1190" s="7">
        <v>29.925000000000001</v>
      </c>
      <c r="D1190" s="6">
        <v>0</v>
      </c>
      <c r="E1190" s="6" t="s">
        <v>22</v>
      </c>
      <c r="F1190" s="6" t="s">
        <v>24</v>
      </c>
      <c r="G1190" s="7">
        <v>285.068375</v>
      </c>
    </row>
    <row r="1191" spans="1:7" x14ac:dyDescent="0.25">
      <c r="A1191" s="6">
        <v>25</v>
      </c>
      <c r="B1191" s="6" t="s">
        <v>18</v>
      </c>
      <c r="C1191" s="7">
        <v>30.3</v>
      </c>
      <c r="D1191" s="6">
        <v>0</v>
      </c>
      <c r="E1191" s="6" t="s">
        <v>22</v>
      </c>
      <c r="F1191" s="6" t="s">
        <v>20</v>
      </c>
      <c r="G1191" s="7">
        <v>263.29920000000004</v>
      </c>
    </row>
    <row r="1192" spans="1:7" x14ac:dyDescent="0.25">
      <c r="A1192" s="6">
        <v>48</v>
      </c>
      <c r="B1192" s="6" t="s">
        <v>18</v>
      </c>
      <c r="C1192" s="7">
        <v>27.36</v>
      </c>
      <c r="D1192" s="6">
        <v>1</v>
      </c>
      <c r="E1192" s="6" t="s">
        <v>22</v>
      </c>
      <c r="F1192" s="6" t="s">
        <v>25</v>
      </c>
      <c r="G1192" s="7">
        <v>944.73824000000002</v>
      </c>
    </row>
    <row r="1193" spans="1:7" x14ac:dyDescent="0.25">
      <c r="A1193" s="6">
        <v>23</v>
      </c>
      <c r="B1193" s="6" t="s">
        <v>18</v>
      </c>
      <c r="C1193" s="7">
        <v>28.49</v>
      </c>
      <c r="D1193" s="6">
        <v>1</v>
      </c>
      <c r="E1193" s="6" t="s">
        <v>19</v>
      </c>
      <c r="F1193" s="6" t="s">
        <v>23</v>
      </c>
      <c r="G1193" s="7">
        <v>1832.8238099999999</v>
      </c>
    </row>
    <row r="1194" spans="1:7" x14ac:dyDescent="0.25">
      <c r="A1194" s="6">
        <v>45</v>
      </c>
      <c r="B1194" s="6" t="s">
        <v>21</v>
      </c>
      <c r="C1194" s="7">
        <v>23.56</v>
      </c>
      <c r="D1194" s="6">
        <v>2</v>
      </c>
      <c r="E1194" s="6" t="s">
        <v>22</v>
      </c>
      <c r="F1194" s="6" t="s">
        <v>25</v>
      </c>
      <c r="G1194" s="7">
        <v>860.38233999999989</v>
      </c>
    </row>
    <row r="1195" spans="1:7" x14ac:dyDescent="0.25">
      <c r="A1195" s="6">
        <v>20</v>
      </c>
      <c r="B1195" s="6" t="s">
        <v>21</v>
      </c>
      <c r="C1195" s="7">
        <v>35.625</v>
      </c>
      <c r="D1195" s="6">
        <v>3</v>
      </c>
      <c r="E1195" s="6" t="s">
        <v>19</v>
      </c>
      <c r="F1195" s="6" t="s">
        <v>24</v>
      </c>
      <c r="G1195" s="7">
        <v>3746.5343750000002</v>
      </c>
    </row>
    <row r="1196" spans="1:7" x14ac:dyDescent="0.25">
      <c r="A1196" s="6">
        <v>62</v>
      </c>
      <c r="B1196" s="6" t="s">
        <v>18</v>
      </c>
      <c r="C1196" s="7">
        <v>32.68</v>
      </c>
      <c r="D1196" s="6">
        <v>0</v>
      </c>
      <c r="E1196" s="6" t="s">
        <v>22</v>
      </c>
      <c r="F1196" s="6" t="s">
        <v>24</v>
      </c>
      <c r="G1196" s="7">
        <v>1384.47972</v>
      </c>
    </row>
    <row r="1197" spans="1:7" x14ac:dyDescent="0.25">
      <c r="A1197" s="6">
        <v>43</v>
      </c>
      <c r="B1197" s="6" t="s">
        <v>18</v>
      </c>
      <c r="C1197" s="7">
        <v>25.27</v>
      </c>
      <c r="D1197" s="6">
        <v>1</v>
      </c>
      <c r="E1197" s="6" t="s">
        <v>19</v>
      </c>
      <c r="F1197" s="6" t="s">
        <v>25</v>
      </c>
      <c r="G1197" s="7">
        <v>2177.1342300000001</v>
      </c>
    </row>
    <row r="1198" spans="1:7" x14ac:dyDescent="0.25">
      <c r="A1198" s="6">
        <v>23</v>
      </c>
      <c r="B1198" s="6" t="s">
        <v>18</v>
      </c>
      <c r="C1198" s="7">
        <v>28</v>
      </c>
      <c r="D1198" s="6">
        <v>0</v>
      </c>
      <c r="E1198" s="6" t="s">
        <v>22</v>
      </c>
      <c r="F1198" s="6" t="s">
        <v>20</v>
      </c>
      <c r="G1198" s="7">
        <v>1312.667745</v>
      </c>
    </row>
    <row r="1199" spans="1:7" x14ac:dyDescent="0.25">
      <c r="A1199" s="6">
        <v>31</v>
      </c>
      <c r="B1199" s="6" t="s">
        <v>18</v>
      </c>
      <c r="C1199" s="7">
        <v>32.774999999999999</v>
      </c>
      <c r="D1199" s="6">
        <v>2</v>
      </c>
      <c r="E1199" s="6" t="s">
        <v>22</v>
      </c>
      <c r="F1199" s="6" t="s">
        <v>24</v>
      </c>
      <c r="G1199" s="7">
        <v>532.74002499999995</v>
      </c>
    </row>
    <row r="1200" spans="1:7" x14ac:dyDescent="0.25">
      <c r="A1200" s="6">
        <v>41</v>
      </c>
      <c r="B1200" s="6" t="s">
        <v>18</v>
      </c>
      <c r="C1200" s="7">
        <v>21.754999999999999</v>
      </c>
      <c r="D1200" s="6">
        <v>1</v>
      </c>
      <c r="E1200" s="6" t="s">
        <v>22</v>
      </c>
      <c r="F1200" s="6" t="s">
        <v>25</v>
      </c>
      <c r="G1200" s="7">
        <v>1372.547184</v>
      </c>
    </row>
    <row r="1201" spans="1:7" x14ac:dyDescent="0.25">
      <c r="A1201" s="6">
        <v>58</v>
      </c>
      <c r="B1201" s="6" t="s">
        <v>18</v>
      </c>
      <c r="C1201" s="7">
        <v>32.395000000000003</v>
      </c>
      <c r="D1201" s="6">
        <v>1</v>
      </c>
      <c r="E1201" s="6" t="s">
        <v>22</v>
      </c>
      <c r="F1201" s="6" t="s">
        <v>25</v>
      </c>
      <c r="G1201" s="7">
        <v>1301.916105</v>
      </c>
    </row>
    <row r="1202" spans="1:7" x14ac:dyDescent="0.25">
      <c r="A1202" s="6">
        <v>48</v>
      </c>
      <c r="B1202" s="6" t="s">
        <v>18</v>
      </c>
      <c r="C1202" s="7">
        <v>36.575000000000003</v>
      </c>
      <c r="D1202" s="6">
        <v>0</v>
      </c>
      <c r="E1202" s="6" t="s">
        <v>22</v>
      </c>
      <c r="F1202" s="6" t="s">
        <v>24</v>
      </c>
      <c r="G1202" s="7">
        <v>867.11912499999994</v>
      </c>
    </row>
    <row r="1203" spans="1:7" x14ac:dyDescent="0.25">
      <c r="A1203" s="6">
        <v>31</v>
      </c>
      <c r="B1203" s="6" t="s">
        <v>18</v>
      </c>
      <c r="C1203" s="7">
        <v>21.754999999999999</v>
      </c>
      <c r="D1203" s="6">
        <v>0</v>
      </c>
      <c r="E1203" s="6" t="s">
        <v>22</v>
      </c>
      <c r="F1203" s="6" t="s">
        <v>24</v>
      </c>
      <c r="G1203" s="7">
        <v>413.40824499999997</v>
      </c>
    </row>
    <row r="1204" spans="1:7" x14ac:dyDescent="0.25">
      <c r="A1204" s="6">
        <v>19</v>
      </c>
      <c r="B1204" s="6" t="s">
        <v>18</v>
      </c>
      <c r="C1204" s="7">
        <v>27.93</v>
      </c>
      <c r="D1204" s="6">
        <v>3</v>
      </c>
      <c r="E1204" s="6" t="s">
        <v>22</v>
      </c>
      <c r="F1204" s="6" t="s">
        <v>24</v>
      </c>
      <c r="G1204" s="7">
        <v>1883.8703659999999</v>
      </c>
    </row>
    <row r="1205" spans="1:7" x14ac:dyDescent="0.25">
      <c r="A1205" s="6">
        <v>19</v>
      </c>
      <c r="B1205" s="6" t="s">
        <v>18</v>
      </c>
      <c r="C1205" s="7">
        <v>30.02</v>
      </c>
      <c r="D1205" s="6">
        <v>0</v>
      </c>
      <c r="E1205" s="6" t="s">
        <v>19</v>
      </c>
      <c r="F1205" s="6" t="s">
        <v>24</v>
      </c>
      <c r="G1205" s="7">
        <v>3330.7550799999999</v>
      </c>
    </row>
    <row r="1206" spans="1:7" x14ac:dyDescent="0.25">
      <c r="A1206" s="6">
        <v>41</v>
      </c>
      <c r="B1206" s="6" t="s">
        <v>21</v>
      </c>
      <c r="C1206" s="7">
        <v>33.549999999999997</v>
      </c>
      <c r="D1206" s="6">
        <v>0</v>
      </c>
      <c r="E1206" s="6" t="s">
        <v>22</v>
      </c>
      <c r="F1206" s="6" t="s">
        <v>23</v>
      </c>
      <c r="G1206" s="7">
        <v>569.98374999999999</v>
      </c>
    </row>
    <row r="1207" spans="1:7" x14ac:dyDescent="0.25">
      <c r="A1207" s="6">
        <v>40</v>
      </c>
      <c r="B1207" s="6" t="s">
        <v>21</v>
      </c>
      <c r="C1207" s="7">
        <v>29.355</v>
      </c>
      <c r="D1207" s="6">
        <v>1</v>
      </c>
      <c r="E1207" s="6" t="s">
        <v>22</v>
      </c>
      <c r="F1207" s="6" t="s">
        <v>24</v>
      </c>
      <c r="G1207" s="7">
        <v>639.36034499999994</v>
      </c>
    </row>
    <row r="1208" spans="1:7" x14ac:dyDescent="0.25">
      <c r="A1208" s="6">
        <v>31</v>
      </c>
      <c r="B1208" s="6" t="s">
        <v>18</v>
      </c>
      <c r="C1208" s="7">
        <v>25.8</v>
      </c>
      <c r="D1208" s="6">
        <v>2</v>
      </c>
      <c r="E1208" s="6" t="s">
        <v>22</v>
      </c>
      <c r="F1208" s="6" t="s">
        <v>20</v>
      </c>
      <c r="G1208" s="7">
        <v>493.47050000000002</v>
      </c>
    </row>
    <row r="1209" spans="1:7" x14ac:dyDescent="0.25">
      <c r="A1209" s="6">
        <v>37</v>
      </c>
      <c r="B1209" s="6" t="s">
        <v>21</v>
      </c>
      <c r="C1209" s="7">
        <v>24.32</v>
      </c>
      <c r="D1209" s="6">
        <v>2</v>
      </c>
      <c r="E1209" s="6" t="s">
        <v>22</v>
      </c>
      <c r="F1209" s="6" t="s">
        <v>24</v>
      </c>
      <c r="G1209" s="7">
        <v>619.87518</v>
      </c>
    </row>
    <row r="1210" spans="1:7" x14ac:dyDescent="0.25">
      <c r="A1210" s="6">
        <v>46</v>
      </c>
      <c r="B1210" s="6" t="s">
        <v>21</v>
      </c>
      <c r="C1210" s="7">
        <v>40.375</v>
      </c>
      <c r="D1210" s="6">
        <v>2</v>
      </c>
      <c r="E1210" s="6" t="s">
        <v>22</v>
      </c>
      <c r="F1210" s="6" t="s">
        <v>24</v>
      </c>
      <c r="G1210" s="7">
        <v>873.32292500000005</v>
      </c>
    </row>
    <row r="1211" spans="1:7" x14ac:dyDescent="0.25">
      <c r="A1211" s="6">
        <v>22</v>
      </c>
      <c r="B1211" s="6" t="s">
        <v>21</v>
      </c>
      <c r="C1211" s="7">
        <v>32.11</v>
      </c>
      <c r="D1211" s="6">
        <v>0</v>
      </c>
      <c r="E1211" s="6" t="s">
        <v>22</v>
      </c>
      <c r="F1211" s="6" t="s">
        <v>24</v>
      </c>
      <c r="G1211" s="7">
        <v>205.53249</v>
      </c>
    </row>
    <row r="1212" spans="1:7" x14ac:dyDescent="0.25">
      <c r="A1212" s="6">
        <v>51</v>
      </c>
      <c r="B1212" s="6" t="s">
        <v>21</v>
      </c>
      <c r="C1212" s="7">
        <v>32.299999999999997</v>
      </c>
      <c r="D1212" s="6">
        <v>1</v>
      </c>
      <c r="E1212" s="6" t="s">
        <v>22</v>
      </c>
      <c r="F1212" s="6" t="s">
        <v>25</v>
      </c>
      <c r="G1212" s="7">
        <v>996.40599999999995</v>
      </c>
    </row>
    <row r="1213" spans="1:7" x14ac:dyDescent="0.25">
      <c r="A1213" s="6">
        <v>18</v>
      </c>
      <c r="B1213" s="6" t="s">
        <v>18</v>
      </c>
      <c r="C1213" s="7">
        <v>27.28</v>
      </c>
      <c r="D1213" s="6">
        <v>3</v>
      </c>
      <c r="E1213" s="6" t="s">
        <v>19</v>
      </c>
      <c r="F1213" s="6" t="s">
        <v>23</v>
      </c>
      <c r="G1213" s="7">
        <v>1822.34512</v>
      </c>
    </row>
    <row r="1214" spans="1:7" x14ac:dyDescent="0.25">
      <c r="A1214" s="6">
        <v>35</v>
      </c>
      <c r="B1214" s="6" t="s">
        <v>21</v>
      </c>
      <c r="C1214" s="7">
        <v>17.86</v>
      </c>
      <c r="D1214" s="6">
        <v>1</v>
      </c>
      <c r="E1214" s="6" t="s">
        <v>22</v>
      </c>
      <c r="F1214" s="6" t="s">
        <v>24</v>
      </c>
      <c r="G1214" s="7">
        <v>511.65003999999999</v>
      </c>
    </row>
    <row r="1215" spans="1:7" x14ac:dyDescent="0.25">
      <c r="A1215" s="6">
        <v>59</v>
      </c>
      <c r="B1215" s="6" t="s">
        <v>18</v>
      </c>
      <c r="C1215" s="7">
        <v>34.799999999999997</v>
      </c>
      <c r="D1215" s="6">
        <v>2</v>
      </c>
      <c r="E1215" s="6" t="s">
        <v>22</v>
      </c>
      <c r="F1215" s="6" t="s">
        <v>20</v>
      </c>
      <c r="G1215" s="7">
        <v>3691.0608030000003</v>
      </c>
    </row>
    <row r="1216" spans="1:7" x14ac:dyDescent="0.25">
      <c r="A1216" s="6">
        <v>36</v>
      </c>
      <c r="B1216" s="6" t="s">
        <v>21</v>
      </c>
      <c r="C1216" s="7">
        <v>33.4</v>
      </c>
      <c r="D1216" s="6">
        <v>2</v>
      </c>
      <c r="E1216" s="6" t="s">
        <v>19</v>
      </c>
      <c r="F1216" s="6" t="s">
        <v>20</v>
      </c>
      <c r="G1216" s="7">
        <v>3841.5474000000004</v>
      </c>
    </row>
    <row r="1217" spans="1:7" x14ac:dyDescent="0.25">
      <c r="A1217" s="6">
        <v>37</v>
      </c>
      <c r="B1217" s="6" t="s">
        <v>18</v>
      </c>
      <c r="C1217" s="7">
        <v>25.555</v>
      </c>
      <c r="D1217" s="6">
        <v>1</v>
      </c>
      <c r="E1217" s="6" t="s">
        <v>19</v>
      </c>
      <c r="F1217" s="6" t="s">
        <v>25</v>
      </c>
      <c r="G1217" s="7">
        <v>2029.6863450000001</v>
      </c>
    </row>
    <row r="1218" spans="1:7" x14ac:dyDescent="0.25">
      <c r="A1218" s="6">
        <v>59</v>
      </c>
      <c r="B1218" s="6" t="s">
        <v>21</v>
      </c>
      <c r="C1218" s="7">
        <v>37.1</v>
      </c>
      <c r="D1218" s="6">
        <v>1</v>
      </c>
      <c r="E1218" s="6" t="s">
        <v>22</v>
      </c>
      <c r="F1218" s="6" t="s">
        <v>20</v>
      </c>
      <c r="G1218" s="7">
        <v>1234.7172</v>
      </c>
    </row>
    <row r="1219" spans="1:7" x14ac:dyDescent="0.25">
      <c r="A1219" s="6">
        <v>36</v>
      </c>
      <c r="B1219" s="6" t="s">
        <v>21</v>
      </c>
      <c r="C1219" s="7">
        <v>30.875</v>
      </c>
      <c r="D1219" s="6">
        <v>1</v>
      </c>
      <c r="E1219" s="6" t="s">
        <v>22</v>
      </c>
      <c r="F1219" s="6" t="s">
        <v>24</v>
      </c>
      <c r="G1219" s="7">
        <v>537.33642499999996</v>
      </c>
    </row>
    <row r="1220" spans="1:7" x14ac:dyDescent="0.25">
      <c r="A1220" s="6">
        <v>39</v>
      </c>
      <c r="B1220" s="6" t="s">
        <v>21</v>
      </c>
      <c r="C1220" s="7">
        <v>34.1</v>
      </c>
      <c r="D1220" s="6">
        <v>2</v>
      </c>
      <c r="E1220" s="6" t="s">
        <v>22</v>
      </c>
      <c r="F1220" s="6" t="s">
        <v>23</v>
      </c>
      <c r="G1220" s="7">
        <v>2356.301618</v>
      </c>
    </row>
    <row r="1221" spans="1:7" x14ac:dyDescent="0.25">
      <c r="A1221" s="6">
        <v>18</v>
      </c>
      <c r="B1221" s="6" t="s">
        <v>21</v>
      </c>
      <c r="C1221" s="7">
        <v>21.47</v>
      </c>
      <c r="D1221" s="6">
        <v>0</v>
      </c>
      <c r="E1221" s="6" t="s">
        <v>22</v>
      </c>
      <c r="F1221" s="6" t="s">
        <v>25</v>
      </c>
      <c r="G1221" s="7">
        <v>170.24553</v>
      </c>
    </row>
    <row r="1222" spans="1:7" x14ac:dyDescent="0.25">
      <c r="A1222" s="6">
        <v>52</v>
      </c>
      <c r="B1222" s="6" t="s">
        <v>18</v>
      </c>
      <c r="C1222" s="7">
        <v>33.299999999999997</v>
      </c>
      <c r="D1222" s="6">
        <v>2</v>
      </c>
      <c r="E1222" s="6" t="s">
        <v>22</v>
      </c>
      <c r="F1222" s="6" t="s">
        <v>20</v>
      </c>
      <c r="G1222" s="7">
        <v>1080.6839</v>
      </c>
    </row>
    <row r="1223" spans="1:7" x14ac:dyDescent="0.25">
      <c r="A1223" s="6">
        <v>27</v>
      </c>
      <c r="B1223" s="6" t="s">
        <v>18</v>
      </c>
      <c r="C1223" s="7">
        <v>31.254999999999999</v>
      </c>
      <c r="D1223" s="6">
        <v>1</v>
      </c>
      <c r="E1223" s="6" t="s">
        <v>22</v>
      </c>
      <c r="F1223" s="6" t="s">
        <v>24</v>
      </c>
      <c r="G1223" s="7">
        <v>395.607145</v>
      </c>
    </row>
    <row r="1224" spans="1:7" x14ac:dyDescent="0.25">
      <c r="A1224" s="6">
        <v>18</v>
      </c>
      <c r="B1224" s="6" t="s">
        <v>21</v>
      </c>
      <c r="C1224" s="7">
        <v>39.14</v>
      </c>
      <c r="D1224" s="6">
        <v>0</v>
      </c>
      <c r="E1224" s="6" t="s">
        <v>22</v>
      </c>
      <c r="F1224" s="6" t="s">
        <v>25</v>
      </c>
      <c r="G1224" s="7">
        <v>1289.0057650000001</v>
      </c>
    </row>
    <row r="1225" spans="1:7" x14ac:dyDescent="0.25">
      <c r="A1225" s="6">
        <v>40</v>
      </c>
      <c r="B1225" s="6" t="s">
        <v>21</v>
      </c>
      <c r="C1225" s="7">
        <v>25.08</v>
      </c>
      <c r="D1225" s="6">
        <v>0</v>
      </c>
      <c r="E1225" s="6" t="s">
        <v>22</v>
      </c>
      <c r="F1225" s="6" t="s">
        <v>23</v>
      </c>
      <c r="G1225" s="7">
        <v>541.56611999999996</v>
      </c>
    </row>
    <row r="1226" spans="1:7" x14ac:dyDescent="0.25">
      <c r="A1226" s="6">
        <v>29</v>
      </c>
      <c r="B1226" s="6" t="s">
        <v>21</v>
      </c>
      <c r="C1226" s="7">
        <v>37.29</v>
      </c>
      <c r="D1226" s="6">
        <v>2</v>
      </c>
      <c r="E1226" s="6" t="s">
        <v>22</v>
      </c>
      <c r="F1226" s="6" t="s">
        <v>23</v>
      </c>
      <c r="G1226" s="7">
        <v>405.81161000000003</v>
      </c>
    </row>
    <row r="1227" spans="1:7" x14ac:dyDescent="0.25">
      <c r="A1227" s="6">
        <v>46</v>
      </c>
      <c r="B1227" s="6" t="s">
        <v>18</v>
      </c>
      <c r="C1227" s="7">
        <v>34.6</v>
      </c>
      <c r="D1227" s="6">
        <v>1</v>
      </c>
      <c r="E1227" s="6" t="s">
        <v>19</v>
      </c>
      <c r="F1227" s="6" t="s">
        <v>20</v>
      </c>
      <c r="G1227" s="7">
        <v>4166.1602000000003</v>
      </c>
    </row>
    <row r="1228" spans="1:7" x14ac:dyDescent="0.25">
      <c r="A1228" s="6">
        <v>38</v>
      </c>
      <c r="B1228" s="6" t="s">
        <v>18</v>
      </c>
      <c r="C1228" s="7">
        <v>30.21</v>
      </c>
      <c r="D1228" s="6">
        <v>3</v>
      </c>
      <c r="E1228" s="6" t="s">
        <v>22</v>
      </c>
      <c r="F1228" s="6" t="s">
        <v>24</v>
      </c>
      <c r="G1228" s="7">
        <v>753.71638999999993</v>
      </c>
    </row>
    <row r="1229" spans="1:7" x14ac:dyDescent="0.25">
      <c r="A1229" s="6">
        <v>30</v>
      </c>
      <c r="B1229" s="6" t="s">
        <v>18</v>
      </c>
      <c r="C1229" s="7">
        <v>21.945</v>
      </c>
      <c r="D1229" s="6">
        <v>1</v>
      </c>
      <c r="E1229" s="6" t="s">
        <v>22</v>
      </c>
      <c r="F1229" s="6" t="s">
        <v>25</v>
      </c>
      <c r="G1229" s="7">
        <v>471.82035500000001</v>
      </c>
    </row>
    <row r="1230" spans="1:7" x14ac:dyDescent="0.25">
      <c r="A1230" s="6">
        <v>40</v>
      </c>
      <c r="B1230" s="6" t="s">
        <v>21</v>
      </c>
      <c r="C1230" s="7">
        <v>24.97</v>
      </c>
      <c r="D1230" s="6">
        <v>2</v>
      </c>
      <c r="E1230" s="6" t="s">
        <v>22</v>
      </c>
      <c r="F1230" s="6" t="s">
        <v>23</v>
      </c>
      <c r="G1230" s="7">
        <v>659.35083000000009</v>
      </c>
    </row>
    <row r="1231" spans="1:7" x14ac:dyDescent="0.25">
      <c r="A1231" s="6">
        <v>50</v>
      </c>
      <c r="B1231" s="6" t="s">
        <v>21</v>
      </c>
      <c r="C1231" s="7">
        <v>25.3</v>
      </c>
      <c r="D1231" s="6">
        <v>0</v>
      </c>
      <c r="E1231" s="6" t="s">
        <v>22</v>
      </c>
      <c r="F1231" s="6" t="s">
        <v>23</v>
      </c>
      <c r="G1231" s="7">
        <v>844.2666999999999</v>
      </c>
    </row>
    <row r="1232" spans="1:7" x14ac:dyDescent="0.25">
      <c r="A1232" s="6">
        <v>20</v>
      </c>
      <c r="B1232" s="6" t="s">
        <v>18</v>
      </c>
      <c r="C1232" s="7">
        <v>24.42</v>
      </c>
      <c r="D1232" s="6">
        <v>0</v>
      </c>
      <c r="E1232" s="6" t="s">
        <v>19</v>
      </c>
      <c r="F1232" s="6" t="s">
        <v>23</v>
      </c>
      <c r="G1232" s="7">
        <v>2612.5674770000001</v>
      </c>
    </row>
    <row r="1233" spans="1:7" x14ac:dyDescent="0.25">
      <c r="A1233" s="6">
        <v>41</v>
      </c>
      <c r="B1233" s="6" t="s">
        <v>21</v>
      </c>
      <c r="C1233" s="7">
        <v>23.94</v>
      </c>
      <c r="D1233" s="6">
        <v>1</v>
      </c>
      <c r="E1233" s="6" t="s">
        <v>22</v>
      </c>
      <c r="F1233" s="6" t="s">
        <v>25</v>
      </c>
      <c r="G1233" s="7">
        <v>685.84795999999994</v>
      </c>
    </row>
    <row r="1234" spans="1:7" x14ac:dyDescent="0.25">
      <c r="A1234" s="6">
        <v>33</v>
      </c>
      <c r="B1234" s="6" t="s">
        <v>18</v>
      </c>
      <c r="C1234" s="7">
        <v>39.82</v>
      </c>
      <c r="D1234" s="6">
        <v>1</v>
      </c>
      <c r="E1234" s="6" t="s">
        <v>22</v>
      </c>
      <c r="F1234" s="6" t="s">
        <v>23</v>
      </c>
      <c r="G1234" s="7">
        <v>479.56567999999999</v>
      </c>
    </row>
    <row r="1235" spans="1:7" x14ac:dyDescent="0.25">
      <c r="A1235" s="6">
        <v>38</v>
      </c>
      <c r="B1235" s="6" t="s">
        <v>21</v>
      </c>
      <c r="C1235" s="7">
        <v>16.815000000000001</v>
      </c>
      <c r="D1235" s="6">
        <v>2</v>
      </c>
      <c r="E1235" s="6" t="s">
        <v>22</v>
      </c>
      <c r="F1235" s="6" t="s">
        <v>25</v>
      </c>
      <c r="G1235" s="7">
        <v>664.054485</v>
      </c>
    </row>
    <row r="1236" spans="1:7" x14ac:dyDescent="0.25">
      <c r="A1236" s="6">
        <v>42</v>
      </c>
      <c r="B1236" s="6" t="s">
        <v>21</v>
      </c>
      <c r="C1236" s="7">
        <v>37.18</v>
      </c>
      <c r="D1236" s="6">
        <v>2</v>
      </c>
      <c r="E1236" s="6" t="s">
        <v>22</v>
      </c>
      <c r="F1236" s="6" t="s">
        <v>23</v>
      </c>
      <c r="G1236" s="7">
        <v>716.20122000000003</v>
      </c>
    </row>
    <row r="1237" spans="1:7" x14ac:dyDescent="0.25">
      <c r="A1237" s="6">
        <v>56</v>
      </c>
      <c r="B1237" s="6" t="s">
        <v>21</v>
      </c>
      <c r="C1237" s="7">
        <v>34.43</v>
      </c>
      <c r="D1237" s="6">
        <v>0</v>
      </c>
      <c r="E1237" s="6" t="s">
        <v>22</v>
      </c>
      <c r="F1237" s="6" t="s">
        <v>23</v>
      </c>
      <c r="G1237" s="7">
        <v>1059.4225700000002</v>
      </c>
    </row>
    <row r="1238" spans="1:7" x14ac:dyDescent="0.25">
      <c r="A1238" s="6">
        <v>58</v>
      </c>
      <c r="B1238" s="6" t="s">
        <v>21</v>
      </c>
      <c r="C1238" s="7">
        <v>30.305</v>
      </c>
      <c r="D1238" s="6">
        <v>0</v>
      </c>
      <c r="E1238" s="6" t="s">
        <v>22</v>
      </c>
      <c r="F1238" s="6" t="s">
        <v>25</v>
      </c>
      <c r="G1238" s="7">
        <v>1193.825595</v>
      </c>
    </row>
    <row r="1239" spans="1:7" x14ac:dyDescent="0.25">
      <c r="A1239" s="6">
        <v>52</v>
      </c>
      <c r="B1239" s="6" t="s">
        <v>21</v>
      </c>
      <c r="C1239" s="7">
        <v>34.484999999999999</v>
      </c>
      <c r="D1239" s="6">
        <v>3</v>
      </c>
      <c r="E1239" s="6" t="s">
        <v>19</v>
      </c>
      <c r="F1239" s="6" t="s">
        <v>24</v>
      </c>
      <c r="G1239" s="7">
        <v>6002.139897</v>
      </c>
    </row>
    <row r="1240" spans="1:7" x14ac:dyDescent="0.25">
      <c r="A1240" s="6">
        <v>20</v>
      </c>
      <c r="B1240" s="6" t="s">
        <v>18</v>
      </c>
      <c r="C1240" s="7">
        <v>21.8</v>
      </c>
      <c r="D1240" s="6">
        <v>0</v>
      </c>
      <c r="E1240" s="6" t="s">
        <v>19</v>
      </c>
      <c r="F1240" s="6" t="s">
        <v>20</v>
      </c>
      <c r="G1240" s="7">
        <v>2016.7336029999999</v>
      </c>
    </row>
    <row r="1241" spans="1:7" x14ac:dyDescent="0.25">
      <c r="A1241" s="6">
        <v>54</v>
      </c>
      <c r="B1241" s="6" t="s">
        <v>18</v>
      </c>
      <c r="C1241" s="7">
        <v>24.605</v>
      </c>
      <c r="D1241" s="6">
        <v>3</v>
      </c>
      <c r="E1241" s="6" t="s">
        <v>22</v>
      </c>
      <c r="F1241" s="6" t="s">
        <v>24</v>
      </c>
      <c r="G1241" s="7">
        <v>1247.9708949999999</v>
      </c>
    </row>
    <row r="1242" spans="1:7" x14ac:dyDescent="0.25">
      <c r="A1242" s="6">
        <v>58</v>
      </c>
      <c r="B1242" s="6" t="s">
        <v>21</v>
      </c>
      <c r="C1242" s="7">
        <v>23.3</v>
      </c>
      <c r="D1242" s="6">
        <v>0</v>
      </c>
      <c r="E1242" s="6" t="s">
        <v>22</v>
      </c>
      <c r="F1242" s="6" t="s">
        <v>20</v>
      </c>
      <c r="G1242" s="7">
        <v>1134.5518999999999</v>
      </c>
    </row>
    <row r="1243" spans="1:7" x14ac:dyDescent="0.25">
      <c r="A1243" s="6">
        <v>45</v>
      </c>
      <c r="B1243" s="6" t="s">
        <v>18</v>
      </c>
      <c r="C1243" s="7">
        <v>27.83</v>
      </c>
      <c r="D1243" s="6">
        <v>2</v>
      </c>
      <c r="E1243" s="6" t="s">
        <v>22</v>
      </c>
      <c r="F1243" s="6" t="s">
        <v>23</v>
      </c>
      <c r="G1243" s="7">
        <v>851.57587000000001</v>
      </c>
    </row>
    <row r="1244" spans="1:7" x14ac:dyDescent="0.25">
      <c r="A1244" s="6">
        <v>26</v>
      </c>
      <c r="B1244" s="6" t="s">
        <v>21</v>
      </c>
      <c r="C1244" s="7">
        <v>31.065000000000001</v>
      </c>
      <c r="D1244" s="6">
        <v>0</v>
      </c>
      <c r="E1244" s="6" t="s">
        <v>22</v>
      </c>
      <c r="F1244" s="6" t="s">
        <v>24</v>
      </c>
      <c r="G1244" s="7">
        <v>269.95683500000001</v>
      </c>
    </row>
    <row r="1245" spans="1:7" x14ac:dyDescent="0.25">
      <c r="A1245" s="6">
        <v>63</v>
      </c>
      <c r="B1245" s="6" t="s">
        <v>18</v>
      </c>
      <c r="C1245" s="7">
        <v>21.66</v>
      </c>
      <c r="D1245" s="6">
        <v>0</v>
      </c>
      <c r="E1245" s="6" t="s">
        <v>22</v>
      </c>
      <c r="F1245" s="6" t="s">
        <v>25</v>
      </c>
      <c r="G1245" s="7">
        <v>1444.9854399999999</v>
      </c>
    </row>
    <row r="1246" spans="1:7" x14ac:dyDescent="0.25">
      <c r="A1246" s="6">
        <v>58</v>
      </c>
      <c r="B1246" s="6" t="s">
        <v>18</v>
      </c>
      <c r="C1246" s="7">
        <v>28.215</v>
      </c>
      <c r="D1246" s="6">
        <v>0</v>
      </c>
      <c r="E1246" s="6" t="s">
        <v>22</v>
      </c>
      <c r="F1246" s="6" t="s">
        <v>24</v>
      </c>
      <c r="G1246" s="7">
        <v>1222.4350850000001</v>
      </c>
    </row>
    <row r="1247" spans="1:7" x14ac:dyDescent="0.25">
      <c r="A1247" s="6">
        <v>37</v>
      </c>
      <c r="B1247" s="6" t="s">
        <v>21</v>
      </c>
      <c r="C1247" s="7">
        <v>22.704999999999998</v>
      </c>
      <c r="D1247" s="6">
        <v>3</v>
      </c>
      <c r="E1247" s="6" t="s">
        <v>22</v>
      </c>
      <c r="F1247" s="6" t="s">
        <v>25</v>
      </c>
      <c r="G1247" s="7">
        <v>698.55069500000002</v>
      </c>
    </row>
    <row r="1248" spans="1:7" x14ac:dyDescent="0.25">
      <c r="A1248" s="6">
        <v>25</v>
      </c>
      <c r="B1248" s="6" t="s">
        <v>18</v>
      </c>
      <c r="C1248" s="7">
        <v>42.13</v>
      </c>
      <c r="D1248" s="6">
        <v>1</v>
      </c>
      <c r="E1248" s="6" t="s">
        <v>22</v>
      </c>
      <c r="F1248" s="6" t="s">
        <v>23</v>
      </c>
      <c r="G1248" s="7">
        <v>323.84357</v>
      </c>
    </row>
    <row r="1249" spans="1:7" x14ac:dyDescent="0.25">
      <c r="A1249" s="6">
        <v>52</v>
      </c>
      <c r="B1249" s="6" t="s">
        <v>21</v>
      </c>
      <c r="C1249" s="7">
        <v>41.8</v>
      </c>
      <c r="D1249" s="6">
        <v>2</v>
      </c>
      <c r="E1249" s="6" t="s">
        <v>19</v>
      </c>
      <c r="F1249" s="6" t="s">
        <v>23</v>
      </c>
      <c r="G1249" s="7">
        <v>4726.9853999999996</v>
      </c>
    </row>
    <row r="1250" spans="1:7" x14ac:dyDescent="0.25">
      <c r="A1250" s="6">
        <v>64</v>
      </c>
      <c r="B1250" s="6" t="s">
        <v>21</v>
      </c>
      <c r="C1250" s="7">
        <v>36.96</v>
      </c>
      <c r="D1250" s="6">
        <v>2</v>
      </c>
      <c r="E1250" s="6" t="s">
        <v>19</v>
      </c>
      <c r="F1250" s="6" t="s">
        <v>23</v>
      </c>
      <c r="G1250" s="7">
        <v>4957.7662399999999</v>
      </c>
    </row>
    <row r="1251" spans="1:7" x14ac:dyDescent="0.25">
      <c r="A1251" s="6">
        <v>22</v>
      </c>
      <c r="B1251" s="6" t="s">
        <v>18</v>
      </c>
      <c r="C1251" s="7">
        <v>21.28</v>
      </c>
      <c r="D1251" s="6">
        <v>3</v>
      </c>
      <c r="E1251" s="6" t="s">
        <v>22</v>
      </c>
      <c r="F1251" s="6" t="s">
        <v>24</v>
      </c>
      <c r="G1251" s="7">
        <v>429.62711999999999</v>
      </c>
    </row>
    <row r="1252" spans="1:7" x14ac:dyDescent="0.25">
      <c r="A1252" s="6">
        <v>28</v>
      </c>
      <c r="B1252" s="6" t="s">
        <v>18</v>
      </c>
      <c r="C1252" s="7">
        <v>33.11</v>
      </c>
      <c r="D1252" s="6">
        <v>0</v>
      </c>
      <c r="E1252" s="6" t="s">
        <v>22</v>
      </c>
      <c r="F1252" s="6" t="s">
        <v>23</v>
      </c>
      <c r="G1252" s="7">
        <v>317.16149000000001</v>
      </c>
    </row>
    <row r="1253" spans="1:7" x14ac:dyDescent="0.25">
      <c r="A1253" s="6">
        <v>18</v>
      </c>
      <c r="B1253" s="6" t="s">
        <v>21</v>
      </c>
      <c r="C1253" s="7">
        <v>33.33</v>
      </c>
      <c r="D1253" s="6">
        <v>0</v>
      </c>
      <c r="E1253" s="6" t="s">
        <v>22</v>
      </c>
      <c r="F1253" s="6" t="s">
        <v>23</v>
      </c>
      <c r="G1253" s="7">
        <v>113.59407000000002</v>
      </c>
    </row>
    <row r="1254" spans="1:7" x14ac:dyDescent="0.25">
      <c r="A1254" s="6">
        <v>28</v>
      </c>
      <c r="B1254" s="6" t="s">
        <v>21</v>
      </c>
      <c r="C1254" s="7">
        <v>24.3</v>
      </c>
      <c r="D1254" s="6">
        <v>5</v>
      </c>
      <c r="E1254" s="6" t="s">
        <v>22</v>
      </c>
      <c r="F1254" s="6" t="s">
        <v>20</v>
      </c>
      <c r="G1254" s="7">
        <v>561.53689999999995</v>
      </c>
    </row>
    <row r="1255" spans="1:7" x14ac:dyDescent="0.25">
      <c r="A1255" s="6">
        <v>45</v>
      </c>
      <c r="B1255" s="6" t="s">
        <v>18</v>
      </c>
      <c r="C1255" s="7">
        <v>25.7</v>
      </c>
      <c r="D1255" s="6">
        <v>3</v>
      </c>
      <c r="E1255" s="6" t="s">
        <v>22</v>
      </c>
      <c r="F1255" s="6" t="s">
        <v>20</v>
      </c>
      <c r="G1255" s="7">
        <v>910.17980000000011</v>
      </c>
    </row>
    <row r="1256" spans="1:7" x14ac:dyDescent="0.25">
      <c r="A1256" s="6">
        <v>33</v>
      </c>
      <c r="B1256" s="6" t="s">
        <v>21</v>
      </c>
      <c r="C1256" s="7">
        <v>29.4</v>
      </c>
      <c r="D1256" s="6">
        <v>4</v>
      </c>
      <c r="E1256" s="6" t="s">
        <v>22</v>
      </c>
      <c r="F1256" s="6" t="s">
        <v>20</v>
      </c>
      <c r="G1256" s="7">
        <v>605.91729999999995</v>
      </c>
    </row>
    <row r="1257" spans="1:7" x14ac:dyDescent="0.25">
      <c r="A1257" s="6">
        <v>18</v>
      </c>
      <c r="B1257" s="6" t="s">
        <v>18</v>
      </c>
      <c r="C1257" s="7">
        <v>39.82</v>
      </c>
      <c r="D1257" s="6">
        <v>0</v>
      </c>
      <c r="E1257" s="6" t="s">
        <v>22</v>
      </c>
      <c r="F1257" s="6" t="s">
        <v>23</v>
      </c>
      <c r="G1257" s="7">
        <v>163.39618000000002</v>
      </c>
    </row>
    <row r="1258" spans="1:7" x14ac:dyDescent="0.25">
      <c r="A1258" s="6">
        <v>32</v>
      </c>
      <c r="B1258" s="6" t="s">
        <v>21</v>
      </c>
      <c r="C1258" s="7">
        <v>33.630000000000003</v>
      </c>
      <c r="D1258" s="6">
        <v>1</v>
      </c>
      <c r="E1258" s="6" t="s">
        <v>19</v>
      </c>
      <c r="F1258" s="6" t="s">
        <v>25</v>
      </c>
      <c r="G1258" s="7">
        <v>3760.7527700000001</v>
      </c>
    </row>
    <row r="1259" spans="1:7" x14ac:dyDescent="0.25">
      <c r="A1259" s="6">
        <v>24</v>
      </c>
      <c r="B1259" s="6" t="s">
        <v>21</v>
      </c>
      <c r="C1259" s="7">
        <v>29.83</v>
      </c>
      <c r="D1259" s="6">
        <v>0</v>
      </c>
      <c r="E1259" s="6" t="s">
        <v>19</v>
      </c>
      <c r="F1259" s="6" t="s">
        <v>25</v>
      </c>
      <c r="G1259" s="7">
        <v>1864.8421699999999</v>
      </c>
    </row>
    <row r="1260" spans="1:7" x14ac:dyDescent="0.25">
      <c r="A1260" s="6">
        <v>19</v>
      </c>
      <c r="B1260" s="6" t="s">
        <v>21</v>
      </c>
      <c r="C1260" s="7">
        <v>19.8</v>
      </c>
      <c r="D1260" s="6">
        <v>0</v>
      </c>
      <c r="E1260" s="6" t="s">
        <v>22</v>
      </c>
      <c r="F1260" s="6" t="s">
        <v>20</v>
      </c>
      <c r="G1260" s="7">
        <v>124.15650000000001</v>
      </c>
    </row>
    <row r="1261" spans="1:7" x14ac:dyDescent="0.25">
      <c r="A1261" s="6">
        <v>20</v>
      </c>
      <c r="B1261" s="6" t="s">
        <v>21</v>
      </c>
      <c r="C1261" s="7">
        <v>27.3</v>
      </c>
      <c r="D1261" s="6">
        <v>0</v>
      </c>
      <c r="E1261" s="6" t="s">
        <v>19</v>
      </c>
      <c r="F1261" s="6" t="s">
        <v>20</v>
      </c>
      <c r="G1261" s="7">
        <v>1623.2846999999999</v>
      </c>
    </row>
    <row r="1262" spans="1:7" x14ac:dyDescent="0.25">
      <c r="A1262" s="6">
        <v>40</v>
      </c>
      <c r="B1262" s="6" t="s">
        <v>18</v>
      </c>
      <c r="C1262" s="7">
        <v>29.3</v>
      </c>
      <c r="D1262" s="6">
        <v>4</v>
      </c>
      <c r="E1262" s="6" t="s">
        <v>22</v>
      </c>
      <c r="F1262" s="6" t="s">
        <v>20</v>
      </c>
      <c r="G1262" s="7">
        <v>1582.882173</v>
      </c>
    </row>
    <row r="1263" spans="1:7" x14ac:dyDescent="0.25">
      <c r="A1263" s="6">
        <v>34</v>
      </c>
      <c r="B1263" s="6" t="s">
        <v>18</v>
      </c>
      <c r="C1263" s="7">
        <v>27.72</v>
      </c>
      <c r="D1263" s="6">
        <v>0</v>
      </c>
      <c r="E1263" s="6" t="s">
        <v>22</v>
      </c>
      <c r="F1263" s="6" t="s">
        <v>23</v>
      </c>
      <c r="G1263" s="7">
        <v>441.51588000000004</v>
      </c>
    </row>
    <row r="1264" spans="1:7" x14ac:dyDescent="0.25">
      <c r="A1264" s="6">
        <v>42</v>
      </c>
      <c r="B1264" s="6" t="s">
        <v>18</v>
      </c>
      <c r="C1264" s="7">
        <v>37.9</v>
      </c>
      <c r="D1264" s="6">
        <v>0</v>
      </c>
      <c r="E1264" s="6" t="s">
        <v>22</v>
      </c>
      <c r="F1264" s="6" t="s">
        <v>20</v>
      </c>
      <c r="G1264" s="7">
        <v>647.40129999999999</v>
      </c>
    </row>
    <row r="1265" spans="1:7" x14ac:dyDescent="0.25">
      <c r="A1265" s="6">
        <v>51</v>
      </c>
      <c r="B1265" s="6" t="s">
        <v>18</v>
      </c>
      <c r="C1265" s="7">
        <v>36.384999999999998</v>
      </c>
      <c r="D1265" s="6">
        <v>3</v>
      </c>
      <c r="E1265" s="6" t="s">
        <v>22</v>
      </c>
      <c r="F1265" s="6" t="s">
        <v>24</v>
      </c>
      <c r="G1265" s="7">
        <v>1143.6738149999999</v>
      </c>
    </row>
    <row r="1266" spans="1:7" x14ac:dyDescent="0.25">
      <c r="A1266" s="6">
        <v>54</v>
      </c>
      <c r="B1266" s="6" t="s">
        <v>18</v>
      </c>
      <c r="C1266" s="7">
        <v>27.645</v>
      </c>
      <c r="D1266" s="6">
        <v>1</v>
      </c>
      <c r="E1266" s="6" t="s">
        <v>22</v>
      </c>
      <c r="F1266" s="6" t="s">
        <v>24</v>
      </c>
      <c r="G1266" s="7">
        <v>1130.5934549999999</v>
      </c>
    </row>
    <row r="1267" spans="1:7" x14ac:dyDescent="0.25">
      <c r="A1267" s="6">
        <v>55</v>
      </c>
      <c r="B1267" s="6" t="s">
        <v>21</v>
      </c>
      <c r="C1267" s="7">
        <v>37.715000000000003</v>
      </c>
      <c r="D1267" s="6">
        <v>3</v>
      </c>
      <c r="E1267" s="6" t="s">
        <v>22</v>
      </c>
      <c r="F1267" s="6" t="s">
        <v>24</v>
      </c>
      <c r="G1267" s="7">
        <v>3006.3580549999997</v>
      </c>
    </row>
    <row r="1268" spans="1:7" x14ac:dyDescent="0.25">
      <c r="A1268" s="6">
        <v>52</v>
      </c>
      <c r="B1268" s="6" t="s">
        <v>18</v>
      </c>
      <c r="C1268" s="7">
        <v>23.18</v>
      </c>
      <c r="D1268" s="6">
        <v>0</v>
      </c>
      <c r="E1268" s="6" t="s">
        <v>22</v>
      </c>
      <c r="F1268" s="6" t="s">
        <v>25</v>
      </c>
      <c r="G1268" s="7">
        <v>1019.7772199999999</v>
      </c>
    </row>
    <row r="1269" spans="1:7" x14ac:dyDescent="0.25">
      <c r="A1269" s="6">
        <v>32</v>
      </c>
      <c r="B1269" s="6" t="s">
        <v>18</v>
      </c>
      <c r="C1269" s="7">
        <v>20.52</v>
      </c>
      <c r="D1269" s="6">
        <v>0</v>
      </c>
      <c r="E1269" s="6" t="s">
        <v>22</v>
      </c>
      <c r="F1269" s="6" t="s">
        <v>25</v>
      </c>
      <c r="G1269" s="7">
        <v>454.42348000000004</v>
      </c>
    </row>
    <row r="1270" spans="1:7" x14ac:dyDescent="0.25">
      <c r="A1270" s="6">
        <v>28</v>
      </c>
      <c r="B1270" s="6" t="s">
        <v>21</v>
      </c>
      <c r="C1270" s="7">
        <v>37.1</v>
      </c>
      <c r="D1270" s="6">
        <v>1</v>
      </c>
      <c r="E1270" s="6" t="s">
        <v>22</v>
      </c>
      <c r="F1270" s="6" t="s">
        <v>20</v>
      </c>
      <c r="G1270" s="7">
        <v>327.71609999999998</v>
      </c>
    </row>
    <row r="1271" spans="1:7" x14ac:dyDescent="0.25">
      <c r="A1271" s="6">
        <v>41</v>
      </c>
      <c r="B1271" s="6" t="s">
        <v>18</v>
      </c>
      <c r="C1271" s="7">
        <v>28.05</v>
      </c>
      <c r="D1271" s="6">
        <v>1</v>
      </c>
      <c r="E1271" s="6" t="s">
        <v>22</v>
      </c>
      <c r="F1271" s="6" t="s">
        <v>23</v>
      </c>
      <c r="G1271" s="7">
        <v>677.01925000000006</v>
      </c>
    </row>
    <row r="1272" spans="1:7" x14ac:dyDescent="0.25">
      <c r="A1272" s="6">
        <v>43</v>
      </c>
      <c r="B1272" s="6" t="s">
        <v>18</v>
      </c>
      <c r="C1272" s="7">
        <v>29.9</v>
      </c>
      <c r="D1272" s="6">
        <v>1</v>
      </c>
      <c r="E1272" s="6" t="s">
        <v>22</v>
      </c>
      <c r="F1272" s="6" t="s">
        <v>20</v>
      </c>
      <c r="G1272" s="7">
        <v>733.77479999999991</v>
      </c>
    </row>
    <row r="1273" spans="1:7" x14ac:dyDescent="0.25">
      <c r="A1273" s="6">
        <v>49</v>
      </c>
      <c r="B1273" s="6" t="s">
        <v>18</v>
      </c>
      <c r="C1273" s="7">
        <v>33.344999999999999</v>
      </c>
      <c r="D1273" s="6">
        <v>2</v>
      </c>
      <c r="E1273" s="6" t="s">
        <v>22</v>
      </c>
      <c r="F1273" s="6" t="s">
        <v>25</v>
      </c>
      <c r="G1273" s="7">
        <v>1037.0912549999998</v>
      </c>
    </row>
    <row r="1274" spans="1:7" x14ac:dyDescent="0.25">
      <c r="A1274" s="6">
        <v>64</v>
      </c>
      <c r="B1274" s="6" t="s">
        <v>21</v>
      </c>
      <c r="C1274" s="7">
        <v>23.76</v>
      </c>
      <c r="D1274" s="6">
        <v>0</v>
      </c>
      <c r="E1274" s="6" t="s">
        <v>19</v>
      </c>
      <c r="F1274" s="6" t="s">
        <v>23</v>
      </c>
      <c r="G1274" s="7">
        <v>2692.6514400000001</v>
      </c>
    </row>
    <row r="1275" spans="1:7" x14ac:dyDescent="0.25">
      <c r="A1275" s="6">
        <v>55</v>
      </c>
      <c r="B1275" s="6" t="s">
        <v>18</v>
      </c>
      <c r="C1275" s="7">
        <v>30.5</v>
      </c>
      <c r="D1275" s="6">
        <v>0</v>
      </c>
      <c r="E1275" s="6" t="s">
        <v>22</v>
      </c>
      <c r="F1275" s="6" t="s">
        <v>20</v>
      </c>
      <c r="G1275" s="7">
        <v>1070.4469999999999</v>
      </c>
    </row>
    <row r="1276" spans="1:7" x14ac:dyDescent="0.25">
      <c r="A1276" s="6">
        <v>24</v>
      </c>
      <c r="B1276" s="6" t="s">
        <v>21</v>
      </c>
      <c r="C1276" s="7">
        <v>31.065000000000001</v>
      </c>
      <c r="D1276" s="6">
        <v>0</v>
      </c>
      <c r="E1276" s="6" t="s">
        <v>19</v>
      </c>
      <c r="F1276" s="6" t="s">
        <v>25</v>
      </c>
      <c r="G1276" s="7">
        <v>3425.4053350000004</v>
      </c>
    </row>
    <row r="1277" spans="1:7" x14ac:dyDescent="0.25">
      <c r="A1277" s="6">
        <v>20</v>
      </c>
      <c r="B1277" s="6" t="s">
        <v>18</v>
      </c>
      <c r="C1277" s="7">
        <v>33.299999999999997</v>
      </c>
      <c r="D1277" s="6">
        <v>0</v>
      </c>
      <c r="E1277" s="6" t="s">
        <v>22</v>
      </c>
      <c r="F1277" s="6" t="s">
        <v>20</v>
      </c>
      <c r="G1277" s="7">
        <v>188.0487</v>
      </c>
    </row>
    <row r="1278" spans="1:7" x14ac:dyDescent="0.25">
      <c r="A1278" s="6">
        <v>45</v>
      </c>
      <c r="B1278" s="6" t="s">
        <v>21</v>
      </c>
      <c r="C1278" s="7">
        <v>27.5</v>
      </c>
      <c r="D1278" s="6">
        <v>3</v>
      </c>
      <c r="E1278" s="6" t="s">
        <v>22</v>
      </c>
      <c r="F1278" s="6" t="s">
        <v>20</v>
      </c>
      <c r="G1278" s="7">
        <v>861.53</v>
      </c>
    </row>
    <row r="1279" spans="1:7" x14ac:dyDescent="0.25">
      <c r="A1279" s="6">
        <v>26</v>
      </c>
      <c r="B1279" s="6" t="s">
        <v>21</v>
      </c>
      <c r="C1279" s="7">
        <v>33.914999999999999</v>
      </c>
      <c r="D1279" s="6">
        <v>1</v>
      </c>
      <c r="E1279" s="6" t="s">
        <v>22</v>
      </c>
      <c r="F1279" s="6" t="s">
        <v>24</v>
      </c>
      <c r="G1279" s="7">
        <v>329.25298499999997</v>
      </c>
    </row>
    <row r="1280" spans="1:7" x14ac:dyDescent="0.25">
      <c r="A1280" s="6">
        <v>25</v>
      </c>
      <c r="B1280" s="6" t="s">
        <v>18</v>
      </c>
      <c r="C1280" s="7">
        <v>34.484999999999999</v>
      </c>
      <c r="D1280" s="6">
        <v>0</v>
      </c>
      <c r="E1280" s="6" t="s">
        <v>22</v>
      </c>
      <c r="F1280" s="6" t="s">
        <v>24</v>
      </c>
      <c r="G1280" s="7">
        <v>302.18091500000003</v>
      </c>
    </row>
    <row r="1281" spans="1:7" x14ac:dyDescent="0.25">
      <c r="A1281" s="6">
        <v>43</v>
      </c>
      <c r="B1281" s="6" t="s">
        <v>21</v>
      </c>
      <c r="C1281" s="7">
        <v>25.52</v>
      </c>
      <c r="D1281" s="6">
        <v>5</v>
      </c>
      <c r="E1281" s="6" t="s">
        <v>22</v>
      </c>
      <c r="F1281" s="6" t="s">
        <v>23</v>
      </c>
      <c r="G1281" s="7">
        <v>1447.8330149999999</v>
      </c>
    </row>
    <row r="1282" spans="1:7" x14ac:dyDescent="0.25">
      <c r="A1282" s="6">
        <v>35</v>
      </c>
      <c r="B1282" s="6" t="s">
        <v>21</v>
      </c>
      <c r="C1282" s="7">
        <v>27.61</v>
      </c>
      <c r="D1282" s="6">
        <v>1</v>
      </c>
      <c r="E1282" s="6" t="s">
        <v>22</v>
      </c>
      <c r="F1282" s="6" t="s">
        <v>23</v>
      </c>
      <c r="G1282" s="7">
        <v>474.70528999999999</v>
      </c>
    </row>
    <row r="1283" spans="1:7" x14ac:dyDescent="0.25">
      <c r="A1283" s="6">
        <v>26</v>
      </c>
      <c r="B1283" s="6" t="s">
        <v>21</v>
      </c>
      <c r="C1283" s="7">
        <v>27.06</v>
      </c>
      <c r="D1283" s="6">
        <v>0</v>
      </c>
      <c r="E1283" s="6" t="s">
        <v>19</v>
      </c>
      <c r="F1283" s="6" t="s">
        <v>23</v>
      </c>
      <c r="G1283" s="7">
        <v>1704.3341400000002</v>
      </c>
    </row>
    <row r="1284" spans="1:7" x14ac:dyDescent="0.25">
      <c r="A1284" s="6">
        <v>57</v>
      </c>
      <c r="B1284" s="6" t="s">
        <v>21</v>
      </c>
      <c r="C1284" s="7">
        <v>23.7</v>
      </c>
      <c r="D1284" s="6">
        <v>0</v>
      </c>
      <c r="E1284" s="6" t="s">
        <v>22</v>
      </c>
      <c r="F1284" s="6" t="s">
        <v>20</v>
      </c>
      <c r="G1284" s="7">
        <v>1095.933</v>
      </c>
    </row>
    <row r="1285" spans="1:7" x14ac:dyDescent="0.25">
      <c r="A1285" s="6">
        <v>22</v>
      </c>
      <c r="B1285" s="6" t="s">
        <v>18</v>
      </c>
      <c r="C1285" s="7">
        <v>30.4</v>
      </c>
      <c r="D1285" s="6">
        <v>0</v>
      </c>
      <c r="E1285" s="6" t="s">
        <v>22</v>
      </c>
      <c r="F1285" s="6" t="s">
        <v>25</v>
      </c>
      <c r="G1285" s="7">
        <v>274.19479999999999</v>
      </c>
    </row>
    <row r="1286" spans="1:7" x14ac:dyDescent="0.25">
      <c r="A1286" s="6">
        <v>32</v>
      </c>
      <c r="B1286" s="6" t="s">
        <v>18</v>
      </c>
      <c r="C1286" s="7">
        <v>29.734999999999999</v>
      </c>
      <c r="D1286" s="6">
        <v>0</v>
      </c>
      <c r="E1286" s="6" t="s">
        <v>22</v>
      </c>
      <c r="F1286" s="6" t="s">
        <v>24</v>
      </c>
      <c r="G1286" s="7">
        <v>435.70436499999994</v>
      </c>
    </row>
    <row r="1287" spans="1:7" x14ac:dyDescent="0.25">
      <c r="A1287" s="6">
        <v>39</v>
      </c>
      <c r="B1287" s="6" t="s">
        <v>21</v>
      </c>
      <c r="C1287" s="7">
        <v>29.925000000000001</v>
      </c>
      <c r="D1287" s="6">
        <v>1</v>
      </c>
      <c r="E1287" s="6" t="s">
        <v>19</v>
      </c>
      <c r="F1287" s="6" t="s">
        <v>25</v>
      </c>
      <c r="G1287" s="7">
        <v>2246.2043750000003</v>
      </c>
    </row>
    <row r="1288" spans="1:7" x14ac:dyDescent="0.25">
      <c r="A1288" s="6">
        <v>25</v>
      </c>
      <c r="B1288" s="6" t="s">
        <v>18</v>
      </c>
      <c r="C1288" s="7">
        <v>26.79</v>
      </c>
      <c r="D1288" s="6">
        <v>2</v>
      </c>
      <c r="E1288" s="6" t="s">
        <v>22</v>
      </c>
      <c r="F1288" s="6" t="s">
        <v>24</v>
      </c>
      <c r="G1288" s="7">
        <v>418.91130999999996</v>
      </c>
    </row>
    <row r="1289" spans="1:7" x14ac:dyDescent="0.25">
      <c r="A1289" s="6">
        <v>48</v>
      </c>
      <c r="B1289" s="6" t="s">
        <v>18</v>
      </c>
      <c r="C1289" s="7">
        <v>33.33</v>
      </c>
      <c r="D1289" s="6">
        <v>0</v>
      </c>
      <c r="E1289" s="6" t="s">
        <v>22</v>
      </c>
      <c r="F1289" s="6" t="s">
        <v>23</v>
      </c>
      <c r="G1289" s="7">
        <v>828.3680700000001</v>
      </c>
    </row>
    <row r="1290" spans="1:7" x14ac:dyDescent="0.25">
      <c r="A1290" s="6">
        <v>47</v>
      </c>
      <c r="B1290" s="6" t="s">
        <v>18</v>
      </c>
      <c r="C1290" s="7">
        <v>27.645</v>
      </c>
      <c r="D1290" s="6">
        <v>2</v>
      </c>
      <c r="E1290" s="6" t="s">
        <v>19</v>
      </c>
      <c r="F1290" s="6" t="s">
        <v>24</v>
      </c>
      <c r="G1290" s="7">
        <v>2453.5698550000002</v>
      </c>
    </row>
    <row r="1291" spans="1:7" x14ac:dyDescent="0.25">
      <c r="A1291" s="6">
        <v>18</v>
      </c>
      <c r="B1291" s="6" t="s">
        <v>18</v>
      </c>
      <c r="C1291" s="7">
        <v>21.66</v>
      </c>
      <c r="D1291" s="6">
        <v>0</v>
      </c>
      <c r="E1291" s="6" t="s">
        <v>19</v>
      </c>
      <c r="F1291" s="6" t="s">
        <v>25</v>
      </c>
      <c r="G1291" s="7">
        <v>1428.3459399999999</v>
      </c>
    </row>
    <row r="1292" spans="1:7" x14ac:dyDescent="0.25">
      <c r="A1292" s="6">
        <v>18</v>
      </c>
      <c r="B1292" s="6" t="s">
        <v>21</v>
      </c>
      <c r="C1292" s="7">
        <v>30.03</v>
      </c>
      <c r="D1292" s="6">
        <v>1</v>
      </c>
      <c r="E1292" s="6" t="s">
        <v>22</v>
      </c>
      <c r="F1292" s="6" t="s">
        <v>23</v>
      </c>
      <c r="G1292" s="7">
        <v>172.03537</v>
      </c>
    </row>
    <row r="1293" spans="1:7" x14ac:dyDescent="0.25">
      <c r="A1293" s="6">
        <v>61</v>
      </c>
      <c r="B1293" s="6" t="s">
        <v>21</v>
      </c>
      <c r="C1293" s="7">
        <v>36.299999999999997</v>
      </c>
      <c r="D1293" s="6">
        <v>1</v>
      </c>
      <c r="E1293" s="6" t="s">
        <v>19</v>
      </c>
      <c r="F1293" s="6" t="s">
        <v>20</v>
      </c>
      <c r="G1293" s="7">
        <v>4740.3879999999999</v>
      </c>
    </row>
    <row r="1294" spans="1:7" x14ac:dyDescent="0.25">
      <c r="A1294" s="6">
        <v>47</v>
      </c>
      <c r="B1294" s="6" t="s">
        <v>18</v>
      </c>
      <c r="C1294" s="7">
        <v>24.32</v>
      </c>
      <c r="D1294" s="6">
        <v>0</v>
      </c>
      <c r="E1294" s="6" t="s">
        <v>22</v>
      </c>
      <c r="F1294" s="6" t="s">
        <v>25</v>
      </c>
      <c r="G1294" s="7">
        <v>853.46717999999998</v>
      </c>
    </row>
    <row r="1295" spans="1:7" x14ac:dyDescent="0.25">
      <c r="A1295" s="6">
        <v>28</v>
      </c>
      <c r="B1295" s="6" t="s">
        <v>18</v>
      </c>
      <c r="C1295" s="7">
        <v>17.29</v>
      </c>
      <c r="D1295" s="6">
        <v>0</v>
      </c>
      <c r="E1295" s="6" t="s">
        <v>22</v>
      </c>
      <c r="F1295" s="6" t="s">
        <v>25</v>
      </c>
      <c r="G1295" s="7">
        <v>373.26251000000002</v>
      </c>
    </row>
    <row r="1296" spans="1:7" x14ac:dyDescent="0.25">
      <c r="A1296" s="6">
        <v>36</v>
      </c>
      <c r="B1296" s="6" t="s">
        <v>18</v>
      </c>
      <c r="C1296" s="7">
        <v>25.9</v>
      </c>
      <c r="D1296" s="6">
        <v>1</v>
      </c>
      <c r="E1296" s="6" t="s">
        <v>22</v>
      </c>
      <c r="F1296" s="6" t="s">
        <v>20</v>
      </c>
      <c r="G1296" s="7">
        <v>547.24489999999992</v>
      </c>
    </row>
    <row r="1297" spans="1:7" x14ac:dyDescent="0.25">
      <c r="A1297" s="6">
        <v>20</v>
      </c>
      <c r="B1297" s="6" t="s">
        <v>21</v>
      </c>
      <c r="C1297" s="7">
        <v>39.4</v>
      </c>
      <c r="D1297" s="6">
        <v>2</v>
      </c>
      <c r="E1297" s="6" t="s">
        <v>19</v>
      </c>
      <c r="F1297" s="6" t="s">
        <v>20</v>
      </c>
      <c r="G1297" s="7">
        <v>3834.4566</v>
      </c>
    </row>
    <row r="1298" spans="1:7" x14ac:dyDescent="0.25">
      <c r="A1298" s="6">
        <v>44</v>
      </c>
      <c r="B1298" s="6" t="s">
        <v>21</v>
      </c>
      <c r="C1298" s="7">
        <v>34.32</v>
      </c>
      <c r="D1298" s="6">
        <v>1</v>
      </c>
      <c r="E1298" s="6" t="s">
        <v>22</v>
      </c>
      <c r="F1298" s="6" t="s">
        <v>23</v>
      </c>
      <c r="G1298" s="7">
        <v>714.74727999999993</v>
      </c>
    </row>
    <row r="1299" spans="1:7" x14ac:dyDescent="0.25">
      <c r="A1299" s="6">
        <v>38</v>
      </c>
      <c r="B1299" s="6" t="s">
        <v>18</v>
      </c>
      <c r="C1299" s="7">
        <v>19.95</v>
      </c>
      <c r="D1299" s="6">
        <v>2</v>
      </c>
      <c r="E1299" s="6" t="s">
        <v>22</v>
      </c>
      <c r="F1299" s="6" t="s">
        <v>25</v>
      </c>
      <c r="G1299" s="7">
        <v>713.39025000000004</v>
      </c>
    </row>
    <row r="1300" spans="1:7" x14ac:dyDescent="0.25">
      <c r="A1300" s="6">
        <v>19</v>
      </c>
      <c r="B1300" s="6" t="s">
        <v>21</v>
      </c>
      <c r="C1300" s="7">
        <v>34.9</v>
      </c>
      <c r="D1300" s="6">
        <v>0</v>
      </c>
      <c r="E1300" s="6" t="s">
        <v>19</v>
      </c>
      <c r="F1300" s="6" t="s">
        <v>20</v>
      </c>
      <c r="G1300" s="7">
        <v>3482.8654000000001</v>
      </c>
    </row>
    <row r="1301" spans="1:7" x14ac:dyDescent="0.25">
      <c r="A1301" s="6">
        <v>21</v>
      </c>
      <c r="B1301" s="6" t="s">
        <v>21</v>
      </c>
      <c r="C1301" s="7">
        <v>23.21</v>
      </c>
      <c r="D1301" s="6">
        <v>0</v>
      </c>
      <c r="E1301" s="6" t="s">
        <v>22</v>
      </c>
      <c r="F1301" s="6" t="s">
        <v>23</v>
      </c>
      <c r="G1301" s="7">
        <v>151.53449000000001</v>
      </c>
    </row>
    <row r="1302" spans="1:7" x14ac:dyDescent="0.25">
      <c r="A1302" s="6">
        <v>46</v>
      </c>
      <c r="B1302" s="6" t="s">
        <v>21</v>
      </c>
      <c r="C1302" s="7">
        <v>25.745000000000001</v>
      </c>
      <c r="D1302" s="6">
        <v>3</v>
      </c>
      <c r="E1302" s="6" t="s">
        <v>22</v>
      </c>
      <c r="F1302" s="6" t="s">
        <v>24</v>
      </c>
      <c r="G1302" s="7">
        <v>930.18935500000009</v>
      </c>
    </row>
    <row r="1303" spans="1:7" x14ac:dyDescent="0.25">
      <c r="A1303" s="6">
        <v>58</v>
      </c>
      <c r="B1303" s="6" t="s">
        <v>21</v>
      </c>
      <c r="C1303" s="7">
        <v>25.175000000000001</v>
      </c>
      <c r="D1303" s="6">
        <v>0</v>
      </c>
      <c r="E1303" s="6" t="s">
        <v>22</v>
      </c>
      <c r="F1303" s="6" t="s">
        <v>25</v>
      </c>
      <c r="G1303" s="7">
        <v>1193.112525</v>
      </c>
    </row>
    <row r="1304" spans="1:7" x14ac:dyDescent="0.25">
      <c r="A1304" s="6">
        <v>20</v>
      </c>
      <c r="B1304" s="6" t="s">
        <v>21</v>
      </c>
      <c r="C1304" s="7">
        <v>22</v>
      </c>
      <c r="D1304" s="6">
        <v>1</v>
      </c>
      <c r="E1304" s="6" t="s">
        <v>22</v>
      </c>
      <c r="F1304" s="6" t="s">
        <v>20</v>
      </c>
      <c r="G1304" s="7">
        <v>196.47800000000001</v>
      </c>
    </row>
    <row r="1305" spans="1:7" x14ac:dyDescent="0.25">
      <c r="A1305" s="6">
        <v>18</v>
      </c>
      <c r="B1305" s="6" t="s">
        <v>21</v>
      </c>
      <c r="C1305" s="7">
        <v>26.125</v>
      </c>
      <c r="D1305" s="6">
        <v>0</v>
      </c>
      <c r="E1305" s="6" t="s">
        <v>22</v>
      </c>
      <c r="F1305" s="6" t="s">
        <v>25</v>
      </c>
      <c r="G1305" s="7">
        <v>170.89257500000002</v>
      </c>
    </row>
    <row r="1306" spans="1:7" x14ac:dyDescent="0.25">
      <c r="A1306" s="6">
        <v>28</v>
      </c>
      <c r="B1306" s="6" t="s">
        <v>18</v>
      </c>
      <c r="C1306" s="7">
        <v>26.51</v>
      </c>
      <c r="D1306" s="6">
        <v>2</v>
      </c>
      <c r="E1306" s="6" t="s">
        <v>22</v>
      </c>
      <c r="F1306" s="6" t="s">
        <v>23</v>
      </c>
      <c r="G1306" s="7">
        <v>434.04408999999998</v>
      </c>
    </row>
    <row r="1307" spans="1:7" x14ac:dyDescent="0.25">
      <c r="A1307" s="6">
        <v>33</v>
      </c>
      <c r="B1307" s="6" t="s">
        <v>21</v>
      </c>
      <c r="C1307" s="7">
        <v>27.454999999999998</v>
      </c>
      <c r="D1307" s="6">
        <v>2</v>
      </c>
      <c r="E1307" s="6" t="s">
        <v>22</v>
      </c>
      <c r="F1307" s="6" t="s">
        <v>24</v>
      </c>
      <c r="G1307" s="7">
        <v>526.14694499999996</v>
      </c>
    </row>
    <row r="1308" spans="1:7" x14ac:dyDescent="0.25">
      <c r="A1308" s="6">
        <v>19</v>
      </c>
      <c r="B1308" s="6" t="s">
        <v>18</v>
      </c>
      <c r="C1308" s="7">
        <v>25.745000000000001</v>
      </c>
      <c r="D1308" s="6">
        <v>1</v>
      </c>
      <c r="E1308" s="6" t="s">
        <v>22</v>
      </c>
      <c r="F1308" s="6" t="s">
        <v>24</v>
      </c>
      <c r="G1308" s="7">
        <v>271.082855</v>
      </c>
    </row>
    <row r="1309" spans="1:7" x14ac:dyDescent="0.25">
      <c r="A1309" s="6">
        <v>45</v>
      </c>
      <c r="B1309" s="6" t="s">
        <v>21</v>
      </c>
      <c r="C1309" s="7">
        <v>30.36</v>
      </c>
      <c r="D1309" s="6">
        <v>0</v>
      </c>
      <c r="E1309" s="6" t="s">
        <v>19</v>
      </c>
      <c r="F1309" s="6" t="s">
        <v>23</v>
      </c>
      <c r="G1309" s="7">
        <v>6259.2873090000003</v>
      </c>
    </row>
    <row r="1310" spans="1:7" x14ac:dyDescent="0.25">
      <c r="A1310" s="6">
        <v>62</v>
      </c>
      <c r="B1310" s="6" t="s">
        <v>21</v>
      </c>
      <c r="C1310" s="7">
        <v>30.875</v>
      </c>
      <c r="D1310" s="6">
        <v>3</v>
      </c>
      <c r="E1310" s="6" t="s">
        <v>19</v>
      </c>
      <c r="F1310" s="6" t="s">
        <v>24</v>
      </c>
      <c r="G1310" s="7">
        <v>4671.8163249999998</v>
      </c>
    </row>
    <row r="1311" spans="1:7" x14ac:dyDescent="0.25">
      <c r="A1311" s="6">
        <v>25</v>
      </c>
      <c r="B1311" s="6" t="s">
        <v>18</v>
      </c>
      <c r="C1311" s="7">
        <v>20.8</v>
      </c>
      <c r="D1311" s="6">
        <v>1</v>
      </c>
      <c r="E1311" s="6" t="s">
        <v>22</v>
      </c>
      <c r="F1311" s="6" t="s">
        <v>20</v>
      </c>
      <c r="G1311" s="7">
        <v>320.87869999999998</v>
      </c>
    </row>
    <row r="1312" spans="1:7" x14ac:dyDescent="0.25">
      <c r="A1312" s="6">
        <v>43</v>
      </c>
      <c r="B1312" s="6" t="s">
        <v>21</v>
      </c>
      <c r="C1312" s="7">
        <v>27.8</v>
      </c>
      <c r="D1312" s="6">
        <v>0</v>
      </c>
      <c r="E1312" s="6" t="s">
        <v>19</v>
      </c>
      <c r="F1312" s="6" t="s">
        <v>20</v>
      </c>
      <c r="G1312" s="7">
        <v>3782.9724199999996</v>
      </c>
    </row>
    <row r="1313" spans="1:7" x14ac:dyDescent="0.25">
      <c r="A1313" s="6">
        <v>42</v>
      </c>
      <c r="B1313" s="6" t="s">
        <v>21</v>
      </c>
      <c r="C1313" s="7">
        <v>24.605</v>
      </c>
      <c r="D1313" s="6">
        <v>2</v>
      </c>
      <c r="E1313" s="6" t="s">
        <v>19</v>
      </c>
      <c r="F1313" s="6" t="s">
        <v>25</v>
      </c>
      <c r="G1313" s="7">
        <v>2125.9377949999998</v>
      </c>
    </row>
    <row r="1314" spans="1:7" x14ac:dyDescent="0.25">
      <c r="A1314" s="6">
        <v>24</v>
      </c>
      <c r="B1314" s="6" t="s">
        <v>18</v>
      </c>
      <c r="C1314" s="7">
        <v>27.72</v>
      </c>
      <c r="D1314" s="6">
        <v>0</v>
      </c>
      <c r="E1314" s="6" t="s">
        <v>22</v>
      </c>
      <c r="F1314" s="6" t="s">
        <v>23</v>
      </c>
      <c r="G1314" s="7">
        <v>246.46188000000001</v>
      </c>
    </row>
    <row r="1315" spans="1:7" x14ac:dyDescent="0.25">
      <c r="A1315" s="6">
        <v>29</v>
      </c>
      <c r="B1315" s="6" t="s">
        <v>18</v>
      </c>
      <c r="C1315" s="7">
        <v>21.85</v>
      </c>
      <c r="D1315" s="6">
        <v>0</v>
      </c>
      <c r="E1315" s="6" t="s">
        <v>19</v>
      </c>
      <c r="F1315" s="6" t="s">
        <v>25</v>
      </c>
      <c r="G1315" s="7">
        <v>1611.53045</v>
      </c>
    </row>
    <row r="1316" spans="1:7" x14ac:dyDescent="0.25">
      <c r="A1316" s="6">
        <v>32</v>
      </c>
      <c r="B1316" s="6" t="s">
        <v>21</v>
      </c>
      <c r="C1316" s="7">
        <v>28.12</v>
      </c>
      <c r="D1316" s="6">
        <v>4</v>
      </c>
      <c r="E1316" s="6" t="s">
        <v>19</v>
      </c>
      <c r="F1316" s="6" t="s">
        <v>24</v>
      </c>
      <c r="G1316" s="7">
        <v>2147.2478799999999</v>
      </c>
    </row>
    <row r="1317" spans="1:7" x14ac:dyDescent="0.25">
      <c r="A1317" s="6">
        <v>25</v>
      </c>
      <c r="B1317" s="6" t="s">
        <v>18</v>
      </c>
      <c r="C1317" s="7">
        <v>30.2</v>
      </c>
      <c r="D1317" s="6">
        <v>0</v>
      </c>
      <c r="E1317" s="6" t="s">
        <v>19</v>
      </c>
      <c r="F1317" s="6" t="s">
        <v>20</v>
      </c>
      <c r="G1317" s="7">
        <v>3390.0652999999998</v>
      </c>
    </row>
    <row r="1318" spans="1:7" x14ac:dyDescent="0.25">
      <c r="A1318" s="6">
        <v>41</v>
      </c>
      <c r="B1318" s="6" t="s">
        <v>21</v>
      </c>
      <c r="C1318" s="7">
        <v>32.200000000000003</v>
      </c>
      <c r="D1318" s="6">
        <v>2</v>
      </c>
      <c r="E1318" s="6" t="s">
        <v>22</v>
      </c>
      <c r="F1318" s="6" t="s">
        <v>20</v>
      </c>
      <c r="G1318" s="7">
        <v>687.59609999999998</v>
      </c>
    </row>
    <row r="1319" spans="1:7" x14ac:dyDescent="0.25">
      <c r="A1319" s="6">
        <v>42</v>
      </c>
      <c r="B1319" s="6" t="s">
        <v>21</v>
      </c>
      <c r="C1319" s="7">
        <v>26.315000000000001</v>
      </c>
      <c r="D1319" s="6">
        <v>1</v>
      </c>
      <c r="E1319" s="6" t="s">
        <v>22</v>
      </c>
      <c r="F1319" s="6" t="s">
        <v>24</v>
      </c>
      <c r="G1319" s="7">
        <v>694.09098500000005</v>
      </c>
    </row>
    <row r="1320" spans="1:7" x14ac:dyDescent="0.25">
      <c r="A1320" s="6">
        <v>33</v>
      </c>
      <c r="B1320" s="6" t="s">
        <v>18</v>
      </c>
      <c r="C1320" s="7">
        <v>26.695</v>
      </c>
      <c r="D1320" s="6">
        <v>0</v>
      </c>
      <c r="E1320" s="6" t="s">
        <v>22</v>
      </c>
      <c r="F1320" s="6" t="s">
        <v>24</v>
      </c>
      <c r="G1320" s="7">
        <v>457.14130499999999</v>
      </c>
    </row>
    <row r="1321" spans="1:7" x14ac:dyDescent="0.25">
      <c r="A1321" s="6">
        <v>34</v>
      </c>
      <c r="B1321" s="6" t="s">
        <v>21</v>
      </c>
      <c r="C1321" s="7">
        <v>42.9</v>
      </c>
      <c r="D1321" s="6">
        <v>1</v>
      </c>
      <c r="E1321" s="6" t="s">
        <v>22</v>
      </c>
      <c r="F1321" s="6" t="s">
        <v>20</v>
      </c>
      <c r="G1321" s="7">
        <v>453.6259</v>
      </c>
    </row>
    <row r="1322" spans="1:7" x14ac:dyDescent="0.25">
      <c r="A1322" s="6">
        <v>19</v>
      </c>
      <c r="B1322" s="6" t="s">
        <v>18</v>
      </c>
      <c r="C1322" s="7">
        <v>34.700000000000003</v>
      </c>
      <c r="D1322" s="6">
        <v>2</v>
      </c>
      <c r="E1322" s="6" t="s">
        <v>19</v>
      </c>
      <c r="F1322" s="6" t="s">
        <v>20</v>
      </c>
      <c r="G1322" s="7">
        <v>3639.7575999999999</v>
      </c>
    </row>
    <row r="1323" spans="1:7" x14ac:dyDescent="0.25">
      <c r="A1323" s="6">
        <v>30</v>
      </c>
      <c r="B1323" s="6" t="s">
        <v>18</v>
      </c>
      <c r="C1323" s="7">
        <v>23.655000000000001</v>
      </c>
      <c r="D1323" s="6">
        <v>3</v>
      </c>
      <c r="E1323" s="6" t="s">
        <v>19</v>
      </c>
      <c r="F1323" s="6" t="s">
        <v>24</v>
      </c>
      <c r="G1323" s="7">
        <v>1876.5875449999999</v>
      </c>
    </row>
    <row r="1324" spans="1:7" x14ac:dyDescent="0.25">
      <c r="A1324" s="6">
        <v>18</v>
      </c>
      <c r="B1324" s="6" t="s">
        <v>21</v>
      </c>
      <c r="C1324" s="7">
        <v>28.31</v>
      </c>
      <c r="D1324" s="6">
        <v>1</v>
      </c>
      <c r="E1324" s="6" t="s">
        <v>22</v>
      </c>
      <c r="F1324" s="6" t="s">
        <v>25</v>
      </c>
      <c r="G1324" s="7">
        <v>1127.2331389999999</v>
      </c>
    </row>
    <row r="1325" spans="1:7" x14ac:dyDescent="0.25">
      <c r="A1325" s="6">
        <v>19</v>
      </c>
      <c r="B1325" s="6" t="s">
        <v>18</v>
      </c>
      <c r="C1325" s="7">
        <v>20.6</v>
      </c>
      <c r="D1325" s="6">
        <v>0</v>
      </c>
      <c r="E1325" s="6" t="s">
        <v>22</v>
      </c>
      <c r="F1325" s="6" t="s">
        <v>20</v>
      </c>
      <c r="G1325" s="7">
        <v>173.1677</v>
      </c>
    </row>
    <row r="1326" spans="1:7" x14ac:dyDescent="0.25">
      <c r="A1326" s="6">
        <v>18</v>
      </c>
      <c r="B1326" s="6" t="s">
        <v>21</v>
      </c>
      <c r="C1326" s="7">
        <v>53.13</v>
      </c>
      <c r="D1326" s="6">
        <v>0</v>
      </c>
      <c r="E1326" s="6" t="s">
        <v>22</v>
      </c>
      <c r="F1326" s="6" t="s">
        <v>23</v>
      </c>
      <c r="G1326" s="7">
        <v>116.34627</v>
      </c>
    </row>
    <row r="1327" spans="1:7" x14ac:dyDescent="0.25">
      <c r="A1327" s="6">
        <v>35</v>
      </c>
      <c r="B1327" s="6" t="s">
        <v>21</v>
      </c>
      <c r="C1327" s="7">
        <v>39.71</v>
      </c>
      <c r="D1327" s="6">
        <v>4</v>
      </c>
      <c r="E1327" s="6" t="s">
        <v>22</v>
      </c>
      <c r="F1327" s="6" t="s">
        <v>25</v>
      </c>
      <c r="G1327" s="7">
        <v>1949.6719170000001</v>
      </c>
    </row>
    <row r="1328" spans="1:7" x14ac:dyDescent="0.25">
      <c r="A1328" s="6">
        <v>39</v>
      </c>
      <c r="B1328" s="6" t="s">
        <v>18</v>
      </c>
      <c r="C1328" s="7">
        <v>26.315000000000001</v>
      </c>
      <c r="D1328" s="6">
        <v>2</v>
      </c>
      <c r="E1328" s="6" t="s">
        <v>22</v>
      </c>
      <c r="F1328" s="6" t="s">
        <v>24</v>
      </c>
      <c r="G1328" s="7">
        <v>720.17008499999997</v>
      </c>
    </row>
    <row r="1329" spans="1:7" x14ac:dyDescent="0.25">
      <c r="A1329" s="6">
        <v>31</v>
      </c>
      <c r="B1329" s="6" t="s">
        <v>21</v>
      </c>
      <c r="C1329" s="7">
        <v>31.065000000000001</v>
      </c>
      <c r="D1329" s="6">
        <v>3</v>
      </c>
      <c r="E1329" s="6" t="s">
        <v>22</v>
      </c>
      <c r="F1329" s="6" t="s">
        <v>24</v>
      </c>
      <c r="G1329" s="7">
        <v>542.50233500000002</v>
      </c>
    </row>
    <row r="1330" spans="1:7" x14ac:dyDescent="0.25">
      <c r="A1330" s="6">
        <v>62</v>
      </c>
      <c r="B1330" s="6" t="s">
        <v>21</v>
      </c>
      <c r="C1330" s="7">
        <v>26.695</v>
      </c>
      <c r="D1330" s="6">
        <v>0</v>
      </c>
      <c r="E1330" s="6" t="s">
        <v>19</v>
      </c>
      <c r="F1330" s="6" t="s">
        <v>25</v>
      </c>
      <c r="G1330" s="7">
        <v>2810.1333050000003</v>
      </c>
    </row>
    <row r="1331" spans="1:7" x14ac:dyDescent="0.25">
      <c r="A1331" s="6">
        <v>62</v>
      </c>
      <c r="B1331" s="6" t="s">
        <v>21</v>
      </c>
      <c r="C1331" s="7">
        <v>38.83</v>
      </c>
      <c r="D1331" s="6">
        <v>0</v>
      </c>
      <c r="E1331" s="6" t="s">
        <v>22</v>
      </c>
      <c r="F1331" s="6" t="s">
        <v>23</v>
      </c>
      <c r="G1331" s="7">
        <v>1298.1345699999999</v>
      </c>
    </row>
    <row r="1332" spans="1:7" x14ac:dyDescent="0.25">
      <c r="A1332" s="6">
        <v>42</v>
      </c>
      <c r="B1332" s="6" t="s">
        <v>18</v>
      </c>
      <c r="C1332" s="7">
        <v>40.369999999999997</v>
      </c>
      <c r="D1332" s="6">
        <v>2</v>
      </c>
      <c r="E1332" s="6" t="s">
        <v>19</v>
      </c>
      <c r="F1332" s="6" t="s">
        <v>23</v>
      </c>
      <c r="G1332" s="7">
        <v>4389.6376300000002</v>
      </c>
    </row>
    <row r="1333" spans="1:7" x14ac:dyDescent="0.25">
      <c r="A1333" s="6">
        <v>31</v>
      </c>
      <c r="B1333" s="6" t="s">
        <v>21</v>
      </c>
      <c r="C1333" s="7">
        <v>25.934999999999999</v>
      </c>
      <c r="D1333" s="6">
        <v>1</v>
      </c>
      <c r="E1333" s="6" t="s">
        <v>22</v>
      </c>
      <c r="F1333" s="6" t="s">
        <v>24</v>
      </c>
      <c r="G1333" s="7">
        <v>423.98926499999999</v>
      </c>
    </row>
    <row r="1334" spans="1:7" x14ac:dyDescent="0.25">
      <c r="A1334" s="6">
        <v>61</v>
      </c>
      <c r="B1334" s="6" t="s">
        <v>21</v>
      </c>
      <c r="C1334" s="7">
        <v>33.534999999999997</v>
      </c>
      <c r="D1334" s="6">
        <v>0</v>
      </c>
      <c r="E1334" s="6" t="s">
        <v>22</v>
      </c>
      <c r="F1334" s="6" t="s">
        <v>25</v>
      </c>
      <c r="G1334" s="7">
        <v>1314.3336649999999</v>
      </c>
    </row>
    <row r="1335" spans="1:7" x14ac:dyDescent="0.25">
      <c r="A1335" s="6">
        <v>42</v>
      </c>
      <c r="B1335" s="6" t="s">
        <v>18</v>
      </c>
      <c r="C1335" s="7">
        <v>32.869999999999997</v>
      </c>
      <c r="D1335" s="6">
        <v>0</v>
      </c>
      <c r="E1335" s="6" t="s">
        <v>22</v>
      </c>
      <c r="F1335" s="6" t="s">
        <v>25</v>
      </c>
      <c r="G1335" s="7">
        <v>705.00213000000008</v>
      </c>
    </row>
    <row r="1336" spans="1:7" x14ac:dyDescent="0.25">
      <c r="A1336" s="6">
        <v>51</v>
      </c>
      <c r="B1336" s="6" t="s">
        <v>21</v>
      </c>
      <c r="C1336" s="7">
        <v>30.03</v>
      </c>
      <c r="D1336" s="6">
        <v>1</v>
      </c>
      <c r="E1336" s="6" t="s">
        <v>22</v>
      </c>
      <c r="F1336" s="6" t="s">
        <v>23</v>
      </c>
      <c r="G1336" s="7">
        <v>937.79046999999991</v>
      </c>
    </row>
    <row r="1337" spans="1:7" x14ac:dyDescent="0.25">
      <c r="A1337" s="6">
        <v>23</v>
      </c>
      <c r="B1337" s="6" t="s">
        <v>18</v>
      </c>
      <c r="C1337" s="7">
        <v>24.225000000000001</v>
      </c>
      <c r="D1337" s="6">
        <v>2</v>
      </c>
      <c r="E1337" s="6" t="s">
        <v>22</v>
      </c>
      <c r="F1337" s="6" t="s">
        <v>25</v>
      </c>
      <c r="G1337" s="7">
        <v>2239.5744239999999</v>
      </c>
    </row>
    <row r="1338" spans="1:7" x14ac:dyDescent="0.25">
      <c r="A1338" s="6">
        <v>52</v>
      </c>
      <c r="B1338" s="6" t="s">
        <v>21</v>
      </c>
      <c r="C1338" s="7">
        <v>38.6</v>
      </c>
      <c r="D1338" s="6">
        <v>2</v>
      </c>
      <c r="E1338" s="6" t="s">
        <v>22</v>
      </c>
      <c r="F1338" s="6" t="s">
        <v>20</v>
      </c>
      <c r="G1338" s="7">
        <v>1032.5206000000001</v>
      </c>
    </row>
    <row r="1339" spans="1:7" x14ac:dyDescent="0.25">
      <c r="A1339" s="6">
        <v>57</v>
      </c>
      <c r="B1339" s="6" t="s">
        <v>18</v>
      </c>
      <c r="C1339" s="7">
        <v>25.74</v>
      </c>
      <c r="D1339" s="6">
        <v>2</v>
      </c>
      <c r="E1339" s="6" t="s">
        <v>22</v>
      </c>
      <c r="F1339" s="6" t="s">
        <v>23</v>
      </c>
      <c r="G1339" s="7">
        <v>1262.9165600000001</v>
      </c>
    </row>
    <row r="1340" spans="1:7" x14ac:dyDescent="0.25">
      <c r="A1340" s="6">
        <v>23</v>
      </c>
      <c r="B1340" s="6" t="s">
        <v>18</v>
      </c>
      <c r="C1340" s="7">
        <v>33.4</v>
      </c>
      <c r="D1340" s="6">
        <v>0</v>
      </c>
      <c r="E1340" s="6" t="s">
        <v>22</v>
      </c>
      <c r="F1340" s="6" t="s">
        <v>20</v>
      </c>
      <c r="G1340" s="7">
        <v>1079.5937330000002</v>
      </c>
    </row>
    <row r="1341" spans="1:7" x14ac:dyDescent="0.25">
      <c r="A1341" s="6">
        <v>52</v>
      </c>
      <c r="B1341" s="6" t="s">
        <v>18</v>
      </c>
      <c r="C1341" s="7">
        <v>44.7</v>
      </c>
      <c r="D1341" s="6">
        <v>3</v>
      </c>
      <c r="E1341" s="6" t="s">
        <v>22</v>
      </c>
      <c r="F1341" s="6" t="s">
        <v>20</v>
      </c>
      <c r="G1341" s="7">
        <v>1141.1685</v>
      </c>
    </row>
    <row r="1342" spans="1:7" x14ac:dyDescent="0.25">
      <c r="A1342" s="6">
        <v>50</v>
      </c>
      <c r="B1342" s="6" t="s">
        <v>21</v>
      </c>
      <c r="C1342" s="7">
        <v>30.97</v>
      </c>
      <c r="D1342" s="6">
        <v>3</v>
      </c>
      <c r="E1342" s="6" t="s">
        <v>22</v>
      </c>
      <c r="F1342" s="6" t="s">
        <v>24</v>
      </c>
      <c r="G1342" s="7">
        <v>1060.05483</v>
      </c>
    </row>
    <row r="1343" spans="1:7" x14ac:dyDescent="0.25">
      <c r="A1343" s="6">
        <v>18</v>
      </c>
      <c r="B1343" s="6" t="s">
        <v>18</v>
      </c>
      <c r="C1343" s="7">
        <v>31.92</v>
      </c>
      <c r="D1343" s="6">
        <v>0</v>
      </c>
      <c r="E1343" s="6" t="s">
        <v>22</v>
      </c>
      <c r="F1343" s="6" t="s">
        <v>25</v>
      </c>
      <c r="G1343" s="7">
        <v>220.59807999999998</v>
      </c>
    </row>
    <row r="1344" spans="1:7" x14ac:dyDescent="0.25">
      <c r="A1344" s="6">
        <v>18</v>
      </c>
      <c r="B1344" s="6" t="s">
        <v>18</v>
      </c>
      <c r="C1344" s="7">
        <v>36.85</v>
      </c>
      <c r="D1344" s="6">
        <v>0</v>
      </c>
      <c r="E1344" s="6" t="s">
        <v>22</v>
      </c>
      <c r="F1344" s="6" t="s">
        <v>23</v>
      </c>
      <c r="G1344" s="7">
        <v>162.98335</v>
      </c>
    </row>
    <row r="1345" spans="1:7" x14ac:dyDescent="0.25">
      <c r="A1345" s="6">
        <v>21</v>
      </c>
      <c r="B1345" s="6" t="s">
        <v>18</v>
      </c>
      <c r="C1345" s="7">
        <v>25.8</v>
      </c>
      <c r="D1345" s="6">
        <v>0</v>
      </c>
      <c r="E1345" s="6" t="s">
        <v>22</v>
      </c>
      <c r="F1345" s="6" t="s">
        <v>20</v>
      </c>
      <c r="G1345" s="7">
        <v>200.7945</v>
      </c>
    </row>
    <row r="1346" spans="1:7" x14ac:dyDescent="0.25">
      <c r="A1346" s="6">
        <v>61</v>
      </c>
      <c r="B1346" s="6" t="s">
        <v>18</v>
      </c>
      <c r="C1346" s="7">
        <v>29.07</v>
      </c>
      <c r="D1346" s="6">
        <v>0</v>
      </c>
      <c r="E1346" s="6" t="s">
        <v>19</v>
      </c>
      <c r="F1346" s="6" t="s">
        <v>24</v>
      </c>
      <c r="G1346" s="7">
        <v>2914.1360300000001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40"/>
  <sheetViews>
    <sheetView showGridLines="0" zoomScale="70" zoomScaleNormal="70" workbookViewId="0">
      <selection activeCell="G26" sqref="G26"/>
    </sheetView>
  </sheetViews>
  <sheetFormatPr defaultRowHeight="15" x14ac:dyDescent="0.25"/>
  <cols>
    <col min="4" max="4" width="13.42578125" customWidth="1"/>
    <col min="5" max="5" width="11.7109375" customWidth="1"/>
    <col min="6" max="6" width="9.7109375" customWidth="1"/>
    <col min="7" max="7" width="15.7109375" customWidth="1"/>
    <col min="8" max="8" width="17.28515625" customWidth="1"/>
    <col min="9" max="9" width="16.28515625" customWidth="1"/>
    <col min="10" max="10" width="20.85546875" customWidth="1"/>
    <col min="14" max="14" width="21.28515625" customWidth="1"/>
    <col min="15" max="15" width="14" customWidth="1"/>
    <col min="17" max="17" width="17.7109375" bestFit="1" customWidth="1"/>
    <col min="18" max="18" width="12.7109375" customWidth="1"/>
  </cols>
  <sheetData>
    <row r="2" spans="1:10" ht="15.75" x14ac:dyDescent="0.25">
      <c r="A2" s="4" t="s">
        <v>2</v>
      </c>
      <c r="B2" s="4" t="s">
        <v>4</v>
      </c>
      <c r="C2" s="5" t="s">
        <v>6</v>
      </c>
      <c r="D2" s="4" t="s">
        <v>8</v>
      </c>
      <c r="E2" s="4" t="s">
        <v>10</v>
      </c>
      <c r="F2" s="4" t="s">
        <v>12</v>
      </c>
      <c r="G2" s="4" t="s">
        <v>14</v>
      </c>
      <c r="H2" s="9" t="s">
        <v>28</v>
      </c>
      <c r="I2" s="10" t="s">
        <v>29</v>
      </c>
      <c r="J2" s="10" t="s">
        <v>30</v>
      </c>
    </row>
    <row r="3" spans="1:10" x14ac:dyDescent="0.25">
      <c r="A3" s="6">
        <v>19</v>
      </c>
      <c r="B3" s="6" t="s">
        <v>18</v>
      </c>
      <c r="C3" s="7">
        <v>27.9</v>
      </c>
      <c r="D3" s="6">
        <v>0</v>
      </c>
      <c r="E3" s="6" t="s">
        <v>19</v>
      </c>
      <c r="F3" s="6" t="s">
        <v>20</v>
      </c>
      <c r="G3" s="7">
        <v>1688.4923999999999</v>
      </c>
      <c r="H3" t="str">
        <f>IF(C3&lt;18.5,"1.baixo peso",IF(C3&lt;25,"2.peso normal",IF(C3&lt;30,"3.sobrepeso",IF(C3&lt;35,"4.obesidade grau I",IF(C3&lt;40,"5.obesidade grau II","6.obesidade grau III")))))</f>
        <v>3.sobrepeso</v>
      </c>
      <c r="I3">
        <f>IF(E3="Sim",1,0)</f>
        <v>1</v>
      </c>
      <c r="J3">
        <f>IF(C3&gt;24.99,1,0)</f>
        <v>1</v>
      </c>
    </row>
    <row r="4" spans="1:10" x14ac:dyDescent="0.25">
      <c r="A4" s="6">
        <v>18</v>
      </c>
      <c r="B4" s="6" t="s">
        <v>21</v>
      </c>
      <c r="C4" s="7">
        <v>33.770000000000003</v>
      </c>
      <c r="D4" s="6">
        <v>1</v>
      </c>
      <c r="E4" s="6" t="s">
        <v>22</v>
      </c>
      <c r="F4" s="6" t="s">
        <v>23</v>
      </c>
      <c r="G4" s="7">
        <v>172.55522999999999</v>
      </c>
      <c r="H4" t="str">
        <f t="shared" ref="H4:H67" si="0">IF(C4&lt;18.5,"1.baixo peso",IF(C4&lt;25,"2.peso normal",IF(C4&lt;30,"3.sobrepeso",IF(C4&lt;35,"4.obesidade grau I",IF(C4&lt;40,"5.obesidade grau II","6.obesidade grau III")))))</f>
        <v>4.obesidade grau I</v>
      </c>
      <c r="I4">
        <f t="shared" ref="I4:I67" si="1">IF(E4="Sim",1,0)</f>
        <v>0</v>
      </c>
      <c r="J4">
        <f t="shared" ref="J4:J67" si="2">IF(C4&gt;24.99,1,0)</f>
        <v>1</v>
      </c>
    </row>
    <row r="5" spans="1:10" x14ac:dyDescent="0.25">
      <c r="A5" s="6">
        <v>28</v>
      </c>
      <c r="B5" s="6" t="s">
        <v>21</v>
      </c>
      <c r="C5" s="7">
        <v>33</v>
      </c>
      <c r="D5" s="6">
        <v>3</v>
      </c>
      <c r="E5" s="6" t="s">
        <v>22</v>
      </c>
      <c r="F5" s="6" t="s">
        <v>23</v>
      </c>
      <c r="G5" s="7">
        <v>444.94620000000003</v>
      </c>
      <c r="H5" t="str">
        <f t="shared" si="0"/>
        <v>4.obesidade grau I</v>
      </c>
      <c r="I5">
        <f t="shared" si="1"/>
        <v>0</v>
      </c>
      <c r="J5">
        <f t="shared" si="2"/>
        <v>1</v>
      </c>
    </row>
    <row r="6" spans="1:10" x14ac:dyDescent="0.25">
      <c r="A6" s="6">
        <v>33</v>
      </c>
      <c r="B6" s="6" t="s">
        <v>21</v>
      </c>
      <c r="C6" s="7">
        <v>22.704999999999998</v>
      </c>
      <c r="D6" s="6">
        <v>0</v>
      </c>
      <c r="E6" s="6" t="s">
        <v>22</v>
      </c>
      <c r="F6" s="6" t="s">
        <v>24</v>
      </c>
      <c r="G6" s="7">
        <v>2198.4470609999998</v>
      </c>
      <c r="H6" t="str">
        <f t="shared" si="0"/>
        <v>2.peso normal</v>
      </c>
      <c r="I6">
        <f t="shared" si="1"/>
        <v>0</v>
      </c>
      <c r="J6">
        <f t="shared" si="2"/>
        <v>0</v>
      </c>
    </row>
    <row r="7" spans="1:10" x14ac:dyDescent="0.25">
      <c r="A7" s="6">
        <v>32</v>
      </c>
      <c r="B7" s="6" t="s">
        <v>21</v>
      </c>
      <c r="C7" s="7">
        <v>28.88</v>
      </c>
      <c r="D7" s="6">
        <v>0</v>
      </c>
      <c r="E7" s="6" t="s">
        <v>22</v>
      </c>
      <c r="F7" s="6" t="s">
        <v>24</v>
      </c>
      <c r="G7" s="7">
        <v>386.68552</v>
      </c>
      <c r="H7" t="str">
        <f t="shared" si="0"/>
        <v>3.sobrepeso</v>
      </c>
      <c r="I7">
        <f t="shared" si="1"/>
        <v>0</v>
      </c>
      <c r="J7">
        <f t="shared" si="2"/>
        <v>1</v>
      </c>
    </row>
    <row r="8" spans="1:10" x14ac:dyDescent="0.25">
      <c r="A8" s="6">
        <v>31</v>
      </c>
      <c r="B8" s="6" t="s">
        <v>18</v>
      </c>
      <c r="C8" s="7">
        <v>25.74</v>
      </c>
      <c r="D8" s="6">
        <v>0</v>
      </c>
      <c r="E8" s="6" t="s">
        <v>22</v>
      </c>
      <c r="F8" s="6" t="s">
        <v>23</v>
      </c>
      <c r="G8" s="7">
        <v>375.66215999999997</v>
      </c>
      <c r="H8" t="str">
        <f t="shared" si="0"/>
        <v>3.sobrepeso</v>
      </c>
      <c r="I8">
        <f t="shared" si="1"/>
        <v>0</v>
      </c>
      <c r="J8">
        <f t="shared" si="2"/>
        <v>1</v>
      </c>
    </row>
    <row r="9" spans="1:10" x14ac:dyDescent="0.25">
      <c r="A9" s="6">
        <v>46</v>
      </c>
      <c r="B9" s="6" t="s">
        <v>18</v>
      </c>
      <c r="C9" s="7">
        <v>33.44</v>
      </c>
      <c r="D9" s="6">
        <v>1</v>
      </c>
      <c r="E9" s="6" t="s">
        <v>22</v>
      </c>
      <c r="F9" s="6" t="s">
        <v>23</v>
      </c>
      <c r="G9" s="7">
        <v>824.05895999999996</v>
      </c>
      <c r="H9" t="str">
        <f t="shared" si="0"/>
        <v>4.obesidade grau I</v>
      </c>
      <c r="I9">
        <f t="shared" si="1"/>
        <v>0</v>
      </c>
      <c r="J9">
        <f t="shared" si="2"/>
        <v>1</v>
      </c>
    </row>
    <row r="10" spans="1:10" x14ac:dyDescent="0.25">
      <c r="A10" s="6">
        <v>37</v>
      </c>
      <c r="B10" s="6" t="s">
        <v>18</v>
      </c>
      <c r="C10" s="7">
        <v>27.74</v>
      </c>
      <c r="D10" s="6">
        <v>3</v>
      </c>
      <c r="E10" s="6" t="s">
        <v>22</v>
      </c>
      <c r="F10" s="6" t="s">
        <v>24</v>
      </c>
      <c r="G10" s="7">
        <v>728.15056000000004</v>
      </c>
      <c r="H10" t="str">
        <f t="shared" si="0"/>
        <v>3.sobrepeso</v>
      </c>
      <c r="I10">
        <f t="shared" si="1"/>
        <v>0</v>
      </c>
      <c r="J10">
        <f t="shared" si="2"/>
        <v>1</v>
      </c>
    </row>
    <row r="11" spans="1:10" x14ac:dyDescent="0.25">
      <c r="A11" s="6">
        <v>37</v>
      </c>
      <c r="B11" s="6" t="s">
        <v>21</v>
      </c>
      <c r="C11" s="7">
        <v>29.83</v>
      </c>
      <c r="D11" s="6">
        <v>2</v>
      </c>
      <c r="E11" s="6" t="s">
        <v>22</v>
      </c>
      <c r="F11" s="6" t="s">
        <v>25</v>
      </c>
      <c r="G11" s="7">
        <v>640.64107000000001</v>
      </c>
      <c r="H11" t="str">
        <f t="shared" si="0"/>
        <v>3.sobrepeso</v>
      </c>
      <c r="I11">
        <f t="shared" si="1"/>
        <v>0</v>
      </c>
      <c r="J11">
        <f t="shared" si="2"/>
        <v>1</v>
      </c>
    </row>
    <row r="12" spans="1:10" x14ac:dyDescent="0.25">
      <c r="A12" s="6">
        <v>60</v>
      </c>
      <c r="B12" s="6" t="s">
        <v>18</v>
      </c>
      <c r="C12" s="7">
        <v>25.84</v>
      </c>
      <c r="D12" s="6">
        <v>0</v>
      </c>
      <c r="E12" s="6" t="s">
        <v>22</v>
      </c>
      <c r="F12" s="6" t="s">
        <v>24</v>
      </c>
      <c r="G12" s="7">
        <v>2892.3136920000002</v>
      </c>
      <c r="H12" t="str">
        <f t="shared" si="0"/>
        <v>3.sobrepeso</v>
      </c>
      <c r="I12">
        <f t="shared" si="1"/>
        <v>0</v>
      </c>
      <c r="J12">
        <f t="shared" si="2"/>
        <v>1</v>
      </c>
    </row>
    <row r="13" spans="1:10" x14ac:dyDescent="0.25">
      <c r="A13" s="6">
        <v>25</v>
      </c>
      <c r="B13" s="6" t="s">
        <v>21</v>
      </c>
      <c r="C13" s="7">
        <v>26.22</v>
      </c>
      <c r="D13" s="6">
        <v>0</v>
      </c>
      <c r="E13" s="6" t="s">
        <v>22</v>
      </c>
      <c r="F13" s="6" t="s">
        <v>25</v>
      </c>
      <c r="G13" s="7">
        <v>272.13207999999997</v>
      </c>
      <c r="H13" t="str">
        <f t="shared" si="0"/>
        <v>3.sobrepeso</v>
      </c>
      <c r="I13">
        <f t="shared" si="1"/>
        <v>0</v>
      </c>
      <c r="J13">
        <f t="shared" si="2"/>
        <v>1</v>
      </c>
    </row>
    <row r="14" spans="1:10" x14ac:dyDescent="0.25">
      <c r="A14" s="6">
        <v>62</v>
      </c>
      <c r="B14" s="6" t="s">
        <v>18</v>
      </c>
      <c r="C14" s="7">
        <v>26.29</v>
      </c>
      <c r="D14" s="6">
        <v>0</v>
      </c>
      <c r="E14" s="6" t="s">
        <v>19</v>
      </c>
      <c r="F14" s="6" t="s">
        <v>23</v>
      </c>
      <c r="G14" s="7">
        <v>2780.8725100000001</v>
      </c>
      <c r="H14" t="str">
        <f t="shared" si="0"/>
        <v>3.sobrepeso</v>
      </c>
      <c r="I14">
        <f t="shared" si="1"/>
        <v>1</v>
      </c>
      <c r="J14">
        <f t="shared" si="2"/>
        <v>1</v>
      </c>
    </row>
    <row r="15" spans="1:10" x14ac:dyDescent="0.25">
      <c r="A15" s="6">
        <v>23</v>
      </c>
      <c r="B15" s="6" t="s">
        <v>21</v>
      </c>
      <c r="C15" s="7">
        <v>34.4</v>
      </c>
      <c r="D15" s="6">
        <v>0</v>
      </c>
      <c r="E15" s="6" t="s">
        <v>22</v>
      </c>
      <c r="F15" s="6" t="s">
        <v>20</v>
      </c>
      <c r="G15" s="7">
        <v>182.68430000000001</v>
      </c>
      <c r="H15" t="str">
        <f t="shared" si="0"/>
        <v>4.obesidade grau I</v>
      </c>
      <c r="I15">
        <f t="shared" si="1"/>
        <v>0</v>
      </c>
      <c r="J15">
        <f t="shared" si="2"/>
        <v>1</v>
      </c>
    </row>
    <row r="16" spans="1:10" x14ac:dyDescent="0.25">
      <c r="A16" s="6">
        <v>56</v>
      </c>
      <c r="B16" s="6" t="s">
        <v>18</v>
      </c>
      <c r="C16" s="7">
        <v>39.82</v>
      </c>
      <c r="D16" s="6">
        <v>0</v>
      </c>
      <c r="E16" s="6" t="s">
        <v>22</v>
      </c>
      <c r="F16" s="6" t="s">
        <v>23</v>
      </c>
      <c r="G16" s="7">
        <v>1109.07178</v>
      </c>
      <c r="H16" t="str">
        <f t="shared" si="0"/>
        <v>5.obesidade grau II</v>
      </c>
      <c r="I16">
        <f t="shared" si="1"/>
        <v>0</v>
      </c>
      <c r="J16">
        <f t="shared" si="2"/>
        <v>1</v>
      </c>
    </row>
    <row r="17" spans="1:10" x14ac:dyDescent="0.25">
      <c r="A17" s="6">
        <v>27</v>
      </c>
      <c r="B17" s="6" t="s">
        <v>21</v>
      </c>
      <c r="C17" s="7">
        <v>42.13</v>
      </c>
      <c r="D17" s="6">
        <v>0</v>
      </c>
      <c r="E17" s="6" t="s">
        <v>19</v>
      </c>
      <c r="F17" s="6" t="s">
        <v>23</v>
      </c>
      <c r="G17" s="7">
        <v>3961.1757700000003</v>
      </c>
      <c r="H17" t="str">
        <f t="shared" si="0"/>
        <v>6.obesidade grau III</v>
      </c>
      <c r="I17">
        <f t="shared" si="1"/>
        <v>1</v>
      </c>
      <c r="J17">
        <f t="shared" si="2"/>
        <v>1</v>
      </c>
    </row>
    <row r="18" spans="1:10" x14ac:dyDescent="0.25">
      <c r="A18" s="6">
        <v>19</v>
      </c>
      <c r="B18" s="6" t="s">
        <v>21</v>
      </c>
      <c r="C18" s="7">
        <v>24.6</v>
      </c>
      <c r="D18" s="6">
        <v>1</v>
      </c>
      <c r="E18" s="6" t="s">
        <v>22</v>
      </c>
      <c r="F18" s="6" t="s">
        <v>20</v>
      </c>
      <c r="G18" s="7">
        <v>183.72370000000001</v>
      </c>
      <c r="H18" t="str">
        <f t="shared" si="0"/>
        <v>2.peso normal</v>
      </c>
      <c r="I18">
        <f t="shared" si="1"/>
        <v>0</v>
      </c>
      <c r="J18">
        <f t="shared" si="2"/>
        <v>0</v>
      </c>
    </row>
    <row r="19" spans="1:10" x14ac:dyDescent="0.25">
      <c r="A19" s="6">
        <v>52</v>
      </c>
      <c r="B19" s="6" t="s">
        <v>18</v>
      </c>
      <c r="C19" s="7">
        <v>30.78</v>
      </c>
      <c r="D19" s="6">
        <v>1</v>
      </c>
      <c r="E19" s="6" t="s">
        <v>22</v>
      </c>
      <c r="F19" s="6" t="s">
        <v>25</v>
      </c>
      <c r="G19" s="7">
        <v>1079.73362</v>
      </c>
      <c r="H19" t="str">
        <f t="shared" si="0"/>
        <v>4.obesidade grau I</v>
      </c>
      <c r="I19">
        <f t="shared" si="1"/>
        <v>0</v>
      </c>
      <c r="J19">
        <f t="shared" si="2"/>
        <v>1</v>
      </c>
    </row>
    <row r="20" spans="1:10" x14ac:dyDescent="0.25">
      <c r="A20" s="6">
        <v>23</v>
      </c>
      <c r="B20" s="6" t="s">
        <v>21</v>
      </c>
      <c r="C20" s="7">
        <v>23.844999999999999</v>
      </c>
      <c r="D20" s="6">
        <v>0</v>
      </c>
      <c r="E20" s="6" t="s">
        <v>22</v>
      </c>
      <c r="F20" s="6" t="s">
        <v>25</v>
      </c>
      <c r="G20" s="7">
        <v>239.517155</v>
      </c>
      <c r="H20" t="str">
        <f t="shared" si="0"/>
        <v>2.peso normal</v>
      </c>
      <c r="I20">
        <f t="shared" si="1"/>
        <v>0</v>
      </c>
      <c r="J20">
        <f t="shared" si="2"/>
        <v>0</v>
      </c>
    </row>
    <row r="21" spans="1:10" x14ac:dyDescent="0.25">
      <c r="A21" s="6">
        <v>56</v>
      </c>
      <c r="B21" s="6" t="s">
        <v>21</v>
      </c>
      <c r="C21" s="7">
        <v>40.299999999999997</v>
      </c>
      <c r="D21" s="6">
        <v>0</v>
      </c>
      <c r="E21" s="6" t="s">
        <v>22</v>
      </c>
      <c r="F21" s="6" t="s">
        <v>20</v>
      </c>
      <c r="G21" s="7">
        <v>1060.2384999999999</v>
      </c>
      <c r="H21" t="str">
        <f t="shared" si="0"/>
        <v>6.obesidade grau III</v>
      </c>
      <c r="I21">
        <f t="shared" si="1"/>
        <v>0</v>
      </c>
      <c r="J21">
        <f t="shared" si="2"/>
        <v>1</v>
      </c>
    </row>
    <row r="22" spans="1:10" x14ac:dyDescent="0.25">
      <c r="A22" s="6">
        <v>30</v>
      </c>
      <c r="B22" s="6" t="s">
        <v>21</v>
      </c>
      <c r="C22" s="7">
        <v>35.299999999999997</v>
      </c>
      <c r="D22" s="6">
        <v>0</v>
      </c>
      <c r="E22" s="6" t="s">
        <v>19</v>
      </c>
      <c r="F22" s="6" t="s">
        <v>20</v>
      </c>
      <c r="G22" s="7">
        <v>3683.7466999999997</v>
      </c>
      <c r="H22" t="str">
        <f t="shared" si="0"/>
        <v>5.obesidade grau II</v>
      </c>
      <c r="I22">
        <f t="shared" si="1"/>
        <v>1</v>
      </c>
      <c r="J22">
        <f t="shared" si="2"/>
        <v>1</v>
      </c>
    </row>
    <row r="23" spans="1:10" x14ac:dyDescent="0.25">
      <c r="A23" s="6">
        <v>60</v>
      </c>
      <c r="B23" s="6" t="s">
        <v>18</v>
      </c>
      <c r="C23" s="7">
        <v>36.005000000000003</v>
      </c>
      <c r="D23" s="6">
        <v>0</v>
      </c>
      <c r="E23" s="6" t="s">
        <v>22</v>
      </c>
      <c r="F23" s="6" t="s">
        <v>25</v>
      </c>
      <c r="G23" s="7">
        <v>1322.884695</v>
      </c>
      <c r="H23" t="str">
        <f t="shared" si="0"/>
        <v>5.obesidade grau II</v>
      </c>
      <c r="I23">
        <f t="shared" si="1"/>
        <v>0</v>
      </c>
      <c r="J23">
        <f t="shared" si="2"/>
        <v>1</v>
      </c>
    </row>
    <row r="24" spans="1:10" x14ac:dyDescent="0.25">
      <c r="A24" s="6">
        <v>30</v>
      </c>
      <c r="B24" s="6" t="s">
        <v>18</v>
      </c>
      <c r="C24" s="7">
        <v>32.4</v>
      </c>
      <c r="D24" s="6">
        <v>1</v>
      </c>
      <c r="E24" s="6" t="s">
        <v>22</v>
      </c>
      <c r="F24" s="6" t="s">
        <v>20</v>
      </c>
      <c r="G24" s="7">
        <v>414.97359999999998</v>
      </c>
      <c r="H24" t="str">
        <f t="shared" si="0"/>
        <v>4.obesidade grau I</v>
      </c>
      <c r="I24">
        <f t="shared" si="1"/>
        <v>0</v>
      </c>
      <c r="J24">
        <f t="shared" si="2"/>
        <v>1</v>
      </c>
    </row>
    <row r="25" spans="1:10" x14ac:dyDescent="0.25">
      <c r="A25" s="6">
        <v>18</v>
      </c>
      <c r="B25" s="6" t="s">
        <v>21</v>
      </c>
      <c r="C25" s="7">
        <v>34.1</v>
      </c>
      <c r="D25" s="6">
        <v>0</v>
      </c>
      <c r="E25" s="6" t="s">
        <v>22</v>
      </c>
      <c r="F25" s="6" t="s">
        <v>23</v>
      </c>
      <c r="G25" s="7">
        <v>113.7011</v>
      </c>
      <c r="H25" t="str">
        <f t="shared" si="0"/>
        <v>4.obesidade grau I</v>
      </c>
      <c r="I25">
        <f t="shared" si="1"/>
        <v>0</v>
      </c>
      <c r="J25">
        <f t="shared" si="2"/>
        <v>1</v>
      </c>
    </row>
    <row r="26" spans="1:10" x14ac:dyDescent="0.25">
      <c r="A26" s="6">
        <v>34</v>
      </c>
      <c r="B26" s="6" t="s">
        <v>18</v>
      </c>
      <c r="C26" s="7">
        <v>31.92</v>
      </c>
      <c r="D26" s="6">
        <v>1</v>
      </c>
      <c r="E26" s="6" t="s">
        <v>19</v>
      </c>
      <c r="F26" s="6" t="s">
        <v>25</v>
      </c>
      <c r="G26" s="7">
        <v>3770.18768</v>
      </c>
      <c r="H26" t="str">
        <f t="shared" si="0"/>
        <v>4.obesidade grau I</v>
      </c>
      <c r="I26">
        <f t="shared" si="1"/>
        <v>1</v>
      </c>
      <c r="J26">
        <f t="shared" si="2"/>
        <v>1</v>
      </c>
    </row>
    <row r="27" spans="1:10" x14ac:dyDescent="0.25">
      <c r="A27" s="6">
        <v>37</v>
      </c>
      <c r="B27" s="6" t="s">
        <v>21</v>
      </c>
      <c r="C27" s="7">
        <v>28.024999999999999</v>
      </c>
      <c r="D27" s="6">
        <v>2</v>
      </c>
      <c r="E27" s="6" t="s">
        <v>22</v>
      </c>
      <c r="F27" s="6" t="s">
        <v>24</v>
      </c>
      <c r="G27" s="7">
        <v>620.390175</v>
      </c>
      <c r="H27" t="str">
        <f t="shared" si="0"/>
        <v>3.sobrepeso</v>
      </c>
      <c r="I27">
        <f t="shared" si="1"/>
        <v>0</v>
      </c>
      <c r="J27">
        <f t="shared" si="2"/>
        <v>1</v>
      </c>
    </row>
    <row r="28" spans="1:10" x14ac:dyDescent="0.25">
      <c r="A28" s="6">
        <v>59</v>
      </c>
      <c r="B28" s="6" t="s">
        <v>18</v>
      </c>
      <c r="C28" s="7">
        <v>27.72</v>
      </c>
      <c r="D28" s="6">
        <v>3</v>
      </c>
      <c r="E28" s="6" t="s">
        <v>22</v>
      </c>
      <c r="F28" s="6" t="s">
        <v>23</v>
      </c>
      <c r="G28" s="7">
        <v>1400.11338</v>
      </c>
      <c r="H28" t="str">
        <f t="shared" si="0"/>
        <v>3.sobrepeso</v>
      </c>
      <c r="I28">
        <f t="shared" si="1"/>
        <v>0</v>
      </c>
      <c r="J28">
        <f t="shared" si="2"/>
        <v>1</v>
      </c>
    </row>
    <row r="29" spans="1:10" x14ac:dyDescent="0.25">
      <c r="A29" s="6">
        <v>63</v>
      </c>
      <c r="B29" s="6" t="s">
        <v>18</v>
      </c>
      <c r="C29" s="7">
        <v>23.085000000000001</v>
      </c>
      <c r="D29" s="6">
        <v>0</v>
      </c>
      <c r="E29" s="6" t="s">
        <v>22</v>
      </c>
      <c r="F29" s="6" t="s">
        <v>25</v>
      </c>
      <c r="G29" s="7">
        <v>1445.1835150000002</v>
      </c>
      <c r="H29" t="str">
        <f t="shared" si="0"/>
        <v>2.peso normal</v>
      </c>
      <c r="I29">
        <f t="shared" si="1"/>
        <v>0</v>
      </c>
      <c r="J29">
        <f t="shared" si="2"/>
        <v>0</v>
      </c>
    </row>
    <row r="30" spans="1:10" x14ac:dyDescent="0.25">
      <c r="A30" s="6">
        <v>55</v>
      </c>
      <c r="B30" s="6" t="s">
        <v>18</v>
      </c>
      <c r="C30" s="7">
        <v>32.774999999999999</v>
      </c>
      <c r="D30" s="6">
        <v>2</v>
      </c>
      <c r="E30" s="6" t="s">
        <v>22</v>
      </c>
      <c r="F30" s="6" t="s">
        <v>24</v>
      </c>
      <c r="G30" s="7">
        <v>1226.8632250000001</v>
      </c>
      <c r="H30" t="str">
        <f t="shared" si="0"/>
        <v>4.obesidade grau I</v>
      </c>
      <c r="I30">
        <f t="shared" si="1"/>
        <v>0</v>
      </c>
      <c r="J30">
        <f t="shared" si="2"/>
        <v>1</v>
      </c>
    </row>
    <row r="31" spans="1:10" x14ac:dyDescent="0.25">
      <c r="A31" s="6">
        <v>23</v>
      </c>
      <c r="B31" s="6" t="s">
        <v>21</v>
      </c>
      <c r="C31" s="7">
        <v>17.385000000000002</v>
      </c>
      <c r="D31" s="6">
        <v>1</v>
      </c>
      <c r="E31" s="6" t="s">
        <v>22</v>
      </c>
      <c r="F31" s="6" t="s">
        <v>24</v>
      </c>
      <c r="G31" s="7">
        <v>277.51921499999997</v>
      </c>
      <c r="H31" t="str">
        <f t="shared" si="0"/>
        <v>1.baixo peso</v>
      </c>
      <c r="I31">
        <f t="shared" si="1"/>
        <v>0</v>
      </c>
      <c r="J31">
        <f t="shared" si="2"/>
        <v>0</v>
      </c>
    </row>
    <row r="32" spans="1:10" x14ac:dyDescent="0.25">
      <c r="A32" s="6">
        <v>31</v>
      </c>
      <c r="B32" s="6" t="s">
        <v>21</v>
      </c>
      <c r="C32" s="7">
        <v>36.299999999999997</v>
      </c>
      <c r="D32" s="6">
        <v>2</v>
      </c>
      <c r="E32" s="6" t="s">
        <v>19</v>
      </c>
      <c r="F32" s="6" t="s">
        <v>20</v>
      </c>
      <c r="G32" s="7">
        <v>3871.1</v>
      </c>
      <c r="H32" t="str">
        <f t="shared" si="0"/>
        <v>5.obesidade grau II</v>
      </c>
      <c r="I32">
        <f t="shared" si="1"/>
        <v>1</v>
      </c>
      <c r="J32">
        <f t="shared" si="2"/>
        <v>1</v>
      </c>
    </row>
    <row r="33" spans="1:10" x14ac:dyDescent="0.25">
      <c r="A33" s="6">
        <v>22</v>
      </c>
      <c r="B33" s="6" t="s">
        <v>21</v>
      </c>
      <c r="C33" s="7">
        <v>35.6</v>
      </c>
      <c r="D33" s="6">
        <v>0</v>
      </c>
      <c r="E33" s="6" t="s">
        <v>19</v>
      </c>
      <c r="F33" s="6" t="s">
        <v>20</v>
      </c>
      <c r="G33" s="7">
        <v>3558.5576000000001</v>
      </c>
      <c r="H33" t="str">
        <f t="shared" si="0"/>
        <v>5.obesidade grau II</v>
      </c>
      <c r="I33">
        <f t="shared" si="1"/>
        <v>1</v>
      </c>
      <c r="J33">
        <f t="shared" si="2"/>
        <v>1</v>
      </c>
    </row>
    <row r="34" spans="1:10" x14ac:dyDescent="0.25">
      <c r="A34" s="6">
        <v>18</v>
      </c>
      <c r="B34" s="6" t="s">
        <v>18</v>
      </c>
      <c r="C34" s="7">
        <v>26.315000000000001</v>
      </c>
      <c r="D34" s="6">
        <v>0</v>
      </c>
      <c r="E34" s="6" t="s">
        <v>22</v>
      </c>
      <c r="F34" s="6" t="s">
        <v>25</v>
      </c>
      <c r="G34" s="7">
        <v>219.81898500000003</v>
      </c>
      <c r="H34" t="str">
        <f t="shared" si="0"/>
        <v>3.sobrepeso</v>
      </c>
      <c r="I34">
        <f t="shared" si="1"/>
        <v>0</v>
      </c>
      <c r="J34">
        <f t="shared" si="2"/>
        <v>1</v>
      </c>
    </row>
    <row r="35" spans="1:10" x14ac:dyDescent="0.25">
      <c r="A35" s="6">
        <v>19</v>
      </c>
      <c r="B35" s="6" t="s">
        <v>18</v>
      </c>
      <c r="C35" s="7">
        <v>28.6</v>
      </c>
      <c r="D35" s="6">
        <v>5</v>
      </c>
      <c r="E35" s="6" t="s">
        <v>22</v>
      </c>
      <c r="F35" s="6" t="s">
        <v>20</v>
      </c>
      <c r="G35" s="7">
        <v>468.77969999999993</v>
      </c>
      <c r="H35" t="str">
        <f t="shared" si="0"/>
        <v>3.sobrepeso</v>
      </c>
      <c r="I35">
        <f t="shared" si="1"/>
        <v>0</v>
      </c>
      <c r="J35">
        <f t="shared" si="2"/>
        <v>1</v>
      </c>
    </row>
    <row r="36" spans="1:10" x14ac:dyDescent="0.25">
      <c r="A36" s="6">
        <v>63</v>
      </c>
      <c r="B36" s="6" t="s">
        <v>21</v>
      </c>
      <c r="C36" s="7">
        <v>28.31</v>
      </c>
      <c r="D36" s="6">
        <v>0</v>
      </c>
      <c r="E36" s="6" t="s">
        <v>22</v>
      </c>
      <c r="F36" s="6" t="s">
        <v>24</v>
      </c>
      <c r="G36" s="7">
        <v>1377.0097900000001</v>
      </c>
      <c r="H36" t="str">
        <f t="shared" si="0"/>
        <v>3.sobrepeso</v>
      </c>
      <c r="I36">
        <f t="shared" si="1"/>
        <v>0</v>
      </c>
      <c r="J36">
        <f t="shared" si="2"/>
        <v>1</v>
      </c>
    </row>
    <row r="37" spans="1:10" x14ac:dyDescent="0.25">
      <c r="A37" s="6">
        <v>28</v>
      </c>
      <c r="B37" s="6" t="s">
        <v>21</v>
      </c>
      <c r="C37" s="7">
        <v>36.4</v>
      </c>
      <c r="D37" s="6">
        <v>1</v>
      </c>
      <c r="E37" s="6" t="s">
        <v>19</v>
      </c>
      <c r="F37" s="6" t="s">
        <v>20</v>
      </c>
      <c r="G37" s="7">
        <v>5119.4559140000001</v>
      </c>
      <c r="H37" t="str">
        <f t="shared" si="0"/>
        <v>5.obesidade grau II</v>
      </c>
      <c r="I37">
        <f t="shared" si="1"/>
        <v>1</v>
      </c>
      <c r="J37">
        <f t="shared" si="2"/>
        <v>1</v>
      </c>
    </row>
    <row r="38" spans="1:10" x14ac:dyDescent="0.25">
      <c r="A38" s="6">
        <v>19</v>
      </c>
      <c r="B38" s="6" t="s">
        <v>21</v>
      </c>
      <c r="C38" s="7">
        <v>20.425000000000001</v>
      </c>
      <c r="D38" s="6">
        <v>0</v>
      </c>
      <c r="E38" s="6" t="s">
        <v>22</v>
      </c>
      <c r="F38" s="6" t="s">
        <v>24</v>
      </c>
      <c r="G38" s="7">
        <v>162.543375</v>
      </c>
      <c r="H38" t="str">
        <f t="shared" si="0"/>
        <v>2.peso normal</v>
      </c>
      <c r="I38">
        <f t="shared" si="1"/>
        <v>0</v>
      </c>
      <c r="J38">
        <f t="shared" si="2"/>
        <v>0</v>
      </c>
    </row>
    <row r="39" spans="1:10" x14ac:dyDescent="0.25">
      <c r="A39" s="6">
        <v>62</v>
      </c>
      <c r="B39" s="6" t="s">
        <v>18</v>
      </c>
      <c r="C39" s="7">
        <v>32.965000000000003</v>
      </c>
      <c r="D39" s="6">
        <v>3</v>
      </c>
      <c r="E39" s="6" t="s">
        <v>22</v>
      </c>
      <c r="F39" s="6" t="s">
        <v>24</v>
      </c>
      <c r="G39" s="7">
        <v>1561.219335</v>
      </c>
      <c r="H39" t="str">
        <f t="shared" si="0"/>
        <v>4.obesidade grau I</v>
      </c>
      <c r="I39">
        <f t="shared" si="1"/>
        <v>0</v>
      </c>
      <c r="J39">
        <f t="shared" si="2"/>
        <v>1</v>
      </c>
    </row>
    <row r="40" spans="1:10" x14ac:dyDescent="0.25">
      <c r="A40" s="6">
        <v>26</v>
      </c>
      <c r="B40" s="6" t="s">
        <v>21</v>
      </c>
      <c r="C40" s="7">
        <v>20.8</v>
      </c>
      <c r="D40" s="6">
        <v>0</v>
      </c>
      <c r="E40" s="6" t="s">
        <v>22</v>
      </c>
      <c r="F40" s="6" t="s">
        <v>20</v>
      </c>
      <c r="G40" s="7">
        <v>230.23000000000002</v>
      </c>
      <c r="H40" t="str">
        <f t="shared" si="0"/>
        <v>2.peso normal</v>
      </c>
      <c r="I40">
        <f t="shared" si="1"/>
        <v>0</v>
      </c>
      <c r="J40">
        <f t="shared" si="2"/>
        <v>0</v>
      </c>
    </row>
    <row r="41" spans="1:10" x14ac:dyDescent="0.25">
      <c r="A41" s="6">
        <v>35</v>
      </c>
      <c r="B41" s="6" t="s">
        <v>21</v>
      </c>
      <c r="C41" s="7">
        <v>36.67</v>
      </c>
      <c r="D41" s="6">
        <v>1</v>
      </c>
      <c r="E41" s="6" t="s">
        <v>19</v>
      </c>
      <c r="F41" s="6" t="s">
        <v>25</v>
      </c>
      <c r="G41" s="7">
        <v>3977.4276299999997</v>
      </c>
      <c r="H41" t="str">
        <f t="shared" si="0"/>
        <v>5.obesidade grau II</v>
      </c>
      <c r="I41">
        <f t="shared" si="1"/>
        <v>1</v>
      </c>
      <c r="J41">
        <f t="shared" si="2"/>
        <v>1</v>
      </c>
    </row>
    <row r="42" spans="1:10" x14ac:dyDescent="0.25">
      <c r="A42" s="6">
        <v>60</v>
      </c>
      <c r="B42" s="6" t="s">
        <v>21</v>
      </c>
      <c r="C42" s="7">
        <v>39.9</v>
      </c>
      <c r="D42" s="6">
        <v>0</v>
      </c>
      <c r="E42" s="6" t="s">
        <v>19</v>
      </c>
      <c r="F42" s="6" t="s">
        <v>20</v>
      </c>
      <c r="G42" s="7">
        <v>4817.3360999999995</v>
      </c>
      <c r="H42" t="str">
        <f t="shared" si="0"/>
        <v>5.obesidade grau II</v>
      </c>
      <c r="I42">
        <f t="shared" si="1"/>
        <v>1</v>
      </c>
      <c r="J42">
        <f t="shared" si="2"/>
        <v>1</v>
      </c>
    </row>
    <row r="43" spans="1:10" x14ac:dyDescent="0.25">
      <c r="A43" s="6">
        <v>24</v>
      </c>
      <c r="B43" s="6" t="s">
        <v>18</v>
      </c>
      <c r="C43" s="7">
        <v>26.6</v>
      </c>
      <c r="D43" s="6">
        <v>0</v>
      </c>
      <c r="E43" s="6" t="s">
        <v>22</v>
      </c>
      <c r="F43" s="6" t="s">
        <v>25</v>
      </c>
      <c r="G43" s="7">
        <v>304.6062</v>
      </c>
      <c r="H43" t="str">
        <f t="shared" si="0"/>
        <v>3.sobrepeso</v>
      </c>
      <c r="I43">
        <f t="shared" si="1"/>
        <v>0</v>
      </c>
      <c r="J43">
        <f t="shared" si="2"/>
        <v>1</v>
      </c>
    </row>
    <row r="44" spans="1:10" x14ac:dyDescent="0.25">
      <c r="A44" s="6">
        <v>31</v>
      </c>
      <c r="B44" s="6" t="s">
        <v>18</v>
      </c>
      <c r="C44" s="7">
        <v>36.630000000000003</v>
      </c>
      <c r="D44" s="6">
        <v>2</v>
      </c>
      <c r="E44" s="6" t="s">
        <v>22</v>
      </c>
      <c r="F44" s="6" t="s">
        <v>23</v>
      </c>
      <c r="G44" s="7">
        <v>494.97587000000004</v>
      </c>
      <c r="H44" t="str">
        <f t="shared" si="0"/>
        <v>5.obesidade grau II</v>
      </c>
      <c r="I44">
        <f t="shared" si="1"/>
        <v>0</v>
      </c>
      <c r="J44">
        <f t="shared" si="2"/>
        <v>1</v>
      </c>
    </row>
    <row r="45" spans="1:10" x14ac:dyDescent="0.25">
      <c r="A45" s="6">
        <v>41</v>
      </c>
      <c r="B45" s="6" t="s">
        <v>21</v>
      </c>
      <c r="C45" s="7">
        <v>21.78</v>
      </c>
      <c r="D45" s="6">
        <v>1</v>
      </c>
      <c r="E45" s="6" t="s">
        <v>22</v>
      </c>
      <c r="F45" s="6" t="s">
        <v>23</v>
      </c>
      <c r="G45" s="7">
        <v>627.24772000000007</v>
      </c>
      <c r="H45" t="str">
        <f t="shared" si="0"/>
        <v>2.peso normal</v>
      </c>
      <c r="I45">
        <f t="shared" si="1"/>
        <v>0</v>
      </c>
      <c r="J45">
        <f t="shared" si="2"/>
        <v>0</v>
      </c>
    </row>
    <row r="46" spans="1:10" x14ac:dyDescent="0.25">
      <c r="A46" s="6">
        <v>37</v>
      </c>
      <c r="B46" s="6" t="s">
        <v>18</v>
      </c>
      <c r="C46" s="7">
        <v>30.8</v>
      </c>
      <c r="D46" s="6">
        <v>2</v>
      </c>
      <c r="E46" s="6" t="s">
        <v>22</v>
      </c>
      <c r="F46" s="6" t="s">
        <v>23</v>
      </c>
      <c r="G46" s="7">
        <v>631.3759</v>
      </c>
      <c r="H46" t="str">
        <f t="shared" si="0"/>
        <v>4.obesidade grau I</v>
      </c>
      <c r="I46">
        <f t="shared" si="1"/>
        <v>0</v>
      </c>
      <c r="J46">
        <f t="shared" si="2"/>
        <v>1</v>
      </c>
    </row>
    <row r="47" spans="1:10" x14ac:dyDescent="0.25">
      <c r="A47" s="6">
        <v>38</v>
      </c>
      <c r="B47" s="6" t="s">
        <v>21</v>
      </c>
      <c r="C47" s="7">
        <v>37.049999999999997</v>
      </c>
      <c r="D47" s="6">
        <v>1</v>
      </c>
      <c r="E47" s="6" t="s">
        <v>22</v>
      </c>
      <c r="F47" s="6" t="s">
        <v>25</v>
      </c>
      <c r="G47" s="7">
        <v>607.96715000000006</v>
      </c>
      <c r="H47" t="str">
        <f t="shared" si="0"/>
        <v>5.obesidade grau II</v>
      </c>
      <c r="I47">
        <f t="shared" si="1"/>
        <v>0</v>
      </c>
      <c r="J47">
        <f t="shared" si="2"/>
        <v>1</v>
      </c>
    </row>
    <row r="48" spans="1:10" x14ac:dyDescent="0.25">
      <c r="A48" s="6">
        <v>55</v>
      </c>
      <c r="B48" s="6" t="s">
        <v>21</v>
      </c>
      <c r="C48" s="7">
        <v>37.299999999999997</v>
      </c>
      <c r="D48" s="6">
        <v>0</v>
      </c>
      <c r="E48" s="6" t="s">
        <v>22</v>
      </c>
      <c r="F48" s="6" t="s">
        <v>20</v>
      </c>
      <c r="G48" s="7">
        <v>2063.0283509999999</v>
      </c>
      <c r="H48" t="str">
        <f t="shared" si="0"/>
        <v>5.obesidade grau II</v>
      </c>
      <c r="I48">
        <f t="shared" si="1"/>
        <v>0</v>
      </c>
      <c r="J48">
        <f t="shared" si="2"/>
        <v>1</v>
      </c>
    </row>
    <row r="49" spans="1:10" x14ac:dyDescent="0.25">
      <c r="A49" s="6">
        <v>18</v>
      </c>
      <c r="B49" s="6" t="s">
        <v>18</v>
      </c>
      <c r="C49" s="7">
        <v>38.664999999999999</v>
      </c>
      <c r="D49" s="6">
        <v>2</v>
      </c>
      <c r="E49" s="6" t="s">
        <v>22</v>
      </c>
      <c r="F49" s="6" t="s">
        <v>25</v>
      </c>
      <c r="G49" s="7">
        <v>339.33563500000002</v>
      </c>
      <c r="H49" t="str">
        <f t="shared" si="0"/>
        <v>5.obesidade grau II</v>
      </c>
      <c r="I49">
        <f t="shared" si="1"/>
        <v>0</v>
      </c>
      <c r="J49">
        <f t="shared" si="2"/>
        <v>1</v>
      </c>
    </row>
    <row r="50" spans="1:10" x14ac:dyDescent="0.25">
      <c r="A50" s="6">
        <v>28</v>
      </c>
      <c r="B50" s="6" t="s">
        <v>18</v>
      </c>
      <c r="C50" s="7">
        <v>34.770000000000003</v>
      </c>
      <c r="D50" s="6">
        <v>0</v>
      </c>
      <c r="E50" s="6" t="s">
        <v>22</v>
      </c>
      <c r="F50" s="6" t="s">
        <v>24</v>
      </c>
      <c r="G50" s="7">
        <v>355.69223</v>
      </c>
      <c r="H50" t="str">
        <f t="shared" si="0"/>
        <v>4.obesidade grau I</v>
      </c>
      <c r="I50">
        <f t="shared" si="1"/>
        <v>0</v>
      </c>
      <c r="J50">
        <f t="shared" si="2"/>
        <v>1</v>
      </c>
    </row>
    <row r="51" spans="1:10" x14ac:dyDescent="0.25">
      <c r="A51" s="6">
        <v>60</v>
      </c>
      <c r="B51" s="6" t="s">
        <v>18</v>
      </c>
      <c r="C51" s="7">
        <v>24.53</v>
      </c>
      <c r="D51" s="6">
        <v>0</v>
      </c>
      <c r="E51" s="6" t="s">
        <v>22</v>
      </c>
      <c r="F51" s="6" t="s">
        <v>23</v>
      </c>
      <c r="G51" s="7">
        <v>1262.9896699999999</v>
      </c>
      <c r="H51" t="str">
        <f t="shared" si="0"/>
        <v>2.peso normal</v>
      </c>
      <c r="I51">
        <f t="shared" si="1"/>
        <v>0</v>
      </c>
      <c r="J51">
        <f t="shared" si="2"/>
        <v>0</v>
      </c>
    </row>
    <row r="52" spans="1:10" x14ac:dyDescent="0.25">
      <c r="A52" s="6">
        <v>36</v>
      </c>
      <c r="B52" s="6" t="s">
        <v>21</v>
      </c>
      <c r="C52" s="7">
        <v>35.200000000000003</v>
      </c>
      <c r="D52" s="6">
        <v>1</v>
      </c>
      <c r="E52" s="6" t="s">
        <v>19</v>
      </c>
      <c r="F52" s="6" t="s">
        <v>23</v>
      </c>
      <c r="G52" s="7">
        <v>3870.9175999999998</v>
      </c>
      <c r="H52" t="str">
        <f t="shared" si="0"/>
        <v>5.obesidade grau II</v>
      </c>
      <c r="I52">
        <f t="shared" si="1"/>
        <v>1</v>
      </c>
      <c r="J52">
        <f t="shared" si="2"/>
        <v>1</v>
      </c>
    </row>
    <row r="53" spans="1:10" x14ac:dyDescent="0.25">
      <c r="A53" s="6">
        <v>18</v>
      </c>
      <c r="B53" s="6" t="s">
        <v>18</v>
      </c>
      <c r="C53" s="7">
        <v>35.625</v>
      </c>
      <c r="D53" s="6">
        <v>0</v>
      </c>
      <c r="E53" s="6" t="s">
        <v>22</v>
      </c>
      <c r="F53" s="6" t="s">
        <v>25</v>
      </c>
      <c r="G53" s="7">
        <v>221.11307499999998</v>
      </c>
      <c r="H53" t="str">
        <f t="shared" si="0"/>
        <v>5.obesidade grau II</v>
      </c>
      <c r="I53">
        <f t="shared" si="1"/>
        <v>0</v>
      </c>
      <c r="J53">
        <f t="shared" si="2"/>
        <v>1</v>
      </c>
    </row>
    <row r="54" spans="1:10" x14ac:dyDescent="0.25">
      <c r="A54" s="6">
        <v>21</v>
      </c>
      <c r="B54" s="6" t="s">
        <v>18</v>
      </c>
      <c r="C54" s="7">
        <v>33.630000000000003</v>
      </c>
      <c r="D54" s="6">
        <v>2</v>
      </c>
      <c r="E54" s="6" t="s">
        <v>22</v>
      </c>
      <c r="F54" s="6" t="s">
        <v>24</v>
      </c>
      <c r="G54" s="7">
        <v>357.98286999999999</v>
      </c>
      <c r="H54" t="str">
        <f t="shared" si="0"/>
        <v>4.obesidade grau I</v>
      </c>
      <c r="I54">
        <f t="shared" si="1"/>
        <v>0</v>
      </c>
      <c r="J54">
        <f t="shared" si="2"/>
        <v>1</v>
      </c>
    </row>
    <row r="55" spans="1:10" x14ac:dyDescent="0.25">
      <c r="A55" s="6">
        <v>48</v>
      </c>
      <c r="B55" s="6" t="s">
        <v>21</v>
      </c>
      <c r="C55" s="7">
        <v>28</v>
      </c>
      <c r="D55" s="6">
        <v>1</v>
      </c>
      <c r="E55" s="6" t="s">
        <v>19</v>
      </c>
      <c r="F55" s="6" t="s">
        <v>20</v>
      </c>
      <c r="G55" s="7">
        <v>2356.8272000000002</v>
      </c>
      <c r="H55" t="str">
        <f t="shared" si="0"/>
        <v>3.sobrepeso</v>
      </c>
      <c r="I55">
        <f t="shared" si="1"/>
        <v>1</v>
      </c>
      <c r="J55">
        <f t="shared" si="2"/>
        <v>1</v>
      </c>
    </row>
    <row r="56" spans="1:10" x14ac:dyDescent="0.25">
      <c r="A56" s="6">
        <v>36</v>
      </c>
      <c r="B56" s="6" t="s">
        <v>21</v>
      </c>
      <c r="C56" s="7">
        <v>34.43</v>
      </c>
      <c r="D56" s="6">
        <v>0</v>
      </c>
      <c r="E56" s="6" t="s">
        <v>19</v>
      </c>
      <c r="F56" s="6" t="s">
        <v>23</v>
      </c>
      <c r="G56" s="7">
        <v>3774.2575700000002</v>
      </c>
      <c r="H56" t="str">
        <f t="shared" si="0"/>
        <v>4.obesidade grau I</v>
      </c>
      <c r="I56">
        <f t="shared" si="1"/>
        <v>1</v>
      </c>
      <c r="J56">
        <f t="shared" si="2"/>
        <v>1</v>
      </c>
    </row>
    <row r="57" spans="1:10" x14ac:dyDescent="0.25">
      <c r="A57" s="6">
        <v>40</v>
      </c>
      <c r="B57" s="6" t="s">
        <v>18</v>
      </c>
      <c r="C57" s="7">
        <v>28.69</v>
      </c>
      <c r="D57" s="6">
        <v>3</v>
      </c>
      <c r="E57" s="6" t="s">
        <v>22</v>
      </c>
      <c r="F57" s="6" t="s">
        <v>24</v>
      </c>
      <c r="G57" s="7">
        <v>805.96791000000007</v>
      </c>
      <c r="H57" t="str">
        <f t="shared" si="0"/>
        <v>3.sobrepeso</v>
      </c>
      <c r="I57">
        <f t="shared" si="1"/>
        <v>0</v>
      </c>
      <c r="J57">
        <f t="shared" si="2"/>
        <v>1</v>
      </c>
    </row>
    <row r="58" spans="1:10" x14ac:dyDescent="0.25">
      <c r="A58" s="6">
        <v>58</v>
      </c>
      <c r="B58" s="6" t="s">
        <v>21</v>
      </c>
      <c r="C58" s="7">
        <v>36.954999999999998</v>
      </c>
      <c r="D58" s="6">
        <v>2</v>
      </c>
      <c r="E58" s="6" t="s">
        <v>19</v>
      </c>
      <c r="F58" s="6" t="s">
        <v>24</v>
      </c>
      <c r="G58" s="7">
        <v>4749.649445</v>
      </c>
      <c r="H58" t="str">
        <f t="shared" si="0"/>
        <v>5.obesidade grau II</v>
      </c>
      <c r="I58">
        <f t="shared" si="1"/>
        <v>1</v>
      </c>
      <c r="J58">
        <f t="shared" si="2"/>
        <v>1</v>
      </c>
    </row>
    <row r="59" spans="1:10" x14ac:dyDescent="0.25">
      <c r="A59" s="6">
        <v>58</v>
      </c>
      <c r="B59" s="6" t="s">
        <v>18</v>
      </c>
      <c r="C59" s="7">
        <v>31.824999999999999</v>
      </c>
      <c r="D59" s="6">
        <v>2</v>
      </c>
      <c r="E59" s="6" t="s">
        <v>22</v>
      </c>
      <c r="F59" s="6" t="s">
        <v>25</v>
      </c>
      <c r="G59" s="7">
        <v>1360.7368750000001</v>
      </c>
      <c r="H59" t="str">
        <f t="shared" si="0"/>
        <v>4.obesidade grau I</v>
      </c>
      <c r="I59">
        <f t="shared" si="1"/>
        <v>0</v>
      </c>
      <c r="J59">
        <f t="shared" si="2"/>
        <v>1</v>
      </c>
    </row>
    <row r="60" spans="1:10" x14ac:dyDescent="0.25">
      <c r="A60" s="6">
        <v>18</v>
      </c>
      <c r="B60" s="6" t="s">
        <v>21</v>
      </c>
      <c r="C60" s="7">
        <v>31.68</v>
      </c>
      <c r="D60" s="6">
        <v>2</v>
      </c>
      <c r="E60" s="6" t="s">
        <v>19</v>
      </c>
      <c r="F60" s="6" t="s">
        <v>23</v>
      </c>
      <c r="G60" s="7">
        <v>3430.3167200000003</v>
      </c>
      <c r="H60" t="str">
        <f t="shared" si="0"/>
        <v>4.obesidade grau I</v>
      </c>
      <c r="I60">
        <f t="shared" si="1"/>
        <v>1</v>
      </c>
      <c r="J60">
        <f t="shared" si="2"/>
        <v>1</v>
      </c>
    </row>
    <row r="61" spans="1:10" x14ac:dyDescent="0.25">
      <c r="A61" s="6">
        <v>53</v>
      </c>
      <c r="B61" s="6" t="s">
        <v>18</v>
      </c>
      <c r="C61" s="7">
        <v>22.88</v>
      </c>
      <c r="D61" s="6">
        <v>1</v>
      </c>
      <c r="E61" s="6" t="s">
        <v>19</v>
      </c>
      <c r="F61" s="6" t="s">
        <v>23</v>
      </c>
      <c r="G61" s="7">
        <v>2324.4790199999998</v>
      </c>
      <c r="H61" t="str">
        <f t="shared" si="0"/>
        <v>2.peso normal</v>
      </c>
      <c r="I61">
        <f t="shared" si="1"/>
        <v>1</v>
      </c>
      <c r="J61">
        <f t="shared" si="2"/>
        <v>0</v>
      </c>
    </row>
    <row r="62" spans="1:10" x14ac:dyDescent="0.25">
      <c r="A62" s="6">
        <v>34</v>
      </c>
      <c r="B62" s="6" t="s">
        <v>18</v>
      </c>
      <c r="C62" s="7">
        <v>37.335000000000001</v>
      </c>
      <c r="D62" s="6">
        <v>2</v>
      </c>
      <c r="E62" s="6" t="s">
        <v>22</v>
      </c>
      <c r="F62" s="6" t="s">
        <v>24</v>
      </c>
      <c r="G62" s="7">
        <v>598.95236499999999</v>
      </c>
      <c r="H62" t="str">
        <f t="shared" si="0"/>
        <v>5.obesidade grau II</v>
      </c>
      <c r="I62">
        <f t="shared" si="1"/>
        <v>0</v>
      </c>
      <c r="J62">
        <f t="shared" si="2"/>
        <v>1</v>
      </c>
    </row>
    <row r="63" spans="1:10" x14ac:dyDescent="0.25">
      <c r="A63" s="6">
        <v>43</v>
      </c>
      <c r="B63" s="6" t="s">
        <v>21</v>
      </c>
      <c r="C63" s="7">
        <v>27.36</v>
      </c>
      <c r="D63" s="6">
        <v>3</v>
      </c>
      <c r="E63" s="6" t="s">
        <v>22</v>
      </c>
      <c r="F63" s="6" t="s">
        <v>25</v>
      </c>
      <c r="G63" s="7">
        <v>860.62173999999993</v>
      </c>
      <c r="H63" t="str">
        <f t="shared" si="0"/>
        <v>3.sobrepeso</v>
      </c>
      <c r="I63">
        <f t="shared" si="1"/>
        <v>0</v>
      </c>
      <c r="J63">
        <f t="shared" si="2"/>
        <v>1</v>
      </c>
    </row>
    <row r="64" spans="1:10" x14ac:dyDescent="0.25">
      <c r="A64" s="6">
        <v>25</v>
      </c>
      <c r="B64" s="6" t="s">
        <v>21</v>
      </c>
      <c r="C64" s="7">
        <v>33.659999999999997</v>
      </c>
      <c r="D64" s="6">
        <v>4</v>
      </c>
      <c r="E64" s="6" t="s">
        <v>22</v>
      </c>
      <c r="F64" s="6" t="s">
        <v>23</v>
      </c>
      <c r="G64" s="7">
        <v>450.46624000000003</v>
      </c>
      <c r="H64" t="str">
        <f t="shared" si="0"/>
        <v>4.obesidade grau I</v>
      </c>
      <c r="I64">
        <f t="shared" si="1"/>
        <v>0</v>
      </c>
      <c r="J64">
        <f t="shared" si="2"/>
        <v>1</v>
      </c>
    </row>
    <row r="65" spans="1:10" x14ac:dyDescent="0.25">
      <c r="A65" s="6">
        <v>64</v>
      </c>
      <c r="B65" s="6" t="s">
        <v>21</v>
      </c>
      <c r="C65" s="7">
        <v>24.7</v>
      </c>
      <c r="D65" s="6">
        <v>1</v>
      </c>
      <c r="E65" s="6" t="s">
        <v>22</v>
      </c>
      <c r="F65" s="6" t="s">
        <v>24</v>
      </c>
      <c r="G65" s="7">
        <v>3016.6618170000002</v>
      </c>
      <c r="H65" t="str">
        <f t="shared" si="0"/>
        <v>2.peso normal</v>
      </c>
      <c r="I65">
        <f t="shared" si="1"/>
        <v>0</v>
      </c>
      <c r="J65">
        <f t="shared" si="2"/>
        <v>0</v>
      </c>
    </row>
    <row r="66" spans="1:10" x14ac:dyDescent="0.25">
      <c r="A66" s="6">
        <v>28</v>
      </c>
      <c r="B66" s="6" t="s">
        <v>18</v>
      </c>
      <c r="C66" s="7">
        <v>25.934999999999999</v>
      </c>
      <c r="D66" s="6">
        <v>1</v>
      </c>
      <c r="E66" s="6" t="s">
        <v>22</v>
      </c>
      <c r="F66" s="6" t="s">
        <v>24</v>
      </c>
      <c r="G66" s="7">
        <v>413.36416499999996</v>
      </c>
      <c r="H66" t="str">
        <f t="shared" si="0"/>
        <v>3.sobrepeso</v>
      </c>
      <c r="I66">
        <f t="shared" si="1"/>
        <v>0</v>
      </c>
      <c r="J66">
        <f t="shared" si="2"/>
        <v>1</v>
      </c>
    </row>
    <row r="67" spans="1:10" x14ac:dyDescent="0.25">
      <c r="A67" s="6">
        <v>20</v>
      </c>
      <c r="B67" s="6" t="s">
        <v>18</v>
      </c>
      <c r="C67" s="7">
        <v>22.42</v>
      </c>
      <c r="D67" s="6">
        <v>0</v>
      </c>
      <c r="E67" s="6" t="s">
        <v>19</v>
      </c>
      <c r="F67" s="6" t="s">
        <v>24</v>
      </c>
      <c r="G67" s="7">
        <v>1471.1743799999999</v>
      </c>
      <c r="H67" t="str">
        <f t="shared" si="0"/>
        <v>2.peso normal</v>
      </c>
      <c r="I67">
        <f t="shared" si="1"/>
        <v>1</v>
      </c>
      <c r="J67">
        <f t="shared" si="2"/>
        <v>0</v>
      </c>
    </row>
    <row r="68" spans="1:10" x14ac:dyDescent="0.25">
      <c r="A68" s="6">
        <v>19</v>
      </c>
      <c r="B68" s="6" t="s">
        <v>18</v>
      </c>
      <c r="C68" s="7">
        <v>28.9</v>
      </c>
      <c r="D68" s="6">
        <v>0</v>
      </c>
      <c r="E68" s="6" t="s">
        <v>22</v>
      </c>
      <c r="F68" s="6" t="s">
        <v>20</v>
      </c>
      <c r="G68" s="7">
        <v>174.32139999999998</v>
      </c>
      <c r="H68" t="str">
        <f t="shared" ref="H68:H131" si="3">IF(C68&lt;18.5,"1.baixo peso",IF(C68&lt;25,"2.peso normal",IF(C68&lt;30,"3.sobrepeso",IF(C68&lt;35,"4.obesidade grau I",IF(C68&lt;40,"5.obesidade grau II","6.obesidade grau III")))))</f>
        <v>3.sobrepeso</v>
      </c>
      <c r="I68">
        <f t="shared" ref="I68:I131" si="4">IF(E68="Sim",1,0)</f>
        <v>0</v>
      </c>
      <c r="J68">
        <f t="shared" ref="J68:J131" si="5">IF(C68&gt;24.99,1,0)</f>
        <v>1</v>
      </c>
    </row>
    <row r="69" spans="1:10" x14ac:dyDescent="0.25">
      <c r="A69" s="6">
        <v>61</v>
      </c>
      <c r="B69" s="6" t="s">
        <v>18</v>
      </c>
      <c r="C69" s="7">
        <v>39.1</v>
      </c>
      <c r="D69" s="6">
        <v>2</v>
      </c>
      <c r="E69" s="6" t="s">
        <v>22</v>
      </c>
      <c r="F69" s="6" t="s">
        <v>20</v>
      </c>
      <c r="G69" s="7">
        <v>1423.5072</v>
      </c>
      <c r="H69" t="str">
        <f t="shared" si="3"/>
        <v>5.obesidade grau II</v>
      </c>
      <c r="I69">
        <f t="shared" si="4"/>
        <v>0</v>
      </c>
      <c r="J69">
        <f t="shared" si="5"/>
        <v>1</v>
      </c>
    </row>
    <row r="70" spans="1:10" x14ac:dyDescent="0.25">
      <c r="A70" s="6">
        <v>40</v>
      </c>
      <c r="B70" s="6" t="s">
        <v>21</v>
      </c>
      <c r="C70" s="7">
        <v>26.315000000000001</v>
      </c>
      <c r="D70" s="6">
        <v>1</v>
      </c>
      <c r="E70" s="6" t="s">
        <v>22</v>
      </c>
      <c r="F70" s="6" t="s">
        <v>24</v>
      </c>
      <c r="G70" s="7">
        <v>638.93778499999996</v>
      </c>
      <c r="H70" t="str">
        <f t="shared" si="3"/>
        <v>3.sobrepeso</v>
      </c>
      <c r="I70">
        <f t="shared" si="4"/>
        <v>0</v>
      </c>
      <c r="J70">
        <f t="shared" si="5"/>
        <v>1</v>
      </c>
    </row>
    <row r="71" spans="1:10" x14ac:dyDescent="0.25">
      <c r="A71" s="6">
        <v>40</v>
      </c>
      <c r="B71" s="6" t="s">
        <v>18</v>
      </c>
      <c r="C71" s="7">
        <v>36.19</v>
      </c>
      <c r="D71" s="6">
        <v>0</v>
      </c>
      <c r="E71" s="6" t="s">
        <v>22</v>
      </c>
      <c r="F71" s="6" t="s">
        <v>23</v>
      </c>
      <c r="G71" s="7">
        <v>592.01040999999998</v>
      </c>
      <c r="H71" t="str">
        <f t="shared" si="3"/>
        <v>5.obesidade grau II</v>
      </c>
      <c r="I71">
        <f t="shared" si="4"/>
        <v>0</v>
      </c>
      <c r="J71">
        <f t="shared" si="5"/>
        <v>1</v>
      </c>
    </row>
    <row r="72" spans="1:10" x14ac:dyDescent="0.25">
      <c r="A72" s="6">
        <v>28</v>
      </c>
      <c r="B72" s="6" t="s">
        <v>21</v>
      </c>
      <c r="C72" s="7">
        <v>23.98</v>
      </c>
      <c r="D72" s="6">
        <v>3</v>
      </c>
      <c r="E72" s="6" t="s">
        <v>19</v>
      </c>
      <c r="F72" s="6" t="s">
        <v>23</v>
      </c>
      <c r="G72" s="7">
        <v>1766.3144199999999</v>
      </c>
      <c r="H72" t="str">
        <f t="shared" si="3"/>
        <v>2.peso normal</v>
      </c>
      <c r="I72">
        <f t="shared" si="4"/>
        <v>1</v>
      </c>
      <c r="J72">
        <f t="shared" si="5"/>
        <v>0</v>
      </c>
    </row>
    <row r="73" spans="1:10" x14ac:dyDescent="0.25">
      <c r="A73" s="6">
        <v>27</v>
      </c>
      <c r="B73" s="6" t="s">
        <v>18</v>
      </c>
      <c r="C73" s="7">
        <v>24.75</v>
      </c>
      <c r="D73" s="6">
        <v>0</v>
      </c>
      <c r="E73" s="6" t="s">
        <v>19</v>
      </c>
      <c r="F73" s="6" t="s">
        <v>23</v>
      </c>
      <c r="G73" s="7">
        <v>1657.7779500000001</v>
      </c>
      <c r="H73" t="str">
        <f t="shared" si="3"/>
        <v>2.peso normal</v>
      </c>
      <c r="I73">
        <f t="shared" si="4"/>
        <v>1</v>
      </c>
      <c r="J73">
        <f t="shared" si="5"/>
        <v>0</v>
      </c>
    </row>
    <row r="74" spans="1:10" x14ac:dyDescent="0.25">
      <c r="A74" s="6">
        <v>31</v>
      </c>
      <c r="B74" s="6" t="s">
        <v>21</v>
      </c>
      <c r="C74" s="7">
        <v>28.5</v>
      </c>
      <c r="D74" s="6">
        <v>5</v>
      </c>
      <c r="E74" s="6" t="s">
        <v>22</v>
      </c>
      <c r="F74" s="6" t="s">
        <v>25</v>
      </c>
      <c r="G74" s="7">
        <v>679.94579999999996</v>
      </c>
      <c r="H74" t="str">
        <f t="shared" si="3"/>
        <v>3.sobrepeso</v>
      </c>
      <c r="I74">
        <f t="shared" si="4"/>
        <v>0</v>
      </c>
      <c r="J74">
        <f t="shared" si="5"/>
        <v>1</v>
      </c>
    </row>
    <row r="75" spans="1:10" x14ac:dyDescent="0.25">
      <c r="A75" s="6">
        <v>53</v>
      </c>
      <c r="B75" s="6" t="s">
        <v>18</v>
      </c>
      <c r="C75" s="7">
        <v>28.1</v>
      </c>
      <c r="D75" s="6">
        <v>3</v>
      </c>
      <c r="E75" s="6" t="s">
        <v>22</v>
      </c>
      <c r="F75" s="6" t="s">
        <v>20</v>
      </c>
      <c r="G75" s="7">
        <v>1174.1726000000001</v>
      </c>
      <c r="H75" t="str">
        <f t="shared" si="3"/>
        <v>3.sobrepeso</v>
      </c>
      <c r="I75">
        <f t="shared" si="4"/>
        <v>0</v>
      </c>
      <c r="J75">
        <f t="shared" si="5"/>
        <v>1</v>
      </c>
    </row>
    <row r="76" spans="1:10" x14ac:dyDescent="0.25">
      <c r="A76" s="6">
        <v>58</v>
      </c>
      <c r="B76" s="6" t="s">
        <v>21</v>
      </c>
      <c r="C76" s="7">
        <v>32.01</v>
      </c>
      <c r="D76" s="6">
        <v>1</v>
      </c>
      <c r="E76" s="6" t="s">
        <v>22</v>
      </c>
      <c r="F76" s="6" t="s">
        <v>23</v>
      </c>
      <c r="G76" s="7">
        <v>1194.6625899999999</v>
      </c>
      <c r="H76" t="str">
        <f t="shared" si="3"/>
        <v>4.obesidade grau I</v>
      </c>
      <c r="I76">
        <f t="shared" si="4"/>
        <v>0</v>
      </c>
      <c r="J76">
        <f t="shared" si="5"/>
        <v>1</v>
      </c>
    </row>
    <row r="77" spans="1:10" x14ac:dyDescent="0.25">
      <c r="A77" s="6">
        <v>44</v>
      </c>
      <c r="B77" s="6" t="s">
        <v>21</v>
      </c>
      <c r="C77" s="7">
        <v>27.4</v>
      </c>
      <c r="D77" s="6">
        <v>2</v>
      </c>
      <c r="E77" s="6" t="s">
        <v>22</v>
      </c>
      <c r="F77" s="6" t="s">
        <v>20</v>
      </c>
      <c r="G77" s="7">
        <v>772.68540000000007</v>
      </c>
      <c r="H77" t="str">
        <f t="shared" si="3"/>
        <v>3.sobrepeso</v>
      </c>
      <c r="I77">
        <f t="shared" si="4"/>
        <v>0</v>
      </c>
      <c r="J77">
        <f t="shared" si="5"/>
        <v>1</v>
      </c>
    </row>
    <row r="78" spans="1:10" x14ac:dyDescent="0.25">
      <c r="A78" s="6">
        <v>57</v>
      </c>
      <c r="B78" s="6" t="s">
        <v>21</v>
      </c>
      <c r="C78" s="7">
        <v>34.01</v>
      </c>
      <c r="D78" s="6">
        <v>0</v>
      </c>
      <c r="E78" s="6" t="s">
        <v>22</v>
      </c>
      <c r="F78" s="6" t="s">
        <v>24</v>
      </c>
      <c r="G78" s="7">
        <v>1135.6660900000002</v>
      </c>
      <c r="H78" t="str">
        <f t="shared" si="3"/>
        <v>4.obesidade grau I</v>
      </c>
      <c r="I78">
        <f t="shared" si="4"/>
        <v>0</v>
      </c>
      <c r="J78">
        <f t="shared" si="5"/>
        <v>1</v>
      </c>
    </row>
    <row r="79" spans="1:10" x14ac:dyDescent="0.25">
      <c r="A79" s="6">
        <v>29</v>
      </c>
      <c r="B79" s="6" t="s">
        <v>18</v>
      </c>
      <c r="C79" s="7">
        <v>29.59</v>
      </c>
      <c r="D79" s="6">
        <v>1</v>
      </c>
      <c r="E79" s="6" t="s">
        <v>22</v>
      </c>
      <c r="F79" s="6" t="s">
        <v>23</v>
      </c>
      <c r="G79" s="7">
        <v>394.74131</v>
      </c>
      <c r="H79" t="str">
        <f t="shared" si="3"/>
        <v>3.sobrepeso</v>
      </c>
      <c r="I79">
        <f t="shared" si="4"/>
        <v>0</v>
      </c>
      <c r="J79">
        <f t="shared" si="5"/>
        <v>1</v>
      </c>
    </row>
    <row r="80" spans="1:10" x14ac:dyDescent="0.25">
      <c r="A80" s="6">
        <v>21</v>
      </c>
      <c r="B80" s="6" t="s">
        <v>21</v>
      </c>
      <c r="C80" s="7">
        <v>35.53</v>
      </c>
      <c r="D80" s="6">
        <v>0</v>
      </c>
      <c r="E80" s="6" t="s">
        <v>22</v>
      </c>
      <c r="F80" s="6" t="s">
        <v>23</v>
      </c>
      <c r="G80" s="7">
        <v>153.24697</v>
      </c>
      <c r="H80" t="str">
        <f t="shared" si="3"/>
        <v>5.obesidade grau II</v>
      </c>
      <c r="I80">
        <f t="shared" si="4"/>
        <v>0</v>
      </c>
      <c r="J80">
        <f t="shared" si="5"/>
        <v>1</v>
      </c>
    </row>
    <row r="81" spans="1:10" x14ac:dyDescent="0.25">
      <c r="A81" s="6">
        <v>22</v>
      </c>
      <c r="B81" s="6" t="s">
        <v>18</v>
      </c>
      <c r="C81" s="7">
        <v>39.805</v>
      </c>
      <c r="D81" s="6">
        <v>0</v>
      </c>
      <c r="E81" s="6" t="s">
        <v>22</v>
      </c>
      <c r="F81" s="6" t="s">
        <v>25</v>
      </c>
      <c r="G81" s="7">
        <v>275.502095</v>
      </c>
      <c r="H81" t="str">
        <f t="shared" si="3"/>
        <v>5.obesidade grau II</v>
      </c>
      <c r="I81">
        <f t="shared" si="4"/>
        <v>0</v>
      </c>
      <c r="J81">
        <f t="shared" si="5"/>
        <v>1</v>
      </c>
    </row>
    <row r="82" spans="1:10" x14ac:dyDescent="0.25">
      <c r="A82" s="6">
        <v>41</v>
      </c>
      <c r="B82" s="6" t="s">
        <v>18</v>
      </c>
      <c r="C82" s="7">
        <v>32.965000000000003</v>
      </c>
      <c r="D82" s="6">
        <v>0</v>
      </c>
      <c r="E82" s="6" t="s">
        <v>22</v>
      </c>
      <c r="F82" s="6" t="s">
        <v>24</v>
      </c>
      <c r="G82" s="7">
        <v>657.10243500000001</v>
      </c>
      <c r="H82" t="str">
        <f t="shared" si="3"/>
        <v>4.obesidade grau I</v>
      </c>
      <c r="I82">
        <f t="shared" si="4"/>
        <v>0</v>
      </c>
      <c r="J82">
        <f t="shared" si="5"/>
        <v>1</v>
      </c>
    </row>
    <row r="83" spans="1:10" x14ac:dyDescent="0.25">
      <c r="A83" s="6">
        <v>31</v>
      </c>
      <c r="B83" s="6" t="s">
        <v>21</v>
      </c>
      <c r="C83" s="7">
        <v>26.885000000000002</v>
      </c>
      <c r="D83" s="6">
        <v>1</v>
      </c>
      <c r="E83" s="6" t="s">
        <v>22</v>
      </c>
      <c r="F83" s="6" t="s">
        <v>25</v>
      </c>
      <c r="G83" s="7">
        <v>444.12131499999998</v>
      </c>
      <c r="H83" t="str">
        <f t="shared" si="3"/>
        <v>3.sobrepeso</v>
      </c>
      <c r="I83">
        <f t="shared" si="4"/>
        <v>0</v>
      </c>
      <c r="J83">
        <f t="shared" si="5"/>
        <v>1</v>
      </c>
    </row>
    <row r="84" spans="1:10" x14ac:dyDescent="0.25">
      <c r="A84" s="6">
        <v>45</v>
      </c>
      <c r="B84" s="6" t="s">
        <v>18</v>
      </c>
      <c r="C84" s="7">
        <v>38.284999999999997</v>
      </c>
      <c r="D84" s="6">
        <v>0</v>
      </c>
      <c r="E84" s="6" t="s">
        <v>22</v>
      </c>
      <c r="F84" s="6" t="s">
        <v>25</v>
      </c>
      <c r="G84" s="7">
        <v>793.52911500000005</v>
      </c>
      <c r="H84" t="str">
        <f t="shared" si="3"/>
        <v>5.obesidade grau II</v>
      </c>
      <c r="I84">
        <f t="shared" si="4"/>
        <v>0</v>
      </c>
      <c r="J84">
        <f t="shared" si="5"/>
        <v>1</v>
      </c>
    </row>
    <row r="85" spans="1:10" x14ac:dyDescent="0.25">
      <c r="A85" s="6">
        <v>22</v>
      </c>
      <c r="B85" s="6" t="s">
        <v>21</v>
      </c>
      <c r="C85" s="7">
        <v>37.619999999999997</v>
      </c>
      <c r="D85" s="6">
        <v>1</v>
      </c>
      <c r="E85" s="6" t="s">
        <v>19</v>
      </c>
      <c r="F85" s="6" t="s">
        <v>23</v>
      </c>
      <c r="G85" s="7">
        <v>3716.51638</v>
      </c>
      <c r="H85" t="str">
        <f t="shared" si="3"/>
        <v>5.obesidade grau II</v>
      </c>
      <c r="I85">
        <f t="shared" si="4"/>
        <v>1</v>
      </c>
      <c r="J85">
        <f t="shared" si="5"/>
        <v>1</v>
      </c>
    </row>
    <row r="86" spans="1:10" x14ac:dyDescent="0.25">
      <c r="A86" s="6">
        <v>48</v>
      </c>
      <c r="B86" s="6" t="s">
        <v>18</v>
      </c>
      <c r="C86" s="7">
        <v>41.23</v>
      </c>
      <c r="D86" s="6">
        <v>4</v>
      </c>
      <c r="E86" s="6" t="s">
        <v>22</v>
      </c>
      <c r="F86" s="6" t="s">
        <v>24</v>
      </c>
      <c r="G86" s="7">
        <v>1103.36617</v>
      </c>
      <c r="H86" t="str">
        <f t="shared" si="3"/>
        <v>6.obesidade grau III</v>
      </c>
      <c r="I86">
        <f t="shared" si="4"/>
        <v>0</v>
      </c>
      <c r="J86">
        <f t="shared" si="5"/>
        <v>1</v>
      </c>
    </row>
    <row r="87" spans="1:10" x14ac:dyDescent="0.25">
      <c r="A87" s="6">
        <v>37</v>
      </c>
      <c r="B87" s="6" t="s">
        <v>18</v>
      </c>
      <c r="C87" s="7">
        <v>34.799999999999997</v>
      </c>
      <c r="D87" s="6">
        <v>2</v>
      </c>
      <c r="E87" s="6" t="s">
        <v>19</v>
      </c>
      <c r="F87" s="6" t="s">
        <v>20</v>
      </c>
      <c r="G87" s="7">
        <v>3983.6518999999998</v>
      </c>
      <c r="H87" t="str">
        <f t="shared" si="3"/>
        <v>4.obesidade grau I</v>
      </c>
      <c r="I87">
        <f t="shared" si="4"/>
        <v>1</v>
      </c>
      <c r="J87">
        <f t="shared" si="5"/>
        <v>1</v>
      </c>
    </row>
    <row r="88" spans="1:10" x14ac:dyDescent="0.25">
      <c r="A88" s="6">
        <v>45</v>
      </c>
      <c r="B88" s="6" t="s">
        <v>21</v>
      </c>
      <c r="C88" s="7">
        <v>22.895</v>
      </c>
      <c r="D88" s="6">
        <v>2</v>
      </c>
      <c r="E88" s="6" t="s">
        <v>19</v>
      </c>
      <c r="F88" s="6" t="s">
        <v>24</v>
      </c>
      <c r="G88" s="7">
        <v>2109.8554049999998</v>
      </c>
      <c r="H88" t="str">
        <f t="shared" si="3"/>
        <v>2.peso normal</v>
      </c>
      <c r="I88">
        <f t="shared" si="4"/>
        <v>1</v>
      </c>
      <c r="J88">
        <f t="shared" si="5"/>
        <v>0</v>
      </c>
    </row>
    <row r="89" spans="1:10" x14ac:dyDescent="0.25">
      <c r="A89" s="6">
        <v>57</v>
      </c>
      <c r="B89" s="6" t="s">
        <v>18</v>
      </c>
      <c r="C89" s="7">
        <v>31.16</v>
      </c>
      <c r="D89" s="6">
        <v>0</v>
      </c>
      <c r="E89" s="6" t="s">
        <v>19</v>
      </c>
      <c r="F89" s="6" t="s">
        <v>24</v>
      </c>
      <c r="G89" s="7">
        <v>4357.8939399999999</v>
      </c>
      <c r="H89" t="str">
        <f t="shared" si="3"/>
        <v>4.obesidade grau I</v>
      </c>
      <c r="I89">
        <f t="shared" si="4"/>
        <v>1</v>
      </c>
      <c r="J89">
        <f t="shared" si="5"/>
        <v>1</v>
      </c>
    </row>
    <row r="90" spans="1:10" x14ac:dyDescent="0.25">
      <c r="A90" s="6">
        <v>56</v>
      </c>
      <c r="B90" s="6" t="s">
        <v>18</v>
      </c>
      <c r="C90" s="7">
        <v>27.2</v>
      </c>
      <c r="D90" s="6">
        <v>0</v>
      </c>
      <c r="E90" s="6" t="s">
        <v>22</v>
      </c>
      <c r="F90" s="6" t="s">
        <v>20</v>
      </c>
      <c r="G90" s="7">
        <v>1107.3175999999999</v>
      </c>
      <c r="H90" t="str">
        <f t="shared" si="3"/>
        <v>3.sobrepeso</v>
      </c>
      <c r="I90">
        <f t="shared" si="4"/>
        <v>0</v>
      </c>
      <c r="J90">
        <f t="shared" si="5"/>
        <v>1</v>
      </c>
    </row>
    <row r="91" spans="1:10" x14ac:dyDescent="0.25">
      <c r="A91" s="6">
        <v>46</v>
      </c>
      <c r="B91" s="6" t="s">
        <v>18</v>
      </c>
      <c r="C91" s="7">
        <v>27.74</v>
      </c>
      <c r="D91" s="6">
        <v>0</v>
      </c>
      <c r="E91" s="6" t="s">
        <v>22</v>
      </c>
      <c r="F91" s="6" t="s">
        <v>24</v>
      </c>
      <c r="G91" s="7">
        <v>802.66665999999998</v>
      </c>
      <c r="H91" t="str">
        <f t="shared" si="3"/>
        <v>3.sobrepeso</v>
      </c>
      <c r="I91">
        <f t="shared" si="4"/>
        <v>0</v>
      </c>
      <c r="J91">
        <f t="shared" si="5"/>
        <v>1</v>
      </c>
    </row>
    <row r="92" spans="1:10" x14ac:dyDescent="0.25">
      <c r="A92" s="6">
        <v>55</v>
      </c>
      <c r="B92" s="6" t="s">
        <v>18</v>
      </c>
      <c r="C92" s="7">
        <v>26.98</v>
      </c>
      <c r="D92" s="6">
        <v>0</v>
      </c>
      <c r="E92" s="6" t="s">
        <v>22</v>
      </c>
      <c r="F92" s="6" t="s">
        <v>24</v>
      </c>
      <c r="G92" s="7">
        <v>1108.2577200000001</v>
      </c>
      <c r="H92" t="str">
        <f t="shared" si="3"/>
        <v>3.sobrepeso</v>
      </c>
      <c r="I92">
        <f t="shared" si="4"/>
        <v>0</v>
      </c>
      <c r="J92">
        <f t="shared" si="5"/>
        <v>1</v>
      </c>
    </row>
    <row r="93" spans="1:10" x14ac:dyDescent="0.25">
      <c r="A93" s="6">
        <v>21</v>
      </c>
      <c r="B93" s="6" t="s">
        <v>18</v>
      </c>
      <c r="C93" s="7">
        <v>39.49</v>
      </c>
      <c r="D93" s="6">
        <v>0</v>
      </c>
      <c r="E93" s="6" t="s">
        <v>22</v>
      </c>
      <c r="F93" s="6" t="s">
        <v>23</v>
      </c>
      <c r="G93" s="7">
        <v>202.69740999999999</v>
      </c>
      <c r="H93" t="str">
        <f t="shared" si="3"/>
        <v>5.obesidade grau II</v>
      </c>
      <c r="I93">
        <f t="shared" si="4"/>
        <v>0</v>
      </c>
      <c r="J93">
        <f t="shared" si="5"/>
        <v>1</v>
      </c>
    </row>
    <row r="94" spans="1:10" x14ac:dyDescent="0.25">
      <c r="A94" s="6">
        <v>53</v>
      </c>
      <c r="B94" s="6" t="s">
        <v>18</v>
      </c>
      <c r="C94" s="7">
        <v>24.795000000000002</v>
      </c>
      <c r="D94" s="6">
        <v>1</v>
      </c>
      <c r="E94" s="6" t="s">
        <v>22</v>
      </c>
      <c r="F94" s="6" t="s">
        <v>24</v>
      </c>
      <c r="G94" s="7">
        <v>1094.213205</v>
      </c>
      <c r="H94" t="str">
        <f t="shared" si="3"/>
        <v>2.peso normal</v>
      </c>
      <c r="I94">
        <f t="shared" si="4"/>
        <v>0</v>
      </c>
      <c r="J94">
        <f t="shared" si="5"/>
        <v>0</v>
      </c>
    </row>
    <row r="95" spans="1:10" x14ac:dyDescent="0.25">
      <c r="A95" s="6">
        <v>59</v>
      </c>
      <c r="B95" s="6" t="s">
        <v>21</v>
      </c>
      <c r="C95" s="7">
        <v>29.83</v>
      </c>
      <c r="D95" s="6">
        <v>3</v>
      </c>
      <c r="E95" s="6" t="s">
        <v>19</v>
      </c>
      <c r="F95" s="6" t="s">
        <v>25</v>
      </c>
      <c r="G95" s="7">
        <v>3018.4936699999998</v>
      </c>
      <c r="H95" t="str">
        <f t="shared" si="3"/>
        <v>3.sobrepeso</v>
      </c>
      <c r="I95">
        <f t="shared" si="4"/>
        <v>1</v>
      </c>
      <c r="J95">
        <f t="shared" si="5"/>
        <v>1</v>
      </c>
    </row>
    <row r="96" spans="1:10" x14ac:dyDescent="0.25">
      <c r="A96" s="6">
        <v>35</v>
      </c>
      <c r="B96" s="6" t="s">
        <v>21</v>
      </c>
      <c r="C96" s="7">
        <v>34.770000000000003</v>
      </c>
      <c r="D96" s="6">
        <v>2</v>
      </c>
      <c r="E96" s="6" t="s">
        <v>22</v>
      </c>
      <c r="F96" s="6" t="s">
        <v>24</v>
      </c>
      <c r="G96" s="7">
        <v>572.90053</v>
      </c>
      <c r="H96" t="str">
        <f t="shared" si="3"/>
        <v>4.obesidade grau I</v>
      </c>
      <c r="I96">
        <f t="shared" si="4"/>
        <v>0</v>
      </c>
      <c r="J96">
        <f t="shared" si="5"/>
        <v>1</v>
      </c>
    </row>
    <row r="97" spans="1:10" x14ac:dyDescent="0.25">
      <c r="A97" s="6">
        <v>64</v>
      </c>
      <c r="B97" s="6" t="s">
        <v>18</v>
      </c>
      <c r="C97" s="7">
        <v>31.3</v>
      </c>
      <c r="D97" s="6">
        <v>2</v>
      </c>
      <c r="E97" s="6" t="s">
        <v>19</v>
      </c>
      <c r="F97" s="6" t="s">
        <v>20</v>
      </c>
      <c r="G97" s="7">
        <v>4729.1054999999997</v>
      </c>
      <c r="H97" t="str">
        <f t="shared" si="3"/>
        <v>4.obesidade grau I</v>
      </c>
      <c r="I97">
        <f t="shared" si="4"/>
        <v>1</v>
      </c>
      <c r="J97">
        <f t="shared" si="5"/>
        <v>1</v>
      </c>
    </row>
    <row r="98" spans="1:10" x14ac:dyDescent="0.25">
      <c r="A98" s="6">
        <v>28</v>
      </c>
      <c r="B98" s="6" t="s">
        <v>18</v>
      </c>
      <c r="C98" s="7">
        <v>37.619999999999997</v>
      </c>
      <c r="D98" s="6">
        <v>1</v>
      </c>
      <c r="E98" s="6" t="s">
        <v>22</v>
      </c>
      <c r="F98" s="6" t="s">
        <v>23</v>
      </c>
      <c r="G98" s="7">
        <v>376.68838</v>
      </c>
      <c r="H98" t="str">
        <f t="shared" si="3"/>
        <v>5.obesidade grau II</v>
      </c>
      <c r="I98">
        <f t="shared" si="4"/>
        <v>0</v>
      </c>
      <c r="J98">
        <f t="shared" si="5"/>
        <v>1</v>
      </c>
    </row>
    <row r="99" spans="1:10" x14ac:dyDescent="0.25">
      <c r="A99" s="6">
        <v>54</v>
      </c>
      <c r="B99" s="6" t="s">
        <v>18</v>
      </c>
      <c r="C99" s="7">
        <v>30.8</v>
      </c>
      <c r="D99" s="6">
        <v>3</v>
      </c>
      <c r="E99" s="6" t="s">
        <v>22</v>
      </c>
      <c r="F99" s="6" t="s">
        <v>20</v>
      </c>
      <c r="G99" s="7">
        <v>1210.5319999999999</v>
      </c>
      <c r="H99" t="str">
        <f t="shared" si="3"/>
        <v>4.obesidade grau I</v>
      </c>
      <c r="I99">
        <f t="shared" si="4"/>
        <v>0</v>
      </c>
      <c r="J99">
        <f t="shared" si="5"/>
        <v>1</v>
      </c>
    </row>
    <row r="100" spans="1:10" x14ac:dyDescent="0.25">
      <c r="A100" s="6">
        <v>55</v>
      </c>
      <c r="B100" s="6" t="s">
        <v>21</v>
      </c>
      <c r="C100" s="7">
        <v>38.28</v>
      </c>
      <c r="D100" s="6">
        <v>0</v>
      </c>
      <c r="E100" s="6" t="s">
        <v>22</v>
      </c>
      <c r="F100" s="6" t="s">
        <v>23</v>
      </c>
      <c r="G100" s="7">
        <v>1022.62842</v>
      </c>
      <c r="H100" t="str">
        <f t="shared" si="3"/>
        <v>5.obesidade grau II</v>
      </c>
      <c r="I100">
        <f t="shared" si="4"/>
        <v>0</v>
      </c>
      <c r="J100">
        <f t="shared" si="5"/>
        <v>1</v>
      </c>
    </row>
    <row r="101" spans="1:10" x14ac:dyDescent="0.25">
      <c r="A101" s="6">
        <v>56</v>
      </c>
      <c r="B101" s="6" t="s">
        <v>21</v>
      </c>
      <c r="C101" s="7">
        <v>19.95</v>
      </c>
      <c r="D101" s="6">
        <v>0</v>
      </c>
      <c r="E101" s="6" t="s">
        <v>19</v>
      </c>
      <c r="F101" s="6" t="s">
        <v>25</v>
      </c>
      <c r="G101" s="7">
        <v>2241.26485</v>
      </c>
      <c r="H101" t="str">
        <f t="shared" si="3"/>
        <v>2.peso normal</v>
      </c>
      <c r="I101">
        <f t="shared" si="4"/>
        <v>1</v>
      </c>
      <c r="J101">
        <f t="shared" si="5"/>
        <v>0</v>
      </c>
    </row>
    <row r="102" spans="1:10" x14ac:dyDescent="0.25">
      <c r="A102" s="6">
        <v>38</v>
      </c>
      <c r="B102" s="6" t="s">
        <v>21</v>
      </c>
      <c r="C102" s="7">
        <v>19.3</v>
      </c>
      <c r="D102" s="6">
        <v>0</v>
      </c>
      <c r="E102" s="6" t="s">
        <v>19</v>
      </c>
      <c r="F102" s="6" t="s">
        <v>20</v>
      </c>
      <c r="G102" s="7">
        <v>1582.0699</v>
      </c>
      <c r="H102" t="str">
        <f t="shared" si="3"/>
        <v>2.peso normal</v>
      </c>
      <c r="I102">
        <f t="shared" si="4"/>
        <v>1</v>
      </c>
      <c r="J102">
        <f t="shared" si="5"/>
        <v>0</v>
      </c>
    </row>
    <row r="103" spans="1:10" x14ac:dyDescent="0.25">
      <c r="A103" s="6">
        <v>41</v>
      </c>
      <c r="B103" s="6" t="s">
        <v>18</v>
      </c>
      <c r="C103" s="7">
        <v>31.6</v>
      </c>
      <c r="D103" s="6">
        <v>0</v>
      </c>
      <c r="E103" s="6" t="s">
        <v>22</v>
      </c>
      <c r="F103" s="6" t="s">
        <v>20</v>
      </c>
      <c r="G103" s="7">
        <v>618.61270000000002</v>
      </c>
      <c r="H103" t="str">
        <f t="shared" si="3"/>
        <v>4.obesidade grau I</v>
      </c>
      <c r="I103">
        <f t="shared" si="4"/>
        <v>0</v>
      </c>
      <c r="J103">
        <f t="shared" si="5"/>
        <v>1</v>
      </c>
    </row>
    <row r="104" spans="1:10" x14ac:dyDescent="0.25">
      <c r="A104" s="6">
        <v>30</v>
      </c>
      <c r="B104" s="6" t="s">
        <v>21</v>
      </c>
      <c r="C104" s="7">
        <v>25.46</v>
      </c>
      <c r="D104" s="6">
        <v>0</v>
      </c>
      <c r="E104" s="6" t="s">
        <v>22</v>
      </c>
      <c r="F104" s="6" t="s">
        <v>25</v>
      </c>
      <c r="G104" s="7">
        <v>364.50894</v>
      </c>
      <c r="H104" t="str">
        <f t="shared" si="3"/>
        <v>3.sobrepeso</v>
      </c>
      <c r="I104">
        <f t="shared" si="4"/>
        <v>0</v>
      </c>
      <c r="J104">
        <f t="shared" si="5"/>
        <v>1</v>
      </c>
    </row>
    <row r="105" spans="1:10" x14ac:dyDescent="0.25">
      <c r="A105" s="6">
        <v>18</v>
      </c>
      <c r="B105" s="6" t="s">
        <v>18</v>
      </c>
      <c r="C105" s="7">
        <v>30.114999999999998</v>
      </c>
      <c r="D105" s="6">
        <v>0</v>
      </c>
      <c r="E105" s="6" t="s">
        <v>22</v>
      </c>
      <c r="F105" s="6" t="s">
        <v>25</v>
      </c>
      <c r="G105" s="7">
        <v>2134.4846699999998</v>
      </c>
      <c r="H105" t="str">
        <f t="shared" si="3"/>
        <v>4.obesidade grau I</v>
      </c>
      <c r="I105">
        <f t="shared" si="4"/>
        <v>0</v>
      </c>
      <c r="J105">
        <f t="shared" si="5"/>
        <v>1</v>
      </c>
    </row>
    <row r="106" spans="1:10" x14ac:dyDescent="0.25">
      <c r="A106" s="6">
        <v>61</v>
      </c>
      <c r="B106" s="6" t="s">
        <v>18</v>
      </c>
      <c r="C106" s="7">
        <v>29.92</v>
      </c>
      <c r="D106" s="6">
        <v>3</v>
      </c>
      <c r="E106" s="6" t="s">
        <v>19</v>
      </c>
      <c r="F106" s="6" t="s">
        <v>23</v>
      </c>
      <c r="G106" s="7">
        <v>3094.2191800000001</v>
      </c>
      <c r="H106" t="str">
        <f t="shared" si="3"/>
        <v>3.sobrepeso</v>
      </c>
      <c r="I106">
        <f t="shared" si="4"/>
        <v>1</v>
      </c>
      <c r="J106">
        <f t="shared" si="5"/>
        <v>1</v>
      </c>
    </row>
    <row r="107" spans="1:10" x14ac:dyDescent="0.25">
      <c r="A107" s="6">
        <v>34</v>
      </c>
      <c r="B107" s="6" t="s">
        <v>18</v>
      </c>
      <c r="C107" s="7">
        <v>27.5</v>
      </c>
      <c r="D107" s="6">
        <v>1</v>
      </c>
      <c r="E107" s="6" t="s">
        <v>22</v>
      </c>
      <c r="F107" s="6" t="s">
        <v>20</v>
      </c>
      <c r="G107" s="7">
        <v>500.38530000000003</v>
      </c>
      <c r="H107" t="str">
        <f t="shared" si="3"/>
        <v>3.sobrepeso</v>
      </c>
      <c r="I107">
        <f t="shared" si="4"/>
        <v>0</v>
      </c>
      <c r="J107">
        <f t="shared" si="5"/>
        <v>1</v>
      </c>
    </row>
    <row r="108" spans="1:10" x14ac:dyDescent="0.25">
      <c r="A108" s="6">
        <v>20</v>
      </c>
      <c r="B108" s="6" t="s">
        <v>21</v>
      </c>
      <c r="C108" s="7">
        <v>28.024999999999999</v>
      </c>
      <c r="D108" s="6">
        <v>1</v>
      </c>
      <c r="E108" s="6" t="s">
        <v>19</v>
      </c>
      <c r="F108" s="6" t="s">
        <v>24</v>
      </c>
      <c r="G108" s="7">
        <v>1756.037975</v>
      </c>
      <c r="H108" t="str">
        <f t="shared" si="3"/>
        <v>3.sobrepeso</v>
      </c>
      <c r="I108">
        <f t="shared" si="4"/>
        <v>1</v>
      </c>
      <c r="J108">
        <f t="shared" si="5"/>
        <v>1</v>
      </c>
    </row>
    <row r="109" spans="1:10" x14ac:dyDescent="0.25">
      <c r="A109" s="6">
        <v>19</v>
      </c>
      <c r="B109" s="6" t="s">
        <v>18</v>
      </c>
      <c r="C109" s="7">
        <v>28.4</v>
      </c>
      <c r="D109" s="6">
        <v>1</v>
      </c>
      <c r="E109" s="6" t="s">
        <v>22</v>
      </c>
      <c r="F109" s="6" t="s">
        <v>20</v>
      </c>
      <c r="G109" s="7">
        <v>233.15189999999998</v>
      </c>
      <c r="H109" t="str">
        <f t="shared" si="3"/>
        <v>3.sobrepeso</v>
      </c>
      <c r="I109">
        <f t="shared" si="4"/>
        <v>0</v>
      </c>
      <c r="J109">
        <f t="shared" si="5"/>
        <v>1</v>
      </c>
    </row>
    <row r="110" spans="1:10" x14ac:dyDescent="0.25">
      <c r="A110" s="6">
        <v>26</v>
      </c>
      <c r="B110" s="6" t="s">
        <v>21</v>
      </c>
      <c r="C110" s="7">
        <v>30.875</v>
      </c>
      <c r="D110" s="6">
        <v>2</v>
      </c>
      <c r="E110" s="6" t="s">
        <v>22</v>
      </c>
      <c r="F110" s="6" t="s">
        <v>24</v>
      </c>
      <c r="G110" s="7">
        <v>387.73042500000003</v>
      </c>
      <c r="H110" t="str">
        <f t="shared" si="3"/>
        <v>4.obesidade grau I</v>
      </c>
      <c r="I110">
        <f t="shared" si="4"/>
        <v>0</v>
      </c>
      <c r="J110">
        <f t="shared" si="5"/>
        <v>1</v>
      </c>
    </row>
    <row r="111" spans="1:10" x14ac:dyDescent="0.25">
      <c r="A111" s="6">
        <v>29</v>
      </c>
      <c r="B111" s="6" t="s">
        <v>21</v>
      </c>
      <c r="C111" s="7">
        <v>27.94</v>
      </c>
      <c r="D111" s="6">
        <v>0</v>
      </c>
      <c r="E111" s="6" t="s">
        <v>22</v>
      </c>
      <c r="F111" s="6" t="s">
        <v>23</v>
      </c>
      <c r="G111" s="7">
        <v>286.71195999999998</v>
      </c>
      <c r="H111" t="str">
        <f t="shared" si="3"/>
        <v>3.sobrepeso</v>
      </c>
      <c r="I111">
        <f t="shared" si="4"/>
        <v>0</v>
      </c>
      <c r="J111">
        <f t="shared" si="5"/>
        <v>1</v>
      </c>
    </row>
    <row r="112" spans="1:10" x14ac:dyDescent="0.25">
      <c r="A112" s="6">
        <v>63</v>
      </c>
      <c r="B112" s="6" t="s">
        <v>21</v>
      </c>
      <c r="C112" s="7">
        <v>35.090000000000003</v>
      </c>
      <c r="D112" s="6">
        <v>0</v>
      </c>
      <c r="E112" s="6" t="s">
        <v>19</v>
      </c>
      <c r="F112" s="6" t="s">
        <v>23</v>
      </c>
      <c r="G112" s="7">
        <v>4705.55321</v>
      </c>
      <c r="H112" t="str">
        <f t="shared" si="3"/>
        <v>5.obesidade grau II</v>
      </c>
      <c r="I112">
        <f t="shared" si="4"/>
        <v>1</v>
      </c>
      <c r="J112">
        <f t="shared" si="5"/>
        <v>1</v>
      </c>
    </row>
    <row r="113" spans="1:10" x14ac:dyDescent="0.25">
      <c r="A113" s="6">
        <v>54</v>
      </c>
      <c r="B113" s="6" t="s">
        <v>21</v>
      </c>
      <c r="C113" s="7">
        <v>33.630000000000003</v>
      </c>
      <c r="D113" s="6">
        <v>1</v>
      </c>
      <c r="E113" s="6" t="s">
        <v>22</v>
      </c>
      <c r="F113" s="6" t="s">
        <v>24</v>
      </c>
      <c r="G113" s="7">
        <v>1082.5253699999998</v>
      </c>
      <c r="H113" t="str">
        <f t="shared" si="3"/>
        <v>4.obesidade grau I</v>
      </c>
      <c r="I113">
        <f t="shared" si="4"/>
        <v>0</v>
      </c>
      <c r="J113">
        <f t="shared" si="5"/>
        <v>1</v>
      </c>
    </row>
    <row r="114" spans="1:10" x14ac:dyDescent="0.25">
      <c r="A114" s="6">
        <v>55</v>
      </c>
      <c r="B114" s="6" t="s">
        <v>18</v>
      </c>
      <c r="C114" s="7">
        <v>29.7</v>
      </c>
      <c r="D114" s="6">
        <v>2</v>
      </c>
      <c r="E114" s="6" t="s">
        <v>22</v>
      </c>
      <c r="F114" s="6" t="s">
        <v>20</v>
      </c>
      <c r="G114" s="7">
        <v>1188.1358</v>
      </c>
      <c r="H114" t="str">
        <f t="shared" si="3"/>
        <v>3.sobrepeso</v>
      </c>
      <c r="I114">
        <f t="shared" si="4"/>
        <v>0</v>
      </c>
      <c r="J114">
        <f t="shared" si="5"/>
        <v>1</v>
      </c>
    </row>
    <row r="115" spans="1:10" x14ac:dyDescent="0.25">
      <c r="A115" s="6">
        <v>37</v>
      </c>
      <c r="B115" s="6" t="s">
        <v>21</v>
      </c>
      <c r="C115" s="7">
        <v>30.8</v>
      </c>
      <c r="D115" s="6">
        <v>0</v>
      </c>
      <c r="E115" s="6" t="s">
        <v>22</v>
      </c>
      <c r="F115" s="6" t="s">
        <v>20</v>
      </c>
      <c r="G115" s="7">
        <v>464.67590000000001</v>
      </c>
      <c r="H115" t="str">
        <f t="shared" si="3"/>
        <v>4.obesidade grau I</v>
      </c>
      <c r="I115">
        <f t="shared" si="4"/>
        <v>0</v>
      </c>
      <c r="J115">
        <f t="shared" si="5"/>
        <v>1</v>
      </c>
    </row>
    <row r="116" spans="1:10" x14ac:dyDescent="0.25">
      <c r="A116" s="6">
        <v>21</v>
      </c>
      <c r="B116" s="6" t="s">
        <v>18</v>
      </c>
      <c r="C116" s="7">
        <v>35.72</v>
      </c>
      <c r="D116" s="6">
        <v>0</v>
      </c>
      <c r="E116" s="6" t="s">
        <v>22</v>
      </c>
      <c r="F116" s="6" t="s">
        <v>24</v>
      </c>
      <c r="G116" s="7">
        <v>240.47337999999999</v>
      </c>
      <c r="H116" t="str">
        <f t="shared" si="3"/>
        <v>5.obesidade grau II</v>
      </c>
      <c r="I116">
        <f t="shared" si="4"/>
        <v>0</v>
      </c>
      <c r="J116">
        <f t="shared" si="5"/>
        <v>1</v>
      </c>
    </row>
    <row r="117" spans="1:10" x14ac:dyDescent="0.25">
      <c r="A117" s="6">
        <v>52</v>
      </c>
      <c r="B117" s="6" t="s">
        <v>21</v>
      </c>
      <c r="C117" s="7">
        <v>32.204999999999998</v>
      </c>
      <c r="D117" s="6">
        <v>3</v>
      </c>
      <c r="E117" s="6" t="s">
        <v>22</v>
      </c>
      <c r="F117" s="6" t="s">
        <v>25</v>
      </c>
      <c r="G117" s="7">
        <v>1148.8316950000001</v>
      </c>
      <c r="H117" t="str">
        <f t="shared" si="3"/>
        <v>4.obesidade grau I</v>
      </c>
      <c r="I117">
        <f t="shared" si="4"/>
        <v>0</v>
      </c>
      <c r="J117">
        <f t="shared" si="5"/>
        <v>1</v>
      </c>
    </row>
    <row r="118" spans="1:10" x14ac:dyDescent="0.25">
      <c r="A118" s="6">
        <v>60</v>
      </c>
      <c r="B118" s="6" t="s">
        <v>21</v>
      </c>
      <c r="C118" s="7">
        <v>28.594999999999999</v>
      </c>
      <c r="D118" s="6">
        <v>0</v>
      </c>
      <c r="E118" s="6" t="s">
        <v>22</v>
      </c>
      <c r="F118" s="6" t="s">
        <v>25</v>
      </c>
      <c r="G118" s="7">
        <v>3025.9995559999998</v>
      </c>
      <c r="H118" t="str">
        <f t="shared" si="3"/>
        <v>3.sobrepeso</v>
      </c>
      <c r="I118">
        <f t="shared" si="4"/>
        <v>0</v>
      </c>
      <c r="J118">
        <f t="shared" si="5"/>
        <v>1</v>
      </c>
    </row>
    <row r="119" spans="1:10" x14ac:dyDescent="0.25">
      <c r="A119" s="6">
        <v>58</v>
      </c>
      <c r="B119" s="6" t="s">
        <v>21</v>
      </c>
      <c r="C119" s="7">
        <v>49.06</v>
      </c>
      <c r="D119" s="6">
        <v>0</v>
      </c>
      <c r="E119" s="6" t="s">
        <v>22</v>
      </c>
      <c r="F119" s="6" t="s">
        <v>23</v>
      </c>
      <c r="G119" s="7">
        <v>1138.1325400000001</v>
      </c>
      <c r="H119" t="str">
        <f t="shared" si="3"/>
        <v>6.obesidade grau III</v>
      </c>
      <c r="I119">
        <f t="shared" si="4"/>
        <v>0</v>
      </c>
      <c r="J119">
        <f t="shared" si="5"/>
        <v>1</v>
      </c>
    </row>
    <row r="120" spans="1:10" x14ac:dyDescent="0.25">
      <c r="A120" s="6">
        <v>29</v>
      </c>
      <c r="B120" s="6" t="s">
        <v>18</v>
      </c>
      <c r="C120" s="7">
        <v>27.94</v>
      </c>
      <c r="D120" s="6">
        <v>1</v>
      </c>
      <c r="E120" s="6" t="s">
        <v>19</v>
      </c>
      <c r="F120" s="6" t="s">
        <v>23</v>
      </c>
      <c r="G120" s="7">
        <v>1910.7779600000001</v>
      </c>
      <c r="H120" t="str">
        <f t="shared" si="3"/>
        <v>3.sobrepeso</v>
      </c>
      <c r="I120">
        <f t="shared" si="4"/>
        <v>1</v>
      </c>
      <c r="J120">
        <f t="shared" si="5"/>
        <v>1</v>
      </c>
    </row>
    <row r="121" spans="1:10" x14ac:dyDescent="0.25">
      <c r="A121" s="6">
        <v>49</v>
      </c>
      <c r="B121" s="6" t="s">
        <v>18</v>
      </c>
      <c r="C121" s="7">
        <v>27.17</v>
      </c>
      <c r="D121" s="6">
        <v>0</v>
      </c>
      <c r="E121" s="6" t="s">
        <v>22</v>
      </c>
      <c r="F121" s="6" t="s">
        <v>23</v>
      </c>
      <c r="G121" s="7">
        <v>860.13292999999999</v>
      </c>
      <c r="H121" t="str">
        <f t="shared" si="3"/>
        <v>3.sobrepeso</v>
      </c>
      <c r="I121">
        <f t="shared" si="4"/>
        <v>0</v>
      </c>
      <c r="J121">
        <f t="shared" si="5"/>
        <v>1</v>
      </c>
    </row>
    <row r="122" spans="1:10" x14ac:dyDescent="0.25">
      <c r="A122" s="6">
        <v>37</v>
      </c>
      <c r="B122" s="6" t="s">
        <v>18</v>
      </c>
      <c r="C122" s="7">
        <v>23.37</v>
      </c>
      <c r="D122" s="6">
        <v>2</v>
      </c>
      <c r="E122" s="6" t="s">
        <v>22</v>
      </c>
      <c r="F122" s="6" t="s">
        <v>24</v>
      </c>
      <c r="G122" s="7">
        <v>668.64313000000004</v>
      </c>
      <c r="H122" t="str">
        <f t="shared" si="3"/>
        <v>2.peso normal</v>
      </c>
      <c r="I122">
        <f t="shared" si="4"/>
        <v>0</v>
      </c>
      <c r="J122">
        <f t="shared" si="5"/>
        <v>0</v>
      </c>
    </row>
    <row r="123" spans="1:10" x14ac:dyDescent="0.25">
      <c r="A123" s="6">
        <v>44</v>
      </c>
      <c r="B123" s="6" t="s">
        <v>21</v>
      </c>
      <c r="C123" s="7">
        <v>37.1</v>
      </c>
      <c r="D123" s="6">
        <v>2</v>
      </c>
      <c r="E123" s="6" t="s">
        <v>22</v>
      </c>
      <c r="F123" s="6" t="s">
        <v>20</v>
      </c>
      <c r="G123" s="7">
        <v>774.03370000000007</v>
      </c>
      <c r="H123" t="str">
        <f t="shared" si="3"/>
        <v>5.obesidade grau II</v>
      </c>
      <c r="I123">
        <f t="shared" si="4"/>
        <v>0</v>
      </c>
      <c r="J123">
        <f t="shared" si="5"/>
        <v>1</v>
      </c>
    </row>
    <row r="124" spans="1:10" x14ac:dyDescent="0.25">
      <c r="A124" s="6">
        <v>18</v>
      </c>
      <c r="B124" s="6" t="s">
        <v>21</v>
      </c>
      <c r="C124" s="7">
        <v>23.75</v>
      </c>
      <c r="D124" s="6">
        <v>0</v>
      </c>
      <c r="E124" s="6" t="s">
        <v>22</v>
      </c>
      <c r="F124" s="6" t="s">
        <v>25</v>
      </c>
      <c r="G124" s="7">
        <v>170.56244999999998</v>
      </c>
      <c r="H124" t="str">
        <f t="shared" si="3"/>
        <v>2.peso normal</v>
      </c>
      <c r="I124">
        <f t="shared" si="4"/>
        <v>0</v>
      </c>
      <c r="J124">
        <f t="shared" si="5"/>
        <v>0</v>
      </c>
    </row>
    <row r="125" spans="1:10" x14ac:dyDescent="0.25">
      <c r="A125" s="6">
        <v>20</v>
      </c>
      <c r="B125" s="6" t="s">
        <v>18</v>
      </c>
      <c r="C125" s="7">
        <v>28.975000000000001</v>
      </c>
      <c r="D125" s="6">
        <v>0</v>
      </c>
      <c r="E125" s="6" t="s">
        <v>22</v>
      </c>
      <c r="F125" s="6" t="s">
        <v>24</v>
      </c>
      <c r="G125" s="7">
        <v>225.747525</v>
      </c>
      <c r="H125" t="str">
        <f t="shared" si="3"/>
        <v>3.sobrepeso</v>
      </c>
      <c r="I125">
        <f t="shared" si="4"/>
        <v>0</v>
      </c>
      <c r="J125">
        <f t="shared" si="5"/>
        <v>1</v>
      </c>
    </row>
    <row r="126" spans="1:10" x14ac:dyDescent="0.25">
      <c r="A126" s="6">
        <v>44</v>
      </c>
      <c r="B126" s="6" t="s">
        <v>21</v>
      </c>
      <c r="C126" s="7">
        <v>31.35</v>
      </c>
      <c r="D126" s="6">
        <v>1</v>
      </c>
      <c r="E126" s="6" t="s">
        <v>19</v>
      </c>
      <c r="F126" s="6" t="s">
        <v>25</v>
      </c>
      <c r="G126" s="7">
        <v>3955.6494499999999</v>
      </c>
      <c r="H126" t="str">
        <f t="shared" si="3"/>
        <v>4.obesidade grau I</v>
      </c>
      <c r="I126">
        <f t="shared" si="4"/>
        <v>1</v>
      </c>
      <c r="J126">
        <f t="shared" si="5"/>
        <v>1</v>
      </c>
    </row>
    <row r="127" spans="1:10" x14ac:dyDescent="0.25">
      <c r="A127" s="6">
        <v>47</v>
      </c>
      <c r="B127" s="6" t="s">
        <v>18</v>
      </c>
      <c r="C127" s="7">
        <v>33.914999999999999</v>
      </c>
      <c r="D127" s="6">
        <v>3</v>
      </c>
      <c r="E127" s="6" t="s">
        <v>22</v>
      </c>
      <c r="F127" s="6" t="s">
        <v>24</v>
      </c>
      <c r="G127" s="7">
        <v>1011.500885</v>
      </c>
      <c r="H127" t="str">
        <f t="shared" si="3"/>
        <v>4.obesidade grau I</v>
      </c>
      <c r="I127">
        <f t="shared" si="4"/>
        <v>0</v>
      </c>
      <c r="J127">
        <f t="shared" si="5"/>
        <v>1</v>
      </c>
    </row>
    <row r="128" spans="1:10" x14ac:dyDescent="0.25">
      <c r="A128" s="6">
        <v>26</v>
      </c>
      <c r="B128" s="6" t="s">
        <v>18</v>
      </c>
      <c r="C128" s="7">
        <v>28.785</v>
      </c>
      <c r="D128" s="6">
        <v>0</v>
      </c>
      <c r="E128" s="6" t="s">
        <v>22</v>
      </c>
      <c r="F128" s="6" t="s">
        <v>25</v>
      </c>
      <c r="G128" s="7">
        <v>338.53991500000001</v>
      </c>
      <c r="H128" t="str">
        <f t="shared" si="3"/>
        <v>3.sobrepeso</v>
      </c>
      <c r="I128">
        <f t="shared" si="4"/>
        <v>0</v>
      </c>
      <c r="J128">
        <f t="shared" si="5"/>
        <v>1</v>
      </c>
    </row>
    <row r="129" spans="1:10" x14ac:dyDescent="0.25">
      <c r="A129" s="6">
        <v>19</v>
      </c>
      <c r="B129" s="6" t="s">
        <v>18</v>
      </c>
      <c r="C129" s="7">
        <v>28.3</v>
      </c>
      <c r="D129" s="6">
        <v>0</v>
      </c>
      <c r="E129" s="6" t="s">
        <v>19</v>
      </c>
      <c r="F129" s="6" t="s">
        <v>20</v>
      </c>
      <c r="G129" s="7">
        <v>1708.1080000000002</v>
      </c>
      <c r="H129" t="str">
        <f t="shared" si="3"/>
        <v>3.sobrepeso</v>
      </c>
      <c r="I129">
        <f t="shared" si="4"/>
        <v>1</v>
      </c>
      <c r="J129">
        <f t="shared" si="5"/>
        <v>1</v>
      </c>
    </row>
    <row r="130" spans="1:10" x14ac:dyDescent="0.25">
      <c r="A130" s="6">
        <v>52</v>
      </c>
      <c r="B130" s="6" t="s">
        <v>18</v>
      </c>
      <c r="C130" s="7">
        <v>37.4</v>
      </c>
      <c r="D130" s="6">
        <v>0</v>
      </c>
      <c r="E130" s="6" t="s">
        <v>22</v>
      </c>
      <c r="F130" s="6" t="s">
        <v>20</v>
      </c>
      <c r="G130" s="7">
        <v>963.4538</v>
      </c>
      <c r="H130" t="str">
        <f t="shared" si="3"/>
        <v>5.obesidade grau II</v>
      </c>
      <c r="I130">
        <f t="shared" si="4"/>
        <v>0</v>
      </c>
      <c r="J130">
        <f t="shared" si="5"/>
        <v>1</v>
      </c>
    </row>
    <row r="131" spans="1:10" x14ac:dyDescent="0.25">
      <c r="A131" s="6">
        <v>32</v>
      </c>
      <c r="B131" s="6" t="s">
        <v>18</v>
      </c>
      <c r="C131" s="7">
        <v>17.765000000000001</v>
      </c>
      <c r="D131" s="6">
        <v>2</v>
      </c>
      <c r="E131" s="6" t="s">
        <v>19</v>
      </c>
      <c r="F131" s="6" t="s">
        <v>24</v>
      </c>
      <c r="G131" s="7">
        <v>3273.4186300000001</v>
      </c>
      <c r="H131" t="str">
        <f t="shared" si="3"/>
        <v>1.baixo peso</v>
      </c>
      <c r="I131">
        <f t="shared" si="4"/>
        <v>1</v>
      </c>
      <c r="J131">
        <f t="shared" si="5"/>
        <v>0</v>
      </c>
    </row>
    <row r="132" spans="1:10" x14ac:dyDescent="0.25">
      <c r="A132" s="6">
        <v>38</v>
      </c>
      <c r="B132" s="6" t="s">
        <v>21</v>
      </c>
      <c r="C132" s="7">
        <v>34.700000000000003</v>
      </c>
      <c r="D132" s="6">
        <v>2</v>
      </c>
      <c r="E132" s="6" t="s">
        <v>22</v>
      </c>
      <c r="F132" s="6" t="s">
        <v>20</v>
      </c>
      <c r="G132" s="7">
        <v>608.2405</v>
      </c>
      <c r="H132" t="str">
        <f t="shared" ref="H132:H195" si="6">IF(C132&lt;18.5,"1.baixo peso",IF(C132&lt;25,"2.peso normal",IF(C132&lt;30,"3.sobrepeso",IF(C132&lt;35,"4.obesidade grau I",IF(C132&lt;40,"5.obesidade grau II","6.obesidade grau III")))))</f>
        <v>4.obesidade grau I</v>
      </c>
      <c r="I132">
        <f t="shared" ref="I132:I195" si="7">IF(E132="Sim",1,0)</f>
        <v>0</v>
      </c>
      <c r="J132">
        <f t="shared" ref="J132:J195" si="8">IF(C132&gt;24.99,1,0)</f>
        <v>1</v>
      </c>
    </row>
    <row r="133" spans="1:10" x14ac:dyDescent="0.25">
      <c r="A133" s="6">
        <v>59</v>
      </c>
      <c r="B133" s="6" t="s">
        <v>18</v>
      </c>
      <c r="C133" s="7">
        <v>26.504999999999999</v>
      </c>
      <c r="D133" s="6">
        <v>0</v>
      </c>
      <c r="E133" s="6" t="s">
        <v>22</v>
      </c>
      <c r="F133" s="6" t="s">
        <v>25</v>
      </c>
      <c r="G133" s="7">
        <v>1281.5444949999999</v>
      </c>
      <c r="H133" t="str">
        <f t="shared" si="6"/>
        <v>3.sobrepeso</v>
      </c>
      <c r="I133">
        <f t="shared" si="7"/>
        <v>0</v>
      </c>
      <c r="J133">
        <f t="shared" si="8"/>
        <v>1</v>
      </c>
    </row>
    <row r="134" spans="1:10" x14ac:dyDescent="0.25">
      <c r="A134" s="6">
        <v>61</v>
      </c>
      <c r="B134" s="6" t="s">
        <v>18</v>
      </c>
      <c r="C134" s="7">
        <v>22.04</v>
      </c>
      <c r="D134" s="6">
        <v>0</v>
      </c>
      <c r="E134" s="6" t="s">
        <v>22</v>
      </c>
      <c r="F134" s="6" t="s">
        <v>25</v>
      </c>
      <c r="G134" s="7">
        <v>1361.6358599999999</v>
      </c>
      <c r="H134" t="str">
        <f t="shared" si="6"/>
        <v>2.peso normal</v>
      </c>
      <c r="I134">
        <f t="shared" si="7"/>
        <v>0</v>
      </c>
      <c r="J134">
        <f t="shared" si="8"/>
        <v>0</v>
      </c>
    </row>
    <row r="135" spans="1:10" x14ac:dyDescent="0.25">
      <c r="A135" s="6">
        <v>53</v>
      </c>
      <c r="B135" s="6" t="s">
        <v>18</v>
      </c>
      <c r="C135" s="7">
        <v>35.9</v>
      </c>
      <c r="D135" s="6">
        <v>2</v>
      </c>
      <c r="E135" s="6" t="s">
        <v>22</v>
      </c>
      <c r="F135" s="6" t="s">
        <v>20</v>
      </c>
      <c r="G135" s="7">
        <v>1116.3568</v>
      </c>
      <c r="H135" t="str">
        <f t="shared" si="6"/>
        <v>5.obesidade grau II</v>
      </c>
      <c r="I135">
        <f t="shared" si="7"/>
        <v>0</v>
      </c>
      <c r="J135">
        <f t="shared" si="8"/>
        <v>1</v>
      </c>
    </row>
    <row r="136" spans="1:10" x14ac:dyDescent="0.25">
      <c r="A136" s="6">
        <v>19</v>
      </c>
      <c r="B136" s="6" t="s">
        <v>21</v>
      </c>
      <c r="C136" s="7">
        <v>25.555</v>
      </c>
      <c r="D136" s="6">
        <v>0</v>
      </c>
      <c r="E136" s="6" t="s">
        <v>22</v>
      </c>
      <c r="F136" s="6" t="s">
        <v>24</v>
      </c>
      <c r="G136" s="7">
        <v>163.25644500000001</v>
      </c>
      <c r="H136" t="str">
        <f t="shared" si="6"/>
        <v>3.sobrepeso</v>
      </c>
      <c r="I136">
        <f t="shared" si="7"/>
        <v>0</v>
      </c>
      <c r="J136">
        <f t="shared" si="8"/>
        <v>1</v>
      </c>
    </row>
    <row r="137" spans="1:10" x14ac:dyDescent="0.25">
      <c r="A137" s="6">
        <v>20</v>
      </c>
      <c r="B137" s="6" t="s">
        <v>18</v>
      </c>
      <c r="C137" s="7">
        <v>28.785</v>
      </c>
      <c r="D137" s="6">
        <v>0</v>
      </c>
      <c r="E137" s="6" t="s">
        <v>22</v>
      </c>
      <c r="F137" s="6" t="s">
        <v>25</v>
      </c>
      <c r="G137" s="7">
        <v>245.721115</v>
      </c>
      <c r="H137" t="str">
        <f t="shared" si="6"/>
        <v>3.sobrepeso</v>
      </c>
      <c r="I137">
        <f t="shared" si="7"/>
        <v>0</v>
      </c>
      <c r="J137">
        <f t="shared" si="8"/>
        <v>1</v>
      </c>
    </row>
    <row r="138" spans="1:10" x14ac:dyDescent="0.25">
      <c r="A138" s="6">
        <v>22</v>
      </c>
      <c r="B138" s="6" t="s">
        <v>18</v>
      </c>
      <c r="C138" s="7">
        <v>28.05</v>
      </c>
      <c r="D138" s="6">
        <v>0</v>
      </c>
      <c r="E138" s="6" t="s">
        <v>22</v>
      </c>
      <c r="F138" s="6" t="s">
        <v>23</v>
      </c>
      <c r="G138" s="7">
        <v>215.56815</v>
      </c>
      <c r="H138" t="str">
        <f t="shared" si="6"/>
        <v>3.sobrepeso</v>
      </c>
      <c r="I138">
        <f t="shared" si="7"/>
        <v>0</v>
      </c>
      <c r="J138">
        <f t="shared" si="8"/>
        <v>1</v>
      </c>
    </row>
    <row r="139" spans="1:10" x14ac:dyDescent="0.25">
      <c r="A139" s="6">
        <v>19</v>
      </c>
      <c r="B139" s="6" t="s">
        <v>21</v>
      </c>
      <c r="C139" s="7">
        <v>34.1</v>
      </c>
      <c r="D139" s="6">
        <v>0</v>
      </c>
      <c r="E139" s="6" t="s">
        <v>22</v>
      </c>
      <c r="F139" s="6" t="s">
        <v>20</v>
      </c>
      <c r="G139" s="7">
        <v>126.1442</v>
      </c>
      <c r="H139" t="str">
        <f t="shared" si="6"/>
        <v>4.obesidade grau I</v>
      </c>
      <c r="I139">
        <f t="shared" si="7"/>
        <v>0</v>
      </c>
      <c r="J139">
        <f t="shared" si="8"/>
        <v>1</v>
      </c>
    </row>
    <row r="140" spans="1:10" x14ac:dyDescent="0.25">
      <c r="A140" s="6">
        <v>22</v>
      </c>
      <c r="B140" s="6" t="s">
        <v>21</v>
      </c>
      <c r="C140" s="7">
        <v>25.175000000000001</v>
      </c>
      <c r="D140" s="6">
        <v>0</v>
      </c>
      <c r="E140" s="6" t="s">
        <v>22</v>
      </c>
      <c r="F140" s="6" t="s">
        <v>24</v>
      </c>
      <c r="G140" s="7">
        <v>204.56852499999999</v>
      </c>
      <c r="H140" t="str">
        <f t="shared" si="6"/>
        <v>3.sobrepeso</v>
      </c>
      <c r="I140">
        <f t="shared" si="7"/>
        <v>0</v>
      </c>
      <c r="J140">
        <f t="shared" si="8"/>
        <v>1</v>
      </c>
    </row>
    <row r="141" spans="1:10" x14ac:dyDescent="0.25">
      <c r="A141" s="6">
        <v>54</v>
      </c>
      <c r="B141" s="6" t="s">
        <v>18</v>
      </c>
      <c r="C141" s="7">
        <v>31.9</v>
      </c>
      <c r="D141" s="6">
        <v>3</v>
      </c>
      <c r="E141" s="6" t="s">
        <v>22</v>
      </c>
      <c r="F141" s="6" t="s">
        <v>23</v>
      </c>
      <c r="G141" s="7">
        <v>2732.2733859999998</v>
      </c>
      <c r="H141" t="str">
        <f t="shared" si="6"/>
        <v>4.obesidade grau I</v>
      </c>
      <c r="I141">
        <f t="shared" si="7"/>
        <v>0</v>
      </c>
      <c r="J141">
        <f t="shared" si="8"/>
        <v>1</v>
      </c>
    </row>
    <row r="142" spans="1:10" x14ac:dyDescent="0.25">
      <c r="A142" s="6">
        <v>22</v>
      </c>
      <c r="B142" s="6" t="s">
        <v>18</v>
      </c>
      <c r="C142" s="7">
        <v>36</v>
      </c>
      <c r="D142" s="6">
        <v>0</v>
      </c>
      <c r="E142" s="6" t="s">
        <v>22</v>
      </c>
      <c r="F142" s="6" t="s">
        <v>20</v>
      </c>
      <c r="G142" s="7">
        <v>216.67320000000001</v>
      </c>
      <c r="H142" t="str">
        <f t="shared" si="6"/>
        <v>5.obesidade grau II</v>
      </c>
      <c r="I142">
        <f t="shared" si="7"/>
        <v>0</v>
      </c>
      <c r="J142">
        <f t="shared" si="8"/>
        <v>1</v>
      </c>
    </row>
    <row r="143" spans="1:10" x14ac:dyDescent="0.25">
      <c r="A143" s="6">
        <v>34</v>
      </c>
      <c r="B143" s="6" t="s">
        <v>21</v>
      </c>
      <c r="C143" s="7">
        <v>22.42</v>
      </c>
      <c r="D143" s="6">
        <v>2</v>
      </c>
      <c r="E143" s="6" t="s">
        <v>22</v>
      </c>
      <c r="F143" s="6" t="s">
        <v>25</v>
      </c>
      <c r="G143" s="7">
        <v>2737.5904780000001</v>
      </c>
      <c r="H143" t="str">
        <f t="shared" si="6"/>
        <v>2.peso normal</v>
      </c>
      <c r="I143">
        <f t="shared" si="7"/>
        <v>0</v>
      </c>
      <c r="J143">
        <f t="shared" si="8"/>
        <v>0</v>
      </c>
    </row>
    <row r="144" spans="1:10" x14ac:dyDescent="0.25">
      <c r="A144" s="6">
        <v>26</v>
      </c>
      <c r="B144" s="6" t="s">
        <v>21</v>
      </c>
      <c r="C144" s="7">
        <v>32.49</v>
      </c>
      <c r="D144" s="6">
        <v>1</v>
      </c>
      <c r="E144" s="6" t="s">
        <v>22</v>
      </c>
      <c r="F144" s="6" t="s">
        <v>25</v>
      </c>
      <c r="G144" s="7">
        <v>349.05491000000001</v>
      </c>
      <c r="H144" t="str">
        <f t="shared" si="6"/>
        <v>4.obesidade grau I</v>
      </c>
      <c r="I144">
        <f t="shared" si="7"/>
        <v>0</v>
      </c>
      <c r="J144">
        <f t="shared" si="8"/>
        <v>1</v>
      </c>
    </row>
    <row r="145" spans="1:10" x14ac:dyDescent="0.25">
      <c r="A145" s="6">
        <v>34</v>
      </c>
      <c r="B145" s="6" t="s">
        <v>21</v>
      </c>
      <c r="C145" s="7">
        <v>25.3</v>
      </c>
      <c r="D145" s="6">
        <v>2</v>
      </c>
      <c r="E145" s="6" t="s">
        <v>19</v>
      </c>
      <c r="F145" s="6" t="s">
        <v>23</v>
      </c>
      <c r="G145" s="7">
        <v>1897.2494999999999</v>
      </c>
      <c r="H145" t="str">
        <f t="shared" si="6"/>
        <v>3.sobrepeso</v>
      </c>
      <c r="I145">
        <f t="shared" si="7"/>
        <v>1</v>
      </c>
      <c r="J145">
        <f t="shared" si="8"/>
        <v>1</v>
      </c>
    </row>
    <row r="146" spans="1:10" x14ac:dyDescent="0.25">
      <c r="A146" s="6">
        <v>29</v>
      </c>
      <c r="B146" s="6" t="s">
        <v>21</v>
      </c>
      <c r="C146" s="7">
        <v>29.734999999999999</v>
      </c>
      <c r="D146" s="6">
        <v>2</v>
      </c>
      <c r="E146" s="6" t="s">
        <v>22</v>
      </c>
      <c r="F146" s="6" t="s">
        <v>24</v>
      </c>
      <c r="G146" s="7">
        <v>1815.7876000000001</v>
      </c>
      <c r="H146" t="str">
        <f t="shared" si="6"/>
        <v>3.sobrepeso</v>
      </c>
      <c r="I146">
        <f t="shared" si="7"/>
        <v>0</v>
      </c>
      <c r="J146">
        <f t="shared" si="8"/>
        <v>1</v>
      </c>
    </row>
    <row r="147" spans="1:10" x14ac:dyDescent="0.25">
      <c r="A147" s="6">
        <v>30</v>
      </c>
      <c r="B147" s="6" t="s">
        <v>21</v>
      </c>
      <c r="C147" s="7">
        <v>28.69</v>
      </c>
      <c r="D147" s="6">
        <v>3</v>
      </c>
      <c r="E147" s="6" t="s">
        <v>19</v>
      </c>
      <c r="F147" s="6" t="s">
        <v>24</v>
      </c>
      <c r="G147" s="7">
        <v>2074.5989099999997</v>
      </c>
      <c r="H147" t="str">
        <f t="shared" si="6"/>
        <v>3.sobrepeso</v>
      </c>
      <c r="I147">
        <f t="shared" si="7"/>
        <v>1</v>
      </c>
      <c r="J147">
        <f t="shared" si="8"/>
        <v>1</v>
      </c>
    </row>
    <row r="148" spans="1:10" x14ac:dyDescent="0.25">
      <c r="A148" s="6">
        <v>29</v>
      </c>
      <c r="B148" s="6" t="s">
        <v>18</v>
      </c>
      <c r="C148" s="7">
        <v>38.83</v>
      </c>
      <c r="D148" s="6">
        <v>3</v>
      </c>
      <c r="E148" s="6" t="s">
        <v>22</v>
      </c>
      <c r="F148" s="6" t="s">
        <v>23</v>
      </c>
      <c r="G148" s="7">
        <v>513.82566999999995</v>
      </c>
      <c r="H148" t="str">
        <f t="shared" si="6"/>
        <v>5.obesidade grau II</v>
      </c>
      <c r="I148">
        <f t="shared" si="7"/>
        <v>0</v>
      </c>
      <c r="J148">
        <f t="shared" si="8"/>
        <v>1</v>
      </c>
    </row>
    <row r="149" spans="1:10" x14ac:dyDescent="0.25">
      <c r="A149" s="6">
        <v>46</v>
      </c>
      <c r="B149" s="6" t="s">
        <v>21</v>
      </c>
      <c r="C149" s="7">
        <v>30.495000000000001</v>
      </c>
      <c r="D149" s="6">
        <v>3</v>
      </c>
      <c r="E149" s="6" t="s">
        <v>19</v>
      </c>
      <c r="F149" s="6" t="s">
        <v>24</v>
      </c>
      <c r="G149" s="7">
        <v>4072.0551050000004</v>
      </c>
      <c r="H149" t="str">
        <f t="shared" si="6"/>
        <v>4.obesidade grau I</v>
      </c>
      <c r="I149">
        <f t="shared" si="7"/>
        <v>1</v>
      </c>
      <c r="J149">
        <f t="shared" si="8"/>
        <v>1</v>
      </c>
    </row>
    <row r="150" spans="1:10" x14ac:dyDescent="0.25">
      <c r="A150" s="6">
        <v>51</v>
      </c>
      <c r="B150" s="6" t="s">
        <v>18</v>
      </c>
      <c r="C150" s="7">
        <v>37.729999999999997</v>
      </c>
      <c r="D150" s="6">
        <v>1</v>
      </c>
      <c r="E150" s="6" t="s">
        <v>22</v>
      </c>
      <c r="F150" s="6" t="s">
        <v>23</v>
      </c>
      <c r="G150" s="7">
        <v>987.76077000000009</v>
      </c>
      <c r="H150" t="str">
        <f t="shared" si="6"/>
        <v>5.obesidade grau II</v>
      </c>
      <c r="I150">
        <f t="shared" si="7"/>
        <v>0</v>
      </c>
      <c r="J150">
        <f t="shared" si="8"/>
        <v>1</v>
      </c>
    </row>
    <row r="151" spans="1:10" x14ac:dyDescent="0.25">
      <c r="A151" s="6">
        <v>53</v>
      </c>
      <c r="B151" s="6" t="s">
        <v>18</v>
      </c>
      <c r="C151" s="7">
        <v>37.43</v>
      </c>
      <c r="D151" s="6">
        <v>1</v>
      </c>
      <c r="E151" s="6" t="s">
        <v>22</v>
      </c>
      <c r="F151" s="6" t="s">
        <v>24</v>
      </c>
      <c r="G151" s="7">
        <v>1095.96947</v>
      </c>
      <c r="H151" t="str">
        <f t="shared" si="6"/>
        <v>5.obesidade grau II</v>
      </c>
      <c r="I151">
        <f t="shared" si="7"/>
        <v>0</v>
      </c>
      <c r="J151">
        <f t="shared" si="8"/>
        <v>1</v>
      </c>
    </row>
    <row r="152" spans="1:10" x14ac:dyDescent="0.25">
      <c r="A152" s="6">
        <v>19</v>
      </c>
      <c r="B152" s="6" t="s">
        <v>21</v>
      </c>
      <c r="C152" s="7">
        <v>28.4</v>
      </c>
      <c r="D152" s="6">
        <v>1</v>
      </c>
      <c r="E152" s="6" t="s">
        <v>22</v>
      </c>
      <c r="F152" s="6" t="s">
        <v>20</v>
      </c>
      <c r="G152" s="7">
        <v>184.25190000000001</v>
      </c>
      <c r="H152" t="str">
        <f t="shared" si="6"/>
        <v>3.sobrepeso</v>
      </c>
      <c r="I152">
        <f t="shared" si="7"/>
        <v>0</v>
      </c>
      <c r="J152">
        <f t="shared" si="8"/>
        <v>1</v>
      </c>
    </row>
    <row r="153" spans="1:10" x14ac:dyDescent="0.25">
      <c r="A153" s="6">
        <v>35</v>
      </c>
      <c r="B153" s="6" t="s">
        <v>21</v>
      </c>
      <c r="C153" s="7">
        <v>24.13</v>
      </c>
      <c r="D153" s="6">
        <v>1</v>
      </c>
      <c r="E153" s="6" t="s">
        <v>22</v>
      </c>
      <c r="F153" s="6" t="s">
        <v>24</v>
      </c>
      <c r="G153" s="7">
        <v>512.52157</v>
      </c>
      <c r="H153" t="str">
        <f t="shared" si="6"/>
        <v>2.peso normal</v>
      </c>
      <c r="I153">
        <f t="shared" si="7"/>
        <v>0</v>
      </c>
      <c r="J153">
        <f t="shared" si="8"/>
        <v>0</v>
      </c>
    </row>
    <row r="154" spans="1:10" x14ac:dyDescent="0.25">
      <c r="A154" s="6">
        <v>48</v>
      </c>
      <c r="B154" s="6" t="s">
        <v>21</v>
      </c>
      <c r="C154" s="7">
        <v>29.7</v>
      </c>
      <c r="D154" s="6">
        <v>0</v>
      </c>
      <c r="E154" s="6" t="s">
        <v>22</v>
      </c>
      <c r="F154" s="6" t="s">
        <v>23</v>
      </c>
      <c r="G154" s="7">
        <v>778.96350000000007</v>
      </c>
      <c r="H154" t="str">
        <f t="shared" si="6"/>
        <v>3.sobrepeso</v>
      </c>
      <c r="I154">
        <f t="shared" si="7"/>
        <v>0</v>
      </c>
      <c r="J154">
        <f t="shared" si="8"/>
        <v>1</v>
      </c>
    </row>
    <row r="155" spans="1:10" x14ac:dyDescent="0.25">
      <c r="A155" s="6">
        <v>32</v>
      </c>
      <c r="B155" s="6" t="s">
        <v>18</v>
      </c>
      <c r="C155" s="7">
        <v>37.145000000000003</v>
      </c>
      <c r="D155" s="6">
        <v>3</v>
      </c>
      <c r="E155" s="6" t="s">
        <v>22</v>
      </c>
      <c r="F155" s="6" t="s">
        <v>25</v>
      </c>
      <c r="G155" s="7">
        <v>633.43435499999998</v>
      </c>
      <c r="H155" t="str">
        <f t="shared" si="6"/>
        <v>5.obesidade grau II</v>
      </c>
      <c r="I155">
        <f t="shared" si="7"/>
        <v>0</v>
      </c>
      <c r="J155">
        <f t="shared" si="8"/>
        <v>1</v>
      </c>
    </row>
    <row r="156" spans="1:10" x14ac:dyDescent="0.25">
      <c r="A156" s="6">
        <v>42</v>
      </c>
      <c r="B156" s="6" t="s">
        <v>18</v>
      </c>
      <c r="C156" s="7">
        <v>23.37</v>
      </c>
      <c r="D156" s="6">
        <v>0</v>
      </c>
      <c r="E156" s="6" t="s">
        <v>19</v>
      </c>
      <c r="F156" s="6" t="s">
        <v>25</v>
      </c>
      <c r="G156" s="7">
        <v>1996.4746299999999</v>
      </c>
      <c r="H156" t="str">
        <f t="shared" si="6"/>
        <v>2.peso normal</v>
      </c>
      <c r="I156">
        <f t="shared" si="7"/>
        <v>1</v>
      </c>
      <c r="J156">
        <f t="shared" si="8"/>
        <v>0</v>
      </c>
    </row>
    <row r="157" spans="1:10" x14ac:dyDescent="0.25">
      <c r="A157" s="6">
        <v>40</v>
      </c>
      <c r="B157" s="6" t="s">
        <v>18</v>
      </c>
      <c r="C157" s="7">
        <v>25.46</v>
      </c>
      <c r="D157" s="6">
        <v>1</v>
      </c>
      <c r="E157" s="6" t="s">
        <v>22</v>
      </c>
      <c r="F157" s="6" t="s">
        <v>25</v>
      </c>
      <c r="G157" s="7">
        <v>707.71893999999998</v>
      </c>
      <c r="H157" t="str">
        <f t="shared" si="6"/>
        <v>3.sobrepeso</v>
      </c>
      <c r="I157">
        <f t="shared" si="7"/>
        <v>0</v>
      </c>
      <c r="J157">
        <f t="shared" si="8"/>
        <v>1</v>
      </c>
    </row>
    <row r="158" spans="1:10" x14ac:dyDescent="0.25">
      <c r="A158" s="6">
        <v>44</v>
      </c>
      <c r="B158" s="6" t="s">
        <v>21</v>
      </c>
      <c r="C158" s="7">
        <v>39.520000000000003</v>
      </c>
      <c r="D158" s="6">
        <v>0</v>
      </c>
      <c r="E158" s="6" t="s">
        <v>22</v>
      </c>
      <c r="F158" s="6" t="s">
        <v>24</v>
      </c>
      <c r="G158" s="7">
        <v>694.87007999999992</v>
      </c>
      <c r="H158" t="str">
        <f t="shared" si="6"/>
        <v>5.obesidade grau II</v>
      </c>
      <c r="I158">
        <f t="shared" si="7"/>
        <v>0</v>
      </c>
      <c r="J158">
        <f t="shared" si="8"/>
        <v>1</v>
      </c>
    </row>
    <row r="159" spans="1:10" x14ac:dyDescent="0.25">
      <c r="A159" s="6">
        <v>48</v>
      </c>
      <c r="B159" s="6" t="s">
        <v>21</v>
      </c>
      <c r="C159" s="7">
        <v>24.42</v>
      </c>
      <c r="D159" s="6">
        <v>0</v>
      </c>
      <c r="E159" s="6" t="s">
        <v>19</v>
      </c>
      <c r="F159" s="6" t="s">
        <v>23</v>
      </c>
      <c r="G159" s="7">
        <v>2122.3675800000001</v>
      </c>
      <c r="H159" t="str">
        <f t="shared" si="6"/>
        <v>2.peso normal</v>
      </c>
      <c r="I159">
        <f t="shared" si="7"/>
        <v>1</v>
      </c>
      <c r="J159">
        <f t="shared" si="8"/>
        <v>0</v>
      </c>
    </row>
    <row r="160" spans="1:10" x14ac:dyDescent="0.25">
      <c r="A160" s="6">
        <v>18</v>
      </c>
      <c r="B160" s="6" t="s">
        <v>21</v>
      </c>
      <c r="C160" s="7">
        <v>25.175000000000001</v>
      </c>
      <c r="D160" s="6">
        <v>0</v>
      </c>
      <c r="E160" s="6" t="s">
        <v>19</v>
      </c>
      <c r="F160" s="6" t="s">
        <v>25</v>
      </c>
      <c r="G160" s="7">
        <v>1551.818025</v>
      </c>
      <c r="H160" t="str">
        <f t="shared" si="6"/>
        <v>3.sobrepeso</v>
      </c>
      <c r="I160">
        <f t="shared" si="7"/>
        <v>1</v>
      </c>
      <c r="J160">
        <f t="shared" si="8"/>
        <v>1</v>
      </c>
    </row>
    <row r="161" spans="1:10" x14ac:dyDescent="0.25">
      <c r="A161" s="6">
        <v>30</v>
      </c>
      <c r="B161" s="6" t="s">
        <v>21</v>
      </c>
      <c r="C161" s="7">
        <v>35.53</v>
      </c>
      <c r="D161" s="6">
        <v>0</v>
      </c>
      <c r="E161" s="6" t="s">
        <v>19</v>
      </c>
      <c r="F161" s="6" t="s">
        <v>23</v>
      </c>
      <c r="G161" s="7">
        <v>3695.02567</v>
      </c>
      <c r="H161" t="str">
        <f t="shared" si="6"/>
        <v>5.obesidade grau II</v>
      </c>
      <c r="I161">
        <f t="shared" si="7"/>
        <v>1</v>
      </c>
      <c r="J161">
        <f t="shared" si="8"/>
        <v>1</v>
      </c>
    </row>
    <row r="162" spans="1:10" x14ac:dyDescent="0.25">
      <c r="A162" s="6">
        <v>50</v>
      </c>
      <c r="B162" s="6" t="s">
        <v>18</v>
      </c>
      <c r="C162" s="7">
        <v>27.83</v>
      </c>
      <c r="D162" s="6">
        <v>3</v>
      </c>
      <c r="E162" s="6" t="s">
        <v>22</v>
      </c>
      <c r="F162" s="6" t="s">
        <v>23</v>
      </c>
      <c r="G162" s="7">
        <v>1974.9383379999999</v>
      </c>
      <c r="H162" t="str">
        <f t="shared" si="6"/>
        <v>3.sobrepeso</v>
      </c>
      <c r="I162">
        <f t="shared" si="7"/>
        <v>0</v>
      </c>
      <c r="J162">
        <f t="shared" si="8"/>
        <v>1</v>
      </c>
    </row>
    <row r="163" spans="1:10" x14ac:dyDescent="0.25">
      <c r="A163" s="6">
        <v>42</v>
      </c>
      <c r="B163" s="6" t="s">
        <v>18</v>
      </c>
      <c r="C163" s="7">
        <v>26.6</v>
      </c>
      <c r="D163" s="6">
        <v>0</v>
      </c>
      <c r="E163" s="6" t="s">
        <v>19</v>
      </c>
      <c r="F163" s="6" t="s">
        <v>24</v>
      </c>
      <c r="G163" s="7">
        <v>2134.8705999999997</v>
      </c>
      <c r="H163" t="str">
        <f t="shared" si="6"/>
        <v>3.sobrepeso</v>
      </c>
      <c r="I163">
        <f t="shared" si="7"/>
        <v>1</v>
      </c>
      <c r="J163">
        <f t="shared" si="8"/>
        <v>1</v>
      </c>
    </row>
    <row r="164" spans="1:10" x14ac:dyDescent="0.25">
      <c r="A164" s="6">
        <v>18</v>
      </c>
      <c r="B164" s="6" t="s">
        <v>18</v>
      </c>
      <c r="C164" s="7">
        <v>36.85</v>
      </c>
      <c r="D164" s="6">
        <v>0</v>
      </c>
      <c r="E164" s="6" t="s">
        <v>19</v>
      </c>
      <c r="F164" s="6" t="s">
        <v>23</v>
      </c>
      <c r="G164" s="7">
        <v>3614.9483500000001</v>
      </c>
      <c r="H164" t="str">
        <f t="shared" si="6"/>
        <v>5.obesidade grau II</v>
      </c>
      <c r="I164">
        <f t="shared" si="7"/>
        <v>1</v>
      </c>
      <c r="J164">
        <f t="shared" si="8"/>
        <v>1</v>
      </c>
    </row>
    <row r="165" spans="1:10" x14ac:dyDescent="0.25">
      <c r="A165" s="6">
        <v>54</v>
      </c>
      <c r="B165" s="6" t="s">
        <v>21</v>
      </c>
      <c r="C165" s="7">
        <v>39.6</v>
      </c>
      <c r="D165" s="6">
        <v>1</v>
      </c>
      <c r="E165" s="6" t="s">
        <v>22</v>
      </c>
      <c r="F165" s="6" t="s">
        <v>20</v>
      </c>
      <c r="G165" s="7">
        <v>1045.0552</v>
      </c>
      <c r="H165" t="str">
        <f t="shared" si="6"/>
        <v>5.obesidade grau II</v>
      </c>
      <c r="I165">
        <f t="shared" si="7"/>
        <v>0</v>
      </c>
      <c r="J165">
        <f t="shared" si="8"/>
        <v>1</v>
      </c>
    </row>
    <row r="166" spans="1:10" x14ac:dyDescent="0.25">
      <c r="A166" s="6">
        <v>32</v>
      </c>
      <c r="B166" s="6" t="s">
        <v>18</v>
      </c>
      <c r="C166" s="7">
        <v>29.8</v>
      </c>
      <c r="D166" s="6">
        <v>2</v>
      </c>
      <c r="E166" s="6" t="s">
        <v>22</v>
      </c>
      <c r="F166" s="6" t="s">
        <v>20</v>
      </c>
      <c r="G166" s="7">
        <v>515.21339999999998</v>
      </c>
      <c r="H166" t="str">
        <f t="shared" si="6"/>
        <v>3.sobrepeso</v>
      </c>
      <c r="I166">
        <f t="shared" si="7"/>
        <v>0</v>
      </c>
      <c r="J166">
        <f t="shared" si="8"/>
        <v>1</v>
      </c>
    </row>
    <row r="167" spans="1:10" x14ac:dyDescent="0.25">
      <c r="A167" s="6">
        <v>37</v>
      </c>
      <c r="B167" s="6" t="s">
        <v>21</v>
      </c>
      <c r="C167" s="7">
        <v>29.64</v>
      </c>
      <c r="D167" s="6">
        <v>0</v>
      </c>
      <c r="E167" s="6" t="s">
        <v>22</v>
      </c>
      <c r="F167" s="6" t="s">
        <v>24</v>
      </c>
      <c r="G167" s="7">
        <v>502.81466</v>
      </c>
      <c r="H167" t="str">
        <f t="shared" si="6"/>
        <v>3.sobrepeso</v>
      </c>
      <c r="I167">
        <f t="shared" si="7"/>
        <v>0</v>
      </c>
      <c r="J167">
        <f t="shared" si="8"/>
        <v>1</v>
      </c>
    </row>
    <row r="168" spans="1:10" x14ac:dyDescent="0.25">
      <c r="A168" s="6">
        <v>47</v>
      </c>
      <c r="B168" s="6" t="s">
        <v>21</v>
      </c>
      <c r="C168" s="7">
        <v>28.215</v>
      </c>
      <c r="D168" s="6">
        <v>4</v>
      </c>
      <c r="E168" s="6" t="s">
        <v>22</v>
      </c>
      <c r="F168" s="6" t="s">
        <v>25</v>
      </c>
      <c r="G168" s="7">
        <v>1040.7085849999999</v>
      </c>
      <c r="H168" t="str">
        <f t="shared" si="6"/>
        <v>3.sobrepeso</v>
      </c>
      <c r="I168">
        <f t="shared" si="7"/>
        <v>0</v>
      </c>
      <c r="J168">
        <f t="shared" si="8"/>
        <v>1</v>
      </c>
    </row>
    <row r="169" spans="1:10" x14ac:dyDescent="0.25">
      <c r="A169" s="6">
        <v>20</v>
      </c>
      <c r="B169" s="6" t="s">
        <v>18</v>
      </c>
      <c r="C169" s="7">
        <v>37</v>
      </c>
      <c r="D169" s="6">
        <v>5</v>
      </c>
      <c r="E169" s="6" t="s">
        <v>22</v>
      </c>
      <c r="F169" s="6" t="s">
        <v>20</v>
      </c>
      <c r="G169" s="7">
        <v>483.06299999999999</v>
      </c>
      <c r="H169" t="str">
        <f t="shared" si="6"/>
        <v>5.obesidade grau II</v>
      </c>
      <c r="I169">
        <f t="shared" si="7"/>
        <v>0</v>
      </c>
      <c r="J169">
        <f t="shared" si="8"/>
        <v>1</v>
      </c>
    </row>
    <row r="170" spans="1:10" x14ac:dyDescent="0.25">
      <c r="A170" s="6">
        <v>32</v>
      </c>
      <c r="B170" s="6" t="s">
        <v>18</v>
      </c>
      <c r="C170" s="7">
        <v>33.155000000000001</v>
      </c>
      <c r="D170" s="6">
        <v>3</v>
      </c>
      <c r="E170" s="6" t="s">
        <v>22</v>
      </c>
      <c r="F170" s="6" t="s">
        <v>24</v>
      </c>
      <c r="G170" s="7">
        <v>612.87974499999996</v>
      </c>
      <c r="H170" t="str">
        <f t="shared" si="6"/>
        <v>4.obesidade grau I</v>
      </c>
      <c r="I170">
        <f t="shared" si="7"/>
        <v>0</v>
      </c>
      <c r="J170">
        <f t="shared" si="8"/>
        <v>1</v>
      </c>
    </row>
    <row r="171" spans="1:10" x14ac:dyDescent="0.25">
      <c r="A171" s="6">
        <v>19</v>
      </c>
      <c r="B171" s="6" t="s">
        <v>18</v>
      </c>
      <c r="C171" s="7">
        <v>31.824999999999999</v>
      </c>
      <c r="D171" s="6">
        <v>1</v>
      </c>
      <c r="E171" s="6" t="s">
        <v>22</v>
      </c>
      <c r="F171" s="6" t="s">
        <v>24</v>
      </c>
      <c r="G171" s="7">
        <v>271.927975</v>
      </c>
      <c r="H171" t="str">
        <f t="shared" si="6"/>
        <v>4.obesidade grau I</v>
      </c>
      <c r="I171">
        <f t="shared" si="7"/>
        <v>0</v>
      </c>
      <c r="J171">
        <f t="shared" si="8"/>
        <v>1</v>
      </c>
    </row>
    <row r="172" spans="1:10" x14ac:dyDescent="0.25">
      <c r="A172" s="6">
        <v>27</v>
      </c>
      <c r="B172" s="6" t="s">
        <v>21</v>
      </c>
      <c r="C172" s="7">
        <v>18.905000000000001</v>
      </c>
      <c r="D172" s="6">
        <v>3</v>
      </c>
      <c r="E172" s="6" t="s">
        <v>22</v>
      </c>
      <c r="F172" s="6" t="s">
        <v>25</v>
      </c>
      <c r="G172" s="7">
        <v>482.79049500000002</v>
      </c>
      <c r="H172" t="str">
        <f t="shared" si="6"/>
        <v>2.peso normal</v>
      </c>
      <c r="I172">
        <f t="shared" si="7"/>
        <v>0</v>
      </c>
      <c r="J172">
        <f t="shared" si="8"/>
        <v>0</v>
      </c>
    </row>
    <row r="173" spans="1:10" x14ac:dyDescent="0.25">
      <c r="A173" s="6">
        <v>63</v>
      </c>
      <c r="B173" s="6" t="s">
        <v>21</v>
      </c>
      <c r="C173" s="7">
        <v>41.47</v>
      </c>
      <c r="D173" s="6">
        <v>0</v>
      </c>
      <c r="E173" s="6" t="s">
        <v>22</v>
      </c>
      <c r="F173" s="6" t="s">
        <v>23</v>
      </c>
      <c r="G173" s="7">
        <v>1340.5390299999999</v>
      </c>
      <c r="H173" t="str">
        <f t="shared" si="6"/>
        <v>6.obesidade grau III</v>
      </c>
      <c r="I173">
        <f t="shared" si="7"/>
        <v>0</v>
      </c>
      <c r="J173">
        <f t="shared" si="8"/>
        <v>1</v>
      </c>
    </row>
    <row r="174" spans="1:10" x14ac:dyDescent="0.25">
      <c r="A174" s="6">
        <v>49</v>
      </c>
      <c r="B174" s="6" t="s">
        <v>21</v>
      </c>
      <c r="C174" s="7">
        <v>30.3</v>
      </c>
      <c r="D174" s="6">
        <v>0</v>
      </c>
      <c r="E174" s="6" t="s">
        <v>22</v>
      </c>
      <c r="F174" s="6" t="s">
        <v>20</v>
      </c>
      <c r="G174" s="7">
        <v>811.66800000000001</v>
      </c>
      <c r="H174" t="str">
        <f t="shared" si="6"/>
        <v>4.obesidade grau I</v>
      </c>
      <c r="I174">
        <f t="shared" si="7"/>
        <v>0</v>
      </c>
      <c r="J174">
        <f t="shared" si="8"/>
        <v>1</v>
      </c>
    </row>
    <row r="175" spans="1:10" x14ac:dyDescent="0.25">
      <c r="A175" s="6">
        <v>18</v>
      </c>
      <c r="B175" s="6" t="s">
        <v>21</v>
      </c>
      <c r="C175" s="7">
        <v>15.96</v>
      </c>
      <c r="D175" s="6">
        <v>0</v>
      </c>
      <c r="E175" s="6" t="s">
        <v>22</v>
      </c>
      <c r="F175" s="6" t="s">
        <v>25</v>
      </c>
      <c r="G175" s="7">
        <v>169.47963999999999</v>
      </c>
      <c r="H175" t="str">
        <f t="shared" si="6"/>
        <v>1.baixo peso</v>
      </c>
      <c r="I175">
        <f t="shared" si="7"/>
        <v>0</v>
      </c>
      <c r="J175">
        <f t="shared" si="8"/>
        <v>0</v>
      </c>
    </row>
    <row r="176" spans="1:10" x14ac:dyDescent="0.25">
      <c r="A176" s="6">
        <v>35</v>
      </c>
      <c r="B176" s="6" t="s">
        <v>18</v>
      </c>
      <c r="C176" s="7">
        <v>34.799999999999997</v>
      </c>
      <c r="D176" s="6">
        <v>1</v>
      </c>
      <c r="E176" s="6" t="s">
        <v>22</v>
      </c>
      <c r="F176" s="6" t="s">
        <v>20</v>
      </c>
      <c r="G176" s="7">
        <v>524.60469999999998</v>
      </c>
      <c r="H176" t="str">
        <f t="shared" si="6"/>
        <v>4.obesidade grau I</v>
      </c>
      <c r="I176">
        <f t="shared" si="7"/>
        <v>0</v>
      </c>
      <c r="J176">
        <f t="shared" si="8"/>
        <v>1</v>
      </c>
    </row>
    <row r="177" spans="1:10" x14ac:dyDescent="0.25">
      <c r="A177" s="6">
        <v>24</v>
      </c>
      <c r="B177" s="6" t="s">
        <v>18</v>
      </c>
      <c r="C177" s="7">
        <v>33.344999999999999</v>
      </c>
      <c r="D177" s="6">
        <v>0</v>
      </c>
      <c r="E177" s="6" t="s">
        <v>22</v>
      </c>
      <c r="F177" s="6" t="s">
        <v>24</v>
      </c>
      <c r="G177" s="7">
        <v>285.54375500000003</v>
      </c>
      <c r="H177" t="str">
        <f t="shared" si="6"/>
        <v>4.obesidade grau I</v>
      </c>
      <c r="I177">
        <f t="shared" si="7"/>
        <v>0</v>
      </c>
      <c r="J177">
        <f t="shared" si="8"/>
        <v>1</v>
      </c>
    </row>
    <row r="178" spans="1:10" x14ac:dyDescent="0.25">
      <c r="A178" s="6">
        <v>63</v>
      </c>
      <c r="B178" s="6" t="s">
        <v>18</v>
      </c>
      <c r="C178" s="7">
        <v>37.700000000000003</v>
      </c>
      <c r="D178" s="6">
        <v>0</v>
      </c>
      <c r="E178" s="6" t="s">
        <v>19</v>
      </c>
      <c r="F178" s="6" t="s">
        <v>20</v>
      </c>
      <c r="G178" s="7">
        <v>4882.4449999999997</v>
      </c>
      <c r="H178" t="str">
        <f t="shared" si="6"/>
        <v>5.obesidade grau II</v>
      </c>
      <c r="I178">
        <f t="shared" si="7"/>
        <v>1</v>
      </c>
      <c r="J178">
        <f t="shared" si="8"/>
        <v>1</v>
      </c>
    </row>
    <row r="179" spans="1:10" x14ac:dyDescent="0.25">
      <c r="A179" s="6">
        <v>38</v>
      </c>
      <c r="B179" s="6" t="s">
        <v>21</v>
      </c>
      <c r="C179" s="7">
        <v>27.835000000000001</v>
      </c>
      <c r="D179" s="6">
        <v>2</v>
      </c>
      <c r="E179" s="6" t="s">
        <v>22</v>
      </c>
      <c r="F179" s="6" t="s">
        <v>24</v>
      </c>
      <c r="G179" s="7">
        <v>645.58626500000003</v>
      </c>
      <c r="H179" t="str">
        <f t="shared" si="6"/>
        <v>3.sobrepeso</v>
      </c>
      <c r="I179">
        <f t="shared" si="7"/>
        <v>0</v>
      </c>
      <c r="J179">
        <f t="shared" si="8"/>
        <v>1</v>
      </c>
    </row>
    <row r="180" spans="1:10" x14ac:dyDescent="0.25">
      <c r="A180" s="6">
        <v>54</v>
      </c>
      <c r="B180" s="6" t="s">
        <v>21</v>
      </c>
      <c r="C180" s="7">
        <v>29.2</v>
      </c>
      <c r="D180" s="6">
        <v>1</v>
      </c>
      <c r="E180" s="6" t="s">
        <v>22</v>
      </c>
      <c r="F180" s="6" t="s">
        <v>20</v>
      </c>
      <c r="G180" s="7">
        <v>1043.6096</v>
      </c>
      <c r="H180" t="str">
        <f t="shared" si="6"/>
        <v>3.sobrepeso</v>
      </c>
      <c r="I180">
        <f t="shared" si="7"/>
        <v>0</v>
      </c>
      <c r="J180">
        <f t="shared" si="8"/>
        <v>1</v>
      </c>
    </row>
    <row r="181" spans="1:10" x14ac:dyDescent="0.25">
      <c r="A181" s="6">
        <v>46</v>
      </c>
      <c r="B181" s="6" t="s">
        <v>18</v>
      </c>
      <c r="C181" s="7">
        <v>28.9</v>
      </c>
      <c r="D181" s="6">
        <v>2</v>
      </c>
      <c r="E181" s="6" t="s">
        <v>22</v>
      </c>
      <c r="F181" s="6" t="s">
        <v>20</v>
      </c>
      <c r="G181" s="7">
        <v>882.3279</v>
      </c>
      <c r="H181" t="str">
        <f t="shared" si="6"/>
        <v>3.sobrepeso</v>
      </c>
      <c r="I181">
        <f t="shared" si="7"/>
        <v>0</v>
      </c>
      <c r="J181">
        <f t="shared" si="8"/>
        <v>1</v>
      </c>
    </row>
    <row r="182" spans="1:10" x14ac:dyDescent="0.25">
      <c r="A182" s="6">
        <v>41</v>
      </c>
      <c r="B182" s="6" t="s">
        <v>18</v>
      </c>
      <c r="C182" s="7">
        <v>33.155000000000001</v>
      </c>
      <c r="D182" s="6">
        <v>3</v>
      </c>
      <c r="E182" s="6" t="s">
        <v>22</v>
      </c>
      <c r="F182" s="6" t="s">
        <v>25</v>
      </c>
      <c r="G182" s="7">
        <v>853.828845</v>
      </c>
      <c r="H182" t="str">
        <f t="shared" si="6"/>
        <v>4.obesidade grau I</v>
      </c>
      <c r="I182">
        <f t="shared" si="7"/>
        <v>0</v>
      </c>
      <c r="J182">
        <f t="shared" si="8"/>
        <v>1</v>
      </c>
    </row>
    <row r="183" spans="1:10" x14ac:dyDescent="0.25">
      <c r="A183" s="6">
        <v>58</v>
      </c>
      <c r="B183" s="6" t="s">
        <v>21</v>
      </c>
      <c r="C183" s="7">
        <v>28.594999999999999</v>
      </c>
      <c r="D183" s="6">
        <v>0</v>
      </c>
      <c r="E183" s="6" t="s">
        <v>22</v>
      </c>
      <c r="F183" s="6" t="s">
        <v>24</v>
      </c>
      <c r="G183" s="7">
        <v>1173.5879049999999</v>
      </c>
      <c r="H183" t="str">
        <f t="shared" si="6"/>
        <v>3.sobrepeso</v>
      </c>
      <c r="I183">
        <f t="shared" si="7"/>
        <v>0</v>
      </c>
      <c r="J183">
        <f t="shared" si="8"/>
        <v>1</v>
      </c>
    </row>
    <row r="184" spans="1:10" x14ac:dyDescent="0.25">
      <c r="A184" s="6">
        <v>18</v>
      </c>
      <c r="B184" s="6" t="s">
        <v>18</v>
      </c>
      <c r="C184" s="7">
        <v>38.28</v>
      </c>
      <c r="D184" s="6">
        <v>0</v>
      </c>
      <c r="E184" s="6" t="s">
        <v>22</v>
      </c>
      <c r="F184" s="6" t="s">
        <v>23</v>
      </c>
      <c r="G184" s="7">
        <v>163.18212</v>
      </c>
      <c r="H184" t="str">
        <f t="shared" si="6"/>
        <v>5.obesidade grau II</v>
      </c>
      <c r="I184">
        <f t="shared" si="7"/>
        <v>0</v>
      </c>
      <c r="J184">
        <f t="shared" si="8"/>
        <v>1</v>
      </c>
    </row>
    <row r="185" spans="1:10" x14ac:dyDescent="0.25">
      <c r="A185" s="6">
        <v>22</v>
      </c>
      <c r="B185" s="6" t="s">
        <v>21</v>
      </c>
      <c r="C185" s="7">
        <v>19.95</v>
      </c>
      <c r="D185" s="6">
        <v>3</v>
      </c>
      <c r="E185" s="6" t="s">
        <v>22</v>
      </c>
      <c r="F185" s="6" t="s">
        <v>25</v>
      </c>
      <c r="G185" s="7">
        <v>400.54225000000002</v>
      </c>
      <c r="H185" t="str">
        <f t="shared" si="6"/>
        <v>2.peso normal</v>
      </c>
      <c r="I185">
        <f t="shared" si="7"/>
        <v>0</v>
      </c>
      <c r="J185">
        <f t="shared" si="8"/>
        <v>0</v>
      </c>
    </row>
    <row r="186" spans="1:10" x14ac:dyDescent="0.25">
      <c r="A186" s="6">
        <v>44</v>
      </c>
      <c r="B186" s="6" t="s">
        <v>18</v>
      </c>
      <c r="C186" s="7">
        <v>26.41</v>
      </c>
      <c r="D186" s="6">
        <v>0</v>
      </c>
      <c r="E186" s="6" t="s">
        <v>22</v>
      </c>
      <c r="F186" s="6" t="s">
        <v>24</v>
      </c>
      <c r="G186" s="7">
        <v>741.94778999999994</v>
      </c>
      <c r="H186" t="str">
        <f t="shared" si="6"/>
        <v>3.sobrepeso</v>
      </c>
      <c r="I186">
        <f t="shared" si="7"/>
        <v>0</v>
      </c>
      <c r="J186">
        <f t="shared" si="8"/>
        <v>1</v>
      </c>
    </row>
    <row r="187" spans="1:10" x14ac:dyDescent="0.25">
      <c r="A187" s="6">
        <v>44</v>
      </c>
      <c r="B187" s="6" t="s">
        <v>21</v>
      </c>
      <c r="C187" s="7">
        <v>30.69</v>
      </c>
      <c r="D187" s="6">
        <v>2</v>
      </c>
      <c r="E187" s="6" t="s">
        <v>22</v>
      </c>
      <c r="F187" s="6" t="s">
        <v>23</v>
      </c>
      <c r="G187" s="7">
        <v>773.14270999999997</v>
      </c>
      <c r="H187" t="str">
        <f t="shared" si="6"/>
        <v>4.obesidade grau I</v>
      </c>
      <c r="I187">
        <f t="shared" si="7"/>
        <v>0</v>
      </c>
      <c r="J187">
        <f t="shared" si="8"/>
        <v>1</v>
      </c>
    </row>
    <row r="188" spans="1:10" x14ac:dyDescent="0.25">
      <c r="A188" s="6">
        <v>36</v>
      </c>
      <c r="B188" s="6" t="s">
        <v>21</v>
      </c>
      <c r="C188" s="7">
        <v>41.895000000000003</v>
      </c>
      <c r="D188" s="6">
        <v>3</v>
      </c>
      <c r="E188" s="6" t="s">
        <v>19</v>
      </c>
      <c r="F188" s="6" t="s">
        <v>25</v>
      </c>
      <c r="G188" s="7">
        <v>4375.333705</v>
      </c>
      <c r="H188" t="str">
        <f t="shared" si="6"/>
        <v>6.obesidade grau III</v>
      </c>
      <c r="I188">
        <f t="shared" si="7"/>
        <v>1</v>
      </c>
      <c r="J188">
        <f t="shared" si="8"/>
        <v>1</v>
      </c>
    </row>
    <row r="189" spans="1:10" x14ac:dyDescent="0.25">
      <c r="A189" s="6">
        <v>26</v>
      </c>
      <c r="B189" s="6" t="s">
        <v>18</v>
      </c>
      <c r="C189" s="7">
        <v>29.92</v>
      </c>
      <c r="D189" s="6">
        <v>2</v>
      </c>
      <c r="E189" s="6" t="s">
        <v>22</v>
      </c>
      <c r="F189" s="6" t="s">
        <v>23</v>
      </c>
      <c r="G189" s="7">
        <v>398.19767999999999</v>
      </c>
      <c r="H189" t="str">
        <f t="shared" si="6"/>
        <v>3.sobrepeso</v>
      </c>
      <c r="I189">
        <f t="shared" si="7"/>
        <v>0</v>
      </c>
      <c r="J189">
        <f t="shared" si="8"/>
        <v>1</v>
      </c>
    </row>
    <row r="190" spans="1:10" x14ac:dyDescent="0.25">
      <c r="A190" s="6">
        <v>30</v>
      </c>
      <c r="B190" s="6" t="s">
        <v>18</v>
      </c>
      <c r="C190" s="7">
        <v>30.9</v>
      </c>
      <c r="D190" s="6">
        <v>3</v>
      </c>
      <c r="E190" s="6" t="s">
        <v>22</v>
      </c>
      <c r="F190" s="6" t="s">
        <v>20</v>
      </c>
      <c r="G190" s="7">
        <v>532.56510000000003</v>
      </c>
      <c r="H190" t="str">
        <f t="shared" si="6"/>
        <v>4.obesidade grau I</v>
      </c>
      <c r="I190">
        <f t="shared" si="7"/>
        <v>0</v>
      </c>
      <c r="J190">
        <f t="shared" si="8"/>
        <v>1</v>
      </c>
    </row>
    <row r="191" spans="1:10" x14ac:dyDescent="0.25">
      <c r="A191" s="6">
        <v>41</v>
      </c>
      <c r="B191" s="6" t="s">
        <v>18</v>
      </c>
      <c r="C191" s="7">
        <v>32.200000000000003</v>
      </c>
      <c r="D191" s="6">
        <v>1</v>
      </c>
      <c r="E191" s="6" t="s">
        <v>22</v>
      </c>
      <c r="F191" s="6" t="s">
        <v>20</v>
      </c>
      <c r="G191" s="7">
        <v>677.59609999999998</v>
      </c>
      <c r="H191" t="str">
        <f t="shared" si="6"/>
        <v>4.obesidade grau I</v>
      </c>
      <c r="I191">
        <f t="shared" si="7"/>
        <v>0</v>
      </c>
      <c r="J191">
        <f t="shared" si="8"/>
        <v>1</v>
      </c>
    </row>
    <row r="192" spans="1:10" x14ac:dyDescent="0.25">
      <c r="A192" s="6">
        <v>29</v>
      </c>
      <c r="B192" s="6" t="s">
        <v>18</v>
      </c>
      <c r="C192" s="7">
        <v>32.11</v>
      </c>
      <c r="D192" s="6">
        <v>2</v>
      </c>
      <c r="E192" s="6" t="s">
        <v>22</v>
      </c>
      <c r="F192" s="6" t="s">
        <v>24</v>
      </c>
      <c r="G192" s="7">
        <v>492.29158999999999</v>
      </c>
      <c r="H192" t="str">
        <f t="shared" si="6"/>
        <v>4.obesidade grau I</v>
      </c>
      <c r="I192">
        <f t="shared" si="7"/>
        <v>0</v>
      </c>
      <c r="J192">
        <f t="shared" si="8"/>
        <v>1</v>
      </c>
    </row>
    <row r="193" spans="1:10" x14ac:dyDescent="0.25">
      <c r="A193" s="6">
        <v>61</v>
      </c>
      <c r="B193" s="6" t="s">
        <v>21</v>
      </c>
      <c r="C193" s="7">
        <v>31.57</v>
      </c>
      <c r="D193" s="6">
        <v>0</v>
      </c>
      <c r="E193" s="6" t="s">
        <v>22</v>
      </c>
      <c r="F193" s="6" t="s">
        <v>23</v>
      </c>
      <c r="G193" s="7">
        <v>1255.76053</v>
      </c>
      <c r="H193" t="str">
        <f t="shared" si="6"/>
        <v>4.obesidade grau I</v>
      </c>
      <c r="I193">
        <f t="shared" si="7"/>
        <v>0</v>
      </c>
      <c r="J193">
        <f t="shared" si="8"/>
        <v>1</v>
      </c>
    </row>
    <row r="194" spans="1:10" x14ac:dyDescent="0.25">
      <c r="A194" s="6">
        <v>36</v>
      </c>
      <c r="B194" s="6" t="s">
        <v>18</v>
      </c>
      <c r="C194" s="7">
        <v>26.2</v>
      </c>
      <c r="D194" s="6">
        <v>0</v>
      </c>
      <c r="E194" s="6" t="s">
        <v>22</v>
      </c>
      <c r="F194" s="6" t="s">
        <v>20</v>
      </c>
      <c r="G194" s="7">
        <v>488.38659999999999</v>
      </c>
      <c r="H194" t="str">
        <f t="shared" si="6"/>
        <v>3.sobrepeso</v>
      </c>
      <c r="I194">
        <f t="shared" si="7"/>
        <v>0</v>
      </c>
      <c r="J194">
        <f t="shared" si="8"/>
        <v>1</v>
      </c>
    </row>
    <row r="195" spans="1:10" x14ac:dyDescent="0.25">
      <c r="A195" s="6">
        <v>25</v>
      </c>
      <c r="B195" s="6" t="s">
        <v>21</v>
      </c>
      <c r="C195" s="7">
        <v>25.74</v>
      </c>
      <c r="D195" s="6">
        <v>0</v>
      </c>
      <c r="E195" s="6" t="s">
        <v>22</v>
      </c>
      <c r="F195" s="6" t="s">
        <v>23</v>
      </c>
      <c r="G195" s="7">
        <v>213.76536000000002</v>
      </c>
      <c r="H195" t="str">
        <f t="shared" si="6"/>
        <v>3.sobrepeso</v>
      </c>
      <c r="I195">
        <f t="shared" si="7"/>
        <v>0</v>
      </c>
      <c r="J195">
        <f t="shared" si="8"/>
        <v>1</v>
      </c>
    </row>
    <row r="196" spans="1:10" x14ac:dyDescent="0.25">
      <c r="A196" s="6">
        <v>56</v>
      </c>
      <c r="B196" s="6" t="s">
        <v>18</v>
      </c>
      <c r="C196" s="7">
        <v>26.6</v>
      </c>
      <c r="D196" s="6">
        <v>1</v>
      </c>
      <c r="E196" s="6" t="s">
        <v>22</v>
      </c>
      <c r="F196" s="6" t="s">
        <v>24</v>
      </c>
      <c r="G196" s="7">
        <v>1204.4342000000001</v>
      </c>
      <c r="H196" t="str">
        <f t="shared" ref="H196:H259" si="9">IF(C196&lt;18.5,"1.baixo peso",IF(C196&lt;25,"2.peso normal",IF(C196&lt;30,"3.sobrepeso",IF(C196&lt;35,"4.obesidade grau I",IF(C196&lt;40,"5.obesidade grau II","6.obesidade grau III")))))</f>
        <v>3.sobrepeso</v>
      </c>
      <c r="I196">
        <f t="shared" ref="I196:I259" si="10">IF(E196="Sim",1,0)</f>
        <v>0</v>
      </c>
      <c r="J196">
        <f t="shared" ref="J196:J259" si="11">IF(C196&gt;24.99,1,0)</f>
        <v>1</v>
      </c>
    </row>
    <row r="197" spans="1:10" x14ac:dyDescent="0.25">
      <c r="A197" s="6">
        <v>18</v>
      </c>
      <c r="B197" s="6" t="s">
        <v>21</v>
      </c>
      <c r="C197" s="7">
        <v>34.43</v>
      </c>
      <c r="D197" s="6">
        <v>0</v>
      </c>
      <c r="E197" s="6" t="s">
        <v>22</v>
      </c>
      <c r="F197" s="6" t="s">
        <v>23</v>
      </c>
      <c r="G197" s="7">
        <v>113.74697</v>
      </c>
      <c r="H197" t="str">
        <f t="shared" si="9"/>
        <v>4.obesidade grau I</v>
      </c>
      <c r="I197">
        <f t="shared" si="10"/>
        <v>0</v>
      </c>
      <c r="J197">
        <f t="shared" si="11"/>
        <v>1</v>
      </c>
    </row>
    <row r="198" spans="1:10" x14ac:dyDescent="0.25">
      <c r="A198" s="6">
        <v>19</v>
      </c>
      <c r="B198" s="6" t="s">
        <v>21</v>
      </c>
      <c r="C198" s="7">
        <v>30.59</v>
      </c>
      <c r="D198" s="6">
        <v>0</v>
      </c>
      <c r="E198" s="6" t="s">
        <v>22</v>
      </c>
      <c r="F198" s="6" t="s">
        <v>24</v>
      </c>
      <c r="G198" s="7">
        <v>163.95631</v>
      </c>
      <c r="H198" t="str">
        <f t="shared" si="9"/>
        <v>4.obesidade grau I</v>
      </c>
      <c r="I198">
        <f t="shared" si="10"/>
        <v>0</v>
      </c>
      <c r="J198">
        <f t="shared" si="11"/>
        <v>1</v>
      </c>
    </row>
    <row r="199" spans="1:10" x14ac:dyDescent="0.25">
      <c r="A199" s="6">
        <v>39</v>
      </c>
      <c r="B199" s="6" t="s">
        <v>18</v>
      </c>
      <c r="C199" s="7">
        <v>32.799999999999997</v>
      </c>
      <c r="D199" s="6">
        <v>0</v>
      </c>
      <c r="E199" s="6" t="s">
        <v>22</v>
      </c>
      <c r="F199" s="6" t="s">
        <v>20</v>
      </c>
      <c r="G199" s="7">
        <v>564.97149999999999</v>
      </c>
      <c r="H199" t="str">
        <f t="shared" si="9"/>
        <v>4.obesidade grau I</v>
      </c>
      <c r="I199">
        <f t="shared" si="10"/>
        <v>0</v>
      </c>
      <c r="J199">
        <f t="shared" si="11"/>
        <v>1</v>
      </c>
    </row>
    <row r="200" spans="1:10" x14ac:dyDescent="0.25">
      <c r="A200" s="6">
        <v>45</v>
      </c>
      <c r="B200" s="6" t="s">
        <v>18</v>
      </c>
      <c r="C200" s="7">
        <v>28.6</v>
      </c>
      <c r="D200" s="6">
        <v>2</v>
      </c>
      <c r="E200" s="6" t="s">
        <v>22</v>
      </c>
      <c r="F200" s="6" t="s">
        <v>23</v>
      </c>
      <c r="G200" s="7">
        <v>851.68290000000002</v>
      </c>
      <c r="H200" t="str">
        <f t="shared" si="9"/>
        <v>3.sobrepeso</v>
      </c>
      <c r="I200">
        <f t="shared" si="10"/>
        <v>0</v>
      </c>
      <c r="J200">
        <f t="shared" si="11"/>
        <v>1</v>
      </c>
    </row>
    <row r="201" spans="1:10" x14ac:dyDescent="0.25">
      <c r="A201" s="6">
        <v>51</v>
      </c>
      <c r="B201" s="6" t="s">
        <v>18</v>
      </c>
      <c r="C201" s="7">
        <v>18.05</v>
      </c>
      <c r="D201" s="6">
        <v>0</v>
      </c>
      <c r="E201" s="6" t="s">
        <v>22</v>
      </c>
      <c r="F201" s="6" t="s">
        <v>24</v>
      </c>
      <c r="G201" s="7">
        <v>964.42525000000001</v>
      </c>
      <c r="H201" t="str">
        <f t="shared" si="9"/>
        <v>1.baixo peso</v>
      </c>
      <c r="I201">
        <f t="shared" si="10"/>
        <v>0</v>
      </c>
      <c r="J201">
        <f t="shared" si="11"/>
        <v>0</v>
      </c>
    </row>
    <row r="202" spans="1:10" x14ac:dyDescent="0.25">
      <c r="A202" s="6">
        <v>64</v>
      </c>
      <c r="B202" s="6" t="s">
        <v>18</v>
      </c>
      <c r="C202" s="7">
        <v>39.33</v>
      </c>
      <c r="D202" s="6">
        <v>0</v>
      </c>
      <c r="E202" s="6" t="s">
        <v>22</v>
      </c>
      <c r="F202" s="6" t="s">
        <v>25</v>
      </c>
      <c r="G202" s="7">
        <v>1490.15167</v>
      </c>
      <c r="H202" t="str">
        <f t="shared" si="9"/>
        <v>5.obesidade grau II</v>
      </c>
      <c r="I202">
        <f t="shared" si="10"/>
        <v>0</v>
      </c>
      <c r="J202">
        <f t="shared" si="11"/>
        <v>1</v>
      </c>
    </row>
    <row r="203" spans="1:10" x14ac:dyDescent="0.25">
      <c r="A203" s="6">
        <v>19</v>
      </c>
      <c r="B203" s="6" t="s">
        <v>18</v>
      </c>
      <c r="C203" s="7">
        <v>32.11</v>
      </c>
      <c r="D203" s="6">
        <v>0</v>
      </c>
      <c r="E203" s="6" t="s">
        <v>22</v>
      </c>
      <c r="F203" s="6" t="s">
        <v>24</v>
      </c>
      <c r="G203" s="7">
        <v>213.06759000000002</v>
      </c>
      <c r="H203" t="str">
        <f t="shared" si="9"/>
        <v>4.obesidade grau I</v>
      </c>
      <c r="I203">
        <f t="shared" si="10"/>
        <v>0</v>
      </c>
      <c r="J203">
        <f t="shared" si="11"/>
        <v>1</v>
      </c>
    </row>
    <row r="204" spans="1:10" x14ac:dyDescent="0.25">
      <c r="A204" s="6">
        <v>48</v>
      </c>
      <c r="B204" s="6" t="s">
        <v>18</v>
      </c>
      <c r="C204" s="7">
        <v>32.229999999999997</v>
      </c>
      <c r="D204" s="6">
        <v>1</v>
      </c>
      <c r="E204" s="6" t="s">
        <v>22</v>
      </c>
      <c r="F204" s="6" t="s">
        <v>23</v>
      </c>
      <c r="G204" s="7">
        <v>887.11517000000003</v>
      </c>
      <c r="H204" t="str">
        <f t="shared" si="9"/>
        <v>4.obesidade grau I</v>
      </c>
      <c r="I204">
        <f t="shared" si="10"/>
        <v>0</v>
      </c>
      <c r="J204">
        <f t="shared" si="11"/>
        <v>1</v>
      </c>
    </row>
    <row r="205" spans="1:10" x14ac:dyDescent="0.25">
      <c r="A205" s="6">
        <v>60</v>
      </c>
      <c r="B205" s="6" t="s">
        <v>18</v>
      </c>
      <c r="C205" s="7">
        <v>24.035</v>
      </c>
      <c r="D205" s="6">
        <v>0</v>
      </c>
      <c r="E205" s="6" t="s">
        <v>22</v>
      </c>
      <c r="F205" s="6" t="s">
        <v>24</v>
      </c>
      <c r="G205" s="7">
        <v>1301.220865</v>
      </c>
      <c r="H205" t="str">
        <f t="shared" si="9"/>
        <v>2.peso normal</v>
      </c>
      <c r="I205">
        <f t="shared" si="10"/>
        <v>0</v>
      </c>
      <c r="J205">
        <f t="shared" si="11"/>
        <v>0</v>
      </c>
    </row>
    <row r="206" spans="1:10" x14ac:dyDescent="0.25">
      <c r="A206" s="6">
        <v>27</v>
      </c>
      <c r="B206" s="6" t="s">
        <v>18</v>
      </c>
      <c r="C206" s="7">
        <v>36.08</v>
      </c>
      <c r="D206" s="6">
        <v>0</v>
      </c>
      <c r="E206" s="6" t="s">
        <v>19</v>
      </c>
      <c r="F206" s="6" t="s">
        <v>23</v>
      </c>
      <c r="G206" s="7">
        <v>3713.3898200000003</v>
      </c>
      <c r="H206" t="str">
        <f t="shared" si="9"/>
        <v>5.obesidade grau II</v>
      </c>
      <c r="I206">
        <f t="shared" si="10"/>
        <v>1</v>
      </c>
      <c r="J206">
        <f t="shared" si="11"/>
        <v>1</v>
      </c>
    </row>
    <row r="207" spans="1:10" x14ac:dyDescent="0.25">
      <c r="A207" s="6">
        <v>46</v>
      </c>
      <c r="B207" s="6" t="s">
        <v>21</v>
      </c>
      <c r="C207" s="7">
        <v>22.3</v>
      </c>
      <c r="D207" s="6">
        <v>0</v>
      </c>
      <c r="E207" s="6" t="s">
        <v>22</v>
      </c>
      <c r="F207" s="6" t="s">
        <v>20</v>
      </c>
      <c r="G207" s="7">
        <v>714.71049999999991</v>
      </c>
      <c r="H207" t="str">
        <f t="shared" si="9"/>
        <v>2.peso normal</v>
      </c>
      <c r="I207">
        <f t="shared" si="10"/>
        <v>0</v>
      </c>
      <c r="J207">
        <f t="shared" si="11"/>
        <v>0</v>
      </c>
    </row>
    <row r="208" spans="1:10" x14ac:dyDescent="0.25">
      <c r="A208" s="6">
        <v>28</v>
      </c>
      <c r="B208" s="6" t="s">
        <v>18</v>
      </c>
      <c r="C208" s="7">
        <v>28.88</v>
      </c>
      <c r="D208" s="6">
        <v>1</v>
      </c>
      <c r="E208" s="6" t="s">
        <v>22</v>
      </c>
      <c r="F208" s="6" t="s">
        <v>25</v>
      </c>
      <c r="G208" s="7">
        <v>433.77352000000002</v>
      </c>
      <c r="H208" t="str">
        <f t="shared" si="9"/>
        <v>3.sobrepeso</v>
      </c>
      <c r="I208">
        <f t="shared" si="10"/>
        <v>0</v>
      </c>
      <c r="J208">
        <f t="shared" si="11"/>
        <v>1</v>
      </c>
    </row>
    <row r="209" spans="1:10" x14ac:dyDescent="0.25">
      <c r="A209" s="6">
        <v>59</v>
      </c>
      <c r="B209" s="6" t="s">
        <v>21</v>
      </c>
      <c r="C209" s="7">
        <v>26.4</v>
      </c>
      <c r="D209" s="6">
        <v>0</v>
      </c>
      <c r="E209" s="6" t="s">
        <v>22</v>
      </c>
      <c r="F209" s="6" t="s">
        <v>23</v>
      </c>
      <c r="G209" s="7">
        <v>1174.3299000000002</v>
      </c>
      <c r="H209" t="str">
        <f t="shared" si="9"/>
        <v>3.sobrepeso</v>
      </c>
      <c r="I209">
        <f t="shared" si="10"/>
        <v>0</v>
      </c>
      <c r="J209">
        <f t="shared" si="11"/>
        <v>1</v>
      </c>
    </row>
    <row r="210" spans="1:10" x14ac:dyDescent="0.25">
      <c r="A210" s="6">
        <v>35</v>
      </c>
      <c r="B210" s="6" t="s">
        <v>21</v>
      </c>
      <c r="C210" s="7">
        <v>27.74</v>
      </c>
      <c r="D210" s="6">
        <v>2</v>
      </c>
      <c r="E210" s="6" t="s">
        <v>19</v>
      </c>
      <c r="F210" s="6" t="s">
        <v>25</v>
      </c>
      <c r="G210" s="7">
        <v>2098.4093600000001</v>
      </c>
      <c r="H210" t="str">
        <f t="shared" si="9"/>
        <v>3.sobrepeso</v>
      </c>
      <c r="I210">
        <f t="shared" si="10"/>
        <v>1</v>
      </c>
      <c r="J210">
        <f t="shared" si="11"/>
        <v>1</v>
      </c>
    </row>
    <row r="211" spans="1:10" x14ac:dyDescent="0.25">
      <c r="A211" s="6">
        <v>63</v>
      </c>
      <c r="B211" s="6" t="s">
        <v>18</v>
      </c>
      <c r="C211" s="7">
        <v>31.8</v>
      </c>
      <c r="D211" s="6">
        <v>0</v>
      </c>
      <c r="E211" s="6" t="s">
        <v>22</v>
      </c>
      <c r="F211" s="6" t="s">
        <v>20</v>
      </c>
      <c r="G211" s="7">
        <v>1388.0949000000001</v>
      </c>
      <c r="H211" t="str">
        <f t="shared" si="9"/>
        <v>4.obesidade grau I</v>
      </c>
      <c r="I211">
        <f t="shared" si="10"/>
        <v>0</v>
      </c>
      <c r="J211">
        <f t="shared" si="11"/>
        <v>1</v>
      </c>
    </row>
    <row r="212" spans="1:10" x14ac:dyDescent="0.25">
      <c r="A212" s="6">
        <v>40</v>
      </c>
      <c r="B212" s="6" t="s">
        <v>21</v>
      </c>
      <c r="C212" s="7">
        <v>41.23</v>
      </c>
      <c r="D212" s="6">
        <v>1</v>
      </c>
      <c r="E212" s="6" t="s">
        <v>22</v>
      </c>
      <c r="F212" s="6" t="s">
        <v>25</v>
      </c>
      <c r="G212" s="7">
        <v>661.01097000000004</v>
      </c>
      <c r="H212" t="str">
        <f t="shared" si="9"/>
        <v>6.obesidade grau III</v>
      </c>
      <c r="I212">
        <f t="shared" si="10"/>
        <v>0</v>
      </c>
      <c r="J212">
        <f t="shared" si="11"/>
        <v>1</v>
      </c>
    </row>
    <row r="213" spans="1:10" x14ac:dyDescent="0.25">
      <c r="A213" s="6">
        <v>20</v>
      </c>
      <c r="B213" s="6" t="s">
        <v>21</v>
      </c>
      <c r="C213" s="7">
        <v>33</v>
      </c>
      <c r="D213" s="6">
        <v>1</v>
      </c>
      <c r="E213" s="6" t="s">
        <v>22</v>
      </c>
      <c r="F213" s="6" t="s">
        <v>20</v>
      </c>
      <c r="G213" s="7">
        <v>198.00700000000001</v>
      </c>
      <c r="H213" t="str">
        <f t="shared" si="9"/>
        <v>4.obesidade grau I</v>
      </c>
      <c r="I213">
        <f t="shared" si="10"/>
        <v>0</v>
      </c>
      <c r="J213">
        <f t="shared" si="11"/>
        <v>1</v>
      </c>
    </row>
    <row r="214" spans="1:10" x14ac:dyDescent="0.25">
      <c r="A214" s="6">
        <v>40</v>
      </c>
      <c r="B214" s="6" t="s">
        <v>21</v>
      </c>
      <c r="C214" s="7">
        <v>30.875</v>
      </c>
      <c r="D214" s="6">
        <v>4</v>
      </c>
      <c r="E214" s="6" t="s">
        <v>22</v>
      </c>
      <c r="F214" s="6" t="s">
        <v>24</v>
      </c>
      <c r="G214" s="7">
        <v>816.27162500000009</v>
      </c>
      <c r="H214" t="str">
        <f t="shared" si="9"/>
        <v>4.obesidade grau I</v>
      </c>
      <c r="I214">
        <f t="shared" si="10"/>
        <v>0</v>
      </c>
      <c r="J214">
        <f t="shared" si="11"/>
        <v>1</v>
      </c>
    </row>
    <row r="215" spans="1:10" x14ac:dyDescent="0.25">
      <c r="A215" s="6">
        <v>24</v>
      </c>
      <c r="B215" s="6" t="s">
        <v>21</v>
      </c>
      <c r="C215" s="7">
        <v>28.5</v>
      </c>
      <c r="D215" s="6">
        <v>2</v>
      </c>
      <c r="E215" s="6" t="s">
        <v>22</v>
      </c>
      <c r="F215" s="6" t="s">
        <v>24</v>
      </c>
      <c r="G215" s="7">
        <v>353.77030000000002</v>
      </c>
      <c r="H215" t="str">
        <f t="shared" si="9"/>
        <v>3.sobrepeso</v>
      </c>
      <c r="I215">
        <f t="shared" si="10"/>
        <v>0</v>
      </c>
      <c r="J215">
        <f t="shared" si="11"/>
        <v>1</v>
      </c>
    </row>
    <row r="216" spans="1:10" x14ac:dyDescent="0.25">
      <c r="A216" s="6">
        <v>34</v>
      </c>
      <c r="B216" s="6" t="s">
        <v>18</v>
      </c>
      <c r="C216" s="7">
        <v>26.73</v>
      </c>
      <c r="D216" s="6">
        <v>1</v>
      </c>
      <c r="E216" s="6" t="s">
        <v>22</v>
      </c>
      <c r="F216" s="6" t="s">
        <v>23</v>
      </c>
      <c r="G216" s="7">
        <v>500.27826999999996</v>
      </c>
      <c r="H216" t="str">
        <f t="shared" si="9"/>
        <v>3.sobrepeso</v>
      </c>
      <c r="I216">
        <f t="shared" si="10"/>
        <v>0</v>
      </c>
      <c r="J216">
        <f t="shared" si="11"/>
        <v>1</v>
      </c>
    </row>
    <row r="217" spans="1:10" x14ac:dyDescent="0.25">
      <c r="A217" s="6">
        <v>45</v>
      </c>
      <c r="B217" s="6" t="s">
        <v>18</v>
      </c>
      <c r="C217" s="7">
        <v>30.9</v>
      </c>
      <c r="D217" s="6">
        <v>2</v>
      </c>
      <c r="E217" s="6" t="s">
        <v>22</v>
      </c>
      <c r="F217" s="6" t="s">
        <v>20</v>
      </c>
      <c r="G217" s="7">
        <v>852.00260000000003</v>
      </c>
      <c r="H217" t="str">
        <f t="shared" si="9"/>
        <v>4.obesidade grau I</v>
      </c>
      <c r="I217">
        <f t="shared" si="10"/>
        <v>0</v>
      </c>
      <c r="J217">
        <f t="shared" si="11"/>
        <v>1</v>
      </c>
    </row>
    <row r="218" spans="1:10" x14ac:dyDescent="0.25">
      <c r="A218" s="6">
        <v>41</v>
      </c>
      <c r="B218" s="6" t="s">
        <v>18</v>
      </c>
      <c r="C218" s="7">
        <v>37.1</v>
      </c>
      <c r="D218" s="6">
        <v>2</v>
      </c>
      <c r="E218" s="6" t="s">
        <v>22</v>
      </c>
      <c r="F218" s="6" t="s">
        <v>20</v>
      </c>
      <c r="G218" s="7">
        <v>737.17719999999997</v>
      </c>
      <c r="H218" t="str">
        <f t="shared" si="9"/>
        <v>5.obesidade grau II</v>
      </c>
      <c r="I218">
        <f t="shared" si="10"/>
        <v>0</v>
      </c>
      <c r="J218">
        <f t="shared" si="11"/>
        <v>1</v>
      </c>
    </row>
    <row r="219" spans="1:10" x14ac:dyDescent="0.25">
      <c r="A219" s="6">
        <v>53</v>
      </c>
      <c r="B219" s="6" t="s">
        <v>18</v>
      </c>
      <c r="C219" s="7">
        <v>26.6</v>
      </c>
      <c r="D219" s="6">
        <v>0</v>
      </c>
      <c r="E219" s="6" t="s">
        <v>22</v>
      </c>
      <c r="F219" s="6" t="s">
        <v>24</v>
      </c>
      <c r="G219" s="7">
        <v>1035.5641000000001</v>
      </c>
      <c r="H219" t="str">
        <f t="shared" si="9"/>
        <v>3.sobrepeso</v>
      </c>
      <c r="I219">
        <f t="shared" si="10"/>
        <v>0</v>
      </c>
      <c r="J219">
        <f t="shared" si="11"/>
        <v>1</v>
      </c>
    </row>
    <row r="220" spans="1:10" x14ac:dyDescent="0.25">
      <c r="A220" s="6">
        <v>27</v>
      </c>
      <c r="B220" s="6" t="s">
        <v>21</v>
      </c>
      <c r="C220" s="7">
        <v>23.1</v>
      </c>
      <c r="D220" s="6">
        <v>0</v>
      </c>
      <c r="E220" s="6" t="s">
        <v>22</v>
      </c>
      <c r="F220" s="6" t="s">
        <v>23</v>
      </c>
      <c r="G220" s="7">
        <v>248.37359999999998</v>
      </c>
      <c r="H220" t="str">
        <f t="shared" si="9"/>
        <v>2.peso normal</v>
      </c>
      <c r="I220">
        <f t="shared" si="10"/>
        <v>0</v>
      </c>
      <c r="J220">
        <f t="shared" si="11"/>
        <v>0</v>
      </c>
    </row>
    <row r="221" spans="1:10" x14ac:dyDescent="0.25">
      <c r="A221" s="6">
        <v>26</v>
      </c>
      <c r="B221" s="6" t="s">
        <v>18</v>
      </c>
      <c r="C221" s="7">
        <v>29.92</v>
      </c>
      <c r="D221" s="6">
        <v>1</v>
      </c>
      <c r="E221" s="6" t="s">
        <v>22</v>
      </c>
      <c r="F221" s="6" t="s">
        <v>23</v>
      </c>
      <c r="G221" s="7">
        <v>339.29768000000001</v>
      </c>
      <c r="H221" t="str">
        <f t="shared" si="9"/>
        <v>3.sobrepeso</v>
      </c>
      <c r="I221">
        <f t="shared" si="10"/>
        <v>0</v>
      </c>
      <c r="J221">
        <f t="shared" si="11"/>
        <v>1</v>
      </c>
    </row>
    <row r="222" spans="1:10" x14ac:dyDescent="0.25">
      <c r="A222" s="6">
        <v>24</v>
      </c>
      <c r="B222" s="6" t="s">
        <v>18</v>
      </c>
      <c r="C222" s="7">
        <v>23.21</v>
      </c>
      <c r="D222" s="6">
        <v>0</v>
      </c>
      <c r="E222" s="6" t="s">
        <v>22</v>
      </c>
      <c r="F222" s="6" t="s">
        <v>23</v>
      </c>
      <c r="G222" s="7">
        <v>2508.1767840000002</v>
      </c>
      <c r="H222" t="str">
        <f t="shared" si="9"/>
        <v>2.peso normal</v>
      </c>
      <c r="I222">
        <f t="shared" si="10"/>
        <v>0</v>
      </c>
      <c r="J222">
        <f t="shared" si="11"/>
        <v>0</v>
      </c>
    </row>
    <row r="223" spans="1:10" x14ac:dyDescent="0.25">
      <c r="A223" s="6">
        <v>34</v>
      </c>
      <c r="B223" s="6" t="s">
        <v>18</v>
      </c>
      <c r="C223" s="7">
        <v>33.700000000000003</v>
      </c>
      <c r="D223" s="6">
        <v>1</v>
      </c>
      <c r="E223" s="6" t="s">
        <v>22</v>
      </c>
      <c r="F223" s="6" t="s">
        <v>20</v>
      </c>
      <c r="G223" s="7">
        <v>501.24709999999993</v>
      </c>
      <c r="H223" t="str">
        <f t="shared" si="9"/>
        <v>4.obesidade grau I</v>
      </c>
      <c r="I223">
        <f t="shared" si="10"/>
        <v>0</v>
      </c>
      <c r="J223">
        <f t="shared" si="11"/>
        <v>1</v>
      </c>
    </row>
    <row r="224" spans="1:10" x14ac:dyDescent="0.25">
      <c r="A224" s="6">
        <v>53</v>
      </c>
      <c r="B224" s="6" t="s">
        <v>18</v>
      </c>
      <c r="C224" s="7">
        <v>33.25</v>
      </c>
      <c r="D224" s="6">
        <v>0</v>
      </c>
      <c r="E224" s="6" t="s">
        <v>22</v>
      </c>
      <c r="F224" s="6" t="s">
        <v>25</v>
      </c>
      <c r="G224" s="7">
        <v>1056.4884500000001</v>
      </c>
      <c r="H224" t="str">
        <f t="shared" si="9"/>
        <v>4.obesidade grau I</v>
      </c>
      <c r="I224">
        <f t="shared" si="10"/>
        <v>0</v>
      </c>
      <c r="J224">
        <f t="shared" si="11"/>
        <v>1</v>
      </c>
    </row>
    <row r="225" spans="1:10" x14ac:dyDescent="0.25">
      <c r="A225" s="6">
        <v>32</v>
      </c>
      <c r="B225" s="6" t="s">
        <v>21</v>
      </c>
      <c r="C225" s="7">
        <v>30.8</v>
      </c>
      <c r="D225" s="6">
        <v>3</v>
      </c>
      <c r="E225" s="6" t="s">
        <v>22</v>
      </c>
      <c r="F225" s="6" t="s">
        <v>20</v>
      </c>
      <c r="G225" s="7">
        <v>525.35239999999999</v>
      </c>
      <c r="H225" t="str">
        <f t="shared" si="9"/>
        <v>4.obesidade grau I</v>
      </c>
      <c r="I225">
        <f t="shared" si="10"/>
        <v>0</v>
      </c>
      <c r="J225">
        <f t="shared" si="11"/>
        <v>1</v>
      </c>
    </row>
    <row r="226" spans="1:10" x14ac:dyDescent="0.25">
      <c r="A226" s="6">
        <v>19</v>
      </c>
      <c r="B226" s="6" t="s">
        <v>21</v>
      </c>
      <c r="C226" s="7">
        <v>34.799999999999997</v>
      </c>
      <c r="D226" s="6">
        <v>0</v>
      </c>
      <c r="E226" s="6" t="s">
        <v>19</v>
      </c>
      <c r="F226" s="6" t="s">
        <v>20</v>
      </c>
      <c r="G226" s="7">
        <v>3477.9614999999999</v>
      </c>
      <c r="H226" t="str">
        <f t="shared" si="9"/>
        <v>4.obesidade grau I</v>
      </c>
      <c r="I226">
        <f t="shared" si="10"/>
        <v>1</v>
      </c>
      <c r="J226">
        <f t="shared" si="11"/>
        <v>1</v>
      </c>
    </row>
    <row r="227" spans="1:10" x14ac:dyDescent="0.25">
      <c r="A227" s="6">
        <v>42</v>
      </c>
      <c r="B227" s="6" t="s">
        <v>21</v>
      </c>
      <c r="C227" s="7">
        <v>24.64</v>
      </c>
      <c r="D227" s="6">
        <v>0</v>
      </c>
      <c r="E227" s="6" t="s">
        <v>19</v>
      </c>
      <c r="F227" s="6" t="s">
        <v>23</v>
      </c>
      <c r="G227" s="7">
        <v>1951.5541600000001</v>
      </c>
      <c r="H227" t="str">
        <f t="shared" si="9"/>
        <v>2.peso normal</v>
      </c>
      <c r="I227">
        <f t="shared" si="10"/>
        <v>1</v>
      </c>
      <c r="J227">
        <f t="shared" si="11"/>
        <v>0</v>
      </c>
    </row>
    <row r="228" spans="1:10" x14ac:dyDescent="0.25">
      <c r="A228" s="6">
        <v>55</v>
      </c>
      <c r="B228" s="6" t="s">
        <v>21</v>
      </c>
      <c r="C228" s="7">
        <v>33.880000000000003</v>
      </c>
      <c r="D228" s="6">
        <v>3</v>
      </c>
      <c r="E228" s="6" t="s">
        <v>22</v>
      </c>
      <c r="F228" s="6" t="s">
        <v>23</v>
      </c>
      <c r="G228" s="7">
        <v>1198.7168200000001</v>
      </c>
      <c r="H228" t="str">
        <f t="shared" si="9"/>
        <v>4.obesidade grau I</v>
      </c>
      <c r="I228">
        <f t="shared" si="10"/>
        <v>0</v>
      </c>
      <c r="J228">
        <f t="shared" si="11"/>
        <v>1</v>
      </c>
    </row>
    <row r="229" spans="1:10" x14ac:dyDescent="0.25">
      <c r="A229" s="6">
        <v>28</v>
      </c>
      <c r="B229" s="6" t="s">
        <v>21</v>
      </c>
      <c r="C229" s="7">
        <v>38.06</v>
      </c>
      <c r="D229" s="6">
        <v>0</v>
      </c>
      <c r="E229" s="6" t="s">
        <v>22</v>
      </c>
      <c r="F229" s="6" t="s">
        <v>23</v>
      </c>
      <c r="G229" s="7">
        <v>268.94953999999996</v>
      </c>
      <c r="H229" t="str">
        <f t="shared" si="9"/>
        <v>5.obesidade grau II</v>
      </c>
      <c r="I229">
        <f t="shared" si="10"/>
        <v>0</v>
      </c>
      <c r="J229">
        <f t="shared" si="11"/>
        <v>1</v>
      </c>
    </row>
    <row r="230" spans="1:10" x14ac:dyDescent="0.25">
      <c r="A230" s="6">
        <v>58</v>
      </c>
      <c r="B230" s="6" t="s">
        <v>18</v>
      </c>
      <c r="C230" s="7">
        <v>41.91</v>
      </c>
      <c r="D230" s="6">
        <v>0</v>
      </c>
      <c r="E230" s="6" t="s">
        <v>22</v>
      </c>
      <c r="F230" s="6" t="s">
        <v>23</v>
      </c>
      <c r="G230" s="7">
        <v>2422.7337240000002</v>
      </c>
      <c r="H230" t="str">
        <f t="shared" si="9"/>
        <v>6.obesidade grau III</v>
      </c>
      <c r="I230">
        <f t="shared" si="10"/>
        <v>0</v>
      </c>
      <c r="J230">
        <f t="shared" si="11"/>
        <v>1</v>
      </c>
    </row>
    <row r="231" spans="1:10" x14ac:dyDescent="0.25">
      <c r="A231" s="6">
        <v>41</v>
      </c>
      <c r="B231" s="6" t="s">
        <v>18</v>
      </c>
      <c r="C231" s="7">
        <v>31.635000000000002</v>
      </c>
      <c r="D231" s="6">
        <v>1</v>
      </c>
      <c r="E231" s="6" t="s">
        <v>22</v>
      </c>
      <c r="F231" s="6" t="s">
        <v>25</v>
      </c>
      <c r="G231" s="7">
        <v>735.81756500000006</v>
      </c>
      <c r="H231" t="str">
        <f t="shared" si="9"/>
        <v>4.obesidade grau I</v>
      </c>
      <c r="I231">
        <f t="shared" si="10"/>
        <v>0</v>
      </c>
      <c r="J231">
        <f t="shared" si="11"/>
        <v>1</v>
      </c>
    </row>
    <row r="232" spans="1:10" x14ac:dyDescent="0.25">
      <c r="A232" s="6">
        <v>47</v>
      </c>
      <c r="B232" s="6" t="s">
        <v>21</v>
      </c>
      <c r="C232" s="7">
        <v>25.46</v>
      </c>
      <c r="D232" s="6">
        <v>2</v>
      </c>
      <c r="E232" s="6" t="s">
        <v>22</v>
      </c>
      <c r="F232" s="6" t="s">
        <v>25</v>
      </c>
      <c r="G232" s="7">
        <v>922.52564000000007</v>
      </c>
      <c r="H232" t="str">
        <f t="shared" si="9"/>
        <v>3.sobrepeso</v>
      </c>
      <c r="I232">
        <f t="shared" si="10"/>
        <v>0</v>
      </c>
      <c r="J232">
        <f t="shared" si="11"/>
        <v>1</v>
      </c>
    </row>
    <row r="233" spans="1:10" x14ac:dyDescent="0.25">
      <c r="A233" s="6">
        <v>42</v>
      </c>
      <c r="B233" s="6" t="s">
        <v>18</v>
      </c>
      <c r="C233" s="7">
        <v>36.195</v>
      </c>
      <c r="D233" s="6">
        <v>1</v>
      </c>
      <c r="E233" s="6" t="s">
        <v>22</v>
      </c>
      <c r="F233" s="6" t="s">
        <v>24</v>
      </c>
      <c r="G233" s="7">
        <v>744.36430499999994</v>
      </c>
      <c r="H233" t="str">
        <f t="shared" si="9"/>
        <v>5.obesidade grau II</v>
      </c>
      <c r="I233">
        <f t="shared" si="10"/>
        <v>0</v>
      </c>
      <c r="J233">
        <f t="shared" si="11"/>
        <v>1</v>
      </c>
    </row>
    <row r="234" spans="1:10" x14ac:dyDescent="0.25">
      <c r="A234" s="6">
        <v>59</v>
      </c>
      <c r="B234" s="6" t="s">
        <v>18</v>
      </c>
      <c r="C234" s="7">
        <v>27.83</v>
      </c>
      <c r="D234" s="6">
        <v>3</v>
      </c>
      <c r="E234" s="6" t="s">
        <v>22</v>
      </c>
      <c r="F234" s="6" t="s">
        <v>23</v>
      </c>
      <c r="G234" s="7">
        <v>1400.1286700000001</v>
      </c>
      <c r="H234" t="str">
        <f t="shared" si="9"/>
        <v>3.sobrepeso</v>
      </c>
      <c r="I234">
        <f t="shared" si="10"/>
        <v>0</v>
      </c>
      <c r="J234">
        <f t="shared" si="11"/>
        <v>1</v>
      </c>
    </row>
    <row r="235" spans="1:10" x14ac:dyDescent="0.25">
      <c r="A235" s="6">
        <v>19</v>
      </c>
      <c r="B235" s="6" t="s">
        <v>18</v>
      </c>
      <c r="C235" s="7">
        <v>17.8</v>
      </c>
      <c r="D235" s="6">
        <v>0</v>
      </c>
      <c r="E235" s="6" t="s">
        <v>22</v>
      </c>
      <c r="F235" s="6" t="s">
        <v>20</v>
      </c>
      <c r="G235" s="7">
        <v>172.77850000000001</v>
      </c>
      <c r="H235" t="str">
        <f t="shared" si="9"/>
        <v>1.baixo peso</v>
      </c>
      <c r="I235">
        <f t="shared" si="10"/>
        <v>0</v>
      </c>
      <c r="J235">
        <f t="shared" si="11"/>
        <v>0</v>
      </c>
    </row>
    <row r="236" spans="1:10" x14ac:dyDescent="0.25">
      <c r="A236" s="6">
        <v>59</v>
      </c>
      <c r="B236" s="6" t="s">
        <v>21</v>
      </c>
      <c r="C236" s="7">
        <v>27.5</v>
      </c>
      <c r="D236" s="6">
        <v>1</v>
      </c>
      <c r="E236" s="6" t="s">
        <v>22</v>
      </c>
      <c r="F236" s="6" t="s">
        <v>20</v>
      </c>
      <c r="G236" s="7">
        <v>1233.3827999999999</v>
      </c>
      <c r="H236" t="str">
        <f t="shared" si="9"/>
        <v>3.sobrepeso</v>
      </c>
      <c r="I236">
        <f t="shared" si="10"/>
        <v>0</v>
      </c>
      <c r="J236">
        <f t="shared" si="11"/>
        <v>1</v>
      </c>
    </row>
    <row r="237" spans="1:10" x14ac:dyDescent="0.25">
      <c r="A237" s="6">
        <v>39</v>
      </c>
      <c r="B237" s="6" t="s">
        <v>21</v>
      </c>
      <c r="C237" s="7">
        <v>24.51</v>
      </c>
      <c r="D237" s="6">
        <v>2</v>
      </c>
      <c r="E237" s="6" t="s">
        <v>22</v>
      </c>
      <c r="F237" s="6" t="s">
        <v>24</v>
      </c>
      <c r="G237" s="7">
        <v>671.01918999999998</v>
      </c>
      <c r="H237" t="str">
        <f t="shared" si="9"/>
        <v>2.peso normal</v>
      </c>
      <c r="I237">
        <f t="shared" si="10"/>
        <v>0</v>
      </c>
      <c r="J237">
        <f t="shared" si="11"/>
        <v>0</v>
      </c>
    </row>
    <row r="238" spans="1:10" x14ac:dyDescent="0.25">
      <c r="A238" s="6">
        <v>40</v>
      </c>
      <c r="B238" s="6" t="s">
        <v>18</v>
      </c>
      <c r="C238" s="7">
        <v>22.22</v>
      </c>
      <c r="D238" s="6">
        <v>2</v>
      </c>
      <c r="E238" s="6" t="s">
        <v>19</v>
      </c>
      <c r="F238" s="6" t="s">
        <v>23</v>
      </c>
      <c r="G238" s="7">
        <v>1944.4265800000001</v>
      </c>
      <c r="H238" t="str">
        <f t="shared" si="9"/>
        <v>2.peso normal</v>
      </c>
      <c r="I238">
        <f t="shared" si="10"/>
        <v>1</v>
      </c>
      <c r="J238">
        <f t="shared" si="11"/>
        <v>0</v>
      </c>
    </row>
    <row r="239" spans="1:10" x14ac:dyDescent="0.25">
      <c r="A239" s="6">
        <v>18</v>
      </c>
      <c r="B239" s="6" t="s">
        <v>18</v>
      </c>
      <c r="C239" s="7">
        <v>26.73</v>
      </c>
      <c r="D239" s="6">
        <v>0</v>
      </c>
      <c r="E239" s="6" t="s">
        <v>22</v>
      </c>
      <c r="F239" s="6" t="s">
        <v>23</v>
      </c>
      <c r="G239" s="7">
        <v>161.57666999999998</v>
      </c>
      <c r="H239" t="str">
        <f t="shared" si="9"/>
        <v>3.sobrepeso</v>
      </c>
      <c r="I239">
        <f t="shared" si="10"/>
        <v>0</v>
      </c>
      <c r="J239">
        <f t="shared" si="11"/>
        <v>1</v>
      </c>
    </row>
    <row r="240" spans="1:10" x14ac:dyDescent="0.25">
      <c r="A240" s="6">
        <v>31</v>
      </c>
      <c r="B240" s="6" t="s">
        <v>21</v>
      </c>
      <c r="C240" s="7">
        <v>38.39</v>
      </c>
      <c r="D240" s="6">
        <v>2</v>
      </c>
      <c r="E240" s="6" t="s">
        <v>22</v>
      </c>
      <c r="F240" s="6" t="s">
        <v>23</v>
      </c>
      <c r="G240" s="7">
        <v>446.32051000000001</v>
      </c>
      <c r="H240" t="str">
        <f t="shared" si="9"/>
        <v>5.obesidade grau II</v>
      </c>
      <c r="I240">
        <f t="shared" si="10"/>
        <v>0</v>
      </c>
      <c r="J240">
        <f t="shared" si="11"/>
        <v>1</v>
      </c>
    </row>
    <row r="241" spans="1:10" x14ac:dyDescent="0.25">
      <c r="A241" s="6">
        <v>19</v>
      </c>
      <c r="B241" s="6" t="s">
        <v>21</v>
      </c>
      <c r="C241" s="7">
        <v>29.07</v>
      </c>
      <c r="D241" s="6">
        <v>0</v>
      </c>
      <c r="E241" s="6" t="s">
        <v>19</v>
      </c>
      <c r="F241" s="6" t="s">
        <v>24</v>
      </c>
      <c r="G241" s="7">
        <v>1735.26803</v>
      </c>
      <c r="H241" t="str">
        <f t="shared" si="9"/>
        <v>3.sobrepeso</v>
      </c>
      <c r="I241">
        <f t="shared" si="10"/>
        <v>1</v>
      </c>
      <c r="J241">
        <f t="shared" si="11"/>
        <v>1</v>
      </c>
    </row>
    <row r="242" spans="1:10" x14ac:dyDescent="0.25">
      <c r="A242" s="6">
        <v>44</v>
      </c>
      <c r="B242" s="6" t="s">
        <v>21</v>
      </c>
      <c r="C242" s="7">
        <v>38.06</v>
      </c>
      <c r="D242" s="6">
        <v>1</v>
      </c>
      <c r="E242" s="6" t="s">
        <v>22</v>
      </c>
      <c r="F242" s="6" t="s">
        <v>23</v>
      </c>
      <c r="G242" s="7">
        <v>715.26714000000004</v>
      </c>
      <c r="H242" t="str">
        <f t="shared" si="9"/>
        <v>5.obesidade grau II</v>
      </c>
      <c r="I242">
        <f t="shared" si="10"/>
        <v>0</v>
      </c>
      <c r="J242">
        <f t="shared" si="11"/>
        <v>1</v>
      </c>
    </row>
    <row r="243" spans="1:10" x14ac:dyDescent="0.25">
      <c r="A243" s="6">
        <v>23</v>
      </c>
      <c r="B243" s="6" t="s">
        <v>18</v>
      </c>
      <c r="C243" s="7">
        <v>36.67</v>
      </c>
      <c r="D243" s="6">
        <v>2</v>
      </c>
      <c r="E243" s="6" t="s">
        <v>19</v>
      </c>
      <c r="F243" s="6" t="s">
        <v>25</v>
      </c>
      <c r="G243" s="7">
        <v>3851.1628299999998</v>
      </c>
      <c r="H243" t="str">
        <f t="shared" si="9"/>
        <v>5.obesidade grau II</v>
      </c>
      <c r="I243">
        <f t="shared" si="10"/>
        <v>1</v>
      </c>
      <c r="J243">
        <f t="shared" si="11"/>
        <v>1</v>
      </c>
    </row>
    <row r="244" spans="1:10" x14ac:dyDescent="0.25">
      <c r="A244" s="6">
        <v>33</v>
      </c>
      <c r="B244" s="6" t="s">
        <v>18</v>
      </c>
      <c r="C244" s="7">
        <v>22.135000000000002</v>
      </c>
      <c r="D244" s="6">
        <v>1</v>
      </c>
      <c r="E244" s="6" t="s">
        <v>22</v>
      </c>
      <c r="F244" s="6" t="s">
        <v>25</v>
      </c>
      <c r="G244" s="7">
        <v>535.407465</v>
      </c>
      <c r="H244" t="str">
        <f t="shared" si="9"/>
        <v>2.peso normal</v>
      </c>
      <c r="I244">
        <f t="shared" si="10"/>
        <v>0</v>
      </c>
      <c r="J244">
        <f t="shared" si="11"/>
        <v>0</v>
      </c>
    </row>
    <row r="245" spans="1:10" x14ac:dyDescent="0.25">
      <c r="A245" s="6">
        <v>55</v>
      </c>
      <c r="B245" s="6" t="s">
        <v>18</v>
      </c>
      <c r="C245" s="7">
        <v>26.8</v>
      </c>
      <c r="D245" s="6">
        <v>1</v>
      </c>
      <c r="E245" s="6" t="s">
        <v>22</v>
      </c>
      <c r="F245" s="6" t="s">
        <v>20</v>
      </c>
      <c r="G245" s="7">
        <v>3516.013457</v>
      </c>
      <c r="H245" t="str">
        <f t="shared" si="9"/>
        <v>3.sobrepeso</v>
      </c>
      <c r="I245">
        <f t="shared" si="10"/>
        <v>0</v>
      </c>
      <c r="J245">
        <f t="shared" si="11"/>
        <v>1</v>
      </c>
    </row>
    <row r="246" spans="1:10" x14ac:dyDescent="0.25">
      <c r="A246" s="6">
        <v>40</v>
      </c>
      <c r="B246" s="6" t="s">
        <v>21</v>
      </c>
      <c r="C246" s="7">
        <v>35.299999999999997</v>
      </c>
      <c r="D246" s="6">
        <v>3</v>
      </c>
      <c r="E246" s="6" t="s">
        <v>22</v>
      </c>
      <c r="F246" s="6" t="s">
        <v>20</v>
      </c>
      <c r="G246" s="7">
        <v>719.68669999999997</v>
      </c>
      <c r="H246" t="str">
        <f t="shared" si="9"/>
        <v>5.obesidade grau II</v>
      </c>
      <c r="I246">
        <f t="shared" si="10"/>
        <v>0</v>
      </c>
      <c r="J246">
        <f t="shared" si="11"/>
        <v>1</v>
      </c>
    </row>
    <row r="247" spans="1:10" x14ac:dyDescent="0.25">
      <c r="A247" s="6">
        <v>63</v>
      </c>
      <c r="B247" s="6" t="s">
        <v>18</v>
      </c>
      <c r="C247" s="7">
        <v>27.74</v>
      </c>
      <c r="D247" s="6">
        <v>0</v>
      </c>
      <c r="E247" s="6" t="s">
        <v>19</v>
      </c>
      <c r="F247" s="6" t="s">
        <v>25</v>
      </c>
      <c r="G247" s="7">
        <v>2952.3165600000002</v>
      </c>
      <c r="H247" t="str">
        <f t="shared" si="9"/>
        <v>3.sobrepeso</v>
      </c>
      <c r="I247">
        <f t="shared" si="10"/>
        <v>1</v>
      </c>
      <c r="J247">
        <f t="shared" si="11"/>
        <v>1</v>
      </c>
    </row>
    <row r="248" spans="1:10" x14ac:dyDescent="0.25">
      <c r="A248" s="6">
        <v>54</v>
      </c>
      <c r="B248" s="6" t="s">
        <v>21</v>
      </c>
      <c r="C248" s="7">
        <v>30.02</v>
      </c>
      <c r="D248" s="6">
        <v>0</v>
      </c>
      <c r="E248" s="6" t="s">
        <v>22</v>
      </c>
      <c r="F248" s="6" t="s">
        <v>24</v>
      </c>
      <c r="G248" s="7">
        <v>2447.6478510000002</v>
      </c>
      <c r="H248" t="str">
        <f t="shared" si="9"/>
        <v>4.obesidade grau I</v>
      </c>
      <c r="I248">
        <f t="shared" si="10"/>
        <v>0</v>
      </c>
      <c r="J248">
        <f t="shared" si="11"/>
        <v>1</v>
      </c>
    </row>
    <row r="249" spans="1:10" x14ac:dyDescent="0.25">
      <c r="A249" s="6">
        <v>60</v>
      </c>
      <c r="B249" s="6" t="s">
        <v>18</v>
      </c>
      <c r="C249" s="7">
        <v>38.06</v>
      </c>
      <c r="D249" s="6">
        <v>0</v>
      </c>
      <c r="E249" s="6" t="s">
        <v>22</v>
      </c>
      <c r="F249" s="6" t="s">
        <v>23</v>
      </c>
      <c r="G249" s="7">
        <v>1264.8703399999999</v>
      </c>
      <c r="H249" t="str">
        <f t="shared" si="9"/>
        <v>5.obesidade grau II</v>
      </c>
      <c r="I249">
        <f t="shared" si="10"/>
        <v>0</v>
      </c>
      <c r="J249">
        <f t="shared" si="11"/>
        <v>1</v>
      </c>
    </row>
    <row r="250" spans="1:10" x14ac:dyDescent="0.25">
      <c r="A250" s="6">
        <v>24</v>
      </c>
      <c r="B250" s="6" t="s">
        <v>21</v>
      </c>
      <c r="C250" s="7">
        <v>35.86</v>
      </c>
      <c r="D250" s="6">
        <v>0</v>
      </c>
      <c r="E250" s="6" t="s">
        <v>22</v>
      </c>
      <c r="F250" s="6" t="s">
        <v>23</v>
      </c>
      <c r="G250" s="7">
        <v>198.69333999999998</v>
      </c>
      <c r="H250" t="str">
        <f t="shared" si="9"/>
        <v>5.obesidade grau II</v>
      </c>
      <c r="I250">
        <f t="shared" si="10"/>
        <v>0</v>
      </c>
      <c r="J250">
        <f t="shared" si="11"/>
        <v>1</v>
      </c>
    </row>
    <row r="251" spans="1:10" x14ac:dyDescent="0.25">
      <c r="A251" s="6">
        <v>19</v>
      </c>
      <c r="B251" s="6" t="s">
        <v>21</v>
      </c>
      <c r="C251" s="7">
        <v>20.9</v>
      </c>
      <c r="D251" s="6">
        <v>1</v>
      </c>
      <c r="E251" s="6" t="s">
        <v>22</v>
      </c>
      <c r="F251" s="6" t="s">
        <v>20</v>
      </c>
      <c r="G251" s="7">
        <v>183.20940000000002</v>
      </c>
      <c r="H251" t="str">
        <f t="shared" si="9"/>
        <v>2.peso normal</v>
      </c>
      <c r="I251">
        <f t="shared" si="10"/>
        <v>0</v>
      </c>
      <c r="J251">
        <f t="shared" si="11"/>
        <v>0</v>
      </c>
    </row>
    <row r="252" spans="1:10" x14ac:dyDescent="0.25">
      <c r="A252" s="6">
        <v>29</v>
      </c>
      <c r="B252" s="6" t="s">
        <v>21</v>
      </c>
      <c r="C252" s="7">
        <v>28.975000000000001</v>
      </c>
      <c r="D252" s="6">
        <v>1</v>
      </c>
      <c r="E252" s="6" t="s">
        <v>22</v>
      </c>
      <c r="F252" s="6" t="s">
        <v>25</v>
      </c>
      <c r="G252" s="7">
        <v>404.05582500000003</v>
      </c>
      <c r="H252" t="str">
        <f t="shared" si="9"/>
        <v>3.sobrepeso</v>
      </c>
      <c r="I252">
        <f t="shared" si="10"/>
        <v>0</v>
      </c>
      <c r="J252">
        <f t="shared" si="11"/>
        <v>1</v>
      </c>
    </row>
    <row r="253" spans="1:10" x14ac:dyDescent="0.25">
      <c r="A253" s="6">
        <v>18</v>
      </c>
      <c r="B253" s="6" t="s">
        <v>21</v>
      </c>
      <c r="C253" s="7">
        <v>17.29</v>
      </c>
      <c r="D253" s="6">
        <v>2</v>
      </c>
      <c r="E253" s="6" t="s">
        <v>19</v>
      </c>
      <c r="F253" s="6" t="s">
        <v>25</v>
      </c>
      <c r="G253" s="7">
        <v>1282.94551</v>
      </c>
      <c r="H253" t="str">
        <f t="shared" si="9"/>
        <v>1.baixo peso</v>
      </c>
      <c r="I253">
        <f t="shared" si="10"/>
        <v>1</v>
      </c>
      <c r="J253">
        <f t="shared" si="11"/>
        <v>0</v>
      </c>
    </row>
    <row r="254" spans="1:10" x14ac:dyDescent="0.25">
      <c r="A254" s="6">
        <v>63</v>
      </c>
      <c r="B254" s="6" t="s">
        <v>18</v>
      </c>
      <c r="C254" s="7">
        <v>32.200000000000003</v>
      </c>
      <c r="D254" s="6">
        <v>2</v>
      </c>
      <c r="E254" s="6" t="s">
        <v>19</v>
      </c>
      <c r="F254" s="6" t="s">
        <v>20</v>
      </c>
      <c r="G254" s="7">
        <v>4730.5304999999998</v>
      </c>
      <c r="H254" t="str">
        <f t="shared" si="9"/>
        <v>4.obesidade grau I</v>
      </c>
      <c r="I254">
        <f t="shared" si="10"/>
        <v>1</v>
      </c>
      <c r="J254">
        <f t="shared" si="11"/>
        <v>1</v>
      </c>
    </row>
    <row r="255" spans="1:10" x14ac:dyDescent="0.25">
      <c r="A255" s="6">
        <v>54</v>
      </c>
      <c r="B255" s="6" t="s">
        <v>21</v>
      </c>
      <c r="C255" s="7">
        <v>34.21</v>
      </c>
      <c r="D255" s="6">
        <v>2</v>
      </c>
      <c r="E255" s="6" t="s">
        <v>19</v>
      </c>
      <c r="F255" s="6" t="s">
        <v>23</v>
      </c>
      <c r="G255" s="7">
        <v>4426.0749900000001</v>
      </c>
      <c r="H255" t="str">
        <f t="shared" si="9"/>
        <v>4.obesidade grau I</v>
      </c>
      <c r="I255">
        <f t="shared" si="10"/>
        <v>1</v>
      </c>
      <c r="J255">
        <f t="shared" si="11"/>
        <v>1</v>
      </c>
    </row>
    <row r="256" spans="1:10" x14ac:dyDescent="0.25">
      <c r="A256" s="6">
        <v>27</v>
      </c>
      <c r="B256" s="6" t="s">
        <v>21</v>
      </c>
      <c r="C256" s="7">
        <v>30.3</v>
      </c>
      <c r="D256" s="6">
        <v>3</v>
      </c>
      <c r="E256" s="6" t="s">
        <v>22</v>
      </c>
      <c r="F256" s="6" t="s">
        <v>20</v>
      </c>
      <c r="G256" s="7">
        <v>426.07439999999997</v>
      </c>
      <c r="H256" t="str">
        <f t="shared" si="9"/>
        <v>4.obesidade grau I</v>
      </c>
      <c r="I256">
        <f t="shared" si="10"/>
        <v>0</v>
      </c>
      <c r="J256">
        <f t="shared" si="11"/>
        <v>1</v>
      </c>
    </row>
    <row r="257" spans="1:10" x14ac:dyDescent="0.25">
      <c r="A257" s="6">
        <v>50</v>
      </c>
      <c r="B257" s="6" t="s">
        <v>21</v>
      </c>
      <c r="C257" s="7">
        <v>31.824999999999999</v>
      </c>
      <c r="D257" s="6">
        <v>0</v>
      </c>
      <c r="E257" s="6" t="s">
        <v>19</v>
      </c>
      <c r="F257" s="6" t="s">
        <v>25</v>
      </c>
      <c r="G257" s="7">
        <v>4109.7161749999996</v>
      </c>
      <c r="H257" t="str">
        <f t="shared" si="9"/>
        <v>4.obesidade grau I</v>
      </c>
      <c r="I257">
        <f t="shared" si="10"/>
        <v>1</v>
      </c>
      <c r="J257">
        <f t="shared" si="11"/>
        <v>1</v>
      </c>
    </row>
    <row r="258" spans="1:10" x14ac:dyDescent="0.25">
      <c r="A258" s="6">
        <v>55</v>
      </c>
      <c r="B258" s="6" t="s">
        <v>18</v>
      </c>
      <c r="C258" s="7">
        <v>25.364999999999998</v>
      </c>
      <c r="D258" s="6">
        <v>3</v>
      </c>
      <c r="E258" s="6" t="s">
        <v>22</v>
      </c>
      <c r="F258" s="6" t="s">
        <v>25</v>
      </c>
      <c r="G258" s="7">
        <v>1304.7332350000001</v>
      </c>
      <c r="H258" t="str">
        <f t="shared" si="9"/>
        <v>3.sobrepeso</v>
      </c>
      <c r="I258">
        <f t="shared" si="10"/>
        <v>0</v>
      </c>
      <c r="J258">
        <f t="shared" si="11"/>
        <v>1</v>
      </c>
    </row>
    <row r="259" spans="1:10" x14ac:dyDescent="0.25">
      <c r="A259" s="6">
        <v>56</v>
      </c>
      <c r="B259" s="6" t="s">
        <v>21</v>
      </c>
      <c r="C259" s="7">
        <v>33.630000000000003</v>
      </c>
      <c r="D259" s="6">
        <v>0</v>
      </c>
      <c r="E259" s="6" t="s">
        <v>19</v>
      </c>
      <c r="F259" s="6" t="s">
        <v>24</v>
      </c>
      <c r="G259" s="7">
        <v>4392.1183700000001</v>
      </c>
      <c r="H259" t="str">
        <f t="shared" si="9"/>
        <v>4.obesidade grau I</v>
      </c>
      <c r="I259">
        <f t="shared" si="10"/>
        <v>1</v>
      </c>
      <c r="J259">
        <f t="shared" si="11"/>
        <v>1</v>
      </c>
    </row>
    <row r="260" spans="1:10" x14ac:dyDescent="0.25">
      <c r="A260" s="6">
        <v>38</v>
      </c>
      <c r="B260" s="6" t="s">
        <v>18</v>
      </c>
      <c r="C260" s="7">
        <v>40.15</v>
      </c>
      <c r="D260" s="6">
        <v>0</v>
      </c>
      <c r="E260" s="6" t="s">
        <v>22</v>
      </c>
      <c r="F260" s="6" t="s">
        <v>23</v>
      </c>
      <c r="G260" s="7">
        <v>540.09804999999994</v>
      </c>
      <c r="H260" t="str">
        <f t="shared" ref="H260:H323" si="12">IF(C260&lt;18.5,"1.baixo peso",IF(C260&lt;25,"2.peso normal",IF(C260&lt;30,"3.sobrepeso",IF(C260&lt;35,"4.obesidade grau I",IF(C260&lt;40,"5.obesidade grau II","6.obesidade grau III")))))</f>
        <v>6.obesidade grau III</v>
      </c>
      <c r="I260">
        <f t="shared" ref="I260:I323" si="13">IF(E260="Sim",1,0)</f>
        <v>0</v>
      </c>
      <c r="J260">
        <f t="shared" ref="J260:J323" si="14">IF(C260&gt;24.99,1,0)</f>
        <v>1</v>
      </c>
    </row>
    <row r="261" spans="1:10" x14ac:dyDescent="0.25">
      <c r="A261" s="6">
        <v>51</v>
      </c>
      <c r="B261" s="6" t="s">
        <v>21</v>
      </c>
      <c r="C261" s="7">
        <v>24.414999999999999</v>
      </c>
      <c r="D261" s="6">
        <v>4</v>
      </c>
      <c r="E261" s="6" t="s">
        <v>22</v>
      </c>
      <c r="F261" s="6" t="s">
        <v>24</v>
      </c>
      <c r="G261" s="7">
        <v>1152.0099850000001</v>
      </c>
      <c r="H261" t="str">
        <f t="shared" si="12"/>
        <v>2.peso normal</v>
      </c>
      <c r="I261">
        <f t="shared" si="13"/>
        <v>0</v>
      </c>
      <c r="J261">
        <f t="shared" si="14"/>
        <v>0</v>
      </c>
    </row>
    <row r="262" spans="1:10" x14ac:dyDescent="0.25">
      <c r="A262" s="6">
        <v>19</v>
      </c>
      <c r="B262" s="6" t="s">
        <v>21</v>
      </c>
      <c r="C262" s="7">
        <v>31.92</v>
      </c>
      <c r="D262" s="6">
        <v>0</v>
      </c>
      <c r="E262" s="6" t="s">
        <v>19</v>
      </c>
      <c r="F262" s="6" t="s">
        <v>24</v>
      </c>
      <c r="G262" s="7">
        <v>3375.02918</v>
      </c>
      <c r="H262" t="str">
        <f t="shared" si="12"/>
        <v>4.obesidade grau I</v>
      </c>
      <c r="I262">
        <f t="shared" si="13"/>
        <v>1</v>
      </c>
      <c r="J262">
        <f t="shared" si="14"/>
        <v>1</v>
      </c>
    </row>
    <row r="263" spans="1:10" x14ac:dyDescent="0.25">
      <c r="A263" s="6">
        <v>58</v>
      </c>
      <c r="B263" s="6" t="s">
        <v>18</v>
      </c>
      <c r="C263" s="7">
        <v>25.2</v>
      </c>
      <c r="D263" s="6">
        <v>0</v>
      </c>
      <c r="E263" s="6" t="s">
        <v>22</v>
      </c>
      <c r="F263" s="6" t="s">
        <v>20</v>
      </c>
      <c r="G263" s="7">
        <v>1183.7159999999999</v>
      </c>
      <c r="H263" t="str">
        <f t="shared" si="12"/>
        <v>3.sobrepeso</v>
      </c>
      <c r="I263">
        <f t="shared" si="13"/>
        <v>0</v>
      </c>
      <c r="J263">
        <f t="shared" si="14"/>
        <v>1</v>
      </c>
    </row>
    <row r="264" spans="1:10" x14ac:dyDescent="0.25">
      <c r="A264" s="6">
        <v>20</v>
      </c>
      <c r="B264" s="6" t="s">
        <v>18</v>
      </c>
      <c r="C264" s="7">
        <v>26.84</v>
      </c>
      <c r="D264" s="6">
        <v>1</v>
      </c>
      <c r="E264" s="6" t="s">
        <v>19</v>
      </c>
      <c r="F264" s="6" t="s">
        <v>23</v>
      </c>
      <c r="G264" s="7">
        <v>1708.52676</v>
      </c>
      <c r="H264" t="str">
        <f t="shared" si="12"/>
        <v>3.sobrepeso</v>
      </c>
      <c r="I264">
        <f t="shared" si="13"/>
        <v>1</v>
      </c>
      <c r="J264">
        <f t="shared" si="14"/>
        <v>1</v>
      </c>
    </row>
    <row r="265" spans="1:10" x14ac:dyDescent="0.25">
      <c r="A265" s="6">
        <v>52</v>
      </c>
      <c r="B265" s="6" t="s">
        <v>21</v>
      </c>
      <c r="C265" s="7">
        <v>24.32</v>
      </c>
      <c r="D265" s="6">
        <v>3</v>
      </c>
      <c r="E265" s="6" t="s">
        <v>19</v>
      </c>
      <c r="F265" s="6" t="s">
        <v>25</v>
      </c>
      <c r="G265" s="7">
        <v>2486.9836800000003</v>
      </c>
      <c r="H265" t="str">
        <f t="shared" si="12"/>
        <v>2.peso normal</v>
      </c>
      <c r="I265">
        <f t="shared" si="13"/>
        <v>1</v>
      </c>
      <c r="J265">
        <f t="shared" si="14"/>
        <v>0</v>
      </c>
    </row>
    <row r="266" spans="1:10" x14ac:dyDescent="0.25">
      <c r="A266" s="6">
        <v>19</v>
      </c>
      <c r="B266" s="6" t="s">
        <v>21</v>
      </c>
      <c r="C266" s="7">
        <v>36.954999999999998</v>
      </c>
      <c r="D266" s="6">
        <v>0</v>
      </c>
      <c r="E266" s="6" t="s">
        <v>19</v>
      </c>
      <c r="F266" s="6" t="s">
        <v>24</v>
      </c>
      <c r="G266" s="7">
        <v>3621.9405449999999</v>
      </c>
      <c r="H266" t="str">
        <f t="shared" si="12"/>
        <v>5.obesidade grau II</v>
      </c>
      <c r="I266">
        <f t="shared" si="13"/>
        <v>1</v>
      </c>
      <c r="J266">
        <f t="shared" si="14"/>
        <v>1</v>
      </c>
    </row>
    <row r="267" spans="1:10" x14ac:dyDescent="0.25">
      <c r="A267" s="6">
        <v>53</v>
      </c>
      <c r="B267" s="6" t="s">
        <v>18</v>
      </c>
      <c r="C267" s="7">
        <v>38.06</v>
      </c>
      <c r="D267" s="6">
        <v>3</v>
      </c>
      <c r="E267" s="6" t="s">
        <v>22</v>
      </c>
      <c r="F267" s="6" t="s">
        <v>23</v>
      </c>
      <c r="G267" s="7">
        <v>2046.2997660000001</v>
      </c>
      <c r="H267" t="str">
        <f t="shared" si="12"/>
        <v>5.obesidade grau II</v>
      </c>
      <c r="I267">
        <f t="shared" si="13"/>
        <v>0</v>
      </c>
      <c r="J267">
        <f t="shared" si="14"/>
        <v>1</v>
      </c>
    </row>
    <row r="268" spans="1:10" x14ac:dyDescent="0.25">
      <c r="A268" s="6">
        <v>46</v>
      </c>
      <c r="B268" s="6" t="s">
        <v>21</v>
      </c>
      <c r="C268" s="7">
        <v>42.35</v>
      </c>
      <c r="D268" s="6">
        <v>3</v>
      </c>
      <c r="E268" s="6" t="s">
        <v>19</v>
      </c>
      <c r="F268" s="6" t="s">
        <v>23</v>
      </c>
      <c r="G268" s="7">
        <v>4615.1124499999996</v>
      </c>
      <c r="H268" t="str">
        <f t="shared" si="12"/>
        <v>6.obesidade grau III</v>
      </c>
      <c r="I268">
        <f t="shared" si="13"/>
        <v>1</v>
      </c>
      <c r="J268">
        <f t="shared" si="14"/>
        <v>1</v>
      </c>
    </row>
    <row r="269" spans="1:10" x14ac:dyDescent="0.25">
      <c r="A269" s="6">
        <v>40</v>
      </c>
      <c r="B269" s="6" t="s">
        <v>21</v>
      </c>
      <c r="C269" s="7">
        <v>19.8</v>
      </c>
      <c r="D269" s="6">
        <v>1</v>
      </c>
      <c r="E269" s="6" t="s">
        <v>19</v>
      </c>
      <c r="F269" s="6" t="s">
        <v>23</v>
      </c>
      <c r="G269" s="7">
        <v>1717.9522000000002</v>
      </c>
      <c r="H269" t="str">
        <f t="shared" si="12"/>
        <v>2.peso normal</v>
      </c>
      <c r="I269">
        <f t="shared" si="13"/>
        <v>1</v>
      </c>
      <c r="J269">
        <f t="shared" si="14"/>
        <v>0</v>
      </c>
    </row>
    <row r="270" spans="1:10" x14ac:dyDescent="0.25">
      <c r="A270" s="6">
        <v>59</v>
      </c>
      <c r="B270" s="6" t="s">
        <v>18</v>
      </c>
      <c r="C270" s="7">
        <v>32.395000000000003</v>
      </c>
      <c r="D270" s="6">
        <v>3</v>
      </c>
      <c r="E270" s="6" t="s">
        <v>22</v>
      </c>
      <c r="F270" s="6" t="s">
        <v>25</v>
      </c>
      <c r="G270" s="7">
        <v>1459.0632049999999</v>
      </c>
      <c r="H270" t="str">
        <f t="shared" si="12"/>
        <v>4.obesidade grau I</v>
      </c>
      <c r="I270">
        <f t="shared" si="13"/>
        <v>0</v>
      </c>
      <c r="J270">
        <f t="shared" si="14"/>
        <v>1</v>
      </c>
    </row>
    <row r="271" spans="1:10" x14ac:dyDescent="0.25">
      <c r="A271" s="6">
        <v>45</v>
      </c>
      <c r="B271" s="6" t="s">
        <v>21</v>
      </c>
      <c r="C271" s="7">
        <v>30.2</v>
      </c>
      <c r="D271" s="6">
        <v>1</v>
      </c>
      <c r="E271" s="6" t="s">
        <v>22</v>
      </c>
      <c r="F271" s="6" t="s">
        <v>20</v>
      </c>
      <c r="G271" s="7">
        <v>744.10529999999994</v>
      </c>
      <c r="H271" t="str">
        <f t="shared" si="12"/>
        <v>4.obesidade grau I</v>
      </c>
      <c r="I271">
        <f t="shared" si="13"/>
        <v>0</v>
      </c>
      <c r="J271">
        <f t="shared" si="14"/>
        <v>1</v>
      </c>
    </row>
    <row r="272" spans="1:10" x14ac:dyDescent="0.25">
      <c r="A272" s="6">
        <v>49</v>
      </c>
      <c r="B272" s="6" t="s">
        <v>21</v>
      </c>
      <c r="C272" s="7">
        <v>25.84</v>
      </c>
      <c r="D272" s="6">
        <v>1</v>
      </c>
      <c r="E272" s="6" t="s">
        <v>22</v>
      </c>
      <c r="F272" s="6" t="s">
        <v>25</v>
      </c>
      <c r="G272" s="7">
        <v>928.24806000000012</v>
      </c>
      <c r="H272" t="str">
        <f t="shared" si="12"/>
        <v>3.sobrepeso</v>
      </c>
      <c r="I272">
        <f t="shared" si="13"/>
        <v>0</v>
      </c>
      <c r="J272">
        <f t="shared" si="14"/>
        <v>1</v>
      </c>
    </row>
    <row r="273" spans="1:10" x14ac:dyDescent="0.25">
      <c r="A273" s="6">
        <v>18</v>
      </c>
      <c r="B273" s="6" t="s">
        <v>21</v>
      </c>
      <c r="C273" s="7">
        <v>29.37</v>
      </c>
      <c r="D273" s="6">
        <v>1</v>
      </c>
      <c r="E273" s="6" t="s">
        <v>22</v>
      </c>
      <c r="F273" s="6" t="s">
        <v>23</v>
      </c>
      <c r="G273" s="7">
        <v>171.94363000000001</v>
      </c>
      <c r="H273" t="str">
        <f t="shared" si="12"/>
        <v>3.sobrepeso</v>
      </c>
      <c r="I273">
        <f t="shared" si="13"/>
        <v>0</v>
      </c>
      <c r="J273">
        <f t="shared" si="14"/>
        <v>1</v>
      </c>
    </row>
    <row r="274" spans="1:10" x14ac:dyDescent="0.25">
      <c r="A274" s="6">
        <v>50</v>
      </c>
      <c r="B274" s="6" t="s">
        <v>21</v>
      </c>
      <c r="C274" s="7">
        <v>34.200000000000003</v>
      </c>
      <c r="D274" s="6">
        <v>2</v>
      </c>
      <c r="E274" s="6" t="s">
        <v>19</v>
      </c>
      <c r="F274" s="6" t="s">
        <v>20</v>
      </c>
      <c r="G274" s="7">
        <v>4285.6838000000007</v>
      </c>
      <c r="H274" t="str">
        <f t="shared" si="12"/>
        <v>4.obesidade grau I</v>
      </c>
      <c r="I274">
        <f t="shared" si="13"/>
        <v>1</v>
      </c>
      <c r="J274">
        <f t="shared" si="14"/>
        <v>1</v>
      </c>
    </row>
    <row r="275" spans="1:10" x14ac:dyDescent="0.25">
      <c r="A275" s="6">
        <v>41</v>
      </c>
      <c r="B275" s="6" t="s">
        <v>21</v>
      </c>
      <c r="C275" s="7">
        <v>37.049999999999997</v>
      </c>
      <c r="D275" s="6">
        <v>2</v>
      </c>
      <c r="E275" s="6" t="s">
        <v>22</v>
      </c>
      <c r="F275" s="6" t="s">
        <v>24</v>
      </c>
      <c r="G275" s="7">
        <v>726.57024999999999</v>
      </c>
      <c r="H275" t="str">
        <f t="shared" si="12"/>
        <v>5.obesidade grau II</v>
      </c>
      <c r="I275">
        <f t="shared" si="13"/>
        <v>0</v>
      </c>
      <c r="J275">
        <f t="shared" si="14"/>
        <v>1</v>
      </c>
    </row>
    <row r="276" spans="1:10" x14ac:dyDescent="0.25">
      <c r="A276" s="6">
        <v>50</v>
      </c>
      <c r="B276" s="6" t="s">
        <v>21</v>
      </c>
      <c r="C276" s="7">
        <v>27.454999999999998</v>
      </c>
      <c r="D276" s="6">
        <v>1</v>
      </c>
      <c r="E276" s="6" t="s">
        <v>22</v>
      </c>
      <c r="F276" s="6" t="s">
        <v>25</v>
      </c>
      <c r="G276" s="7">
        <v>961.76624500000003</v>
      </c>
      <c r="H276" t="str">
        <f t="shared" si="12"/>
        <v>3.sobrepeso</v>
      </c>
      <c r="I276">
        <f t="shared" si="13"/>
        <v>0</v>
      </c>
      <c r="J276">
        <f t="shared" si="14"/>
        <v>1</v>
      </c>
    </row>
    <row r="277" spans="1:10" x14ac:dyDescent="0.25">
      <c r="A277" s="6">
        <v>25</v>
      </c>
      <c r="B277" s="6" t="s">
        <v>21</v>
      </c>
      <c r="C277" s="7">
        <v>27.55</v>
      </c>
      <c r="D277" s="6">
        <v>0</v>
      </c>
      <c r="E277" s="6" t="s">
        <v>22</v>
      </c>
      <c r="F277" s="6" t="s">
        <v>24</v>
      </c>
      <c r="G277" s="7">
        <v>252.31694999999999</v>
      </c>
      <c r="H277" t="str">
        <f t="shared" si="12"/>
        <v>3.sobrepeso</v>
      </c>
      <c r="I277">
        <f t="shared" si="13"/>
        <v>0</v>
      </c>
      <c r="J277">
        <f t="shared" si="14"/>
        <v>1</v>
      </c>
    </row>
    <row r="278" spans="1:10" x14ac:dyDescent="0.25">
      <c r="A278" s="6">
        <v>47</v>
      </c>
      <c r="B278" s="6" t="s">
        <v>18</v>
      </c>
      <c r="C278" s="7">
        <v>26.6</v>
      </c>
      <c r="D278" s="6">
        <v>2</v>
      </c>
      <c r="E278" s="6" t="s">
        <v>22</v>
      </c>
      <c r="F278" s="6" t="s">
        <v>25</v>
      </c>
      <c r="G278" s="7">
        <v>971.58410000000003</v>
      </c>
      <c r="H278" t="str">
        <f t="shared" si="12"/>
        <v>3.sobrepeso</v>
      </c>
      <c r="I278">
        <f t="shared" si="13"/>
        <v>0</v>
      </c>
      <c r="J278">
        <f t="shared" si="14"/>
        <v>1</v>
      </c>
    </row>
    <row r="279" spans="1:10" x14ac:dyDescent="0.25">
      <c r="A279" s="6">
        <v>19</v>
      </c>
      <c r="B279" s="6" t="s">
        <v>21</v>
      </c>
      <c r="C279" s="7">
        <v>20.614999999999998</v>
      </c>
      <c r="D279" s="6">
        <v>2</v>
      </c>
      <c r="E279" s="6" t="s">
        <v>22</v>
      </c>
      <c r="F279" s="6" t="s">
        <v>24</v>
      </c>
      <c r="G279" s="7">
        <v>280.36978499999998</v>
      </c>
      <c r="H279" t="str">
        <f t="shared" si="12"/>
        <v>2.peso normal</v>
      </c>
      <c r="I279">
        <f t="shared" si="13"/>
        <v>0</v>
      </c>
      <c r="J279">
        <f t="shared" si="14"/>
        <v>0</v>
      </c>
    </row>
    <row r="280" spans="1:10" x14ac:dyDescent="0.25">
      <c r="A280" s="6">
        <v>22</v>
      </c>
      <c r="B280" s="6" t="s">
        <v>18</v>
      </c>
      <c r="C280" s="7">
        <v>24.3</v>
      </c>
      <c r="D280" s="6">
        <v>0</v>
      </c>
      <c r="E280" s="6" t="s">
        <v>22</v>
      </c>
      <c r="F280" s="6" t="s">
        <v>20</v>
      </c>
      <c r="G280" s="7">
        <v>215.04689999999999</v>
      </c>
      <c r="H280" t="str">
        <f t="shared" si="12"/>
        <v>2.peso normal</v>
      </c>
      <c r="I280">
        <f t="shared" si="13"/>
        <v>0</v>
      </c>
      <c r="J280">
        <f t="shared" si="14"/>
        <v>0</v>
      </c>
    </row>
    <row r="281" spans="1:10" x14ac:dyDescent="0.25">
      <c r="A281" s="6">
        <v>59</v>
      </c>
      <c r="B281" s="6" t="s">
        <v>21</v>
      </c>
      <c r="C281" s="7">
        <v>31.79</v>
      </c>
      <c r="D281" s="6">
        <v>2</v>
      </c>
      <c r="E281" s="6" t="s">
        <v>22</v>
      </c>
      <c r="F281" s="6" t="s">
        <v>23</v>
      </c>
      <c r="G281" s="7">
        <v>1292.8791100000001</v>
      </c>
      <c r="H281" t="str">
        <f t="shared" si="12"/>
        <v>4.obesidade grau I</v>
      </c>
      <c r="I281">
        <f t="shared" si="13"/>
        <v>0</v>
      </c>
      <c r="J281">
        <f t="shared" si="14"/>
        <v>1</v>
      </c>
    </row>
    <row r="282" spans="1:10" x14ac:dyDescent="0.25">
      <c r="A282" s="6">
        <v>51</v>
      </c>
      <c r="B282" s="6" t="s">
        <v>18</v>
      </c>
      <c r="C282" s="7">
        <v>21.56</v>
      </c>
      <c r="D282" s="6">
        <v>1</v>
      </c>
      <c r="E282" s="6" t="s">
        <v>22</v>
      </c>
      <c r="F282" s="6" t="s">
        <v>23</v>
      </c>
      <c r="G282" s="7">
        <v>985.51314000000002</v>
      </c>
      <c r="H282" t="str">
        <f t="shared" si="12"/>
        <v>2.peso normal</v>
      </c>
      <c r="I282">
        <f t="shared" si="13"/>
        <v>0</v>
      </c>
      <c r="J282">
        <f t="shared" si="14"/>
        <v>0</v>
      </c>
    </row>
    <row r="283" spans="1:10" x14ac:dyDescent="0.25">
      <c r="A283" s="6">
        <v>40</v>
      </c>
      <c r="B283" s="6" t="s">
        <v>18</v>
      </c>
      <c r="C283" s="7">
        <v>28.12</v>
      </c>
      <c r="D283" s="6">
        <v>1</v>
      </c>
      <c r="E283" s="6" t="s">
        <v>19</v>
      </c>
      <c r="F283" s="6" t="s">
        <v>25</v>
      </c>
      <c r="G283" s="7">
        <v>2233.1566800000001</v>
      </c>
      <c r="H283" t="str">
        <f t="shared" si="12"/>
        <v>3.sobrepeso</v>
      </c>
      <c r="I283">
        <f t="shared" si="13"/>
        <v>1</v>
      </c>
      <c r="J283">
        <f t="shared" si="14"/>
        <v>1</v>
      </c>
    </row>
    <row r="284" spans="1:10" x14ac:dyDescent="0.25">
      <c r="A284" s="6">
        <v>54</v>
      </c>
      <c r="B284" s="6" t="s">
        <v>21</v>
      </c>
      <c r="C284" s="7">
        <v>40.564999999999998</v>
      </c>
      <c r="D284" s="6">
        <v>3</v>
      </c>
      <c r="E284" s="6" t="s">
        <v>19</v>
      </c>
      <c r="F284" s="6" t="s">
        <v>25</v>
      </c>
      <c r="G284" s="7">
        <v>4854.9178350000002</v>
      </c>
      <c r="H284" t="str">
        <f t="shared" si="12"/>
        <v>6.obesidade grau III</v>
      </c>
      <c r="I284">
        <f t="shared" si="13"/>
        <v>1</v>
      </c>
      <c r="J284">
        <f t="shared" si="14"/>
        <v>1</v>
      </c>
    </row>
    <row r="285" spans="1:10" x14ac:dyDescent="0.25">
      <c r="A285" s="6">
        <v>30</v>
      </c>
      <c r="B285" s="6" t="s">
        <v>21</v>
      </c>
      <c r="C285" s="7">
        <v>27.645</v>
      </c>
      <c r="D285" s="6">
        <v>1</v>
      </c>
      <c r="E285" s="6" t="s">
        <v>22</v>
      </c>
      <c r="F285" s="6" t="s">
        <v>25</v>
      </c>
      <c r="G285" s="7">
        <v>423.71265499999998</v>
      </c>
      <c r="H285" t="str">
        <f t="shared" si="12"/>
        <v>3.sobrepeso</v>
      </c>
      <c r="I285">
        <f t="shared" si="13"/>
        <v>0</v>
      </c>
      <c r="J285">
        <f t="shared" si="14"/>
        <v>1</v>
      </c>
    </row>
    <row r="286" spans="1:10" x14ac:dyDescent="0.25">
      <c r="A286" s="6">
        <v>55</v>
      </c>
      <c r="B286" s="6" t="s">
        <v>18</v>
      </c>
      <c r="C286" s="7">
        <v>32.395000000000003</v>
      </c>
      <c r="D286" s="6">
        <v>1</v>
      </c>
      <c r="E286" s="6" t="s">
        <v>22</v>
      </c>
      <c r="F286" s="6" t="s">
        <v>25</v>
      </c>
      <c r="G286" s="7">
        <v>1187.9104050000001</v>
      </c>
      <c r="H286" t="str">
        <f t="shared" si="12"/>
        <v>4.obesidade grau I</v>
      </c>
      <c r="I286">
        <f t="shared" si="13"/>
        <v>0</v>
      </c>
      <c r="J286">
        <f t="shared" si="14"/>
        <v>1</v>
      </c>
    </row>
    <row r="287" spans="1:10" x14ac:dyDescent="0.25">
      <c r="A287" s="6">
        <v>52</v>
      </c>
      <c r="B287" s="6" t="s">
        <v>18</v>
      </c>
      <c r="C287" s="7">
        <v>31.2</v>
      </c>
      <c r="D287" s="6">
        <v>0</v>
      </c>
      <c r="E287" s="6" t="s">
        <v>22</v>
      </c>
      <c r="F287" s="6" t="s">
        <v>20</v>
      </c>
      <c r="G287" s="7">
        <v>962.59199999999998</v>
      </c>
      <c r="H287" t="str">
        <f t="shared" si="12"/>
        <v>4.obesidade grau I</v>
      </c>
      <c r="I287">
        <f t="shared" si="13"/>
        <v>0</v>
      </c>
      <c r="J287">
        <f t="shared" si="14"/>
        <v>1</v>
      </c>
    </row>
    <row r="288" spans="1:10" x14ac:dyDescent="0.25">
      <c r="A288" s="6">
        <v>46</v>
      </c>
      <c r="B288" s="6" t="s">
        <v>21</v>
      </c>
      <c r="C288" s="7">
        <v>26.62</v>
      </c>
      <c r="D288" s="6">
        <v>1</v>
      </c>
      <c r="E288" s="6" t="s">
        <v>22</v>
      </c>
      <c r="F288" s="6" t="s">
        <v>23</v>
      </c>
      <c r="G288" s="7">
        <v>774.21098000000006</v>
      </c>
      <c r="H288" t="str">
        <f t="shared" si="12"/>
        <v>3.sobrepeso</v>
      </c>
      <c r="I288">
        <f t="shared" si="13"/>
        <v>0</v>
      </c>
      <c r="J288">
        <f t="shared" si="14"/>
        <v>1</v>
      </c>
    </row>
    <row r="289" spans="1:10" x14ac:dyDescent="0.25">
      <c r="A289" s="6">
        <v>46</v>
      </c>
      <c r="B289" s="6" t="s">
        <v>18</v>
      </c>
      <c r="C289" s="7">
        <v>48.07</v>
      </c>
      <c r="D289" s="6">
        <v>2</v>
      </c>
      <c r="E289" s="6" t="s">
        <v>22</v>
      </c>
      <c r="F289" s="6" t="s">
        <v>25</v>
      </c>
      <c r="G289" s="7">
        <v>943.29253000000006</v>
      </c>
      <c r="H289" t="str">
        <f t="shared" si="12"/>
        <v>6.obesidade grau III</v>
      </c>
      <c r="I289">
        <f t="shared" si="13"/>
        <v>0</v>
      </c>
      <c r="J289">
        <f t="shared" si="14"/>
        <v>1</v>
      </c>
    </row>
    <row r="290" spans="1:10" x14ac:dyDescent="0.25">
      <c r="A290" s="6">
        <v>63</v>
      </c>
      <c r="B290" s="6" t="s">
        <v>18</v>
      </c>
      <c r="C290" s="7">
        <v>26.22</v>
      </c>
      <c r="D290" s="6">
        <v>0</v>
      </c>
      <c r="E290" s="6" t="s">
        <v>22</v>
      </c>
      <c r="F290" s="6" t="s">
        <v>24</v>
      </c>
      <c r="G290" s="7">
        <v>1425.6192800000001</v>
      </c>
      <c r="H290" t="str">
        <f t="shared" si="12"/>
        <v>3.sobrepeso</v>
      </c>
      <c r="I290">
        <f t="shared" si="13"/>
        <v>0</v>
      </c>
      <c r="J290">
        <f t="shared" si="14"/>
        <v>1</v>
      </c>
    </row>
    <row r="291" spans="1:10" x14ac:dyDescent="0.25">
      <c r="A291" s="6">
        <v>59</v>
      </c>
      <c r="B291" s="6" t="s">
        <v>18</v>
      </c>
      <c r="C291" s="7">
        <v>36.765000000000001</v>
      </c>
      <c r="D291" s="6">
        <v>1</v>
      </c>
      <c r="E291" s="6" t="s">
        <v>19</v>
      </c>
      <c r="F291" s="6" t="s">
        <v>25</v>
      </c>
      <c r="G291" s="7">
        <v>4789.6791350000003</v>
      </c>
      <c r="H291" t="str">
        <f t="shared" si="12"/>
        <v>5.obesidade grau II</v>
      </c>
      <c r="I291">
        <f t="shared" si="13"/>
        <v>1</v>
      </c>
      <c r="J291">
        <f t="shared" si="14"/>
        <v>1</v>
      </c>
    </row>
    <row r="292" spans="1:10" x14ac:dyDescent="0.25">
      <c r="A292" s="6">
        <v>52</v>
      </c>
      <c r="B292" s="6" t="s">
        <v>21</v>
      </c>
      <c r="C292" s="7">
        <v>26.4</v>
      </c>
      <c r="D292" s="6">
        <v>3</v>
      </c>
      <c r="E292" s="6" t="s">
        <v>22</v>
      </c>
      <c r="F292" s="6" t="s">
        <v>23</v>
      </c>
      <c r="G292" s="7">
        <v>2599.2821039999999</v>
      </c>
      <c r="H292" t="str">
        <f t="shared" si="12"/>
        <v>3.sobrepeso</v>
      </c>
      <c r="I292">
        <f t="shared" si="13"/>
        <v>0</v>
      </c>
      <c r="J292">
        <f t="shared" si="14"/>
        <v>1</v>
      </c>
    </row>
    <row r="293" spans="1:10" x14ac:dyDescent="0.25">
      <c r="A293" s="6">
        <v>28</v>
      </c>
      <c r="B293" s="6" t="s">
        <v>18</v>
      </c>
      <c r="C293" s="7">
        <v>33.4</v>
      </c>
      <c r="D293" s="6">
        <v>0</v>
      </c>
      <c r="E293" s="6" t="s">
        <v>22</v>
      </c>
      <c r="F293" s="6" t="s">
        <v>20</v>
      </c>
      <c r="G293" s="7">
        <v>317.20179999999999</v>
      </c>
      <c r="H293" t="str">
        <f t="shared" si="12"/>
        <v>4.obesidade grau I</v>
      </c>
      <c r="I293">
        <f t="shared" si="13"/>
        <v>0</v>
      </c>
      <c r="J293">
        <f t="shared" si="14"/>
        <v>1</v>
      </c>
    </row>
    <row r="294" spans="1:10" x14ac:dyDescent="0.25">
      <c r="A294" s="6">
        <v>29</v>
      </c>
      <c r="B294" s="6" t="s">
        <v>21</v>
      </c>
      <c r="C294" s="7">
        <v>29.64</v>
      </c>
      <c r="D294" s="6">
        <v>1</v>
      </c>
      <c r="E294" s="6" t="s">
        <v>22</v>
      </c>
      <c r="F294" s="6" t="s">
        <v>25</v>
      </c>
      <c r="G294" s="7">
        <v>2027.7807509999998</v>
      </c>
      <c r="H294" t="str">
        <f t="shared" si="12"/>
        <v>3.sobrepeso</v>
      </c>
      <c r="I294">
        <f t="shared" si="13"/>
        <v>0</v>
      </c>
      <c r="J294">
        <f t="shared" si="14"/>
        <v>1</v>
      </c>
    </row>
    <row r="295" spans="1:10" x14ac:dyDescent="0.25">
      <c r="A295" s="6">
        <v>25</v>
      </c>
      <c r="B295" s="6" t="s">
        <v>21</v>
      </c>
      <c r="C295" s="7">
        <v>45.54</v>
      </c>
      <c r="D295" s="6">
        <v>2</v>
      </c>
      <c r="E295" s="6" t="s">
        <v>19</v>
      </c>
      <c r="F295" s="6" t="s">
        <v>23</v>
      </c>
      <c r="G295" s="7">
        <v>4211.2235600000004</v>
      </c>
      <c r="H295" t="str">
        <f t="shared" si="12"/>
        <v>6.obesidade grau III</v>
      </c>
      <c r="I295">
        <f t="shared" si="13"/>
        <v>1</v>
      </c>
      <c r="J295">
        <f t="shared" si="14"/>
        <v>1</v>
      </c>
    </row>
    <row r="296" spans="1:10" x14ac:dyDescent="0.25">
      <c r="A296" s="6">
        <v>22</v>
      </c>
      <c r="B296" s="6" t="s">
        <v>18</v>
      </c>
      <c r="C296" s="7">
        <v>28.82</v>
      </c>
      <c r="D296" s="6">
        <v>0</v>
      </c>
      <c r="E296" s="6" t="s">
        <v>22</v>
      </c>
      <c r="F296" s="6" t="s">
        <v>23</v>
      </c>
      <c r="G296" s="7">
        <v>215.67518000000001</v>
      </c>
      <c r="H296" t="str">
        <f t="shared" si="12"/>
        <v>3.sobrepeso</v>
      </c>
      <c r="I296">
        <f t="shared" si="13"/>
        <v>0</v>
      </c>
      <c r="J296">
        <f t="shared" si="14"/>
        <v>1</v>
      </c>
    </row>
    <row r="297" spans="1:10" x14ac:dyDescent="0.25">
      <c r="A297" s="6">
        <v>25</v>
      </c>
      <c r="B297" s="6" t="s">
        <v>21</v>
      </c>
      <c r="C297" s="7">
        <v>26.8</v>
      </c>
      <c r="D297" s="6">
        <v>3</v>
      </c>
      <c r="E297" s="6" t="s">
        <v>22</v>
      </c>
      <c r="F297" s="6" t="s">
        <v>20</v>
      </c>
      <c r="G297" s="7">
        <v>390.61270000000002</v>
      </c>
      <c r="H297" t="str">
        <f t="shared" si="12"/>
        <v>3.sobrepeso</v>
      </c>
      <c r="I297">
        <f t="shared" si="13"/>
        <v>0</v>
      </c>
      <c r="J297">
        <f t="shared" si="14"/>
        <v>1</v>
      </c>
    </row>
    <row r="298" spans="1:10" x14ac:dyDescent="0.25">
      <c r="A298" s="6">
        <v>18</v>
      </c>
      <c r="B298" s="6" t="s">
        <v>21</v>
      </c>
      <c r="C298" s="7">
        <v>22.99</v>
      </c>
      <c r="D298" s="6">
        <v>0</v>
      </c>
      <c r="E298" s="6" t="s">
        <v>22</v>
      </c>
      <c r="F298" s="6" t="s">
        <v>25</v>
      </c>
      <c r="G298" s="7">
        <v>170.45680999999999</v>
      </c>
      <c r="H298" t="str">
        <f t="shared" si="12"/>
        <v>2.peso normal</v>
      </c>
      <c r="I298">
        <f t="shared" si="13"/>
        <v>0</v>
      </c>
      <c r="J298">
        <f t="shared" si="14"/>
        <v>0</v>
      </c>
    </row>
    <row r="299" spans="1:10" x14ac:dyDescent="0.25">
      <c r="A299" s="6">
        <v>19</v>
      </c>
      <c r="B299" s="6" t="s">
        <v>21</v>
      </c>
      <c r="C299" s="7">
        <v>27.7</v>
      </c>
      <c r="D299" s="6">
        <v>0</v>
      </c>
      <c r="E299" s="6" t="s">
        <v>19</v>
      </c>
      <c r="F299" s="6" t="s">
        <v>20</v>
      </c>
      <c r="G299" s="7">
        <v>1629.7846</v>
      </c>
      <c r="H299" t="str">
        <f t="shared" si="12"/>
        <v>3.sobrepeso</v>
      </c>
      <c r="I299">
        <f t="shared" si="13"/>
        <v>1</v>
      </c>
      <c r="J299">
        <f t="shared" si="14"/>
        <v>1</v>
      </c>
    </row>
    <row r="300" spans="1:10" x14ac:dyDescent="0.25">
      <c r="A300" s="6">
        <v>47</v>
      </c>
      <c r="B300" s="6" t="s">
        <v>21</v>
      </c>
      <c r="C300" s="7">
        <v>25.41</v>
      </c>
      <c r="D300" s="6">
        <v>1</v>
      </c>
      <c r="E300" s="6" t="s">
        <v>19</v>
      </c>
      <c r="F300" s="6" t="s">
        <v>23</v>
      </c>
      <c r="G300" s="7">
        <v>2197.86769</v>
      </c>
      <c r="H300" t="str">
        <f t="shared" si="12"/>
        <v>3.sobrepeso</v>
      </c>
      <c r="I300">
        <f t="shared" si="13"/>
        <v>1</v>
      </c>
      <c r="J300">
        <f t="shared" si="14"/>
        <v>1</v>
      </c>
    </row>
    <row r="301" spans="1:10" x14ac:dyDescent="0.25">
      <c r="A301" s="6">
        <v>31</v>
      </c>
      <c r="B301" s="6" t="s">
        <v>21</v>
      </c>
      <c r="C301" s="7">
        <v>34.39</v>
      </c>
      <c r="D301" s="6">
        <v>3</v>
      </c>
      <c r="E301" s="6" t="s">
        <v>19</v>
      </c>
      <c r="F301" s="6" t="s">
        <v>24</v>
      </c>
      <c r="G301" s="7">
        <v>3874.6355100000001</v>
      </c>
      <c r="H301" t="str">
        <f t="shared" si="12"/>
        <v>4.obesidade grau I</v>
      </c>
      <c r="I301">
        <f t="shared" si="13"/>
        <v>1</v>
      </c>
      <c r="J301">
        <f t="shared" si="14"/>
        <v>1</v>
      </c>
    </row>
    <row r="302" spans="1:10" x14ac:dyDescent="0.25">
      <c r="A302" s="6">
        <v>48</v>
      </c>
      <c r="B302" s="6" t="s">
        <v>18</v>
      </c>
      <c r="C302" s="7">
        <v>28.88</v>
      </c>
      <c r="D302" s="6">
        <v>1</v>
      </c>
      <c r="E302" s="6" t="s">
        <v>22</v>
      </c>
      <c r="F302" s="6" t="s">
        <v>24</v>
      </c>
      <c r="G302" s="7">
        <v>924.94951999999989</v>
      </c>
      <c r="H302" t="str">
        <f t="shared" si="12"/>
        <v>3.sobrepeso</v>
      </c>
      <c r="I302">
        <f t="shared" si="13"/>
        <v>0</v>
      </c>
      <c r="J302">
        <f t="shared" si="14"/>
        <v>1</v>
      </c>
    </row>
    <row r="303" spans="1:10" x14ac:dyDescent="0.25">
      <c r="A303" s="6">
        <v>36</v>
      </c>
      <c r="B303" s="6" t="s">
        <v>21</v>
      </c>
      <c r="C303" s="7">
        <v>27.55</v>
      </c>
      <c r="D303" s="6">
        <v>3</v>
      </c>
      <c r="E303" s="6" t="s">
        <v>22</v>
      </c>
      <c r="F303" s="6" t="s">
        <v>25</v>
      </c>
      <c r="G303" s="7">
        <v>674.67425000000003</v>
      </c>
      <c r="H303" t="str">
        <f t="shared" si="12"/>
        <v>3.sobrepeso</v>
      </c>
      <c r="I303">
        <f t="shared" si="13"/>
        <v>0</v>
      </c>
      <c r="J303">
        <f t="shared" si="14"/>
        <v>1</v>
      </c>
    </row>
    <row r="304" spans="1:10" x14ac:dyDescent="0.25">
      <c r="A304" s="6">
        <v>53</v>
      </c>
      <c r="B304" s="6" t="s">
        <v>18</v>
      </c>
      <c r="C304" s="7">
        <v>22.61</v>
      </c>
      <c r="D304" s="6">
        <v>3</v>
      </c>
      <c r="E304" s="6" t="s">
        <v>19</v>
      </c>
      <c r="F304" s="6" t="s">
        <v>25</v>
      </c>
      <c r="G304" s="7">
        <v>2487.3384900000001</v>
      </c>
      <c r="H304" t="str">
        <f t="shared" si="12"/>
        <v>2.peso normal</v>
      </c>
      <c r="I304">
        <f t="shared" si="13"/>
        <v>1</v>
      </c>
      <c r="J304">
        <f t="shared" si="14"/>
        <v>0</v>
      </c>
    </row>
    <row r="305" spans="1:10" x14ac:dyDescent="0.25">
      <c r="A305" s="6">
        <v>56</v>
      </c>
      <c r="B305" s="6" t="s">
        <v>18</v>
      </c>
      <c r="C305" s="7">
        <v>37.51</v>
      </c>
      <c r="D305" s="6">
        <v>2</v>
      </c>
      <c r="E305" s="6" t="s">
        <v>22</v>
      </c>
      <c r="F305" s="6" t="s">
        <v>23</v>
      </c>
      <c r="G305" s="7">
        <v>1226.55069</v>
      </c>
      <c r="H305" t="str">
        <f t="shared" si="12"/>
        <v>5.obesidade grau II</v>
      </c>
      <c r="I305">
        <f t="shared" si="13"/>
        <v>0</v>
      </c>
      <c r="J305">
        <f t="shared" si="14"/>
        <v>1</v>
      </c>
    </row>
    <row r="306" spans="1:10" x14ac:dyDescent="0.25">
      <c r="A306" s="6">
        <v>28</v>
      </c>
      <c r="B306" s="6" t="s">
        <v>18</v>
      </c>
      <c r="C306" s="7">
        <v>33</v>
      </c>
      <c r="D306" s="6">
        <v>2</v>
      </c>
      <c r="E306" s="6" t="s">
        <v>22</v>
      </c>
      <c r="F306" s="6" t="s">
        <v>23</v>
      </c>
      <c r="G306" s="7">
        <v>434.94620000000003</v>
      </c>
      <c r="H306" t="str">
        <f t="shared" si="12"/>
        <v>4.obesidade grau I</v>
      </c>
      <c r="I306">
        <f t="shared" si="13"/>
        <v>0</v>
      </c>
      <c r="J306">
        <f t="shared" si="14"/>
        <v>1</v>
      </c>
    </row>
    <row r="307" spans="1:10" x14ac:dyDescent="0.25">
      <c r="A307" s="6">
        <v>57</v>
      </c>
      <c r="B307" s="6" t="s">
        <v>18</v>
      </c>
      <c r="C307" s="7">
        <v>38</v>
      </c>
      <c r="D307" s="6">
        <v>2</v>
      </c>
      <c r="E307" s="6" t="s">
        <v>22</v>
      </c>
      <c r="F307" s="6" t="s">
        <v>20</v>
      </c>
      <c r="G307" s="7">
        <v>1264.6206999999999</v>
      </c>
      <c r="H307" t="str">
        <f t="shared" si="12"/>
        <v>5.obesidade grau II</v>
      </c>
      <c r="I307">
        <f t="shared" si="13"/>
        <v>0</v>
      </c>
      <c r="J307">
        <f t="shared" si="14"/>
        <v>1</v>
      </c>
    </row>
    <row r="308" spans="1:10" x14ac:dyDescent="0.25">
      <c r="A308" s="6">
        <v>29</v>
      </c>
      <c r="B308" s="6" t="s">
        <v>21</v>
      </c>
      <c r="C308" s="7">
        <v>33.344999999999999</v>
      </c>
      <c r="D308" s="6">
        <v>2</v>
      </c>
      <c r="E308" s="6" t="s">
        <v>22</v>
      </c>
      <c r="F308" s="6" t="s">
        <v>24</v>
      </c>
      <c r="G308" s="7">
        <v>1944.2353500000002</v>
      </c>
      <c r="H308" t="str">
        <f t="shared" si="12"/>
        <v>4.obesidade grau I</v>
      </c>
      <c r="I308">
        <f t="shared" si="13"/>
        <v>0</v>
      </c>
      <c r="J308">
        <f t="shared" si="14"/>
        <v>1</v>
      </c>
    </row>
    <row r="309" spans="1:10" x14ac:dyDescent="0.25">
      <c r="A309" s="6">
        <v>28</v>
      </c>
      <c r="B309" s="6" t="s">
        <v>18</v>
      </c>
      <c r="C309" s="7">
        <v>27.5</v>
      </c>
      <c r="D309" s="6">
        <v>2</v>
      </c>
      <c r="E309" s="6" t="s">
        <v>22</v>
      </c>
      <c r="F309" s="6" t="s">
        <v>20</v>
      </c>
      <c r="G309" s="7">
        <v>2017.7671129999999</v>
      </c>
      <c r="H309" t="str">
        <f t="shared" si="12"/>
        <v>3.sobrepeso</v>
      </c>
      <c r="I309">
        <f t="shared" si="13"/>
        <v>0</v>
      </c>
      <c r="J309">
        <f t="shared" si="14"/>
        <v>1</v>
      </c>
    </row>
    <row r="310" spans="1:10" x14ac:dyDescent="0.25">
      <c r="A310" s="6">
        <v>30</v>
      </c>
      <c r="B310" s="6" t="s">
        <v>18</v>
      </c>
      <c r="C310" s="7">
        <v>33.33</v>
      </c>
      <c r="D310" s="6">
        <v>1</v>
      </c>
      <c r="E310" s="6" t="s">
        <v>22</v>
      </c>
      <c r="F310" s="6" t="s">
        <v>23</v>
      </c>
      <c r="G310" s="7">
        <v>415.10287</v>
      </c>
      <c r="H310" t="str">
        <f t="shared" si="12"/>
        <v>4.obesidade grau I</v>
      </c>
      <c r="I310">
        <f t="shared" si="13"/>
        <v>0</v>
      </c>
      <c r="J310">
        <f t="shared" si="14"/>
        <v>1</v>
      </c>
    </row>
    <row r="311" spans="1:10" x14ac:dyDescent="0.25">
      <c r="A311" s="6">
        <v>58</v>
      </c>
      <c r="B311" s="6" t="s">
        <v>21</v>
      </c>
      <c r="C311" s="7">
        <v>34.865000000000002</v>
      </c>
      <c r="D311" s="6">
        <v>0</v>
      </c>
      <c r="E311" s="6" t="s">
        <v>22</v>
      </c>
      <c r="F311" s="6" t="s">
        <v>25</v>
      </c>
      <c r="G311" s="7">
        <v>1194.459435</v>
      </c>
      <c r="H311" t="str">
        <f t="shared" si="12"/>
        <v>4.obesidade grau I</v>
      </c>
      <c r="I311">
        <f t="shared" si="13"/>
        <v>0</v>
      </c>
      <c r="J311">
        <f t="shared" si="14"/>
        <v>1</v>
      </c>
    </row>
    <row r="312" spans="1:10" x14ac:dyDescent="0.25">
      <c r="A312" s="6">
        <v>41</v>
      </c>
      <c r="B312" s="6" t="s">
        <v>18</v>
      </c>
      <c r="C312" s="7">
        <v>33.06</v>
      </c>
      <c r="D312" s="6">
        <v>2</v>
      </c>
      <c r="E312" s="6" t="s">
        <v>22</v>
      </c>
      <c r="F312" s="6" t="s">
        <v>24</v>
      </c>
      <c r="G312" s="7">
        <v>774.91563999999994</v>
      </c>
      <c r="H312" t="str">
        <f t="shared" si="12"/>
        <v>4.obesidade grau I</v>
      </c>
      <c r="I312">
        <f t="shared" si="13"/>
        <v>0</v>
      </c>
      <c r="J312">
        <f t="shared" si="14"/>
        <v>1</v>
      </c>
    </row>
    <row r="313" spans="1:10" x14ac:dyDescent="0.25">
      <c r="A313" s="6">
        <v>50</v>
      </c>
      <c r="B313" s="6" t="s">
        <v>21</v>
      </c>
      <c r="C313" s="7">
        <v>26.6</v>
      </c>
      <c r="D313" s="6">
        <v>0</v>
      </c>
      <c r="E313" s="6" t="s">
        <v>22</v>
      </c>
      <c r="F313" s="6" t="s">
        <v>20</v>
      </c>
      <c r="G313" s="7">
        <v>844.44740000000002</v>
      </c>
      <c r="H313" t="str">
        <f t="shared" si="12"/>
        <v>3.sobrepeso</v>
      </c>
      <c r="I313">
        <f t="shared" si="13"/>
        <v>0</v>
      </c>
      <c r="J313">
        <f t="shared" si="14"/>
        <v>1</v>
      </c>
    </row>
    <row r="314" spans="1:10" x14ac:dyDescent="0.25">
      <c r="A314" s="6">
        <v>19</v>
      </c>
      <c r="B314" s="6" t="s">
        <v>18</v>
      </c>
      <c r="C314" s="7">
        <v>24.7</v>
      </c>
      <c r="D314" s="6">
        <v>0</v>
      </c>
      <c r="E314" s="6" t="s">
        <v>22</v>
      </c>
      <c r="F314" s="6" t="s">
        <v>20</v>
      </c>
      <c r="G314" s="7">
        <v>173.73759999999999</v>
      </c>
      <c r="H314" t="str">
        <f t="shared" si="12"/>
        <v>2.peso normal</v>
      </c>
      <c r="I314">
        <f t="shared" si="13"/>
        <v>0</v>
      </c>
      <c r="J314">
        <f t="shared" si="14"/>
        <v>0</v>
      </c>
    </row>
    <row r="315" spans="1:10" x14ac:dyDescent="0.25">
      <c r="A315" s="6">
        <v>43</v>
      </c>
      <c r="B315" s="6" t="s">
        <v>21</v>
      </c>
      <c r="C315" s="7">
        <v>35.97</v>
      </c>
      <c r="D315" s="6">
        <v>3</v>
      </c>
      <c r="E315" s="6" t="s">
        <v>19</v>
      </c>
      <c r="F315" s="6" t="s">
        <v>23</v>
      </c>
      <c r="G315" s="7">
        <v>4212.4515300000003</v>
      </c>
      <c r="H315" t="str">
        <f t="shared" si="12"/>
        <v>5.obesidade grau II</v>
      </c>
      <c r="I315">
        <f t="shared" si="13"/>
        <v>1</v>
      </c>
      <c r="J315">
        <f t="shared" si="14"/>
        <v>1</v>
      </c>
    </row>
    <row r="316" spans="1:10" x14ac:dyDescent="0.25">
      <c r="A316" s="6">
        <v>49</v>
      </c>
      <c r="B316" s="6" t="s">
        <v>21</v>
      </c>
      <c r="C316" s="7">
        <v>35.86</v>
      </c>
      <c r="D316" s="6">
        <v>0</v>
      </c>
      <c r="E316" s="6" t="s">
        <v>22</v>
      </c>
      <c r="F316" s="6" t="s">
        <v>23</v>
      </c>
      <c r="G316" s="7">
        <v>812.44083999999998</v>
      </c>
      <c r="H316" t="str">
        <f t="shared" si="12"/>
        <v>5.obesidade grau II</v>
      </c>
      <c r="I316">
        <f t="shared" si="13"/>
        <v>0</v>
      </c>
      <c r="J316">
        <f t="shared" si="14"/>
        <v>1</v>
      </c>
    </row>
    <row r="317" spans="1:10" x14ac:dyDescent="0.25">
      <c r="A317" s="6">
        <v>27</v>
      </c>
      <c r="B317" s="6" t="s">
        <v>18</v>
      </c>
      <c r="C317" s="7">
        <v>31.4</v>
      </c>
      <c r="D317" s="6">
        <v>0</v>
      </c>
      <c r="E317" s="6" t="s">
        <v>19</v>
      </c>
      <c r="F317" s="6" t="s">
        <v>20</v>
      </c>
      <c r="G317" s="7">
        <v>3483.8872999999999</v>
      </c>
      <c r="H317" t="str">
        <f t="shared" si="12"/>
        <v>4.obesidade grau I</v>
      </c>
      <c r="I317">
        <f t="shared" si="13"/>
        <v>1</v>
      </c>
      <c r="J317">
        <f t="shared" si="14"/>
        <v>1</v>
      </c>
    </row>
    <row r="318" spans="1:10" x14ac:dyDescent="0.25">
      <c r="A318" s="6">
        <v>52</v>
      </c>
      <c r="B318" s="6" t="s">
        <v>21</v>
      </c>
      <c r="C318" s="7">
        <v>33.25</v>
      </c>
      <c r="D318" s="6">
        <v>0</v>
      </c>
      <c r="E318" s="6" t="s">
        <v>22</v>
      </c>
      <c r="F318" s="6" t="s">
        <v>25</v>
      </c>
      <c r="G318" s="7">
        <v>972.27695000000006</v>
      </c>
      <c r="H318" t="str">
        <f t="shared" si="12"/>
        <v>4.obesidade grau I</v>
      </c>
      <c r="I318">
        <f t="shared" si="13"/>
        <v>0</v>
      </c>
      <c r="J318">
        <f t="shared" si="14"/>
        <v>1</v>
      </c>
    </row>
    <row r="319" spans="1:10" x14ac:dyDescent="0.25">
      <c r="A319" s="6">
        <v>50</v>
      </c>
      <c r="B319" s="6" t="s">
        <v>21</v>
      </c>
      <c r="C319" s="7">
        <v>32.204999999999998</v>
      </c>
      <c r="D319" s="6">
        <v>0</v>
      </c>
      <c r="E319" s="6" t="s">
        <v>22</v>
      </c>
      <c r="F319" s="6" t="s">
        <v>24</v>
      </c>
      <c r="G319" s="7">
        <v>883.52649500000007</v>
      </c>
      <c r="H319" t="str">
        <f t="shared" si="12"/>
        <v>4.obesidade grau I</v>
      </c>
      <c r="I319">
        <f t="shared" si="13"/>
        <v>0</v>
      </c>
      <c r="J319">
        <f t="shared" si="14"/>
        <v>1</v>
      </c>
    </row>
    <row r="320" spans="1:10" x14ac:dyDescent="0.25">
      <c r="A320" s="6">
        <v>54</v>
      </c>
      <c r="B320" s="6" t="s">
        <v>21</v>
      </c>
      <c r="C320" s="7">
        <v>32.774999999999999</v>
      </c>
      <c r="D320" s="6">
        <v>0</v>
      </c>
      <c r="E320" s="6" t="s">
        <v>22</v>
      </c>
      <c r="F320" s="6" t="s">
        <v>25</v>
      </c>
      <c r="G320" s="7">
        <v>1043.506525</v>
      </c>
      <c r="H320" t="str">
        <f t="shared" si="12"/>
        <v>4.obesidade grau I</v>
      </c>
      <c r="I320">
        <f t="shared" si="13"/>
        <v>0</v>
      </c>
      <c r="J320">
        <f t="shared" si="14"/>
        <v>1</v>
      </c>
    </row>
    <row r="321" spans="1:10" x14ac:dyDescent="0.25">
      <c r="A321" s="6">
        <v>44</v>
      </c>
      <c r="B321" s="6" t="s">
        <v>18</v>
      </c>
      <c r="C321" s="7">
        <v>27.645</v>
      </c>
      <c r="D321" s="6">
        <v>0</v>
      </c>
      <c r="E321" s="6" t="s">
        <v>22</v>
      </c>
      <c r="F321" s="6" t="s">
        <v>24</v>
      </c>
      <c r="G321" s="7">
        <v>742.11945500000002</v>
      </c>
      <c r="H321" t="str">
        <f t="shared" si="12"/>
        <v>3.sobrepeso</v>
      </c>
      <c r="I321">
        <f t="shared" si="13"/>
        <v>0</v>
      </c>
      <c r="J321">
        <f t="shared" si="14"/>
        <v>1</v>
      </c>
    </row>
    <row r="322" spans="1:10" x14ac:dyDescent="0.25">
      <c r="A322" s="6">
        <v>32</v>
      </c>
      <c r="B322" s="6" t="s">
        <v>21</v>
      </c>
      <c r="C322" s="7">
        <v>37.335000000000001</v>
      </c>
      <c r="D322" s="6">
        <v>1</v>
      </c>
      <c r="E322" s="6" t="s">
        <v>22</v>
      </c>
      <c r="F322" s="6" t="s">
        <v>25</v>
      </c>
      <c r="G322" s="7">
        <v>466.76076499999999</v>
      </c>
      <c r="H322" t="str">
        <f t="shared" si="12"/>
        <v>5.obesidade grau II</v>
      </c>
      <c r="I322">
        <f t="shared" si="13"/>
        <v>0</v>
      </c>
      <c r="J322">
        <f t="shared" si="14"/>
        <v>1</v>
      </c>
    </row>
    <row r="323" spans="1:10" x14ac:dyDescent="0.25">
      <c r="A323" s="6">
        <v>34</v>
      </c>
      <c r="B323" s="6" t="s">
        <v>21</v>
      </c>
      <c r="C323" s="7">
        <v>25.27</v>
      </c>
      <c r="D323" s="6">
        <v>1</v>
      </c>
      <c r="E323" s="6" t="s">
        <v>22</v>
      </c>
      <c r="F323" s="6" t="s">
        <v>24</v>
      </c>
      <c r="G323" s="7">
        <v>489.47533000000004</v>
      </c>
      <c r="H323" t="str">
        <f t="shared" si="12"/>
        <v>3.sobrepeso</v>
      </c>
      <c r="I323">
        <f t="shared" si="13"/>
        <v>0</v>
      </c>
      <c r="J323">
        <f t="shared" si="14"/>
        <v>1</v>
      </c>
    </row>
    <row r="324" spans="1:10" x14ac:dyDescent="0.25">
      <c r="A324" s="6">
        <v>26</v>
      </c>
      <c r="B324" s="6" t="s">
        <v>18</v>
      </c>
      <c r="C324" s="7">
        <v>29.64</v>
      </c>
      <c r="D324" s="6">
        <v>4</v>
      </c>
      <c r="E324" s="6" t="s">
        <v>22</v>
      </c>
      <c r="F324" s="6" t="s">
        <v>25</v>
      </c>
      <c r="G324" s="7">
        <v>2467.166334</v>
      </c>
      <c r="H324" t="str">
        <f t="shared" ref="H324:H387" si="15">IF(C324&lt;18.5,"1.baixo peso",IF(C324&lt;25,"2.peso normal",IF(C324&lt;30,"3.sobrepeso",IF(C324&lt;35,"4.obesidade grau I",IF(C324&lt;40,"5.obesidade grau II","6.obesidade grau III")))))</f>
        <v>3.sobrepeso</v>
      </c>
      <c r="I324">
        <f t="shared" ref="I324:I387" si="16">IF(E324="Sim",1,0)</f>
        <v>0</v>
      </c>
      <c r="J324">
        <f t="shared" ref="J324:J387" si="17">IF(C324&gt;24.99,1,0)</f>
        <v>1</v>
      </c>
    </row>
    <row r="325" spans="1:10" x14ac:dyDescent="0.25">
      <c r="A325" s="6">
        <v>34</v>
      </c>
      <c r="B325" s="6" t="s">
        <v>21</v>
      </c>
      <c r="C325" s="7">
        <v>30.8</v>
      </c>
      <c r="D325" s="6">
        <v>0</v>
      </c>
      <c r="E325" s="6" t="s">
        <v>19</v>
      </c>
      <c r="F325" s="6" t="s">
        <v>20</v>
      </c>
      <c r="G325" s="7">
        <v>3549.1639999999998</v>
      </c>
      <c r="H325" t="str">
        <f t="shared" si="15"/>
        <v>4.obesidade grau I</v>
      </c>
      <c r="I325">
        <f t="shared" si="16"/>
        <v>1</v>
      </c>
      <c r="J325">
        <f t="shared" si="17"/>
        <v>1</v>
      </c>
    </row>
    <row r="326" spans="1:10" x14ac:dyDescent="0.25">
      <c r="A326" s="6">
        <v>57</v>
      </c>
      <c r="B326" s="6" t="s">
        <v>21</v>
      </c>
      <c r="C326" s="7">
        <v>40.945</v>
      </c>
      <c r="D326" s="6">
        <v>0</v>
      </c>
      <c r="E326" s="6" t="s">
        <v>22</v>
      </c>
      <c r="F326" s="6" t="s">
        <v>25</v>
      </c>
      <c r="G326" s="7">
        <v>1156.6300550000001</v>
      </c>
      <c r="H326" t="str">
        <f t="shared" si="15"/>
        <v>6.obesidade grau III</v>
      </c>
      <c r="I326">
        <f t="shared" si="16"/>
        <v>0</v>
      </c>
      <c r="J326">
        <f t="shared" si="17"/>
        <v>1</v>
      </c>
    </row>
    <row r="327" spans="1:10" x14ac:dyDescent="0.25">
      <c r="A327" s="6">
        <v>29</v>
      </c>
      <c r="B327" s="6" t="s">
        <v>21</v>
      </c>
      <c r="C327" s="7">
        <v>27.2</v>
      </c>
      <c r="D327" s="6">
        <v>0</v>
      </c>
      <c r="E327" s="6" t="s">
        <v>22</v>
      </c>
      <c r="F327" s="6" t="s">
        <v>20</v>
      </c>
      <c r="G327" s="7">
        <v>286.60910000000001</v>
      </c>
      <c r="H327" t="str">
        <f t="shared" si="15"/>
        <v>3.sobrepeso</v>
      </c>
      <c r="I327">
        <f t="shared" si="16"/>
        <v>0</v>
      </c>
      <c r="J327">
        <f t="shared" si="17"/>
        <v>1</v>
      </c>
    </row>
    <row r="328" spans="1:10" x14ac:dyDescent="0.25">
      <c r="A328" s="6">
        <v>40</v>
      </c>
      <c r="B328" s="6" t="s">
        <v>21</v>
      </c>
      <c r="C328" s="7">
        <v>34.104999999999997</v>
      </c>
      <c r="D328" s="6">
        <v>1</v>
      </c>
      <c r="E328" s="6" t="s">
        <v>22</v>
      </c>
      <c r="F328" s="6" t="s">
        <v>25</v>
      </c>
      <c r="G328" s="7">
        <v>660.02059499999996</v>
      </c>
      <c r="H328" t="str">
        <f t="shared" si="15"/>
        <v>4.obesidade grau I</v>
      </c>
      <c r="I328">
        <f t="shared" si="16"/>
        <v>0</v>
      </c>
      <c r="J328">
        <f t="shared" si="17"/>
        <v>1</v>
      </c>
    </row>
    <row r="329" spans="1:10" x14ac:dyDescent="0.25">
      <c r="A329" s="6">
        <v>27</v>
      </c>
      <c r="B329" s="6" t="s">
        <v>18</v>
      </c>
      <c r="C329" s="7">
        <v>23.21</v>
      </c>
      <c r="D329" s="6">
        <v>1</v>
      </c>
      <c r="E329" s="6" t="s">
        <v>22</v>
      </c>
      <c r="F329" s="6" t="s">
        <v>23</v>
      </c>
      <c r="G329" s="7">
        <v>356.18889000000001</v>
      </c>
      <c r="H329" t="str">
        <f t="shared" si="15"/>
        <v>2.peso normal</v>
      </c>
      <c r="I329">
        <f t="shared" si="16"/>
        <v>0</v>
      </c>
      <c r="J329">
        <f t="shared" si="17"/>
        <v>0</v>
      </c>
    </row>
    <row r="330" spans="1:10" x14ac:dyDescent="0.25">
      <c r="A330" s="6">
        <v>45</v>
      </c>
      <c r="B330" s="6" t="s">
        <v>21</v>
      </c>
      <c r="C330" s="7">
        <v>36.479999999999997</v>
      </c>
      <c r="D330" s="6">
        <v>2</v>
      </c>
      <c r="E330" s="6" t="s">
        <v>19</v>
      </c>
      <c r="F330" s="6" t="s">
        <v>24</v>
      </c>
      <c r="G330" s="7">
        <v>4276.0502200000001</v>
      </c>
      <c r="H330" t="str">
        <f t="shared" si="15"/>
        <v>5.obesidade grau II</v>
      </c>
      <c r="I330">
        <f t="shared" si="16"/>
        <v>1</v>
      </c>
      <c r="J330">
        <f t="shared" si="17"/>
        <v>1</v>
      </c>
    </row>
    <row r="331" spans="1:10" x14ac:dyDescent="0.25">
      <c r="A331" s="6">
        <v>64</v>
      </c>
      <c r="B331" s="6" t="s">
        <v>18</v>
      </c>
      <c r="C331" s="7">
        <v>33.799999999999997</v>
      </c>
      <c r="D331" s="6">
        <v>1</v>
      </c>
      <c r="E331" s="6" t="s">
        <v>19</v>
      </c>
      <c r="F331" s="6" t="s">
        <v>20</v>
      </c>
      <c r="G331" s="7">
        <v>4792.8029999999999</v>
      </c>
      <c r="H331" t="str">
        <f t="shared" si="15"/>
        <v>4.obesidade grau I</v>
      </c>
      <c r="I331">
        <f t="shared" si="16"/>
        <v>1</v>
      </c>
      <c r="J331">
        <f t="shared" si="17"/>
        <v>1</v>
      </c>
    </row>
    <row r="332" spans="1:10" x14ac:dyDescent="0.25">
      <c r="A332" s="6">
        <v>52</v>
      </c>
      <c r="B332" s="6" t="s">
        <v>21</v>
      </c>
      <c r="C332" s="7">
        <v>36.700000000000003</v>
      </c>
      <c r="D332" s="6">
        <v>0</v>
      </c>
      <c r="E332" s="6" t="s">
        <v>22</v>
      </c>
      <c r="F332" s="6" t="s">
        <v>20</v>
      </c>
      <c r="G332" s="7">
        <v>914.45650000000001</v>
      </c>
      <c r="H332" t="str">
        <f t="shared" si="15"/>
        <v>5.obesidade grau II</v>
      </c>
      <c r="I332">
        <f t="shared" si="16"/>
        <v>0</v>
      </c>
      <c r="J332">
        <f t="shared" si="17"/>
        <v>1</v>
      </c>
    </row>
    <row r="333" spans="1:10" x14ac:dyDescent="0.25">
      <c r="A333" s="6">
        <v>61</v>
      </c>
      <c r="B333" s="6" t="s">
        <v>18</v>
      </c>
      <c r="C333" s="7">
        <v>36.384999999999998</v>
      </c>
      <c r="D333" s="6">
        <v>1</v>
      </c>
      <c r="E333" s="6" t="s">
        <v>19</v>
      </c>
      <c r="F333" s="6" t="s">
        <v>25</v>
      </c>
      <c r="G333" s="7">
        <v>4851.7563150000005</v>
      </c>
      <c r="H333" t="str">
        <f t="shared" si="15"/>
        <v>5.obesidade grau II</v>
      </c>
      <c r="I333">
        <f t="shared" si="16"/>
        <v>1</v>
      </c>
      <c r="J333">
        <f t="shared" si="17"/>
        <v>1</v>
      </c>
    </row>
    <row r="334" spans="1:10" x14ac:dyDescent="0.25">
      <c r="A334" s="6">
        <v>52</v>
      </c>
      <c r="B334" s="6" t="s">
        <v>21</v>
      </c>
      <c r="C334" s="7">
        <v>27.36</v>
      </c>
      <c r="D334" s="6">
        <v>0</v>
      </c>
      <c r="E334" s="6" t="s">
        <v>19</v>
      </c>
      <c r="F334" s="6" t="s">
        <v>24</v>
      </c>
      <c r="G334" s="7">
        <v>2439.3622399999999</v>
      </c>
      <c r="H334" t="str">
        <f t="shared" si="15"/>
        <v>3.sobrepeso</v>
      </c>
      <c r="I334">
        <f t="shared" si="16"/>
        <v>1</v>
      </c>
      <c r="J334">
        <f t="shared" si="17"/>
        <v>1</v>
      </c>
    </row>
    <row r="335" spans="1:10" x14ac:dyDescent="0.25">
      <c r="A335" s="6">
        <v>61</v>
      </c>
      <c r="B335" s="6" t="s">
        <v>18</v>
      </c>
      <c r="C335" s="7">
        <v>31.16</v>
      </c>
      <c r="D335" s="6">
        <v>0</v>
      </c>
      <c r="E335" s="6" t="s">
        <v>22</v>
      </c>
      <c r="F335" s="6" t="s">
        <v>24</v>
      </c>
      <c r="G335" s="7">
        <v>1342.90354</v>
      </c>
      <c r="H335" t="str">
        <f t="shared" si="15"/>
        <v>4.obesidade grau I</v>
      </c>
      <c r="I335">
        <f t="shared" si="16"/>
        <v>0</v>
      </c>
      <c r="J335">
        <f t="shared" si="17"/>
        <v>1</v>
      </c>
    </row>
    <row r="336" spans="1:10" x14ac:dyDescent="0.25">
      <c r="A336" s="6">
        <v>56</v>
      </c>
      <c r="B336" s="6" t="s">
        <v>18</v>
      </c>
      <c r="C336" s="7">
        <v>28.785</v>
      </c>
      <c r="D336" s="6">
        <v>0</v>
      </c>
      <c r="E336" s="6" t="s">
        <v>22</v>
      </c>
      <c r="F336" s="6" t="s">
        <v>25</v>
      </c>
      <c r="G336" s="7">
        <v>1165.8379150000001</v>
      </c>
      <c r="H336" t="str">
        <f t="shared" si="15"/>
        <v>3.sobrepeso</v>
      </c>
      <c r="I336">
        <f t="shared" si="16"/>
        <v>0</v>
      </c>
      <c r="J336">
        <f t="shared" si="17"/>
        <v>1</v>
      </c>
    </row>
    <row r="337" spans="1:10" x14ac:dyDescent="0.25">
      <c r="A337" s="6">
        <v>43</v>
      </c>
      <c r="B337" s="6" t="s">
        <v>18</v>
      </c>
      <c r="C337" s="7">
        <v>35.72</v>
      </c>
      <c r="D337" s="6">
        <v>2</v>
      </c>
      <c r="E337" s="6" t="s">
        <v>22</v>
      </c>
      <c r="F337" s="6" t="s">
        <v>25</v>
      </c>
      <c r="G337" s="7">
        <v>1914.4576519999998</v>
      </c>
      <c r="H337" t="str">
        <f t="shared" si="15"/>
        <v>5.obesidade grau II</v>
      </c>
      <c r="I337">
        <f t="shared" si="16"/>
        <v>0</v>
      </c>
      <c r="J337">
        <f t="shared" si="17"/>
        <v>1</v>
      </c>
    </row>
    <row r="338" spans="1:10" x14ac:dyDescent="0.25">
      <c r="A338" s="6">
        <v>64</v>
      </c>
      <c r="B338" s="6" t="s">
        <v>21</v>
      </c>
      <c r="C338" s="7">
        <v>34.5</v>
      </c>
      <c r="D338" s="6">
        <v>0</v>
      </c>
      <c r="E338" s="6" t="s">
        <v>22</v>
      </c>
      <c r="F338" s="6" t="s">
        <v>20</v>
      </c>
      <c r="G338" s="7">
        <v>1382.2802999999999</v>
      </c>
      <c r="H338" t="str">
        <f t="shared" si="15"/>
        <v>4.obesidade grau I</v>
      </c>
      <c r="I338">
        <f t="shared" si="16"/>
        <v>0</v>
      </c>
      <c r="J338">
        <f t="shared" si="17"/>
        <v>1</v>
      </c>
    </row>
    <row r="339" spans="1:10" x14ac:dyDescent="0.25">
      <c r="A339" s="6">
        <v>60</v>
      </c>
      <c r="B339" s="6" t="s">
        <v>21</v>
      </c>
      <c r="C339" s="7">
        <v>25.74</v>
      </c>
      <c r="D339" s="6">
        <v>0</v>
      </c>
      <c r="E339" s="6" t="s">
        <v>22</v>
      </c>
      <c r="F339" s="6" t="s">
        <v>23</v>
      </c>
      <c r="G339" s="7">
        <v>1214.2578600000002</v>
      </c>
      <c r="H339" t="str">
        <f t="shared" si="15"/>
        <v>3.sobrepeso</v>
      </c>
      <c r="I339">
        <f t="shared" si="16"/>
        <v>0</v>
      </c>
      <c r="J339">
        <f t="shared" si="17"/>
        <v>1</v>
      </c>
    </row>
    <row r="340" spans="1:10" x14ac:dyDescent="0.25">
      <c r="A340" s="6">
        <v>62</v>
      </c>
      <c r="B340" s="6" t="s">
        <v>21</v>
      </c>
      <c r="C340" s="7">
        <v>27.55</v>
      </c>
      <c r="D340" s="6">
        <v>1</v>
      </c>
      <c r="E340" s="6" t="s">
        <v>22</v>
      </c>
      <c r="F340" s="6" t="s">
        <v>24</v>
      </c>
      <c r="G340" s="7">
        <v>1393.76665</v>
      </c>
      <c r="H340" t="str">
        <f t="shared" si="15"/>
        <v>3.sobrepeso</v>
      </c>
      <c r="I340">
        <f t="shared" si="16"/>
        <v>0</v>
      </c>
      <c r="J340">
        <f t="shared" si="17"/>
        <v>1</v>
      </c>
    </row>
    <row r="341" spans="1:10" x14ac:dyDescent="0.25">
      <c r="A341" s="6">
        <v>50</v>
      </c>
      <c r="B341" s="6" t="s">
        <v>21</v>
      </c>
      <c r="C341" s="7">
        <v>32.299999999999997</v>
      </c>
      <c r="D341" s="6">
        <v>1</v>
      </c>
      <c r="E341" s="6" t="s">
        <v>19</v>
      </c>
      <c r="F341" s="6" t="s">
        <v>25</v>
      </c>
      <c r="G341" s="7">
        <v>4191.9097000000002</v>
      </c>
      <c r="H341" t="str">
        <f t="shared" si="15"/>
        <v>4.obesidade grau I</v>
      </c>
      <c r="I341">
        <f t="shared" si="16"/>
        <v>1</v>
      </c>
      <c r="J341">
        <f t="shared" si="17"/>
        <v>1</v>
      </c>
    </row>
    <row r="342" spans="1:10" x14ac:dyDescent="0.25">
      <c r="A342" s="6">
        <v>46</v>
      </c>
      <c r="B342" s="6" t="s">
        <v>18</v>
      </c>
      <c r="C342" s="7">
        <v>27.72</v>
      </c>
      <c r="D342" s="6">
        <v>1</v>
      </c>
      <c r="E342" s="6" t="s">
        <v>22</v>
      </c>
      <c r="F342" s="6" t="s">
        <v>23</v>
      </c>
      <c r="G342" s="7">
        <v>823.26388000000009</v>
      </c>
      <c r="H342" t="str">
        <f t="shared" si="15"/>
        <v>3.sobrepeso</v>
      </c>
      <c r="I342">
        <f t="shared" si="16"/>
        <v>0</v>
      </c>
      <c r="J342">
        <f t="shared" si="17"/>
        <v>1</v>
      </c>
    </row>
    <row r="343" spans="1:10" x14ac:dyDescent="0.25">
      <c r="A343" s="6">
        <v>24</v>
      </c>
      <c r="B343" s="6" t="s">
        <v>18</v>
      </c>
      <c r="C343" s="7">
        <v>27.6</v>
      </c>
      <c r="D343" s="6">
        <v>0</v>
      </c>
      <c r="E343" s="6" t="s">
        <v>22</v>
      </c>
      <c r="F343" s="6" t="s">
        <v>20</v>
      </c>
      <c r="G343" s="7">
        <v>1895.522017</v>
      </c>
      <c r="H343" t="str">
        <f t="shared" si="15"/>
        <v>3.sobrepeso</v>
      </c>
      <c r="I343">
        <f t="shared" si="16"/>
        <v>0</v>
      </c>
      <c r="J343">
        <f t="shared" si="17"/>
        <v>1</v>
      </c>
    </row>
    <row r="344" spans="1:10" x14ac:dyDescent="0.25">
      <c r="A344" s="6">
        <v>62</v>
      </c>
      <c r="B344" s="6" t="s">
        <v>21</v>
      </c>
      <c r="C344" s="7">
        <v>30.02</v>
      </c>
      <c r="D344" s="6">
        <v>0</v>
      </c>
      <c r="E344" s="6" t="s">
        <v>22</v>
      </c>
      <c r="F344" s="6" t="s">
        <v>24</v>
      </c>
      <c r="G344" s="7">
        <v>1335.2099800000001</v>
      </c>
      <c r="H344" t="str">
        <f t="shared" si="15"/>
        <v>4.obesidade grau I</v>
      </c>
      <c r="I344">
        <f t="shared" si="16"/>
        <v>0</v>
      </c>
      <c r="J344">
        <f t="shared" si="17"/>
        <v>1</v>
      </c>
    </row>
    <row r="345" spans="1:10" x14ac:dyDescent="0.25">
      <c r="A345" s="6">
        <v>60</v>
      </c>
      <c r="B345" s="6" t="s">
        <v>18</v>
      </c>
      <c r="C345" s="7">
        <v>27.55</v>
      </c>
      <c r="D345" s="6">
        <v>0</v>
      </c>
      <c r="E345" s="6" t="s">
        <v>22</v>
      </c>
      <c r="F345" s="6" t="s">
        <v>25</v>
      </c>
      <c r="G345" s="7">
        <v>1321.7094499999998</v>
      </c>
      <c r="H345" t="str">
        <f t="shared" si="15"/>
        <v>3.sobrepeso</v>
      </c>
      <c r="I345">
        <f t="shared" si="16"/>
        <v>0</v>
      </c>
      <c r="J345">
        <f t="shared" si="17"/>
        <v>1</v>
      </c>
    </row>
    <row r="346" spans="1:10" x14ac:dyDescent="0.25">
      <c r="A346" s="6">
        <v>63</v>
      </c>
      <c r="B346" s="6" t="s">
        <v>21</v>
      </c>
      <c r="C346" s="7">
        <v>36.765000000000001</v>
      </c>
      <c r="D346" s="6">
        <v>0</v>
      </c>
      <c r="E346" s="6" t="s">
        <v>22</v>
      </c>
      <c r="F346" s="6" t="s">
        <v>25</v>
      </c>
      <c r="G346" s="7">
        <v>1398.185035</v>
      </c>
      <c r="H346" t="str">
        <f t="shared" si="15"/>
        <v>5.obesidade grau II</v>
      </c>
      <c r="I346">
        <f t="shared" si="16"/>
        <v>0</v>
      </c>
      <c r="J346">
        <f t="shared" si="17"/>
        <v>1</v>
      </c>
    </row>
    <row r="347" spans="1:10" x14ac:dyDescent="0.25">
      <c r="A347" s="6">
        <v>49</v>
      </c>
      <c r="B347" s="6" t="s">
        <v>18</v>
      </c>
      <c r="C347" s="7">
        <v>41.47</v>
      </c>
      <c r="D347" s="6">
        <v>4</v>
      </c>
      <c r="E347" s="6" t="s">
        <v>22</v>
      </c>
      <c r="F347" s="6" t="s">
        <v>23</v>
      </c>
      <c r="G347" s="7">
        <v>1097.72063</v>
      </c>
      <c r="H347" t="str">
        <f t="shared" si="15"/>
        <v>6.obesidade grau III</v>
      </c>
      <c r="I347">
        <f t="shared" si="16"/>
        <v>0</v>
      </c>
      <c r="J347">
        <f t="shared" si="17"/>
        <v>1</v>
      </c>
    </row>
    <row r="348" spans="1:10" x14ac:dyDescent="0.25">
      <c r="A348" s="6">
        <v>34</v>
      </c>
      <c r="B348" s="6" t="s">
        <v>18</v>
      </c>
      <c r="C348" s="7">
        <v>29.26</v>
      </c>
      <c r="D348" s="6">
        <v>3</v>
      </c>
      <c r="E348" s="6" t="s">
        <v>22</v>
      </c>
      <c r="F348" s="6" t="s">
        <v>23</v>
      </c>
      <c r="G348" s="7">
        <v>618.42993999999999</v>
      </c>
      <c r="H348" t="str">
        <f t="shared" si="15"/>
        <v>3.sobrepeso</v>
      </c>
      <c r="I348">
        <f t="shared" si="16"/>
        <v>0</v>
      </c>
      <c r="J348">
        <f t="shared" si="17"/>
        <v>1</v>
      </c>
    </row>
    <row r="349" spans="1:10" x14ac:dyDescent="0.25">
      <c r="A349" s="6">
        <v>33</v>
      </c>
      <c r="B349" s="6" t="s">
        <v>21</v>
      </c>
      <c r="C349" s="7">
        <v>35.75</v>
      </c>
      <c r="D349" s="6">
        <v>2</v>
      </c>
      <c r="E349" s="6" t="s">
        <v>22</v>
      </c>
      <c r="F349" s="6" t="s">
        <v>23</v>
      </c>
      <c r="G349" s="7">
        <v>488.99995000000001</v>
      </c>
      <c r="H349" t="str">
        <f t="shared" si="15"/>
        <v>5.obesidade grau II</v>
      </c>
      <c r="I349">
        <f t="shared" si="16"/>
        <v>0</v>
      </c>
      <c r="J349">
        <f t="shared" si="17"/>
        <v>1</v>
      </c>
    </row>
    <row r="350" spans="1:10" x14ac:dyDescent="0.25">
      <c r="A350" s="6">
        <v>46</v>
      </c>
      <c r="B350" s="6" t="s">
        <v>21</v>
      </c>
      <c r="C350" s="7">
        <v>33.344999999999999</v>
      </c>
      <c r="D350" s="6">
        <v>1</v>
      </c>
      <c r="E350" s="6" t="s">
        <v>22</v>
      </c>
      <c r="F350" s="6" t="s">
        <v>25</v>
      </c>
      <c r="G350" s="7">
        <v>833.44575499999996</v>
      </c>
      <c r="H350" t="str">
        <f t="shared" si="15"/>
        <v>4.obesidade grau I</v>
      </c>
      <c r="I350">
        <f t="shared" si="16"/>
        <v>0</v>
      </c>
      <c r="J350">
        <f t="shared" si="17"/>
        <v>1</v>
      </c>
    </row>
    <row r="351" spans="1:10" x14ac:dyDescent="0.25">
      <c r="A351" s="6">
        <v>36</v>
      </c>
      <c r="B351" s="6" t="s">
        <v>18</v>
      </c>
      <c r="C351" s="7">
        <v>29.92</v>
      </c>
      <c r="D351" s="6">
        <v>1</v>
      </c>
      <c r="E351" s="6" t="s">
        <v>22</v>
      </c>
      <c r="F351" s="6" t="s">
        <v>23</v>
      </c>
      <c r="G351" s="7">
        <v>547.80367999999999</v>
      </c>
      <c r="H351" t="str">
        <f t="shared" si="15"/>
        <v>3.sobrepeso</v>
      </c>
      <c r="I351">
        <f t="shared" si="16"/>
        <v>0</v>
      </c>
      <c r="J351">
        <f t="shared" si="17"/>
        <v>1</v>
      </c>
    </row>
    <row r="352" spans="1:10" x14ac:dyDescent="0.25">
      <c r="A352" s="6">
        <v>19</v>
      </c>
      <c r="B352" s="6" t="s">
        <v>21</v>
      </c>
      <c r="C352" s="7">
        <v>27.835000000000001</v>
      </c>
      <c r="D352" s="6">
        <v>0</v>
      </c>
      <c r="E352" s="6" t="s">
        <v>22</v>
      </c>
      <c r="F352" s="6" t="s">
        <v>24</v>
      </c>
      <c r="G352" s="7">
        <v>163.573365</v>
      </c>
      <c r="H352" t="str">
        <f t="shared" si="15"/>
        <v>3.sobrepeso</v>
      </c>
      <c r="I352">
        <f t="shared" si="16"/>
        <v>0</v>
      </c>
      <c r="J352">
        <f t="shared" si="17"/>
        <v>1</v>
      </c>
    </row>
    <row r="353" spans="1:10" x14ac:dyDescent="0.25">
      <c r="A353" s="6">
        <v>57</v>
      </c>
      <c r="B353" s="6" t="s">
        <v>18</v>
      </c>
      <c r="C353" s="7">
        <v>23.18</v>
      </c>
      <c r="D353" s="6">
        <v>0</v>
      </c>
      <c r="E353" s="6" t="s">
        <v>22</v>
      </c>
      <c r="F353" s="6" t="s">
        <v>24</v>
      </c>
      <c r="G353" s="7">
        <v>1183.0607199999999</v>
      </c>
      <c r="H353" t="str">
        <f t="shared" si="15"/>
        <v>2.peso normal</v>
      </c>
      <c r="I353">
        <f t="shared" si="16"/>
        <v>0</v>
      </c>
      <c r="J353">
        <f t="shared" si="17"/>
        <v>0</v>
      </c>
    </row>
    <row r="354" spans="1:10" x14ac:dyDescent="0.25">
      <c r="A354" s="6">
        <v>50</v>
      </c>
      <c r="B354" s="6" t="s">
        <v>18</v>
      </c>
      <c r="C354" s="7">
        <v>25.6</v>
      </c>
      <c r="D354" s="6">
        <v>0</v>
      </c>
      <c r="E354" s="6" t="s">
        <v>22</v>
      </c>
      <c r="F354" s="6" t="s">
        <v>20</v>
      </c>
      <c r="G354" s="7">
        <v>893.2084000000001</v>
      </c>
      <c r="H354" t="str">
        <f t="shared" si="15"/>
        <v>3.sobrepeso</v>
      </c>
      <c r="I354">
        <f t="shared" si="16"/>
        <v>0</v>
      </c>
      <c r="J354">
        <f t="shared" si="17"/>
        <v>1</v>
      </c>
    </row>
    <row r="355" spans="1:10" x14ac:dyDescent="0.25">
      <c r="A355" s="6">
        <v>30</v>
      </c>
      <c r="B355" s="6" t="s">
        <v>18</v>
      </c>
      <c r="C355" s="7">
        <v>27.7</v>
      </c>
      <c r="D355" s="6">
        <v>0</v>
      </c>
      <c r="E355" s="6" t="s">
        <v>22</v>
      </c>
      <c r="F355" s="6" t="s">
        <v>20</v>
      </c>
      <c r="G355" s="7">
        <v>355.4203</v>
      </c>
      <c r="H355" t="str">
        <f t="shared" si="15"/>
        <v>3.sobrepeso</v>
      </c>
      <c r="I355">
        <f t="shared" si="16"/>
        <v>0</v>
      </c>
      <c r="J355">
        <f t="shared" si="17"/>
        <v>1</v>
      </c>
    </row>
    <row r="356" spans="1:10" x14ac:dyDescent="0.25">
      <c r="A356" s="6">
        <v>33</v>
      </c>
      <c r="B356" s="6" t="s">
        <v>21</v>
      </c>
      <c r="C356" s="7">
        <v>35.244999999999997</v>
      </c>
      <c r="D356" s="6">
        <v>0</v>
      </c>
      <c r="E356" s="6" t="s">
        <v>22</v>
      </c>
      <c r="F356" s="6" t="s">
        <v>25</v>
      </c>
      <c r="G356" s="7">
        <v>1240.4879100000001</v>
      </c>
      <c r="H356" t="str">
        <f t="shared" si="15"/>
        <v>5.obesidade grau II</v>
      </c>
      <c r="I356">
        <f t="shared" si="16"/>
        <v>0</v>
      </c>
      <c r="J356">
        <f t="shared" si="17"/>
        <v>1</v>
      </c>
    </row>
    <row r="357" spans="1:10" x14ac:dyDescent="0.25">
      <c r="A357" s="6">
        <v>18</v>
      </c>
      <c r="B357" s="6" t="s">
        <v>18</v>
      </c>
      <c r="C357" s="7">
        <v>38.28</v>
      </c>
      <c r="D357" s="6">
        <v>0</v>
      </c>
      <c r="E357" s="6" t="s">
        <v>22</v>
      </c>
      <c r="F357" s="6" t="s">
        <v>23</v>
      </c>
      <c r="G357" s="7">
        <v>1413.3037749999999</v>
      </c>
      <c r="H357" t="str">
        <f t="shared" si="15"/>
        <v>5.obesidade grau II</v>
      </c>
      <c r="I357">
        <f t="shared" si="16"/>
        <v>0</v>
      </c>
      <c r="J357">
        <f t="shared" si="17"/>
        <v>1</v>
      </c>
    </row>
    <row r="358" spans="1:10" x14ac:dyDescent="0.25">
      <c r="A358" s="6">
        <v>46</v>
      </c>
      <c r="B358" s="6" t="s">
        <v>21</v>
      </c>
      <c r="C358" s="7">
        <v>27.6</v>
      </c>
      <c r="D358" s="6">
        <v>0</v>
      </c>
      <c r="E358" s="6" t="s">
        <v>22</v>
      </c>
      <c r="F358" s="6" t="s">
        <v>20</v>
      </c>
      <c r="G358" s="7">
        <v>2460.3048370000001</v>
      </c>
      <c r="H358" t="str">
        <f t="shared" si="15"/>
        <v>3.sobrepeso</v>
      </c>
      <c r="I358">
        <f t="shared" si="16"/>
        <v>0</v>
      </c>
      <c r="J358">
        <f t="shared" si="17"/>
        <v>1</v>
      </c>
    </row>
    <row r="359" spans="1:10" x14ac:dyDescent="0.25">
      <c r="A359" s="6">
        <v>46</v>
      </c>
      <c r="B359" s="6" t="s">
        <v>21</v>
      </c>
      <c r="C359" s="7">
        <v>43.89</v>
      </c>
      <c r="D359" s="6">
        <v>3</v>
      </c>
      <c r="E359" s="6" t="s">
        <v>22</v>
      </c>
      <c r="F359" s="6" t="s">
        <v>23</v>
      </c>
      <c r="G359" s="7">
        <v>894.41151000000013</v>
      </c>
      <c r="H359" t="str">
        <f t="shared" si="15"/>
        <v>6.obesidade grau III</v>
      </c>
      <c r="I359">
        <f t="shared" si="16"/>
        <v>0</v>
      </c>
      <c r="J359">
        <f t="shared" si="17"/>
        <v>1</v>
      </c>
    </row>
    <row r="360" spans="1:10" x14ac:dyDescent="0.25">
      <c r="A360" s="6">
        <v>47</v>
      </c>
      <c r="B360" s="6" t="s">
        <v>21</v>
      </c>
      <c r="C360" s="7">
        <v>29.83</v>
      </c>
      <c r="D360" s="6">
        <v>3</v>
      </c>
      <c r="E360" s="6" t="s">
        <v>22</v>
      </c>
      <c r="F360" s="6" t="s">
        <v>24</v>
      </c>
      <c r="G360" s="7">
        <v>962.03307000000007</v>
      </c>
      <c r="H360" t="str">
        <f t="shared" si="15"/>
        <v>3.sobrepeso</v>
      </c>
      <c r="I360">
        <f t="shared" si="16"/>
        <v>0</v>
      </c>
      <c r="J360">
        <f t="shared" si="17"/>
        <v>1</v>
      </c>
    </row>
    <row r="361" spans="1:10" x14ac:dyDescent="0.25">
      <c r="A361" s="6">
        <v>23</v>
      </c>
      <c r="B361" s="6" t="s">
        <v>21</v>
      </c>
      <c r="C361" s="7">
        <v>41.91</v>
      </c>
      <c r="D361" s="6">
        <v>0</v>
      </c>
      <c r="E361" s="6" t="s">
        <v>22</v>
      </c>
      <c r="F361" s="6" t="s">
        <v>23</v>
      </c>
      <c r="G361" s="7">
        <v>183.72818999999998</v>
      </c>
      <c r="H361" t="str">
        <f t="shared" si="15"/>
        <v>6.obesidade grau III</v>
      </c>
      <c r="I361">
        <f t="shared" si="16"/>
        <v>0</v>
      </c>
      <c r="J361">
        <f t="shared" si="17"/>
        <v>1</v>
      </c>
    </row>
    <row r="362" spans="1:10" x14ac:dyDescent="0.25">
      <c r="A362" s="6">
        <v>18</v>
      </c>
      <c r="B362" s="6" t="s">
        <v>18</v>
      </c>
      <c r="C362" s="7">
        <v>20.79</v>
      </c>
      <c r="D362" s="6">
        <v>0</v>
      </c>
      <c r="E362" s="6" t="s">
        <v>22</v>
      </c>
      <c r="F362" s="6" t="s">
        <v>23</v>
      </c>
      <c r="G362" s="7">
        <v>160.75101000000001</v>
      </c>
      <c r="H362" t="str">
        <f t="shared" si="15"/>
        <v>2.peso normal</v>
      </c>
      <c r="I362">
        <f t="shared" si="16"/>
        <v>0</v>
      </c>
      <c r="J362">
        <f t="shared" si="17"/>
        <v>0</v>
      </c>
    </row>
    <row r="363" spans="1:10" x14ac:dyDescent="0.25">
      <c r="A363" s="6">
        <v>48</v>
      </c>
      <c r="B363" s="6" t="s">
        <v>18</v>
      </c>
      <c r="C363" s="7">
        <v>32.299999999999997</v>
      </c>
      <c r="D363" s="6">
        <v>2</v>
      </c>
      <c r="E363" s="6" t="s">
        <v>22</v>
      </c>
      <c r="F363" s="6" t="s">
        <v>25</v>
      </c>
      <c r="G363" s="7">
        <v>1004.3249</v>
      </c>
      <c r="H363" t="str">
        <f t="shared" si="15"/>
        <v>4.obesidade grau I</v>
      </c>
      <c r="I363">
        <f t="shared" si="16"/>
        <v>0</v>
      </c>
      <c r="J363">
        <f t="shared" si="17"/>
        <v>1</v>
      </c>
    </row>
    <row r="364" spans="1:10" x14ac:dyDescent="0.25">
      <c r="A364" s="6">
        <v>35</v>
      </c>
      <c r="B364" s="6" t="s">
        <v>21</v>
      </c>
      <c r="C364" s="7">
        <v>30.5</v>
      </c>
      <c r="D364" s="6">
        <v>1</v>
      </c>
      <c r="E364" s="6" t="s">
        <v>22</v>
      </c>
      <c r="F364" s="6" t="s">
        <v>20</v>
      </c>
      <c r="G364" s="7">
        <v>475.10699999999997</v>
      </c>
      <c r="H364" t="str">
        <f t="shared" si="15"/>
        <v>4.obesidade grau I</v>
      </c>
      <c r="I364">
        <f t="shared" si="16"/>
        <v>0</v>
      </c>
      <c r="J364">
        <f t="shared" si="17"/>
        <v>1</v>
      </c>
    </row>
    <row r="365" spans="1:10" x14ac:dyDescent="0.25">
      <c r="A365" s="6">
        <v>19</v>
      </c>
      <c r="B365" s="6" t="s">
        <v>18</v>
      </c>
      <c r="C365" s="7">
        <v>21.7</v>
      </c>
      <c r="D365" s="6">
        <v>0</v>
      </c>
      <c r="E365" s="6" t="s">
        <v>19</v>
      </c>
      <c r="F365" s="6" t="s">
        <v>20</v>
      </c>
      <c r="G365" s="7">
        <v>1384.4505999999999</v>
      </c>
      <c r="H365" t="str">
        <f t="shared" si="15"/>
        <v>2.peso normal</v>
      </c>
      <c r="I365">
        <f t="shared" si="16"/>
        <v>1</v>
      </c>
      <c r="J365">
        <f t="shared" si="17"/>
        <v>0</v>
      </c>
    </row>
    <row r="366" spans="1:10" x14ac:dyDescent="0.25">
      <c r="A366" s="6">
        <v>21</v>
      </c>
      <c r="B366" s="6" t="s">
        <v>18</v>
      </c>
      <c r="C366" s="7">
        <v>26.4</v>
      </c>
      <c r="D366" s="6">
        <v>1</v>
      </c>
      <c r="E366" s="6" t="s">
        <v>22</v>
      </c>
      <c r="F366" s="6" t="s">
        <v>20</v>
      </c>
      <c r="G366" s="7">
        <v>259.77789999999999</v>
      </c>
      <c r="H366" t="str">
        <f t="shared" si="15"/>
        <v>3.sobrepeso</v>
      </c>
      <c r="I366">
        <f t="shared" si="16"/>
        <v>0</v>
      </c>
      <c r="J366">
        <f t="shared" si="17"/>
        <v>1</v>
      </c>
    </row>
    <row r="367" spans="1:10" x14ac:dyDescent="0.25">
      <c r="A367" s="6">
        <v>21</v>
      </c>
      <c r="B367" s="6" t="s">
        <v>18</v>
      </c>
      <c r="C367" s="7">
        <v>21.89</v>
      </c>
      <c r="D367" s="6">
        <v>2</v>
      </c>
      <c r="E367" s="6" t="s">
        <v>22</v>
      </c>
      <c r="F367" s="6" t="s">
        <v>23</v>
      </c>
      <c r="G367" s="7">
        <v>318.05101000000002</v>
      </c>
      <c r="H367" t="str">
        <f t="shared" si="15"/>
        <v>2.peso normal</v>
      </c>
      <c r="I367">
        <f t="shared" si="16"/>
        <v>0</v>
      </c>
      <c r="J367">
        <f t="shared" si="17"/>
        <v>0</v>
      </c>
    </row>
    <row r="368" spans="1:10" x14ac:dyDescent="0.25">
      <c r="A368" s="6">
        <v>49</v>
      </c>
      <c r="B368" s="6" t="s">
        <v>18</v>
      </c>
      <c r="C368" s="7">
        <v>30.78</v>
      </c>
      <c r="D368" s="6">
        <v>1</v>
      </c>
      <c r="E368" s="6" t="s">
        <v>22</v>
      </c>
      <c r="F368" s="6" t="s">
        <v>25</v>
      </c>
      <c r="G368" s="7">
        <v>977.83472000000006</v>
      </c>
      <c r="H368" t="str">
        <f t="shared" si="15"/>
        <v>4.obesidade grau I</v>
      </c>
      <c r="I368">
        <f t="shared" si="16"/>
        <v>0</v>
      </c>
      <c r="J368">
        <f t="shared" si="17"/>
        <v>1</v>
      </c>
    </row>
    <row r="369" spans="1:10" x14ac:dyDescent="0.25">
      <c r="A369" s="6">
        <v>56</v>
      </c>
      <c r="B369" s="6" t="s">
        <v>18</v>
      </c>
      <c r="C369" s="7">
        <v>32.299999999999997</v>
      </c>
      <c r="D369" s="6">
        <v>3</v>
      </c>
      <c r="E369" s="6" t="s">
        <v>22</v>
      </c>
      <c r="F369" s="6" t="s">
        <v>25</v>
      </c>
      <c r="G369" s="7">
        <v>1343.0264999999999</v>
      </c>
      <c r="H369" t="str">
        <f t="shared" si="15"/>
        <v>4.obesidade grau I</v>
      </c>
      <c r="I369">
        <f t="shared" si="16"/>
        <v>0</v>
      </c>
      <c r="J369">
        <f t="shared" si="17"/>
        <v>1</v>
      </c>
    </row>
    <row r="370" spans="1:10" x14ac:dyDescent="0.25">
      <c r="A370" s="6">
        <v>42</v>
      </c>
      <c r="B370" s="6" t="s">
        <v>18</v>
      </c>
      <c r="C370" s="7">
        <v>24.984999999999999</v>
      </c>
      <c r="D370" s="6">
        <v>2</v>
      </c>
      <c r="E370" s="6" t="s">
        <v>22</v>
      </c>
      <c r="F370" s="6" t="s">
        <v>24</v>
      </c>
      <c r="G370" s="7">
        <v>801.70611500000007</v>
      </c>
      <c r="H370" t="str">
        <f t="shared" si="15"/>
        <v>2.peso normal</v>
      </c>
      <c r="I370">
        <f t="shared" si="16"/>
        <v>0</v>
      </c>
      <c r="J370">
        <f t="shared" si="17"/>
        <v>0</v>
      </c>
    </row>
    <row r="371" spans="1:10" x14ac:dyDescent="0.25">
      <c r="A371" s="6">
        <v>44</v>
      </c>
      <c r="B371" s="6" t="s">
        <v>21</v>
      </c>
      <c r="C371" s="7">
        <v>32.015000000000001</v>
      </c>
      <c r="D371" s="6">
        <v>2</v>
      </c>
      <c r="E371" s="6" t="s">
        <v>22</v>
      </c>
      <c r="F371" s="6" t="s">
        <v>24</v>
      </c>
      <c r="G371" s="7">
        <v>811.62688500000002</v>
      </c>
      <c r="H371" t="str">
        <f t="shared" si="15"/>
        <v>4.obesidade grau I</v>
      </c>
      <c r="I371">
        <f t="shared" si="16"/>
        <v>0</v>
      </c>
      <c r="J371">
        <f t="shared" si="17"/>
        <v>1</v>
      </c>
    </row>
    <row r="372" spans="1:10" x14ac:dyDescent="0.25">
      <c r="A372" s="6">
        <v>18</v>
      </c>
      <c r="B372" s="6" t="s">
        <v>21</v>
      </c>
      <c r="C372" s="7">
        <v>30.4</v>
      </c>
      <c r="D372" s="6">
        <v>3</v>
      </c>
      <c r="E372" s="6" t="s">
        <v>22</v>
      </c>
      <c r="F372" s="6" t="s">
        <v>25</v>
      </c>
      <c r="G372" s="7">
        <v>348.18680000000001</v>
      </c>
      <c r="H372" t="str">
        <f t="shared" si="15"/>
        <v>4.obesidade grau I</v>
      </c>
      <c r="I372">
        <f t="shared" si="16"/>
        <v>0</v>
      </c>
      <c r="J372">
        <f t="shared" si="17"/>
        <v>1</v>
      </c>
    </row>
    <row r="373" spans="1:10" x14ac:dyDescent="0.25">
      <c r="A373" s="6">
        <v>61</v>
      </c>
      <c r="B373" s="6" t="s">
        <v>18</v>
      </c>
      <c r="C373" s="7">
        <v>21.09</v>
      </c>
      <c r="D373" s="6">
        <v>0</v>
      </c>
      <c r="E373" s="6" t="s">
        <v>22</v>
      </c>
      <c r="F373" s="6" t="s">
        <v>24</v>
      </c>
      <c r="G373" s="7">
        <v>1341.5038099999999</v>
      </c>
      <c r="H373" t="str">
        <f t="shared" si="15"/>
        <v>2.peso normal</v>
      </c>
      <c r="I373">
        <f t="shared" si="16"/>
        <v>0</v>
      </c>
      <c r="J373">
        <f t="shared" si="17"/>
        <v>0</v>
      </c>
    </row>
    <row r="374" spans="1:10" x14ac:dyDescent="0.25">
      <c r="A374" s="6">
        <v>57</v>
      </c>
      <c r="B374" s="6" t="s">
        <v>18</v>
      </c>
      <c r="C374" s="7">
        <v>22.23</v>
      </c>
      <c r="D374" s="6">
        <v>0</v>
      </c>
      <c r="E374" s="6" t="s">
        <v>22</v>
      </c>
      <c r="F374" s="6" t="s">
        <v>25</v>
      </c>
      <c r="G374" s="7">
        <v>1202.92867</v>
      </c>
      <c r="H374" t="str">
        <f t="shared" si="15"/>
        <v>2.peso normal</v>
      </c>
      <c r="I374">
        <f t="shared" si="16"/>
        <v>0</v>
      </c>
      <c r="J374">
        <f t="shared" si="17"/>
        <v>0</v>
      </c>
    </row>
    <row r="375" spans="1:10" x14ac:dyDescent="0.25">
      <c r="A375" s="6">
        <v>42</v>
      </c>
      <c r="B375" s="6" t="s">
        <v>18</v>
      </c>
      <c r="C375" s="7">
        <v>33.155000000000001</v>
      </c>
      <c r="D375" s="6">
        <v>1</v>
      </c>
      <c r="E375" s="6" t="s">
        <v>22</v>
      </c>
      <c r="F375" s="6" t="s">
        <v>25</v>
      </c>
      <c r="G375" s="7">
        <v>763.94174499999997</v>
      </c>
      <c r="H375" t="str">
        <f t="shared" si="15"/>
        <v>4.obesidade grau I</v>
      </c>
      <c r="I375">
        <f t="shared" si="16"/>
        <v>0</v>
      </c>
      <c r="J375">
        <f t="shared" si="17"/>
        <v>1</v>
      </c>
    </row>
    <row r="376" spans="1:10" x14ac:dyDescent="0.25">
      <c r="A376" s="6">
        <v>26</v>
      </c>
      <c r="B376" s="6" t="s">
        <v>21</v>
      </c>
      <c r="C376" s="7">
        <v>32.9</v>
      </c>
      <c r="D376" s="6">
        <v>2</v>
      </c>
      <c r="E376" s="6" t="s">
        <v>19</v>
      </c>
      <c r="F376" s="6" t="s">
        <v>20</v>
      </c>
      <c r="G376" s="7">
        <v>3608.5218999999997</v>
      </c>
      <c r="H376" t="str">
        <f t="shared" si="15"/>
        <v>4.obesidade grau I</v>
      </c>
      <c r="I376">
        <f t="shared" si="16"/>
        <v>1</v>
      </c>
      <c r="J376">
        <f t="shared" si="17"/>
        <v>1</v>
      </c>
    </row>
    <row r="377" spans="1:10" x14ac:dyDescent="0.25">
      <c r="A377" s="6">
        <v>20</v>
      </c>
      <c r="B377" s="6" t="s">
        <v>21</v>
      </c>
      <c r="C377" s="7">
        <v>33.33</v>
      </c>
      <c r="D377" s="6">
        <v>0</v>
      </c>
      <c r="E377" s="6" t="s">
        <v>22</v>
      </c>
      <c r="F377" s="6" t="s">
        <v>23</v>
      </c>
      <c r="G377" s="7">
        <v>139.15287000000001</v>
      </c>
      <c r="H377" t="str">
        <f t="shared" si="15"/>
        <v>4.obesidade grau I</v>
      </c>
      <c r="I377">
        <f t="shared" si="16"/>
        <v>0</v>
      </c>
      <c r="J377">
        <f t="shared" si="17"/>
        <v>1</v>
      </c>
    </row>
    <row r="378" spans="1:10" x14ac:dyDescent="0.25">
      <c r="A378" s="6">
        <v>23</v>
      </c>
      <c r="B378" s="6" t="s">
        <v>18</v>
      </c>
      <c r="C378" s="7">
        <v>28.31</v>
      </c>
      <c r="D378" s="6">
        <v>0</v>
      </c>
      <c r="E378" s="6" t="s">
        <v>19</v>
      </c>
      <c r="F378" s="6" t="s">
        <v>24</v>
      </c>
      <c r="G378" s="7">
        <v>1803.39679</v>
      </c>
      <c r="H378" t="str">
        <f t="shared" si="15"/>
        <v>3.sobrepeso</v>
      </c>
      <c r="I378">
        <f t="shared" si="16"/>
        <v>1</v>
      </c>
      <c r="J378">
        <f t="shared" si="17"/>
        <v>1</v>
      </c>
    </row>
    <row r="379" spans="1:10" x14ac:dyDescent="0.25">
      <c r="A379" s="6">
        <v>39</v>
      </c>
      <c r="B379" s="6" t="s">
        <v>18</v>
      </c>
      <c r="C379" s="7">
        <v>24.89</v>
      </c>
      <c r="D379" s="6">
        <v>3</v>
      </c>
      <c r="E379" s="6" t="s">
        <v>19</v>
      </c>
      <c r="F379" s="6" t="s">
        <v>25</v>
      </c>
      <c r="G379" s="7">
        <v>2165.9930100000001</v>
      </c>
      <c r="H379" t="str">
        <f t="shared" si="15"/>
        <v>2.peso normal</v>
      </c>
      <c r="I379">
        <f t="shared" si="16"/>
        <v>1</v>
      </c>
      <c r="J379">
        <f t="shared" si="17"/>
        <v>0</v>
      </c>
    </row>
    <row r="380" spans="1:10" x14ac:dyDescent="0.25">
      <c r="A380" s="6">
        <v>24</v>
      </c>
      <c r="B380" s="6" t="s">
        <v>21</v>
      </c>
      <c r="C380" s="7">
        <v>40.15</v>
      </c>
      <c r="D380" s="6">
        <v>0</v>
      </c>
      <c r="E380" s="6" t="s">
        <v>19</v>
      </c>
      <c r="F380" s="6" t="s">
        <v>23</v>
      </c>
      <c r="G380" s="7">
        <v>3812.6246500000002</v>
      </c>
      <c r="H380" t="str">
        <f t="shared" si="15"/>
        <v>6.obesidade grau III</v>
      </c>
      <c r="I380">
        <f t="shared" si="16"/>
        <v>1</v>
      </c>
      <c r="J380">
        <f t="shared" si="17"/>
        <v>1</v>
      </c>
    </row>
    <row r="381" spans="1:10" x14ac:dyDescent="0.25">
      <c r="A381" s="6">
        <v>64</v>
      </c>
      <c r="B381" s="6" t="s">
        <v>18</v>
      </c>
      <c r="C381" s="7">
        <v>30.114999999999998</v>
      </c>
      <c r="D381" s="6">
        <v>3</v>
      </c>
      <c r="E381" s="6" t="s">
        <v>22</v>
      </c>
      <c r="F381" s="6" t="s">
        <v>24</v>
      </c>
      <c r="G381" s="7">
        <v>1645.5707849999999</v>
      </c>
      <c r="H381" t="str">
        <f t="shared" si="15"/>
        <v>4.obesidade grau I</v>
      </c>
      <c r="I381">
        <f t="shared" si="16"/>
        <v>0</v>
      </c>
      <c r="J381">
        <f t="shared" si="17"/>
        <v>1</v>
      </c>
    </row>
    <row r="382" spans="1:10" x14ac:dyDescent="0.25">
      <c r="A382" s="6">
        <v>62</v>
      </c>
      <c r="B382" s="6" t="s">
        <v>21</v>
      </c>
      <c r="C382" s="7">
        <v>31.46</v>
      </c>
      <c r="D382" s="6">
        <v>1</v>
      </c>
      <c r="E382" s="6" t="s">
        <v>22</v>
      </c>
      <c r="F382" s="6" t="s">
        <v>23</v>
      </c>
      <c r="G382" s="7">
        <v>2700.098473</v>
      </c>
      <c r="H382" t="str">
        <f t="shared" si="15"/>
        <v>4.obesidade grau I</v>
      </c>
      <c r="I382">
        <f t="shared" si="16"/>
        <v>0</v>
      </c>
      <c r="J382">
        <f t="shared" si="17"/>
        <v>1</v>
      </c>
    </row>
    <row r="383" spans="1:10" x14ac:dyDescent="0.25">
      <c r="A383" s="6">
        <v>27</v>
      </c>
      <c r="B383" s="6" t="s">
        <v>18</v>
      </c>
      <c r="C383" s="7">
        <v>17.954999999999998</v>
      </c>
      <c r="D383" s="6">
        <v>2</v>
      </c>
      <c r="E383" s="6" t="s">
        <v>19</v>
      </c>
      <c r="F383" s="6" t="s">
        <v>25</v>
      </c>
      <c r="G383" s="7">
        <v>1500.6579449999999</v>
      </c>
      <c r="H383" t="str">
        <f t="shared" si="15"/>
        <v>1.baixo peso</v>
      </c>
      <c r="I383">
        <f t="shared" si="16"/>
        <v>1</v>
      </c>
      <c r="J383">
        <f t="shared" si="17"/>
        <v>0</v>
      </c>
    </row>
    <row r="384" spans="1:10" x14ac:dyDescent="0.25">
      <c r="A384" s="6">
        <v>55</v>
      </c>
      <c r="B384" s="6" t="s">
        <v>21</v>
      </c>
      <c r="C384" s="7">
        <v>30.684999999999999</v>
      </c>
      <c r="D384" s="6">
        <v>0</v>
      </c>
      <c r="E384" s="6" t="s">
        <v>19</v>
      </c>
      <c r="F384" s="6" t="s">
        <v>25</v>
      </c>
      <c r="G384" s="7">
        <v>4230.3692150000006</v>
      </c>
      <c r="H384" t="str">
        <f t="shared" si="15"/>
        <v>4.obesidade grau I</v>
      </c>
      <c r="I384">
        <f t="shared" si="16"/>
        <v>1</v>
      </c>
      <c r="J384">
        <f t="shared" si="17"/>
        <v>1</v>
      </c>
    </row>
    <row r="385" spans="1:10" x14ac:dyDescent="0.25">
      <c r="A385" s="6">
        <v>55</v>
      </c>
      <c r="B385" s="6" t="s">
        <v>21</v>
      </c>
      <c r="C385" s="7">
        <v>33</v>
      </c>
      <c r="D385" s="6">
        <v>0</v>
      </c>
      <c r="E385" s="6" t="s">
        <v>22</v>
      </c>
      <c r="F385" s="6" t="s">
        <v>23</v>
      </c>
      <c r="G385" s="7">
        <v>2078.1488920000002</v>
      </c>
      <c r="H385" t="str">
        <f t="shared" si="15"/>
        <v>4.obesidade grau I</v>
      </c>
      <c r="I385">
        <f t="shared" si="16"/>
        <v>0</v>
      </c>
      <c r="J385">
        <f t="shared" si="17"/>
        <v>1</v>
      </c>
    </row>
    <row r="386" spans="1:10" x14ac:dyDescent="0.25">
      <c r="A386" s="6">
        <v>35</v>
      </c>
      <c r="B386" s="6" t="s">
        <v>18</v>
      </c>
      <c r="C386" s="7">
        <v>43.34</v>
      </c>
      <c r="D386" s="6">
        <v>2</v>
      </c>
      <c r="E386" s="6" t="s">
        <v>22</v>
      </c>
      <c r="F386" s="6" t="s">
        <v>23</v>
      </c>
      <c r="G386" s="7">
        <v>584.69175999999993</v>
      </c>
      <c r="H386" t="str">
        <f t="shared" si="15"/>
        <v>6.obesidade grau III</v>
      </c>
      <c r="I386">
        <f t="shared" si="16"/>
        <v>0</v>
      </c>
      <c r="J386">
        <f t="shared" si="17"/>
        <v>1</v>
      </c>
    </row>
    <row r="387" spans="1:10" x14ac:dyDescent="0.25">
      <c r="A387" s="6">
        <v>44</v>
      </c>
      <c r="B387" s="6" t="s">
        <v>21</v>
      </c>
      <c r="C387" s="7">
        <v>22.135000000000002</v>
      </c>
      <c r="D387" s="6">
        <v>2</v>
      </c>
      <c r="E387" s="6" t="s">
        <v>22</v>
      </c>
      <c r="F387" s="6" t="s">
        <v>25</v>
      </c>
      <c r="G387" s="7">
        <v>830.25356499999998</v>
      </c>
      <c r="H387" t="str">
        <f t="shared" si="15"/>
        <v>2.peso normal</v>
      </c>
      <c r="I387">
        <f t="shared" si="16"/>
        <v>0</v>
      </c>
      <c r="J387">
        <f t="shared" si="17"/>
        <v>0</v>
      </c>
    </row>
    <row r="388" spans="1:10" x14ac:dyDescent="0.25">
      <c r="A388" s="6">
        <v>19</v>
      </c>
      <c r="B388" s="6" t="s">
        <v>21</v>
      </c>
      <c r="C388" s="7">
        <v>34.4</v>
      </c>
      <c r="D388" s="6">
        <v>0</v>
      </c>
      <c r="E388" s="6" t="s">
        <v>22</v>
      </c>
      <c r="F388" s="6" t="s">
        <v>20</v>
      </c>
      <c r="G388" s="7">
        <v>126.18589999999999</v>
      </c>
      <c r="H388" t="str">
        <f t="shared" ref="H388:H451" si="18">IF(C388&lt;18.5,"1.baixo peso",IF(C388&lt;25,"2.peso normal",IF(C388&lt;30,"3.sobrepeso",IF(C388&lt;35,"4.obesidade grau I",IF(C388&lt;40,"5.obesidade grau II","6.obesidade grau III")))))</f>
        <v>4.obesidade grau I</v>
      </c>
      <c r="I388">
        <f t="shared" ref="I388:I451" si="19">IF(E388="Sim",1,0)</f>
        <v>0</v>
      </c>
      <c r="J388">
        <f t="shared" ref="J388:J451" si="20">IF(C388&gt;24.99,1,0)</f>
        <v>1</v>
      </c>
    </row>
    <row r="389" spans="1:10" x14ac:dyDescent="0.25">
      <c r="A389" s="6">
        <v>58</v>
      </c>
      <c r="B389" s="6" t="s">
        <v>18</v>
      </c>
      <c r="C389" s="7">
        <v>39.049999999999997</v>
      </c>
      <c r="D389" s="6">
        <v>0</v>
      </c>
      <c r="E389" s="6" t="s">
        <v>22</v>
      </c>
      <c r="F389" s="6" t="s">
        <v>23</v>
      </c>
      <c r="G389" s="7">
        <v>1185.6411499999999</v>
      </c>
      <c r="H389" t="str">
        <f t="shared" si="18"/>
        <v>5.obesidade grau II</v>
      </c>
      <c r="I389">
        <f t="shared" si="19"/>
        <v>0</v>
      </c>
      <c r="J389">
        <f t="shared" si="20"/>
        <v>1</v>
      </c>
    </row>
    <row r="390" spans="1:10" x14ac:dyDescent="0.25">
      <c r="A390" s="6">
        <v>50</v>
      </c>
      <c r="B390" s="6" t="s">
        <v>21</v>
      </c>
      <c r="C390" s="7">
        <v>25.364999999999998</v>
      </c>
      <c r="D390" s="6">
        <v>2</v>
      </c>
      <c r="E390" s="6" t="s">
        <v>22</v>
      </c>
      <c r="F390" s="6" t="s">
        <v>24</v>
      </c>
      <c r="G390" s="7">
        <v>3028.4642940000003</v>
      </c>
      <c r="H390" t="str">
        <f t="shared" si="18"/>
        <v>3.sobrepeso</v>
      </c>
      <c r="I390">
        <f t="shared" si="19"/>
        <v>0</v>
      </c>
      <c r="J390">
        <f t="shared" si="20"/>
        <v>1</v>
      </c>
    </row>
    <row r="391" spans="1:10" x14ac:dyDescent="0.25">
      <c r="A391" s="6">
        <v>26</v>
      </c>
      <c r="B391" s="6" t="s">
        <v>18</v>
      </c>
      <c r="C391" s="7">
        <v>22.61</v>
      </c>
      <c r="D391" s="6">
        <v>0</v>
      </c>
      <c r="E391" s="6" t="s">
        <v>22</v>
      </c>
      <c r="F391" s="6" t="s">
        <v>24</v>
      </c>
      <c r="G391" s="7">
        <v>317.68159000000003</v>
      </c>
      <c r="H391" t="str">
        <f t="shared" si="18"/>
        <v>2.peso normal</v>
      </c>
      <c r="I391">
        <f t="shared" si="19"/>
        <v>0</v>
      </c>
      <c r="J391">
        <f t="shared" si="20"/>
        <v>0</v>
      </c>
    </row>
    <row r="392" spans="1:10" x14ac:dyDescent="0.25">
      <c r="A392" s="6">
        <v>24</v>
      </c>
      <c r="B392" s="6" t="s">
        <v>18</v>
      </c>
      <c r="C392" s="7">
        <v>30.21</v>
      </c>
      <c r="D392" s="6">
        <v>3</v>
      </c>
      <c r="E392" s="6" t="s">
        <v>22</v>
      </c>
      <c r="F392" s="6" t="s">
        <v>24</v>
      </c>
      <c r="G392" s="7">
        <v>461.80798999999996</v>
      </c>
      <c r="H392" t="str">
        <f t="shared" si="18"/>
        <v>4.obesidade grau I</v>
      </c>
      <c r="I392">
        <f t="shared" si="19"/>
        <v>0</v>
      </c>
      <c r="J392">
        <f t="shared" si="20"/>
        <v>1</v>
      </c>
    </row>
    <row r="393" spans="1:10" x14ac:dyDescent="0.25">
      <c r="A393" s="6">
        <v>48</v>
      </c>
      <c r="B393" s="6" t="s">
        <v>21</v>
      </c>
      <c r="C393" s="7">
        <v>35.625</v>
      </c>
      <c r="D393" s="6">
        <v>4</v>
      </c>
      <c r="E393" s="6" t="s">
        <v>22</v>
      </c>
      <c r="F393" s="6" t="s">
        <v>25</v>
      </c>
      <c r="G393" s="7">
        <v>1073.687075</v>
      </c>
      <c r="H393" t="str">
        <f t="shared" si="18"/>
        <v>5.obesidade grau II</v>
      </c>
      <c r="I393">
        <f t="shared" si="19"/>
        <v>0</v>
      </c>
      <c r="J393">
        <f t="shared" si="20"/>
        <v>1</v>
      </c>
    </row>
    <row r="394" spans="1:10" x14ac:dyDescent="0.25">
      <c r="A394" s="6">
        <v>19</v>
      </c>
      <c r="B394" s="6" t="s">
        <v>18</v>
      </c>
      <c r="C394" s="7">
        <v>37.43</v>
      </c>
      <c r="D394" s="6">
        <v>0</v>
      </c>
      <c r="E394" s="6" t="s">
        <v>22</v>
      </c>
      <c r="F394" s="6" t="s">
        <v>24</v>
      </c>
      <c r="G394" s="7">
        <v>213.80707000000001</v>
      </c>
      <c r="H394" t="str">
        <f t="shared" si="18"/>
        <v>5.obesidade grau II</v>
      </c>
      <c r="I394">
        <f t="shared" si="19"/>
        <v>0</v>
      </c>
      <c r="J394">
        <f t="shared" si="20"/>
        <v>1</v>
      </c>
    </row>
    <row r="395" spans="1:10" x14ac:dyDescent="0.25">
      <c r="A395" s="6">
        <v>48</v>
      </c>
      <c r="B395" s="6" t="s">
        <v>21</v>
      </c>
      <c r="C395" s="7">
        <v>31.445</v>
      </c>
      <c r="D395" s="6">
        <v>1</v>
      </c>
      <c r="E395" s="6" t="s">
        <v>22</v>
      </c>
      <c r="F395" s="6" t="s">
        <v>25</v>
      </c>
      <c r="G395" s="7">
        <v>896.40605500000004</v>
      </c>
      <c r="H395" t="str">
        <f t="shared" si="18"/>
        <v>4.obesidade grau I</v>
      </c>
      <c r="I395">
        <f t="shared" si="19"/>
        <v>0</v>
      </c>
      <c r="J395">
        <f t="shared" si="20"/>
        <v>1</v>
      </c>
    </row>
    <row r="396" spans="1:10" x14ac:dyDescent="0.25">
      <c r="A396" s="6">
        <v>49</v>
      </c>
      <c r="B396" s="6" t="s">
        <v>21</v>
      </c>
      <c r="C396" s="7">
        <v>31.35</v>
      </c>
      <c r="D396" s="6">
        <v>1</v>
      </c>
      <c r="E396" s="6" t="s">
        <v>22</v>
      </c>
      <c r="F396" s="6" t="s">
        <v>25</v>
      </c>
      <c r="G396" s="7">
        <v>929.01394999999991</v>
      </c>
      <c r="H396" t="str">
        <f t="shared" si="18"/>
        <v>4.obesidade grau I</v>
      </c>
      <c r="I396">
        <f t="shared" si="19"/>
        <v>0</v>
      </c>
      <c r="J396">
        <f t="shared" si="20"/>
        <v>1</v>
      </c>
    </row>
    <row r="397" spans="1:10" x14ac:dyDescent="0.25">
      <c r="A397" s="6">
        <v>46</v>
      </c>
      <c r="B397" s="6" t="s">
        <v>18</v>
      </c>
      <c r="C397" s="7">
        <v>32.299999999999997</v>
      </c>
      <c r="D397" s="6">
        <v>2</v>
      </c>
      <c r="E397" s="6" t="s">
        <v>22</v>
      </c>
      <c r="F397" s="6" t="s">
        <v>25</v>
      </c>
      <c r="G397" s="7">
        <v>941.1004999999999</v>
      </c>
      <c r="H397" t="str">
        <f t="shared" si="18"/>
        <v>4.obesidade grau I</v>
      </c>
      <c r="I397">
        <f t="shared" si="19"/>
        <v>0</v>
      </c>
      <c r="J397">
        <f t="shared" si="20"/>
        <v>1</v>
      </c>
    </row>
    <row r="398" spans="1:10" x14ac:dyDescent="0.25">
      <c r="A398" s="6">
        <v>46</v>
      </c>
      <c r="B398" s="6" t="s">
        <v>21</v>
      </c>
      <c r="C398" s="7">
        <v>19.855</v>
      </c>
      <c r="D398" s="6">
        <v>0</v>
      </c>
      <c r="E398" s="6" t="s">
        <v>22</v>
      </c>
      <c r="F398" s="6" t="s">
        <v>24</v>
      </c>
      <c r="G398" s="7">
        <v>752.67064499999992</v>
      </c>
      <c r="H398" t="str">
        <f t="shared" si="18"/>
        <v>2.peso normal</v>
      </c>
      <c r="I398">
        <f t="shared" si="19"/>
        <v>0</v>
      </c>
      <c r="J398">
        <f t="shared" si="20"/>
        <v>0</v>
      </c>
    </row>
    <row r="399" spans="1:10" x14ac:dyDescent="0.25">
      <c r="A399" s="6">
        <v>43</v>
      </c>
      <c r="B399" s="6" t="s">
        <v>18</v>
      </c>
      <c r="C399" s="7">
        <v>34.4</v>
      </c>
      <c r="D399" s="6">
        <v>3</v>
      </c>
      <c r="E399" s="6" t="s">
        <v>22</v>
      </c>
      <c r="F399" s="6" t="s">
        <v>20</v>
      </c>
      <c r="G399" s="7">
        <v>852.20030000000008</v>
      </c>
      <c r="H399" t="str">
        <f t="shared" si="18"/>
        <v>4.obesidade grau I</v>
      </c>
      <c r="I399">
        <f t="shared" si="19"/>
        <v>0</v>
      </c>
      <c r="J399">
        <f t="shared" si="20"/>
        <v>1</v>
      </c>
    </row>
    <row r="400" spans="1:10" x14ac:dyDescent="0.25">
      <c r="A400" s="6">
        <v>21</v>
      </c>
      <c r="B400" s="6" t="s">
        <v>21</v>
      </c>
      <c r="C400" s="7">
        <v>31.02</v>
      </c>
      <c r="D400" s="6">
        <v>0</v>
      </c>
      <c r="E400" s="6" t="s">
        <v>22</v>
      </c>
      <c r="F400" s="6" t="s">
        <v>23</v>
      </c>
      <c r="G400" s="7">
        <v>1658.6497709999999</v>
      </c>
      <c r="H400" t="str">
        <f t="shared" si="18"/>
        <v>4.obesidade grau I</v>
      </c>
      <c r="I400">
        <f t="shared" si="19"/>
        <v>0</v>
      </c>
      <c r="J400">
        <f t="shared" si="20"/>
        <v>1</v>
      </c>
    </row>
    <row r="401" spans="1:10" x14ac:dyDescent="0.25">
      <c r="A401" s="6">
        <v>64</v>
      </c>
      <c r="B401" s="6" t="s">
        <v>21</v>
      </c>
      <c r="C401" s="7">
        <v>25.6</v>
      </c>
      <c r="D401" s="6">
        <v>2</v>
      </c>
      <c r="E401" s="6" t="s">
        <v>22</v>
      </c>
      <c r="F401" s="6" t="s">
        <v>20</v>
      </c>
      <c r="G401" s="7">
        <v>1498.8432</v>
      </c>
      <c r="H401" t="str">
        <f t="shared" si="18"/>
        <v>3.sobrepeso</v>
      </c>
      <c r="I401">
        <f t="shared" si="19"/>
        <v>0</v>
      </c>
      <c r="J401">
        <f t="shared" si="20"/>
        <v>1</v>
      </c>
    </row>
    <row r="402" spans="1:10" x14ac:dyDescent="0.25">
      <c r="A402" s="6">
        <v>18</v>
      </c>
      <c r="B402" s="6" t="s">
        <v>18</v>
      </c>
      <c r="C402" s="7">
        <v>38.17</v>
      </c>
      <c r="D402" s="6">
        <v>0</v>
      </c>
      <c r="E402" s="6" t="s">
        <v>22</v>
      </c>
      <c r="F402" s="6" t="s">
        <v>23</v>
      </c>
      <c r="G402" s="7">
        <v>163.16683</v>
      </c>
      <c r="H402" t="str">
        <f t="shared" si="18"/>
        <v>5.obesidade grau II</v>
      </c>
      <c r="I402">
        <f t="shared" si="19"/>
        <v>0</v>
      </c>
      <c r="J402">
        <f t="shared" si="20"/>
        <v>1</v>
      </c>
    </row>
    <row r="403" spans="1:10" x14ac:dyDescent="0.25">
      <c r="A403" s="6">
        <v>51</v>
      </c>
      <c r="B403" s="6" t="s">
        <v>18</v>
      </c>
      <c r="C403" s="7">
        <v>20.6</v>
      </c>
      <c r="D403" s="6">
        <v>0</v>
      </c>
      <c r="E403" s="6" t="s">
        <v>22</v>
      </c>
      <c r="F403" s="6" t="s">
        <v>20</v>
      </c>
      <c r="G403" s="7">
        <v>926.47970000000009</v>
      </c>
      <c r="H403" t="str">
        <f t="shared" si="18"/>
        <v>2.peso normal</v>
      </c>
      <c r="I403">
        <f t="shared" si="19"/>
        <v>0</v>
      </c>
      <c r="J403">
        <f t="shared" si="20"/>
        <v>0</v>
      </c>
    </row>
    <row r="404" spans="1:10" x14ac:dyDescent="0.25">
      <c r="A404" s="6">
        <v>47</v>
      </c>
      <c r="B404" s="6" t="s">
        <v>21</v>
      </c>
      <c r="C404" s="7">
        <v>47.52</v>
      </c>
      <c r="D404" s="6">
        <v>1</v>
      </c>
      <c r="E404" s="6" t="s">
        <v>22</v>
      </c>
      <c r="F404" s="6" t="s">
        <v>23</v>
      </c>
      <c r="G404" s="7">
        <v>808.39197999999999</v>
      </c>
      <c r="H404" t="str">
        <f t="shared" si="18"/>
        <v>6.obesidade grau III</v>
      </c>
      <c r="I404">
        <f t="shared" si="19"/>
        <v>0</v>
      </c>
      <c r="J404">
        <f t="shared" si="20"/>
        <v>1</v>
      </c>
    </row>
    <row r="405" spans="1:10" x14ac:dyDescent="0.25">
      <c r="A405" s="6">
        <v>64</v>
      </c>
      <c r="B405" s="6" t="s">
        <v>18</v>
      </c>
      <c r="C405" s="7">
        <v>32.965000000000003</v>
      </c>
      <c r="D405" s="6">
        <v>0</v>
      </c>
      <c r="E405" s="6" t="s">
        <v>22</v>
      </c>
      <c r="F405" s="6" t="s">
        <v>24</v>
      </c>
      <c r="G405" s="7">
        <v>1469.2669350000001</v>
      </c>
      <c r="H405" t="str">
        <f t="shared" si="18"/>
        <v>4.obesidade grau I</v>
      </c>
      <c r="I405">
        <f t="shared" si="19"/>
        <v>0</v>
      </c>
      <c r="J405">
        <f t="shared" si="20"/>
        <v>1</v>
      </c>
    </row>
    <row r="406" spans="1:10" x14ac:dyDescent="0.25">
      <c r="A406" s="6">
        <v>49</v>
      </c>
      <c r="B406" s="6" t="s">
        <v>21</v>
      </c>
      <c r="C406" s="7">
        <v>32.299999999999997</v>
      </c>
      <c r="D406" s="6">
        <v>3</v>
      </c>
      <c r="E406" s="6" t="s">
        <v>22</v>
      </c>
      <c r="F406" s="6" t="s">
        <v>24</v>
      </c>
      <c r="G406" s="7">
        <v>1026.9459999999999</v>
      </c>
      <c r="H406" t="str">
        <f t="shared" si="18"/>
        <v>4.obesidade grau I</v>
      </c>
      <c r="I406">
        <f t="shared" si="19"/>
        <v>0</v>
      </c>
      <c r="J406">
        <f t="shared" si="20"/>
        <v>1</v>
      </c>
    </row>
    <row r="407" spans="1:10" x14ac:dyDescent="0.25">
      <c r="A407" s="6">
        <v>31</v>
      </c>
      <c r="B407" s="6" t="s">
        <v>21</v>
      </c>
      <c r="C407" s="7">
        <v>20.399999999999999</v>
      </c>
      <c r="D407" s="6">
        <v>0</v>
      </c>
      <c r="E407" s="6" t="s">
        <v>22</v>
      </c>
      <c r="F407" s="6" t="s">
        <v>20</v>
      </c>
      <c r="G407" s="7">
        <v>326.01990000000001</v>
      </c>
      <c r="H407" t="str">
        <f t="shared" si="18"/>
        <v>2.peso normal</v>
      </c>
      <c r="I407">
        <f t="shared" si="19"/>
        <v>0</v>
      </c>
      <c r="J407">
        <f t="shared" si="20"/>
        <v>0</v>
      </c>
    </row>
    <row r="408" spans="1:10" x14ac:dyDescent="0.25">
      <c r="A408" s="6">
        <v>52</v>
      </c>
      <c r="B408" s="6" t="s">
        <v>18</v>
      </c>
      <c r="C408" s="7">
        <v>38.380000000000003</v>
      </c>
      <c r="D408" s="6">
        <v>2</v>
      </c>
      <c r="E408" s="6" t="s">
        <v>22</v>
      </c>
      <c r="F408" s="6" t="s">
        <v>25</v>
      </c>
      <c r="G408" s="7">
        <v>1139.69002</v>
      </c>
      <c r="H408" t="str">
        <f t="shared" si="18"/>
        <v>5.obesidade grau II</v>
      </c>
      <c r="I408">
        <f t="shared" si="19"/>
        <v>0</v>
      </c>
      <c r="J408">
        <f t="shared" si="20"/>
        <v>1</v>
      </c>
    </row>
    <row r="409" spans="1:10" x14ac:dyDescent="0.25">
      <c r="A409" s="6">
        <v>33</v>
      </c>
      <c r="B409" s="6" t="s">
        <v>18</v>
      </c>
      <c r="C409" s="7">
        <v>24.31</v>
      </c>
      <c r="D409" s="6">
        <v>0</v>
      </c>
      <c r="E409" s="6" t="s">
        <v>22</v>
      </c>
      <c r="F409" s="6" t="s">
        <v>23</v>
      </c>
      <c r="G409" s="7">
        <v>418.50978999999995</v>
      </c>
      <c r="H409" t="str">
        <f t="shared" si="18"/>
        <v>2.peso normal</v>
      </c>
      <c r="I409">
        <f t="shared" si="19"/>
        <v>0</v>
      </c>
      <c r="J409">
        <f t="shared" si="20"/>
        <v>0</v>
      </c>
    </row>
    <row r="410" spans="1:10" x14ac:dyDescent="0.25">
      <c r="A410" s="6">
        <v>47</v>
      </c>
      <c r="B410" s="6" t="s">
        <v>18</v>
      </c>
      <c r="C410" s="7">
        <v>23.6</v>
      </c>
      <c r="D410" s="6">
        <v>1</v>
      </c>
      <c r="E410" s="6" t="s">
        <v>22</v>
      </c>
      <c r="F410" s="6" t="s">
        <v>20</v>
      </c>
      <c r="G410" s="7">
        <v>853.96710000000007</v>
      </c>
      <c r="H410" t="str">
        <f t="shared" si="18"/>
        <v>2.peso normal</v>
      </c>
      <c r="I410">
        <f t="shared" si="19"/>
        <v>0</v>
      </c>
      <c r="J410">
        <f t="shared" si="20"/>
        <v>0</v>
      </c>
    </row>
    <row r="411" spans="1:10" x14ac:dyDescent="0.25">
      <c r="A411" s="6">
        <v>38</v>
      </c>
      <c r="B411" s="6" t="s">
        <v>21</v>
      </c>
      <c r="C411" s="7">
        <v>21.12</v>
      </c>
      <c r="D411" s="6">
        <v>3</v>
      </c>
      <c r="E411" s="6" t="s">
        <v>22</v>
      </c>
      <c r="F411" s="6" t="s">
        <v>23</v>
      </c>
      <c r="G411" s="7">
        <v>665.25288</v>
      </c>
      <c r="H411" t="str">
        <f t="shared" si="18"/>
        <v>2.peso normal</v>
      </c>
      <c r="I411">
        <f t="shared" si="19"/>
        <v>0</v>
      </c>
      <c r="J411">
        <f t="shared" si="20"/>
        <v>0</v>
      </c>
    </row>
    <row r="412" spans="1:10" x14ac:dyDescent="0.25">
      <c r="A412" s="6">
        <v>32</v>
      </c>
      <c r="B412" s="6" t="s">
        <v>21</v>
      </c>
      <c r="C412" s="7">
        <v>30.03</v>
      </c>
      <c r="D412" s="6">
        <v>1</v>
      </c>
      <c r="E412" s="6" t="s">
        <v>22</v>
      </c>
      <c r="F412" s="6" t="s">
        <v>23</v>
      </c>
      <c r="G412" s="7">
        <v>407.44537000000003</v>
      </c>
      <c r="H412" t="str">
        <f t="shared" si="18"/>
        <v>4.obesidade grau I</v>
      </c>
      <c r="I412">
        <f t="shared" si="19"/>
        <v>0</v>
      </c>
      <c r="J412">
        <f t="shared" si="20"/>
        <v>1</v>
      </c>
    </row>
    <row r="413" spans="1:10" x14ac:dyDescent="0.25">
      <c r="A413" s="6">
        <v>19</v>
      </c>
      <c r="B413" s="6" t="s">
        <v>21</v>
      </c>
      <c r="C413" s="7">
        <v>17.48</v>
      </c>
      <c r="D413" s="6">
        <v>0</v>
      </c>
      <c r="E413" s="6" t="s">
        <v>22</v>
      </c>
      <c r="F413" s="6" t="s">
        <v>24</v>
      </c>
      <c r="G413" s="7">
        <v>162.13402000000002</v>
      </c>
      <c r="H413" t="str">
        <f t="shared" si="18"/>
        <v>1.baixo peso</v>
      </c>
      <c r="I413">
        <f t="shared" si="19"/>
        <v>0</v>
      </c>
      <c r="J413">
        <f t="shared" si="20"/>
        <v>0</v>
      </c>
    </row>
    <row r="414" spans="1:10" x14ac:dyDescent="0.25">
      <c r="A414" s="6">
        <v>44</v>
      </c>
      <c r="B414" s="6" t="s">
        <v>18</v>
      </c>
      <c r="C414" s="7">
        <v>20.234999999999999</v>
      </c>
      <c r="D414" s="6">
        <v>1</v>
      </c>
      <c r="E414" s="6" t="s">
        <v>19</v>
      </c>
      <c r="F414" s="6" t="s">
        <v>25</v>
      </c>
      <c r="G414" s="7">
        <v>1959.480965</v>
      </c>
      <c r="H414" t="str">
        <f t="shared" si="18"/>
        <v>2.peso normal</v>
      </c>
      <c r="I414">
        <f t="shared" si="19"/>
        <v>1</v>
      </c>
      <c r="J414">
        <f t="shared" si="20"/>
        <v>0</v>
      </c>
    </row>
    <row r="415" spans="1:10" x14ac:dyDescent="0.25">
      <c r="A415" s="6">
        <v>26</v>
      </c>
      <c r="B415" s="6" t="s">
        <v>18</v>
      </c>
      <c r="C415" s="7">
        <v>17.195</v>
      </c>
      <c r="D415" s="6">
        <v>2</v>
      </c>
      <c r="E415" s="6" t="s">
        <v>19</v>
      </c>
      <c r="F415" s="6" t="s">
        <v>25</v>
      </c>
      <c r="G415" s="7">
        <v>1445.5644050000001</v>
      </c>
      <c r="H415" t="str">
        <f t="shared" si="18"/>
        <v>1.baixo peso</v>
      </c>
      <c r="I415">
        <f t="shared" si="19"/>
        <v>1</v>
      </c>
      <c r="J415">
        <f t="shared" si="20"/>
        <v>0</v>
      </c>
    </row>
    <row r="416" spans="1:10" x14ac:dyDescent="0.25">
      <c r="A416" s="6">
        <v>25</v>
      </c>
      <c r="B416" s="6" t="s">
        <v>21</v>
      </c>
      <c r="C416" s="7">
        <v>23.9</v>
      </c>
      <c r="D416" s="6">
        <v>5</v>
      </c>
      <c r="E416" s="6" t="s">
        <v>22</v>
      </c>
      <c r="F416" s="6" t="s">
        <v>20</v>
      </c>
      <c r="G416" s="7">
        <v>508.00959999999998</v>
      </c>
      <c r="H416" t="str">
        <f t="shared" si="18"/>
        <v>2.peso normal</v>
      </c>
      <c r="I416">
        <f t="shared" si="19"/>
        <v>0</v>
      </c>
      <c r="J416">
        <f t="shared" si="20"/>
        <v>0</v>
      </c>
    </row>
    <row r="417" spans="1:10" x14ac:dyDescent="0.25">
      <c r="A417" s="6">
        <v>19</v>
      </c>
      <c r="B417" s="6" t="s">
        <v>18</v>
      </c>
      <c r="C417" s="7">
        <v>35.15</v>
      </c>
      <c r="D417" s="6">
        <v>0</v>
      </c>
      <c r="E417" s="6" t="s">
        <v>22</v>
      </c>
      <c r="F417" s="6" t="s">
        <v>24</v>
      </c>
      <c r="G417" s="7">
        <v>213.49015</v>
      </c>
      <c r="H417" t="str">
        <f t="shared" si="18"/>
        <v>5.obesidade grau II</v>
      </c>
      <c r="I417">
        <f t="shared" si="19"/>
        <v>0</v>
      </c>
      <c r="J417">
        <f t="shared" si="20"/>
        <v>1</v>
      </c>
    </row>
    <row r="418" spans="1:10" x14ac:dyDescent="0.25">
      <c r="A418" s="6">
        <v>43</v>
      </c>
      <c r="B418" s="6" t="s">
        <v>18</v>
      </c>
      <c r="C418" s="7">
        <v>35.64</v>
      </c>
      <c r="D418" s="6">
        <v>1</v>
      </c>
      <c r="E418" s="6" t="s">
        <v>22</v>
      </c>
      <c r="F418" s="6" t="s">
        <v>23</v>
      </c>
      <c r="G418" s="7">
        <v>734.57266000000004</v>
      </c>
      <c r="H418" t="str">
        <f t="shared" si="18"/>
        <v>5.obesidade grau II</v>
      </c>
      <c r="I418">
        <f t="shared" si="19"/>
        <v>0</v>
      </c>
      <c r="J418">
        <f t="shared" si="20"/>
        <v>1</v>
      </c>
    </row>
    <row r="419" spans="1:10" x14ac:dyDescent="0.25">
      <c r="A419" s="6">
        <v>52</v>
      </c>
      <c r="B419" s="6" t="s">
        <v>21</v>
      </c>
      <c r="C419" s="7">
        <v>34.1</v>
      </c>
      <c r="D419" s="6">
        <v>0</v>
      </c>
      <c r="E419" s="6" t="s">
        <v>22</v>
      </c>
      <c r="F419" s="6" t="s">
        <v>23</v>
      </c>
      <c r="G419" s="7">
        <v>914.09509999999989</v>
      </c>
      <c r="H419" t="str">
        <f t="shared" si="18"/>
        <v>4.obesidade grau I</v>
      </c>
      <c r="I419">
        <f t="shared" si="19"/>
        <v>0</v>
      </c>
      <c r="J419">
        <f t="shared" si="20"/>
        <v>1</v>
      </c>
    </row>
    <row r="420" spans="1:10" x14ac:dyDescent="0.25">
      <c r="A420" s="6">
        <v>36</v>
      </c>
      <c r="B420" s="6" t="s">
        <v>18</v>
      </c>
      <c r="C420" s="7">
        <v>22.6</v>
      </c>
      <c r="D420" s="6">
        <v>2</v>
      </c>
      <c r="E420" s="6" t="s">
        <v>19</v>
      </c>
      <c r="F420" s="6" t="s">
        <v>20</v>
      </c>
      <c r="G420" s="7">
        <v>1860.8262</v>
      </c>
      <c r="H420" t="str">
        <f t="shared" si="18"/>
        <v>2.peso normal</v>
      </c>
      <c r="I420">
        <f t="shared" si="19"/>
        <v>1</v>
      </c>
      <c r="J420">
        <f t="shared" si="20"/>
        <v>0</v>
      </c>
    </row>
    <row r="421" spans="1:10" x14ac:dyDescent="0.25">
      <c r="A421" s="6">
        <v>64</v>
      </c>
      <c r="B421" s="6" t="s">
        <v>21</v>
      </c>
      <c r="C421" s="7">
        <v>39.159999999999997</v>
      </c>
      <c r="D421" s="6">
        <v>1</v>
      </c>
      <c r="E421" s="6" t="s">
        <v>22</v>
      </c>
      <c r="F421" s="6" t="s">
        <v>23</v>
      </c>
      <c r="G421" s="7">
        <v>1441.8280399999999</v>
      </c>
      <c r="H421" t="str">
        <f t="shared" si="18"/>
        <v>5.obesidade grau II</v>
      </c>
      <c r="I421">
        <f t="shared" si="19"/>
        <v>0</v>
      </c>
      <c r="J421">
        <f t="shared" si="20"/>
        <v>1</v>
      </c>
    </row>
    <row r="422" spans="1:10" x14ac:dyDescent="0.25">
      <c r="A422" s="6">
        <v>63</v>
      </c>
      <c r="B422" s="6" t="s">
        <v>18</v>
      </c>
      <c r="C422" s="7">
        <v>26.98</v>
      </c>
      <c r="D422" s="6">
        <v>0</v>
      </c>
      <c r="E422" s="6" t="s">
        <v>19</v>
      </c>
      <c r="F422" s="6" t="s">
        <v>24</v>
      </c>
      <c r="G422" s="7">
        <v>2895.0469199999998</v>
      </c>
      <c r="H422" t="str">
        <f t="shared" si="18"/>
        <v>3.sobrepeso</v>
      </c>
      <c r="I422">
        <f t="shared" si="19"/>
        <v>1</v>
      </c>
      <c r="J422">
        <f t="shared" si="20"/>
        <v>1</v>
      </c>
    </row>
    <row r="423" spans="1:10" x14ac:dyDescent="0.25">
      <c r="A423" s="6">
        <v>64</v>
      </c>
      <c r="B423" s="6" t="s">
        <v>21</v>
      </c>
      <c r="C423" s="7">
        <v>33.880000000000003</v>
      </c>
      <c r="D423" s="6">
        <v>0</v>
      </c>
      <c r="E423" s="6" t="s">
        <v>19</v>
      </c>
      <c r="F423" s="6" t="s">
        <v>23</v>
      </c>
      <c r="G423" s="7">
        <v>4688.9261200000001</v>
      </c>
      <c r="H423" t="str">
        <f t="shared" si="18"/>
        <v>4.obesidade grau I</v>
      </c>
      <c r="I423">
        <f t="shared" si="19"/>
        <v>1</v>
      </c>
      <c r="J423">
        <f t="shared" si="20"/>
        <v>1</v>
      </c>
    </row>
    <row r="424" spans="1:10" x14ac:dyDescent="0.25">
      <c r="A424" s="6">
        <v>61</v>
      </c>
      <c r="B424" s="6" t="s">
        <v>21</v>
      </c>
      <c r="C424" s="7">
        <v>35.86</v>
      </c>
      <c r="D424" s="6">
        <v>0</v>
      </c>
      <c r="E424" s="6" t="s">
        <v>19</v>
      </c>
      <c r="F424" s="6" t="s">
        <v>23</v>
      </c>
      <c r="G424" s="7">
        <v>4659.9108399999996</v>
      </c>
      <c r="H424" t="str">
        <f t="shared" si="18"/>
        <v>5.obesidade grau II</v>
      </c>
      <c r="I424">
        <f t="shared" si="19"/>
        <v>1</v>
      </c>
      <c r="J424">
        <f t="shared" si="20"/>
        <v>1</v>
      </c>
    </row>
    <row r="425" spans="1:10" x14ac:dyDescent="0.25">
      <c r="A425" s="6">
        <v>40</v>
      </c>
      <c r="B425" s="6" t="s">
        <v>21</v>
      </c>
      <c r="C425" s="7">
        <v>32.774999999999999</v>
      </c>
      <c r="D425" s="6">
        <v>1</v>
      </c>
      <c r="E425" s="6" t="s">
        <v>19</v>
      </c>
      <c r="F425" s="6" t="s">
        <v>25</v>
      </c>
      <c r="G425" s="7">
        <v>3912.5332250000001</v>
      </c>
      <c r="H425" t="str">
        <f t="shared" si="18"/>
        <v>4.obesidade grau I</v>
      </c>
      <c r="I425">
        <f t="shared" si="19"/>
        <v>1</v>
      </c>
      <c r="J425">
        <f t="shared" si="20"/>
        <v>1</v>
      </c>
    </row>
    <row r="426" spans="1:10" x14ac:dyDescent="0.25">
      <c r="A426" s="6">
        <v>25</v>
      </c>
      <c r="B426" s="6" t="s">
        <v>21</v>
      </c>
      <c r="C426" s="7">
        <v>30.59</v>
      </c>
      <c r="D426" s="6">
        <v>0</v>
      </c>
      <c r="E426" s="6" t="s">
        <v>22</v>
      </c>
      <c r="F426" s="6" t="s">
        <v>25</v>
      </c>
      <c r="G426" s="7">
        <v>272.73951</v>
      </c>
      <c r="H426" t="str">
        <f t="shared" si="18"/>
        <v>4.obesidade grau I</v>
      </c>
      <c r="I426">
        <f t="shared" si="19"/>
        <v>0</v>
      </c>
      <c r="J426">
        <f t="shared" si="20"/>
        <v>1</v>
      </c>
    </row>
    <row r="427" spans="1:10" x14ac:dyDescent="0.25">
      <c r="A427" s="6">
        <v>48</v>
      </c>
      <c r="B427" s="6" t="s">
        <v>21</v>
      </c>
      <c r="C427" s="7">
        <v>30.2</v>
      </c>
      <c r="D427" s="6">
        <v>2</v>
      </c>
      <c r="E427" s="6" t="s">
        <v>22</v>
      </c>
      <c r="F427" s="6" t="s">
        <v>20</v>
      </c>
      <c r="G427" s="7">
        <v>896.83299999999997</v>
      </c>
      <c r="H427" t="str">
        <f t="shared" si="18"/>
        <v>4.obesidade grau I</v>
      </c>
      <c r="I427">
        <f t="shared" si="19"/>
        <v>0</v>
      </c>
      <c r="J427">
        <f t="shared" si="20"/>
        <v>1</v>
      </c>
    </row>
    <row r="428" spans="1:10" x14ac:dyDescent="0.25">
      <c r="A428" s="6">
        <v>45</v>
      </c>
      <c r="B428" s="6" t="s">
        <v>21</v>
      </c>
      <c r="C428" s="7">
        <v>24.31</v>
      </c>
      <c r="D428" s="6">
        <v>5</v>
      </c>
      <c r="E428" s="6" t="s">
        <v>22</v>
      </c>
      <c r="F428" s="6" t="s">
        <v>23</v>
      </c>
      <c r="G428" s="7">
        <v>978.88659000000007</v>
      </c>
      <c r="H428" t="str">
        <f t="shared" si="18"/>
        <v>2.peso normal</v>
      </c>
      <c r="I428">
        <f t="shared" si="19"/>
        <v>0</v>
      </c>
      <c r="J428">
        <f t="shared" si="20"/>
        <v>0</v>
      </c>
    </row>
    <row r="429" spans="1:10" x14ac:dyDescent="0.25">
      <c r="A429" s="6">
        <v>38</v>
      </c>
      <c r="B429" s="6" t="s">
        <v>18</v>
      </c>
      <c r="C429" s="7">
        <v>27.265000000000001</v>
      </c>
      <c r="D429" s="6">
        <v>1</v>
      </c>
      <c r="E429" s="6" t="s">
        <v>22</v>
      </c>
      <c r="F429" s="6" t="s">
        <v>25</v>
      </c>
      <c r="G429" s="7">
        <v>655.50703499999997</v>
      </c>
      <c r="H429" t="str">
        <f t="shared" si="18"/>
        <v>3.sobrepeso</v>
      </c>
      <c r="I429">
        <f t="shared" si="19"/>
        <v>0</v>
      </c>
      <c r="J429">
        <f t="shared" si="20"/>
        <v>1</v>
      </c>
    </row>
    <row r="430" spans="1:10" x14ac:dyDescent="0.25">
      <c r="A430" s="6">
        <v>18</v>
      </c>
      <c r="B430" s="6" t="s">
        <v>18</v>
      </c>
      <c r="C430" s="7">
        <v>29.164999999999999</v>
      </c>
      <c r="D430" s="6">
        <v>0</v>
      </c>
      <c r="E430" s="6" t="s">
        <v>22</v>
      </c>
      <c r="F430" s="6" t="s">
        <v>25</v>
      </c>
      <c r="G430" s="7">
        <v>732.3734819</v>
      </c>
      <c r="H430" t="str">
        <f t="shared" si="18"/>
        <v>3.sobrepeso</v>
      </c>
      <c r="I430">
        <f t="shared" si="19"/>
        <v>0</v>
      </c>
      <c r="J430">
        <f t="shared" si="20"/>
        <v>1</v>
      </c>
    </row>
    <row r="431" spans="1:10" x14ac:dyDescent="0.25">
      <c r="A431" s="6">
        <v>21</v>
      </c>
      <c r="B431" s="6" t="s">
        <v>18</v>
      </c>
      <c r="C431" s="7">
        <v>16.815000000000001</v>
      </c>
      <c r="D431" s="6">
        <v>1</v>
      </c>
      <c r="E431" s="6" t="s">
        <v>22</v>
      </c>
      <c r="F431" s="6" t="s">
        <v>25</v>
      </c>
      <c r="G431" s="7">
        <v>316.74558500000001</v>
      </c>
      <c r="H431" t="str">
        <f t="shared" si="18"/>
        <v>1.baixo peso</v>
      </c>
      <c r="I431">
        <f t="shared" si="19"/>
        <v>0</v>
      </c>
      <c r="J431">
        <f t="shared" si="20"/>
        <v>0</v>
      </c>
    </row>
    <row r="432" spans="1:10" x14ac:dyDescent="0.25">
      <c r="A432" s="6">
        <v>27</v>
      </c>
      <c r="B432" s="6" t="s">
        <v>18</v>
      </c>
      <c r="C432" s="7">
        <v>30.4</v>
      </c>
      <c r="D432" s="6">
        <v>3</v>
      </c>
      <c r="E432" s="6" t="s">
        <v>22</v>
      </c>
      <c r="F432" s="6" t="s">
        <v>24</v>
      </c>
      <c r="G432" s="7">
        <v>1880.4752400000002</v>
      </c>
      <c r="H432" t="str">
        <f t="shared" si="18"/>
        <v>4.obesidade grau I</v>
      </c>
      <c r="I432">
        <f t="shared" si="19"/>
        <v>0</v>
      </c>
      <c r="J432">
        <f t="shared" si="20"/>
        <v>1</v>
      </c>
    </row>
    <row r="433" spans="1:10" x14ac:dyDescent="0.25">
      <c r="A433" s="6">
        <v>19</v>
      </c>
      <c r="B433" s="6" t="s">
        <v>21</v>
      </c>
      <c r="C433" s="7">
        <v>33.1</v>
      </c>
      <c r="D433" s="6">
        <v>0</v>
      </c>
      <c r="E433" s="6" t="s">
        <v>22</v>
      </c>
      <c r="F433" s="6" t="s">
        <v>20</v>
      </c>
      <c r="G433" s="7">
        <v>2308.295533</v>
      </c>
      <c r="H433" t="str">
        <f t="shared" si="18"/>
        <v>4.obesidade grau I</v>
      </c>
      <c r="I433">
        <f t="shared" si="19"/>
        <v>0</v>
      </c>
      <c r="J433">
        <f t="shared" si="20"/>
        <v>1</v>
      </c>
    </row>
    <row r="434" spans="1:10" x14ac:dyDescent="0.25">
      <c r="A434" s="6">
        <v>29</v>
      </c>
      <c r="B434" s="6" t="s">
        <v>18</v>
      </c>
      <c r="C434" s="7">
        <v>20.234999999999999</v>
      </c>
      <c r="D434" s="6">
        <v>2</v>
      </c>
      <c r="E434" s="6" t="s">
        <v>22</v>
      </c>
      <c r="F434" s="6" t="s">
        <v>24</v>
      </c>
      <c r="G434" s="7">
        <v>490.64096499999994</v>
      </c>
      <c r="H434" t="str">
        <f t="shared" si="18"/>
        <v>2.peso normal</v>
      </c>
      <c r="I434">
        <f t="shared" si="19"/>
        <v>0</v>
      </c>
      <c r="J434">
        <f t="shared" si="20"/>
        <v>0</v>
      </c>
    </row>
    <row r="435" spans="1:10" x14ac:dyDescent="0.25">
      <c r="A435" s="6">
        <v>42</v>
      </c>
      <c r="B435" s="6" t="s">
        <v>21</v>
      </c>
      <c r="C435" s="7">
        <v>26.9</v>
      </c>
      <c r="D435" s="6">
        <v>0</v>
      </c>
      <c r="E435" s="6" t="s">
        <v>22</v>
      </c>
      <c r="F435" s="6" t="s">
        <v>20</v>
      </c>
      <c r="G435" s="7">
        <v>596.97230000000002</v>
      </c>
      <c r="H435" t="str">
        <f t="shared" si="18"/>
        <v>3.sobrepeso</v>
      </c>
      <c r="I435">
        <f t="shared" si="19"/>
        <v>0</v>
      </c>
      <c r="J435">
        <f t="shared" si="20"/>
        <v>1</v>
      </c>
    </row>
    <row r="436" spans="1:10" x14ac:dyDescent="0.25">
      <c r="A436" s="6">
        <v>60</v>
      </c>
      <c r="B436" s="6" t="s">
        <v>18</v>
      </c>
      <c r="C436" s="7">
        <v>30.5</v>
      </c>
      <c r="D436" s="6">
        <v>0</v>
      </c>
      <c r="E436" s="6" t="s">
        <v>22</v>
      </c>
      <c r="F436" s="6" t="s">
        <v>20</v>
      </c>
      <c r="G436" s="7">
        <v>1263.8195000000001</v>
      </c>
      <c r="H436" t="str">
        <f t="shared" si="18"/>
        <v>4.obesidade grau I</v>
      </c>
      <c r="I436">
        <f t="shared" si="19"/>
        <v>0</v>
      </c>
      <c r="J436">
        <f t="shared" si="20"/>
        <v>1</v>
      </c>
    </row>
    <row r="437" spans="1:10" x14ac:dyDescent="0.25">
      <c r="A437" s="6">
        <v>31</v>
      </c>
      <c r="B437" s="6" t="s">
        <v>21</v>
      </c>
      <c r="C437" s="7">
        <v>28.594999999999999</v>
      </c>
      <c r="D437" s="6">
        <v>1</v>
      </c>
      <c r="E437" s="6" t="s">
        <v>22</v>
      </c>
      <c r="F437" s="6" t="s">
        <v>24</v>
      </c>
      <c r="G437" s="7">
        <v>424.35900499999997</v>
      </c>
      <c r="H437" t="str">
        <f t="shared" si="18"/>
        <v>3.sobrepeso</v>
      </c>
      <c r="I437">
        <f t="shared" si="19"/>
        <v>0</v>
      </c>
      <c r="J437">
        <f t="shared" si="20"/>
        <v>1</v>
      </c>
    </row>
    <row r="438" spans="1:10" x14ac:dyDescent="0.25">
      <c r="A438" s="6">
        <v>60</v>
      </c>
      <c r="B438" s="6" t="s">
        <v>21</v>
      </c>
      <c r="C438" s="7">
        <v>33.11</v>
      </c>
      <c r="D438" s="6">
        <v>3</v>
      </c>
      <c r="E438" s="6" t="s">
        <v>22</v>
      </c>
      <c r="F438" s="6" t="s">
        <v>23</v>
      </c>
      <c r="G438" s="7">
        <v>1391.9822899999999</v>
      </c>
      <c r="H438" t="str">
        <f t="shared" si="18"/>
        <v>4.obesidade grau I</v>
      </c>
      <c r="I438">
        <f t="shared" si="19"/>
        <v>0</v>
      </c>
      <c r="J438">
        <f t="shared" si="20"/>
        <v>1</v>
      </c>
    </row>
    <row r="439" spans="1:10" x14ac:dyDescent="0.25">
      <c r="A439" s="6">
        <v>22</v>
      </c>
      <c r="B439" s="6" t="s">
        <v>21</v>
      </c>
      <c r="C439" s="7">
        <v>31.73</v>
      </c>
      <c r="D439" s="6">
        <v>0</v>
      </c>
      <c r="E439" s="6" t="s">
        <v>22</v>
      </c>
      <c r="F439" s="6" t="s">
        <v>25</v>
      </c>
      <c r="G439" s="7">
        <v>225.47967</v>
      </c>
      <c r="H439" t="str">
        <f t="shared" si="18"/>
        <v>4.obesidade grau I</v>
      </c>
      <c r="I439">
        <f t="shared" si="19"/>
        <v>0</v>
      </c>
      <c r="J439">
        <f t="shared" si="20"/>
        <v>1</v>
      </c>
    </row>
    <row r="440" spans="1:10" x14ac:dyDescent="0.25">
      <c r="A440" s="6">
        <v>35</v>
      </c>
      <c r="B440" s="6" t="s">
        <v>21</v>
      </c>
      <c r="C440" s="7">
        <v>28.9</v>
      </c>
      <c r="D440" s="6">
        <v>3</v>
      </c>
      <c r="E440" s="6" t="s">
        <v>22</v>
      </c>
      <c r="F440" s="6" t="s">
        <v>20</v>
      </c>
      <c r="G440" s="7">
        <v>592.68459999999993</v>
      </c>
      <c r="H440" t="str">
        <f t="shared" si="18"/>
        <v>3.sobrepeso</v>
      </c>
      <c r="I440">
        <f t="shared" si="19"/>
        <v>0</v>
      </c>
      <c r="J440">
        <f t="shared" si="20"/>
        <v>1</v>
      </c>
    </row>
    <row r="441" spans="1:10" x14ac:dyDescent="0.25">
      <c r="A441" s="6">
        <v>52</v>
      </c>
      <c r="B441" s="6" t="s">
        <v>18</v>
      </c>
      <c r="C441" s="7">
        <v>46.75</v>
      </c>
      <c r="D441" s="6">
        <v>5</v>
      </c>
      <c r="E441" s="6" t="s">
        <v>22</v>
      </c>
      <c r="F441" s="6" t="s">
        <v>23</v>
      </c>
      <c r="G441" s="7">
        <v>1259.2534499999999</v>
      </c>
      <c r="H441" t="str">
        <f t="shared" si="18"/>
        <v>6.obesidade grau III</v>
      </c>
      <c r="I441">
        <f t="shared" si="19"/>
        <v>0</v>
      </c>
      <c r="J441">
        <f t="shared" si="20"/>
        <v>1</v>
      </c>
    </row>
    <row r="442" spans="1:10" x14ac:dyDescent="0.25">
      <c r="A442" s="6">
        <v>26</v>
      </c>
      <c r="B442" s="6" t="s">
        <v>21</v>
      </c>
      <c r="C442" s="7">
        <v>29.45</v>
      </c>
      <c r="D442" s="6">
        <v>0</v>
      </c>
      <c r="E442" s="6" t="s">
        <v>22</v>
      </c>
      <c r="F442" s="6" t="s">
        <v>25</v>
      </c>
      <c r="G442" s="7">
        <v>289.73235</v>
      </c>
      <c r="H442" t="str">
        <f t="shared" si="18"/>
        <v>3.sobrepeso</v>
      </c>
      <c r="I442">
        <f t="shared" si="19"/>
        <v>0</v>
      </c>
      <c r="J442">
        <f t="shared" si="20"/>
        <v>1</v>
      </c>
    </row>
    <row r="443" spans="1:10" x14ac:dyDescent="0.25">
      <c r="A443" s="6">
        <v>31</v>
      </c>
      <c r="B443" s="6" t="s">
        <v>18</v>
      </c>
      <c r="C443" s="7">
        <v>32.68</v>
      </c>
      <c r="D443" s="6">
        <v>1</v>
      </c>
      <c r="E443" s="6" t="s">
        <v>22</v>
      </c>
      <c r="F443" s="6" t="s">
        <v>24</v>
      </c>
      <c r="G443" s="7">
        <v>473.82682000000005</v>
      </c>
      <c r="H443" t="str">
        <f t="shared" si="18"/>
        <v>4.obesidade grau I</v>
      </c>
      <c r="I443">
        <f t="shared" si="19"/>
        <v>0</v>
      </c>
      <c r="J443">
        <f t="shared" si="20"/>
        <v>1</v>
      </c>
    </row>
    <row r="444" spans="1:10" x14ac:dyDescent="0.25">
      <c r="A444" s="6">
        <v>33</v>
      </c>
      <c r="B444" s="6" t="s">
        <v>18</v>
      </c>
      <c r="C444" s="7">
        <v>33.5</v>
      </c>
      <c r="D444" s="6">
        <v>0</v>
      </c>
      <c r="E444" s="6" t="s">
        <v>19</v>
      </c>
      <c r="F444" s="6" t="s">
        <v>20</v>
      </c>
      <c r="G444" s="7">
        <v>3707.9372000000003</v>
      </c>
      <c r="H444" t="str">
        <f t="shared" si="18"/>
        <v>4.obesidade grau I</v>
      </c>
      <c r="I444">
        <f t="shared" si="19"/>
        <v>1</v>
      </c>
      <c r="J444">
        <f t="shared" si="20"/>
        <v>1</v>
      </c>
    </row>
    <row r="445" spans="1:10" x14ac:dyDescent="0.25">
      <c r="A445" s="6">
        <v>18</v>
      </c>
      <c r="B445" s="6" t="s">
        <v>21</v>
      </c>
      <c r="C445" s="7">
        <v>43.01</v>
      </c>
      <c r="D445" s="6">
        <v>0</v>
      </c>
      <c r="E445" s="6" t="s">
        <v>22</v>
      </c>
      <c r="F445" s="6" t="s">
        <v>23</v>
      </c>
      <c r="G445" s="7">
        <v>114.93959</v>
      </c>
      <c r="H445" t="str">
        <f t="shared" si="18"/>
        <v>6.obesidade grau III</v>
      </c>
      <c r="I445">
        <f t="shared" si="19"/>
        <v>0</v>
      </c>
      <c r="J445">
        <f t="shared" si="20"/>
        <v>1</v>
      </c>
    </row>
    <row r="446" spans="1:10" x14ac:dyDescent="0.25">
      <c r="A446" s="6">
        <v>59</v>
      </c>
      <c r="B446" s="6" t="s">
        <v>18</v>
      </c>
      <c r="C446" s="7">
        <v>36.520000000000003</v>
      </c>
      <c r="D446" s="6">
        <v>1</v>
      </c>
      <c r="E446" s="6" t="s">
        <v>22</v>
      </c>
      <c r="F446" s="6" t="s">
        <v>23</v>
      </c>
      <c r="G446" s="7">
        <v>2828.7897659999999</v>
      </c>
      <c r="H446" t="str">
        <f t="shared" si="18"/>
        <v>5.obesidade grau II</v>
      </c>
      <c r="I446">
        <f t="shared" si="19"/>
        <v>0</v>
      </c>
      <c r="J446">
        <f t="shared" si="20"/>
        <v>1</v>
      </c>
    </row>
    <row r="447" spans="1:10" x14ac:dyDescent="0.25">
      <c r="A447" s="6">
        <v>56</v>
      </c>
      <c r="B447" s="6" t="s">
        <v>21</v>
      </c>
      <c r="C447" s="7">
        <v>26.695</v>
      </c>
      <c r="D447" s="6">
        <v>1</v>
      </c>
      <c r="E447" s="6" t="s">
        <v>19</v>
      </c>
      <c r="F447" s="6" t="s">
        <v>24</v>
      </c>
      <c r="G447" s="7">
        <v>2610.9329050000001</v>
      </c>
      <c r="H447" t="str">
        <f t="shared" si="18"/>
        <v>3.sobrepeso</v>
      </c>
      <c r="I447">
        <f t="shared" si="19"/>
        <v>1</v>
      </c>
      <c r="J447">
        <f t="shared" si="20"/>
        <v>1</v>
      </c>
    </row>
    <row r="448" spans="1:10" x14ac:dyDescent="0.25">
      <c r="A448" s="6">
        <v>45</v>
      </c>
      <c r="B448" s="6" t="s">
        <v>18</v>
      </c>
      <c r="C448" s="7">
        <v>33.1</v>
      </c>
      <c r="D448" s="6">
        <v>0</v>
      </c>
      <c r="E448" s="6" t="s">
        <v>22</v>
      </c>
      <c r="F448" s="6" t="s">
        <v>20</v>
      </c>
      <c r="G448" s="7">
        <v>734.50839999999994</v>
      </c>
      <c r="H448" t="str">
        <f t="shared" si="18"/>
        <v>4.obesidade grau I</v>
      </c>
      <c r="I448">
        <f t="shared" si="19"/>
        <v>0</v>
      </c>
      <c r="J448">
        <f t="shared" si="20"/>
        <v>1</v>
      </c>
    </row>
    <row r="449" spans="1:10" x14ac:dyDescent="0.25">
      <c r="A449" s="6">
        <v>60</v>
      </c>
      <c r="B449" s="6" t="s">
        <v>21</v>
      </c>
      <c r="C449" s="7">
        <v>29.64</v>
      </c>
      <c r="D449" s="6">
        <v>0</v>
      </c>
      <c r="E449" s="6" t="s">
        <v>22</v>
      </c>
      <c r="F449" s="6" t="s">
        <v>25</v>
      </c>
      <c r="G449" s="7">
        <v>1273.09996</v>
      </c>
      <c r="H449" t="str">
        <f t="shared" si="18"/>
        <v>3.sobrepeso</v>
      </c>
      <c r="I449">
        <f t="shared" si="19"/>
        <v>0</v>
      </c>
      <c r="J449">
        <f t="shared" si="20"/>
        <v>1</v>
      </c>
    </row>
    <row r="450" spans="1:10" x14ac:dyDescent="0.25">
      <c r="A450" s="6">
        <v>56</v>
      </c>
      <c r="B450" s="6" t="s">
        <v>18</v>
      </c>
      <c r="C450" s="7">
        <v>25.65</v>
      </c>
      <c r="D450" s="6">
        <v>0</v>
      </c>
      <c r="E450" s="6" t="s">
        <v>22</v>
      </c>
      <c r="F450" s="6" t="s">
        <v>24</v>
      </c>
      <c r="G450" s="7">
        <v>1145.4021500000001</v>
      </c>
      <c r="H450" t="str">
        <f t="shared" si="18"/>
        <v>3.sobrepeso</v>
      </c>
      <c r="I450">
        <f t="shared" si="19"/>
        <v>0</v>
      </c>
      <c r="J450">
        <f t="shared" si="20"/>
        <v>1</v>
      </c>
    </row>
    <row r="451" spans="1:10" x14ac:dyDescent="0.25">
      <c r="A451" s="6">
        <v>40</v>
      </c>
      <c r="B451" s="6" t="s">
        <v>18</v>
      </c>
      <c r="C451" s="7">
        <v>29.6</v>
      </c>
      <c r="D451" s="6">
        <v>0</v>
      </c>
      <c r="E451" s="6" t="s">
        <v>22</v>
      </c>
      <c r="F451" s="6" t="s">
        <v>20</v>
      </c>
      <c r="G451" s="7">
        <v>591.09440000000006</v>
      </c>
      <c r="H451" t="str">
        <f t="shared" si="18"/>
        <v>3.sobrepeso</v>
      </c>
      <c r="I451">
        <f t="shared" si="19"/>
        <v>0</v>
      </c>
      <c r="J451">
        <f t="shared" si="20"/>
        <v>1</v>
      </c>
    </row>
    <row r="452" spans="1:10" x14ac:dyDescent="0.25">
      <c r="A452" s="6">
        <v>35</v>
      </c>
      <c r="B452" s="6" t="s">
        <v>21</v>
      </c>
      <c r="C452" s="7">
        <v>38.6</v>
      </c>
      <c r="D452" s="6">
        <v>1</v>
      </c>
      <c r="E452" s="6" t="s">
        <v>22</v>
      </c>
      <c r="F452" s="6" t="s">
        <v>20</v>
      </c>
      <c r="G452" s="7">
        <v>476.23289999999997</v>
      </c>
      <c r="H452" t="str">
        <f t="shared" ref="H452:H515" si="21">IF(C452&lt;18.5,"1.baixo peso",IF(C452&lt;25,"2.peso normal",IF(C452&lt;30,"3.sobrepeso",IF(C452&lt;35,"4.obesidade grau I",IF(C452&lt;40,"5.obesidade grau II","6.obesidade grau III")))))</f>
        <v>5.obesidade grau II</v>
      </c>
      <c r="I452">
        <f t="shared" ref="I452:I515" si="22">IF(E452="Sim",1,0)</f>
        <v>0</v>
      </c>
      <c r="J452">
        <f t="shared" ref="J452:J515" si="23">IF(C452&gt;24.99,1,0)</f>
        <v>1</v>
      </c>
    </row>
    <row r="453" spans="1:10" x14ac:dyDescent="0.25">
      <c r="A453" s="6">
        <v>39</v>
      </c>
      <c r="B453" s="6" t="s">
        <v>21</v>
      </c>
      <c r="C453" s="7">
        <v>29.6</v>
      </c>
      <c r="D453" s="6">
        <v>4</v>
      </c>
      <c r="E453" s="6" t="s">
        <v>22</v>
      </c>
      <c r="F453" s="6" t="s">
        <v>20</v>
      </c>
      <c r="G453" s="7">
        <v>751.22669999999994</v>
      </c>
      <c r="H453" t="str">
        <f t="shared" si="21"/>
        <v>3.sobrepeso</v>
      </c>
      <c r="I453">
        <f t="shared" si="22"/>
        <v>0</v>
      </c>
      <c r="J453">
        <f t="shared" si="23"/>
        <v>1</v>
      </c>
    </row>
    <row r="454" spans="1:10" x14ac:dyDescent="0.25">
      <c r="A454" s="6">
        <v>30</v>
      </c>
      <c r="B454" s="6" t="s">
        <v>21</v>
      </c>
      <c r="C454" s="7">
        <v>24.13</v>
      </c>
      <c r="D454" s="6">
        <v>1</v>
      </c>
      <c r="E454" s="6" t="s">
        <v>22</v>
      </c>
      <c r="F454" s="6" t="s">
        <v>24</v>
      </c>
      <c r="G454" s="7">
        <v>403.22406999999998</v>
      </c>
      <c r="H454" t="str">
        <f t="shared" si="21"/>
        <v>2.peso normal</v>
      </c>
      <c r="I454">
        <f t="shared" si="22"/>
        <v>0</v>
      </c>
      <c r="J454">
        <f t="shared" si="23"/>
        <v>0</v>
      </c>
    </row>
    <row r="455" spans="1:10" x14ac:dyDescent="0.25">
      <c r="A455" s="6">
        <v>24</v>
      </c>
      <c r="B455" s="6" t="s">
        <v>21</v>
      </c>
      <c r="C455" s="7">
        <v>23.4</v>
      </c>
      <c r="D455" s="6">
        <v>0</v>
      </c>
      <c r="E455" s="6" t="s">
        <v>22</v>
      </c>
      <c r="F455" s="6" t="s">
        <v>20</v>
      </c>
      <c r="G455" s="7">
        <v>196.9614</v>
      </c>
      <c r="H455" t="str">
        <f t="shared" si="21"/>
        <v>2.peso normal</v>
      </c>
      <c r="I455">
        <f t="shared" si="22"/>
        <v>0</v>
      </c>
      <c r="J455">
        <f t="shared" si="23"/>
        <v>0</v>
      </c>
    </row>
    <row r="456" spans="1:10" x14ac:dyDescent="0.25">
      <c r="A456" s="6">
        <v>20</v>
      </c>
      <c r="B456" s="6" t="s">
        <v>21</v>
      </c>
      <c r="C456" s="7">
        <v>29.734999999999999</v>
      </c>
      <c r="D456" s="6">
        <v>0</v>
      </c>
      <c r="E456" s="6" t="s">
        <v>22</v>
      </c>
      <c r="F456" s="6" t="s">
        <v>24</v>
      </c>
      <c r="G456" s="7">
        <v>176.95316499999998</v>
      </c>
      <c r="H456" t="str">
        <f t="shared" si="21"/>
        <v>3.sobrepeso</v>
      </c>
      <c r="I456">
        <f t="shared" si="22"/>
        <v>0</v>
      </c>
      <c r="J456">
        <f t="shared" si="23"/>
        <v>1</v>
      </c>
    </row>
    <row r="457" spans="1:10" x14ac:dyDescent="0.25">
      <c r="A457" s="6">
        <v>32</v>
      </c>
      <c r="B457" s="6" t="s">
        <v>21</v>
      </c>
      <c r="C457" s="7">
        <v>46.53</v>
      </c>
      <c r="D457" s="6">
        <v>2</v>
      </c>
      <c r="E457" s="6" t="s">
        <v>22</v>
      </c>
      <c r="F457" s="6" t="s">
        <v>23</v>
      </c>
      <c r="G457" s="7">
        <v>468.63887000000005</v>
      </c>
      <c r="H457" t="str">
        <f t="shared" si="21"/>
        <v>6.obesidade grau III</v>
      </c>
      <c r="I457">
        <f t="shared" si="22"/>
        <v>0</v>
      </c>
      <c r="J457">
        <f t="shared" si="23"/>
        <v>1</v>
      </c>
    </row>
    <row r="458" spans="1:10" x14ac:dyDescent="0.25">
      <c r="A458" s="6">
        <v>59</v>
      </c>
      <c r="B458" s="6" t="s">
        <v>21</v>
      </c>
      <c r="C458" s="7">
        <v>37.4</v>
      </c>
      <c r="D458" s="6">
        <v>0</v>
      </c>
      <c r="E458" s="6" t="s">
        <v>22</v>
      </c>
      <c r="F458" s="6" t="s">
        <v>20</v>
      </c>
      <c r="G458" s="7">
        <v>2179.7000400000002</v>
      </c>
      <c r="H458" t="str">
        <f t="shared" si="21"/>
        <v>5.obesidade grau II</v>
      </c>
      <c r="I458">
        <f t="shared" si="22"/>
        <v>0</v>
      </c>
      <c r="J458">
        <f t="shared" si="23"/>
        <v>1</v>
      </c>
    </row>
    <row r="459" spans="1:10" x14ac:dyDescent="0.25">
      <c r="A459" s="6">
        <v>55</v>
      </c>
      <c r="B459" s="6" t="s">
        <v>18</v>
      </c>
      <c r="C459" s="7">
        <v>30.14</v>
      </c>
      <c r="D459" s="6">
        <v>2</v>
      </c>
      <c r="E459" s="6" t="s">
        <v>22</v>
      </c>
      <c r="F459" s="6" t="s">
        <v>23</v>
      </c>
      <c r="G459" s="7">
        <v>1188.19696</v>
      </c>
      <c r="H459" t="str">
        <f t="shared" si="21"/>
        <v>4.obesidade grau I</v>
      </c>
      <c r="I459">
        <f t="shared" si="22"/>
        <v>0</v>
      </c>
      <c r="J459">
        <f t="shared" si="23"/>
        <v>1</v>
      </c>
    </row>
    <row r="460" spans="1:10" x14ac:dyDescent="0.25">
      <c r="A460" s="6">
        <v>57</v>
      </c>
      <c r="B460" s="6" t="s">
        <v>18</v>
      </c>
      <c r="C460" s="7">
        <v>30.495000000000001</v>
      </c>
      <c r="D460" s="6">
        <v>0</v>
      </c>
      <c r="E460" s="6" t="s">
        <v>22</v>
      </c>
      <c r="F460" s="6" t="s">
        <v>24</v>
      </c>
      <c r="G460" s="7">
        <v>1184.077505</v>
      </c>
      <c r="H460" t="str">
        <f t="shared" si="21"/>
        <v>4.obesidade grau I</v>
      </c>
      <c r="I460">
        <f t="shared" si="22"/>
        <v>0</v>
      </c>
      <c r="J460">
        <f t="shared" si="23"/>
        <v>1</v>
      </c>
    </row>
    <row r="461" spans="1:10" x14ac:dyDescent="0.25">
      <c r="A461" s="6">
        <v>56</v>
      </c>
      <c r="B461" s="6" t="s">
        <v>21</v>
      </c>
      <c r="C461" s="7">
        <v>39.6</v>
      </c>
      <c r="D461" s="6">
        <v>0</v>
      </c>
      <c r="E461" s="6" t="s">
        <v>22</v>
      </c>
      <c r="F461" s="6" t="s">
        <v>20</v>
      </c>
      <c r="G461" s="7">
        <v>1060.1412</v>
      </c>
      <c r="H461" t="str">
        <f t="shared" si="21"/>
        <v>5.obesidade grau II</v>
      </c>
      <c r="I461">
        <f t="shared" si="22"/>
        <v>0</v>
      </c>
      <c r="J461">
        <f t="shared" si="23"/>
        <v>1</v>
      </c>
    </row>
    <row r="462" spans="1:10" x14ac:dyDescent="0.25">
      <c r="A462" s="6">
        <v>40</v>
      </c>
      <c r="B462" s="6" t="s">
        <v>18</v>
      </c>
      <c r="C462" s="7">
        <v>33</v>
      </c>
      <c r="D462" s="6">
        <v>3</v>
      </c>
      <c r="E462" s="6" t="s">
        <v>22</v>
      </c>
      <c r="F462" s="6" t="s">
        <v>23</v>
      </c>
      <c r="G462" s="7">
        <v>768.26700000000005</v>
      </c>
      <c r="H462" t="str">
        <f t="shared" si="21"/>
        <v>4.obesidade grau I</v>
      </c>
      <c r="I462">
        <f t="shared" si="22"/>
        <v>0</v>
      </c>
      <c r="J462">
        <f t="shared" si="23"/>
        <v>1</v>
      </c>
    </row>
    <row r="463" spans="1:10" x14ac:dyDescent="0.25">
      <c r="A463" s="6">
        <v>49</v>
      </c>
      <c r="B463" s="6" t="s">
        <v>18</v>
      </c>
      <c r="C463" s="7">
        <v>36.630000000000003</v>
      </c>
      <c r="D463" s="6">
        <v>3</v>
      </c>
      <c r="E463" s="6" t="s">
        <v>22</v>
      </c>
      <c r="F463" s="6" t="s">
        <v>23</v>
      </c>
      <c r="G463" s="7">
        <v>1038.14787</v>
      </c>
      <c r="H463" t="str">
        <f t="shared" si="21"/>
        <v>5.obesidade grau II</v>
      </c>
      <c r="I463">
        <f t="shared" si="22"/>
        <v>0</v>
      </c>
      <c r="J463">
        <f t="shared" si="23"/>
        <v>1</v>
      </c>
    </row>
    <row r="464" spans="1:10" x14ac:dyDescent="0.25">
      <c r="A464" s="6">
        <v>42</v>
      </c>
      <c r="B464" s="6" t="s">
        <v>21</v>
      </c>
      <c r="C464" s="7">
        <v>30</v>
      </c>
      <c r="D464" s="6">
        <v>0</v>
      </c>
      <c r="E464" s="6" t="s">
        <v>19</v>
      </c>
      <c r="F464" s="6" t="s">
        <v>20</v>
      </c>
      <c r="G464" s="7">
        <v>2214.4031999999997</v>
      </c>
      <c r="H464" t="str">
        <f t="shared" si="21"/>
        <v>4.obesidade grau I</v>
      </c>
      <c r="I464">
        <f t="shared" si="22"/>
        <v>1</v>
      </c>
      <c r="J464">
        <f t="shared" si="23"/>
        <v>1</v>
      </c>
    </row>
    <row r="465" spans="1:10" x14ac:dyDescent="0.25">
      <c r="A465" s="6">
        <v>62</v>
      </c>
      <c r="B465" s="6" t="s">
        <v>18</v>
      </c>
      <c r="C465" s="7">
        <v>38.094999999999999</v>
      </c>
      <c r="D465" s="6">
        <v>2</v>
      </c>
      <c r="E465" s="6" t="s">
        <v>22</v>
      </c>
      <c r="F465" s="6" t="s">
        <v>25</v>
      </c>
      <c r="G465" s="7">
        <v>1523.0324049999999</v>
      </c>
      <c r="H465" t="str">
        <f t="shared" si="21"/>
        <v>5.obesidade grau II</v>
      </c>
      <c r="I465">
        <f t="shared" si="22"/>
        <v>0</v>
      </c>
      <c r="J465">
        <f t="shared" si="23"/>
        <v>1</v>
      </c>
    </row>
    <row r="466" spans="1:10" x14ac:dyDescent="0.25">
      <c r="A466" s="6">
        <v>56</v>
      </c>
      <c r="B466" s="6" t="s">
        <v>21</v>
      </c>
      <c r="C466" s="7">
        <v>25.934999999999999</v>
      </c>
      <c r="D466" s="6">
        <v>0</v>
      </c>
      <c r="E466" s="6" t="s">
        <v>22</v>
      </c>
      <c r="F466" s="6" t="s">
        <v>25</v>
      </c>
      <c r="G466" s="7">
        <v>1116.5417649999999</v>
      </c>
      <c r="H466" t="str">
        <f t="shared" si="21"/>
        <v>3.sobrepeso</v>
      </c>
      <c r="I466">
        <f t="shared" si="22"/>
        <v>0</v>
      </c>
      <c r="J466">
        <f t="shared" si="23"/>
        <v>1</v>
      </c>
    </row>
    <row r="467" spans="1:10" x14ac:dyDescent="0.25">
      <c r="A467" s="6">
        <v>19</v>
      </c>
      <c r="B467" s="6" t="s">
        <v>21</v>
      </c>
      <c r="C467" s="7">
        <v>25.175000000000001</v>
      </c>
      <c r="D467" s="6">
        <v>0</v>
      </c>
      <c r="E467" s="6" t="s">
        <v>22</v>
      </c>
      <c r="F467" s="6" t="s">
        <v>24</v>
      </c>
      <c r="G467" s="7">
        <v>163.20362500000002</v>
      </c>
      <c r="H467" t="str">
        <f t="shared" si="21"/>
        <v>3.sobrepeso</v>
      </c>
      <c r="I467">
        <f t="shared" si="22"/>
        <v>0</v>
      </c>
      <c r="J467">
        <f t="shared" si="23"/>
        <v>1</v>
      </c>
    </row>
    <row r="468" spans="1:10" x14ac:dyDescent="0.25">
      <c r="A468" s="6">
        <v>30</v>
      </c>
      <c r="B468" s="6" t="s">
        <v>18</v>
      </c>
      <c r="C468" s="7">
        <v>28.38</v>
      </c>
      <c r="D468" s="6">
        <v>1</v>
      </c>
      <c r="E468" s="6" t="s">
        <v>19</v>
      </c>
      <c r="F468" s="6" t="s">
        <v>23</v>
      </c>
      <c r="G468" s="7">
        <v>1952.1968199999999</v>
      </c>
      <c r="H468" t="str">
        <f t="shared" si="21"/>
        <v>3.sobrepeso</v>
      </c>
      <c r="I468">
        <f t="shared" si="22"/>
        <v>1</v>
      </c>
      <c r="J468">
        <f t="shared" si="23"/>
        <v>1</v>
      </c>
    </row>
    <row r="469" spans="1:10" x14ac:dyDescent="0.25">
      <c r="A469" s="6">
        <v>60</v>
      </c>
      <c r="B469" s="6" t="s">
        <v>18</v>
      </c>
      <c r="C469" s="7">
        <v>28.7</v>
      </c>
      <c r="D469" s="6">
        <v>1</v>
      </c>
      <c r="E469" s="6" t="s">
        <v>22</v>
      </c>
      <c r="F469" s="6" t="s">
        <v>20</v>
      </c>
      <c r="G469" s="7">
        <v>1322.4693</v>
      </c>
      <c r="H469" t="str">
        <f t="shared" si="21"/>
        <v>3.sobrepeso</v>
      </c>
      <c r="I469">
        <f t="shared" si="22"/>
        <v>0</v>
      </c>
      <c r="J469">
        <f t="shared" si="23"/>
        <v>1</v>
      </c>
    </row>
    <row r="470" spans="1:10" x14ac:dyDescent="0.25">
      <c r="A470" s="6">
        <v>56</v>
      </c>
      <c r="B470" s="6" t="s">
        <v>18</v>
      </c>
      <c r="C470" s="7">
        <v>33.82</v>
      </c>
      <c r="D470" s="6">
        <v>2</v>
      </c>
      <c r="E470" s="6" t="s">
        <v>22</v>
      </c>
      <c r="F470" s="6" t="s">
        <v>24</v>
      </c>
      <c r="G470" s="7">
        <v>1264.3377800000001</v>
      </c>
      <c r="H470" t="str">
        <f t="shared" si="21"/>
        <v>4.obesidade grau I</v>
      </c>
      <c r="I470">
        <f t="shared" si="22"/>
        <v>0</v>
      </c>
      <c r="J470">
        <f t="shared" si="23"/>
        <v>1</v>
      </c>
    </row>
    <row r="471" spans="1:10" x14ac:dyDescent="0.25">
      <c r="A471" s="6">
        <v>28</v>
      </c>
      <c r="B471" s="6" t="s">
        <v>18</v>
      </c>
      <c r="C471" s="7">
        <v>24.32</v>
      </c>
      <c r="D471" s="6">
        <v>1</v>
      </c>
      <c r="E471" s="6" t="s">
        <v>22</v>
      </c>
      <c r="F471" s="6" t="s">
        <v>25</v>
      </c>
      <c r="G471" s="7">
        <v>2328.89284</v>
      </c>
      <c r="H471" t="str">
        <f t="shared" si="21"/>
        <v>2.peso normal</v>
      </c>
      <c r="I471">
        <f t="shared" si="22"/>
        <v>0</v>
      </c>
      <c r="J471">
        <f t="shared" si="23"/>
        <v>0</v>
      </c>
    </row>
    <row r="472" spans="1:10" x14ac:dyDescent="0.25">
      <c r="A472" s="6">
        <v>18</v>
      </c>
      <c r="B472" s="6" t="s">
        <v>18</v>
      </c>
      <c r="C472" s="7">
        <v>24.09</v>
      </c>
      <c r="D472" s="6">
        <v>1</v>
      </c>
      <c r="E472" s="6" t="s">
        <v>22</v>
      </c>
      <c r="F472" s="6" t="s">
        <v>23</v>
      </c>
      <c r="G472" s="7">
        <v>220.10971000000001</v>
      </c>
      <c r="H472" t="str">
        <f t="shared" si="21"/>
        <v>2.peso normal</v>
      </c>
      <c r="I472">
        <f t="shared" si="22"/>
        <v>0</v>
      </c>
      <c r="J472">
        <f t="shared" si="23"/>
        <v>0</v>
      </c>
    </row>
    <row r="473" spans="1:10" x14ac:dyDescent="0.25">
      <c r="A473" s="6">
        <v>27</v>
      </c>
      <c r="B473" s="6" t="s">
        <v>21</v>
      </c>
      <c r="C473" s="7">
        <v>32.67</v>
      </c>
      <c r="D473" s="6">
        <v>0</v>
      </c>
      <c r="E473" s="6" t="s">
        <v>22</v>
      </c>
      <c r="F473" s="6" t="s">
        <v>23</v>
      </c>
      <c r="G473" s="7">
        <v>249.70383000000001</v>
      </c>
      <c r="H473" t="str">
        <f t="shared" si="21"/>
        <v>4.obesidade grau I</v>
      </c>
      <c r="I473">
        <f t="shared" si="22"/>
        <v>0</v>
      </c>
      <c r="J473">
        <f t="shared" si="23"/>
        <v>1</v>
      </c>
    </row>
    <row r="474" spans="1:10" x14ac:dyDescent="0.25">
      <c r="A474" s="6">
        <v>18</v>
      </c>
      <c r="B474" s="6" t="s">
        <v>18</v>
      </c>
      <c r="C474" s="7">
        <v>30.114999999999998</v>
      </c>
      <c r="D474" s="6">
        <v>0</v>
      </c>
      <c r="E474" s="6" t="s">
        <v>22</v>
      </c>
      <c r="F474" s="6" t="s">
        <v>25</v>
      </c>
      <c r="G474" s="7">
        <v>220.347185</v>
      </c>
      <c r="H474" t="str">
        <f t="shared" si="21"/>
        <v>4.obesidade grau I</v>
      </c>
      <c r="I474">
        <f t="shared" si="22"/>
        <v>0</v>
      </c>
      <c r="J474">
        <f t="shared" si="23"/>
        <v>1</v>
      </c>
    </row>
    <row r="475" spans="1:10" x14ac:dyDescent="0.25">
      <c r="A475" s="6">
        <v>19</v>
      </c>
      <c r="B475" s="6" t="s">
        <v>18</v>
      </c>
      <c r="C475" s="7">
        <v>29.8</v>
      </c>
      <c r="D475" s="6">
        <v>0</v>
      </c>
      <c r="E475" s="6" t="s">
        <v>22</v>
      </c>
      <c r="F475" s="6" t="s">
        <v>20</v>
      </c>
      <c r="G475" s="7">
        <v>174.44649999999999</v>
      </c>
      <c r="H475" t="str">
        <f t="shared" si="21"/>
        <v>3.sobrepeso</v>
      </c>
      <c r="I475">
        <f t="shared" si="22"/>
        <v>0</v>
      </c>
      <c r="J475">
        <f t="shared" si="23"/>
        <v>1</v>
      </c>
    </row>
    <row r="476" spans="1:10" x14ac:dyDescent="0.25">
      <c r="A476" s="6">
        <v>47</v>
      </c>
      <c r="B476" s="6" t="s">
        <v>18</v>
      </c>
      <c r="C476" s="7">
        <v>33.344999999999999</v>
      </c>
      <c r="D476" s="6">
        <v>0</v>
      </c>
      <c r="E476" s="6" t="s">
        <v>22</v>
      </c>
      <c r="F476" s="6" t="s">
        <v>25</v>
      </c>
      <c r="G476" s="7">
        <v>2087.8784430000001</v>
      </c>
      <c r="H476" t="str">
        <f t="shared" si="21"/>
        <v>4.obesidade grau I</v>
      </c>
      <c r="I476">
        <f t="shared" si="22"/>
        <v>0</v>
      </c>
      <c r="J476">
        <f t="shared" si="23"/>
        <v>1</v>
      </c>
    </row>
    <row r="477" spans="1:10" x14ac:dyDescent="0.25">
      <c r="A477" s="6">
        <v>54</v>
      </c>
      <c r="B477" s="6" t="s">
        <v>21</v>
      </c>
      <c r="C477" s="7">
        <v>25.1</v>
      </c>
      <c r="D477" s="6">
        <v>3</v>
      </c>
      <c r="E477" s="6" t="s">
        <v>19</v>
      </c>
      <c r="F477" s="6" t="s">
        <v>20</v>
      </c>
      <c r="G477" s="7">
        <v>2538.2296999999999</v>
      </c>
      <c r="H477" t="str">
        <f t="shared" si="21"/>
        <v>3.sobrepeso</v>
      </c>
      <c r="I477">
        <f t="shared" si="22"/>
        <v>1</v>
      </c>
      <c r="J477">
        <f t="shared" si="23"/>
        <v>1</v>
      </c>
    </row>
    <row r="478" spans="1:10" x14ac:dyDescent="0.25">
      <c r="A478" s="6">
        <v>61</v>
      </c>
      <c r="B478" s="6" t="s">
        <v>21</v>
      </c>
      <c r="C478" s="7">
        <v>28.31</v>
      </c>
      <c r="D478" s="6">
        <v>1</v>
      </c>
      <c r="E478" s="6" t="s">
        <v>19</v>
      </c>
      <c r="F478" s="6" t="s">
        <v>24</v>
      </c>
      <c r="G478" s="7">
        <v>2886.8663900000001</v>
      </c>
      <c r="H478" t="str">
        <f t="shared" si="21"/>
        <v>3.sobrepeso</v>
      </c>
      <c r="I478">
        <f t="shared" si="22"/>
        <v>1</v>
      </c>
      <c r="J478">
        <f t="shared" si="23"/>
        <v>1</v>
      </c>
    </row>
    <row r="479" spans="1:10" x14ac:dyDescent="0.25">
      <c r="A479" s="6">
        <v>24</v>
      </c>
      <c r="B479" s="6" t="s">
        <v>21</v>
      </c>
      <c r="C479" s="7">
        <v>28.5</v>
      </c>
      <c r="D479" s="6">
        <v>0</v>
      </c>
      <c r="E479" s="6" t="s">
        <v>19</v>
      </c>
      <c r="F479" s="6" t="s">
        <v>25</v>
      </c>
      <c r="G479" s="7">
        <v>3514.7528480000001</v>
      </c>
      <c r="H479" t="str">
        <f t="shared" si="21"/>
        <v>3.sobrepeso</v>
      </c>
      <c r="I479">
        <f t="shared" si="22"/>
        <v>1</v>
      </c>
      <c r="J479">
        <f t="shared" si="23"/>
        <v>1</v>
      </c>
    </row>
    <row r="480" spans="1:10" x14ac:dyDescent="0.25">
      <c r="A480" s="6">
        <v>25</v>
      </c>
      <c r="B480" s="6" t="s">
        <v>21</v>
      </c>
      <c r="C480" s="7">
        <v>35.625</v>
      </c>
      <c r="D480" s="6">
        <v>0</v>
      </c>
      <c r="E480" s="6" t="s">
        <v>22</v>
      </c>
      <c r="F480" s="6" t="s">
        <v>24</v>
      </c>
      <c r="G480" s="7">
        <v>253.43937500000001</v>
      </c>
      <c r="H480" t="str">
        <f t="shared" si="21"/>
        <v>5.obesidade grau II</v>
      </c>
      <c r="I480">
        <f t="shared" si="22"/>
        <v>0</v>
      </c>
      <c r="J480">
        <f t="shared" si="23"/>
        <v>1</v>
      </c>
    </row>
    <row r="481" spans="1:10" x14ac:dyDescent="0.25">
      <c r="A481" s="6">
        <v>21</v>
      </c>
      <c r="B481" s="6" t="s">
        <v>21</v>
      </c>
      <c r="C481" s="7">
        <v>36.85</v>
      </c>
      <c r="D481" s="6">
        <v>0</v>
      </c>
      <c r="E481" s="6" t="s">
        <v>22</v>
      </c>
      <c r="F481" s="6" t="s">
        <v>23</v>
      </c>
      <c r="G481" s="7">
        <v>153.43045000000001</v>
      </c>
      <c r="H481" t="str">
        <f t="shared" si="21"/>
        <v>5.obesidade grau II</v>
      </c>
      <c r="I481">
        <f t="shared" si="22"/>
        <v>0</v>
      </c>
      <c r="J481">
        <f t="shared" si="23"/>
        <v>1</v>
      </c>
    </row>
    <row r="482" spans="1:10" x14ac:dyDescent="0.25">
      <c r="A482" s="6">
        <v>23</v>
      </c>
      <c r="B482" s="6" t="s">
        <v>21</v>
      </c>
      <c r="C482" s="7">
        <v>32.56</v>
      </c>
      <c r="D482" s="6">
        <v>0</v>
      </c>
      <c r="E482" s="6" t="s">
        <v>22</v>
      </c>
      <c r="F482" s="6" t="s">
        <v>23</v>
      </c>
      <c r="G482" s="7">
        <v>182.42854</v>
      </c>
      <c r="H482" t="str">
        <f t="shared" si="21"/>
        <v>4.obesidade grau I</v>
      </c>
      <c r="I482">
        <f t="shared" si="22"/>
        <v>0</v>
      </c>
      <c r="J482">
        <f t="shared" si="23"/>
        <v>1</v>
      </c>
    </row>
    <row r="483" spans="1:10" x14ac:dyDescent="0.25">
      <c r="A483" s="6">
        <v>63</v>
      </c>
      <c r="B483" s="6" t="s">
        <v>21</v>
      </c>
      <c r="C483" s="7">
        <v>41.325000000000003</v>
      </c>
      <c r="D483" s="6">
        <v>3</v>
      </c>
      <c r="E483" s="6" t="s">
        <v>22</v>
      </c>
      <c r="F483" s="6" t="s">
        <v>24</v>
      </c>
      <c r="G483" s="7">
        <v>1555.518875</v>
      </c>
      <c r="H483" t="str">
        <f t="shared" si="21"/>
        <v>6.obesidade grau III</v>
      </c>
      <c r="I483">
        <f t="shared" si="22"/>
        <v>0</v>
      </c>
      <c r="J483">
        <f t="shared" si="23"/>
        <v>1</v>
      </c>
    </row>
    <row r="484" spans="1:10" x14ac:dyDescent="0.25">
      <c r="A484" s="6">
        <v>49</v>
      </c>
      <c r="B484" s="6" t="s">
        <v>21</v>
      </c>
      <c r="C484" s="7">
        <v>37.51</v>
      </c>
      <c r="D484" s="6">
        <v>2</v>
      </c>
      <c r="E484" s="6" t="s">
        <v>22</v>
      </c>
      <c r="F484" s="6" t="s">
        <v>23</v>
      </c>
      <c r="G484" s="7">
        <v>930.47019</v>
      </c>
      <c r="H484" t="str">
        <f t="shared" si="21"/>
        <v>5.obesidade grau II</v>
      </c>
      <c r="I484">
        <f t="shared" si="22"/>
        <v>0</v>
      </c>
      <c r="J484">
        <f t="shared" si="23"/>
        <v>1</v>
      </c>
    </row>
    <row r="485" spans="1:10" x14ac:dyDescent="0.25">
      <c r="A485" s="6">
        <v>18</v>
      </c>
      <c r="B485" s="6" t="s">
        <v>18</v>
      </c>
      <c r="C485" s="7">
        <v>31.35</v>
      </c>
      <c r="D485" s="6">
        <v>0</v>
      </c>
      <c r="E485" s="6" t="s">
        <v>22</v>
      </c>
      <c r="F485" s="6" t="s">
        <v>23</v>
      </c>
      <c r="G485" s="7">
        <v>162.21885</v>
      </c>
      <c r="H485" t="str">
        <f t="shared" si="21"/>
        <v>4.obesidade grau I</v>
      </c>
      <c r="I485">
        <f t="shared" si="22"/>
        <v>0</v>
      </c>
      <c r="J485">
        <f t="shared" si="23"/>
        <v>1</v>
      </c>
    </row>
    <row r="486" spans="1:10" x14ac:dyDescent="0.25">
      <c r="A486" s="6">
        <v>51</v>
      </c>
      <c r="B486" s="6" t="s">
        <v>18</v>
      </c>
      <c r="C486" s="7">
        <v>39.5</v>
      </c>
      <c r="D486" s="6">
        <v>1</v>
      </c>
      <c r="E486" s="6" t="s">
        <v>22</v>
      </c>
      <c r="F486" s="6" t="s">
        <v>20</v>
      </c>
      <c r="G486" s="7">
        <v>988.00679999999988</v>
      </c>
      <c r="H486" t="str">
        <f t="shared" si="21"/>
        <v>5.obesidade grau II</v>
      </c>
      <c r="I486">
        <f t="shared" si="22"/>
        <v>0</v>
      </c>
      <c r="J486">
        <f t="shared" si="23"/>
        <v>1</v>
      </c>
    </row>
    <row r="487" spans="1:10" x14ac:dyDescent="0.25">
      <c r="A487" s="6">
        <v>48</v>
      </c>
      <c r="B487" s="6" t="s">
        <v>21</v>
      </c>
      <c r="C487" s="7">
        <v>34.299999999999997</v>
      </c>
      <c r="D487" s="6">
        <v>3</v>
      </c>
      <c r="E487" s="6" t="s">
        <v>22</v>
      </c>
      <c r="F487" s="6" t="s">
        <v>20</v>
      </c>
      <c r="G487" s="7">
        <v>956.30290000000002</v>
      </c>
      <c r="H487" t="str">
        <f t="shared" si="21"/>
        <v>4.obesidade grau I</v>
      </c>
      <c r="I487">
        <f t="shared" si="22"/>
        <v>0</v>
      </c>
      <c r="J487">
        <f t="shared" si="23"/>
        <v>1</v>
      </c>
    </row>
    <row r="488" spans="1:10" x14ac:dyDescent="0.25">
      <c r="A488" s="6">
        <v>31</v>
      </c>
      <c r="B488" s="6" t="s">
        <v>18</v>
      </c>
      <c r="C488" s="7">
        <v>31.065000000000001</v>
      </c>
      <c r="D488" s="6">
        <v>0</v>
      </c>
      <c r="E488" s="6" t="s">
        <v>22</v>
      </c>
      <c r="F488" s="6" t="s">
        <v>25</v>
      </c>
      <c r="G488" s="7">
        <v>434.70233500000006</v>
      </c>
      <c r="H488" t="str">
        <f t="shared" si="21"/>
        <v>4.obesidade grau I</v>
      </c>
      <c r="I488">
        <f t="shared" si="22"/>
        <v>0</v>
      </c>
      <c r="J488">
        <f t="shared" si="23"/>
        <v>1</v>
      </c>
    </row>
    <row r="489" spans="1:10" x14ac:dyDescent="0.25">
      <c r="A489" s="6">
        <v>54</v>
      </c>
      <c r="B489" s="6" t="s">
        <v>18</v>
      </c>
      <c r="C489" s="7">
        <v>21.47</v>
      </c>
      <c r="D489" s="6">
        <v>3</v>
      </c>
      <c r="E489" s="6" t="s">
        <v>22</v>
      </c>
      <c r="F489" s="6" t="s">
        <v>24</v>
      </c>
      <c r="G489" s="7">
        <v>1247.53513</v>
      </c>
      <c r="H489" t="str">
        <f t="shared" si="21"/>
        <v>2.peso normal</v>
      </c>
      <c r="I489">
        <f t="shared" si="22"/>
        <v>0</v>
      </c>
      <c r="J489">
        <f t="shared" si="23"/>
        <v>0</v>
      </c>
    </row>
    <row r="490" spans="1:10" x14ac:dyDescent="0.25">
      <c r="A490" s="6">
        <v>19</v>
      </c>
      <c r="B490" s="6" t="s">
        <v>21</v>
      </c>
      <c r="C490" s="7">
        <v>28.7</v>
      </c>
      <c r="D490" s="6">
        <v>0</v>
      </c>
      <c r="E490" s="6" t="s">
        <v>22</v>
      </c>
      <c r="F490" s="6" t="s">
        <v>20</v>
      </c>
      <c r="G490" s="7">
        <v>125.39359999999999</v>
      </c>
      <c r="H490" t="str">
        <f t="shared" si="21"/>
        <v>3.sobrepeso</v>
      </c>
      <c r="I490">
        <f t="shared" si="22"/>
        <v>0</v>
      </c>
      <c r="J490">
        <f t="shared" si="23"/>
        <v>1</v>
      </c>
    </row>
    <row r="491" spans="1:10" x14ac:dyDescent="0.25">
      <c r="A491" s="6">
        <v>44</v>
      </c>
      <c r="B491" s="6" t="s">
        <v>18</v>
      </c>
      <c r="C491" s="7">
        <v>38.06</v>
      </c>
      <c r="D491" s="6">
        <v>0</v>
      </c>
      <c r="E491" s="6" t="s">
        <v>19</v>
      </c>
      <c r="F491" s="6" t="s">
        <v>23</v>
      </c>
      <c r="G491" s="7">
        <v>4888.5135609999998</v>
      </c>
      <c r="H491" t="str">
        <f t="shared" si="21"/>
        <v>5.obesidade grau II</v>
      </c>
      <c r="I491">
        <f t="shared" si="22"/>
        <v>1</v>
      </c>
      <c r="J491">
        <f t="shared" si="23"/>
        <v>1</v>
      </c>
    </row>
    <row r="492" spans="1:10" x14ac:dyDescent="0.25">
      <c r="A492" s="6">
        <v>53</v>
      </c>
      <c r="B492" s="6" t="s">
        <v>21</v>
      </c>
      <c r="C492" s="7">
        <v>31.16</v>
      </c>
      <c r="D492" s="6">
        <v>1</v>
      </c>
      <c r="E492" s="6" t="s">
        <v>22</v>
      </c>
      <c r="F492" s="6" t="s">
        <v>24</v>
      </c>
      <c r="G492" s="7">
        <v>1046.19794</v>
      </c>
      <c r="H492" t="str">
        <f t="shared" si="21"/>
        <v>4.obesidade grau I</v>
      </c>
      <c r="I492">
        <f t="shared" si="22"/>
        <v>0</v>
      </c>
      <c r="J492">
        <f t="shared" si="23"/>
        <v>1</v>
      </c>
    </row>
    <row r="493" spans="1:10" x14ac:dyDescent="0.25">
      <c r="A493" s="6">
        <v>19</v>
      </c>
      <c r="B493" s="6" t="s">
        <v>18</v>
      </c>
      <c r="C493" s="7">
        <v>32.9</v>
      </c>
      <c r="D493" s="6">
        <v>0</v>
      </c>
      <c r="E493" s="6" t="s">
        <v>22</v>
      </c>
      <c r="F493" s="6" t="s">
        <v>20</v>
      </c>
      <c r="G493" s="7">
        <v>174.87739999999999</v>
      </c>
      <c r="H493" t="str">
        <f t="shared" si="21"/>
        <v>4.obesidade grau I</v>
      </c>
      <c r="I493">
        <f t="shared" si="22"/>
        <v>0</v>
      </c>
      <c r="J493">
        <f t="shared" si="23"/>
        <v>1</v>
      </c>
    </row>
    <row r="494" spans="1:10" x14ac:dyDescent="0.25">
      <c r="A494" s="6">
        <v>61</v>
      </c>
      <c r="B494" s="6" t="s">
        <v>18</v>
      </c>
      <c r="C494" s="7">
        <v>25.08</v>
      </c>
      <c r="D494" s="6">
        <v>0</v>
      </c>
      <c r="E494" s="6" t="s">
        <v>22</v>
      </c>
      <c r="F494" s="6" t="s">
        <v>23</v>
      </c>
      <c r="G494" s="7">
        <v>2451.3091260000001</v>
      </c>
      <c r="H494" t="str">
        <f t="shared" si="21"/>
        <v>3.sobrepeso</v>
      </c>
      <c r="I494">
        <f t="shared" si="22"/>
        <v>0</v>
      </c>
      <c r="J494">
        <f t="shared" si="23"/>
        <v>1</v>
      </c>
    </row>
    <row r="495" spans="1:10" x14ac:dyDescent="0.25">
      <c r="A495" s="6">
        <v>18</v>
      </c>
      <c r="B495" s="6" t="s">
        <v>18</v>
      </c>
      <c r="C495" s="7">
        <v>25.08</v>
      </c>
      <c r="D495" s="6">
        <v>0</v>
      </c>
      <c r="E495" s="6" t="s">
        <v>22</v>
      </c>
      <c r="F495" s="6" t="s">
        <v>25</v>
      </c>
      <c r="G495" s="7">
        <v>219.64731999999998</v>
      </c>
      <c r="H495" t="str">
        <f t="shared" si="21"/>
        <v>3.sobrepeso</v>
      </c>
      <c r="I495">
        <f t="shared" si="22"/>
        <v>0</v>
      </c>
      <c r="J495">
        <f t="shared" si="23"/>
        <v>1</v>
      </c>
    </row>
    <row r="496" spans="1:10" x14ac:dyDescent="0.25">
      <c r="A496" s="6">
        <v>61</v>
      </c>
      <c r="B496" s="6" t="s">
        <v>21</v>
      </c>
      <c r="C496" s="7">
        <v>43.4</v>
      </c>
      <c r="D496" s="6">
        <v>0</v>
      </c>
      <c r="E496" s="6" t="s">
        <v>22</v>
      </c>
      <c r="F496" s="6" t="s">
        <v>20</v>
      </c>
      <c r="G496" s="7">
        <v>1257.4049</v>
      </c>
      <c r="H496" t="str">
        <f t="shared" si="21"/>
        <v>6.obesidade grau III</v>
      </c>
      <c r="I496">
        <f t="shared" si="22"/>
        <v>0</v>
      </c>
      <c r="J496">
        <f t="shared" si="23"/>
        <v>1</v>
      </c>
    </row>
    <row r="497" spans="1:10" x14ac:dyDescent="0.25">
      <c r="A497" s="6">
        <v>21</v>
      </c>
      <c r="B497" s="6" t="s">
        <v>21</v>
      </c>
      <c r="C497" s="7">
        <v>25.7</v>
      </c>
      <c r="D497" s="6">
        <v>4</v>
      </c>
      <c r="E497" s="6" t="s">
        <v>19</v>
      </c>
      <c r="F497" s="6" t="s">
        <v>20</v>
      </c>
      <c r="G497" s="7">
        <v>1794.2105999999999</v>
      </c>
      <c r="H497" t="str">
        <f t="shared" si="21"/>
        <v>3.sobrepeso</v>
      </c>
      <c r="I497">
        <f t="shared" si="22"/>
        <v>1</v>
      </c>
      <c r="J497">
        <f t="shared" si="23"/>
        <v>1</v>
      </c>
    </row>
    <row r="498" spans="1:10" x14ac:dyDescent="0.25">
      <c r="A498" s="6">
        <v>20</v>
      </c>
      <c r="B498" s="6" t="s">
        <v>21</v>
      </c>
      <c r="C498" s="7">
        <v>27.93</v>
      </c>
      <c r="D498" s="6">
        <v>0</v>
      </c>
      <c r="E498" s="6" t="s">
        <v>22</v>
      </c>
      <c r="F498" s="6" t="s">
        <v>25</v>
      </c>
      <c r="G498" s="7">
        <v>196.70227</v>
      </c>
      <c r="H498" t="str">
        <f t="shared" si="21"/>
        <v>3.sobrepeso</v>
      </c>
      <c r="I498">
        <f t="shared" si="22"/>
        <v>0</v>
      </c>
      <c r="J498">
        <f t="shared" si="23"/>
        <v>1</v>
      </c>
    </row>
    <row r="499" spans="1:10" x14ac:dyDescent="0.25">
      <c r="A499" s="6">
        <v>31</v>
      </c>
      <c r="B499" s="6" t="s">
        <v>18</v>
      </c>
      <c r="C499" s="7">
        <v>23.6</v>
      </c>
      <c r="D499" s="6">
        <v>2</v>
      </c>
      <c r="E499" s="6" t="s">
        <v>22</v>
      </c>
      <c r="F499" s="6" t="s">
        <v>20</v>
      </c>
      <c r="G499" s="7">
        <v>493.16469999999998</v>
      </c>
      <c r="H499" t="str">
        <f t="shared" si="21"/>
        <v>2.peso normal</v>
      </c>
      <c r="I499">
        <f t="shared" si="22"/>
        <v>0</v>
      </c>
      <c r="J499">
        <f t="shared" si="23"/>
        <v>0</v>
      </c>
    </row>
    <row r="500" spans="1:10" x14ac:dyDescent="0.25">
      <c r="A500" s="6">
        <v>45</v>
      </c>
      <c r="B500" s="6" t="s">
        <v>21</v>
      </c>
      <c r="C500" s="7">
        <v>28.7</v>
      </c>
      <c r="D500" s="6">
        <v>2</v>
      </c>
      <c r="E500" s="6" t="s">
        <v>22</v>
      </c>
      <c r="F500" s="6" t="s">
        <v>20</v>
      </c>
      <c r="G500" s="7">
        <v>802.79679999999996</v>
      </c>
      <c r="H500" t="str">
        <f t="shared" si="21"/>
        <v>3.sobrepeso</v>
      </c>
      <c r="I500">
        <f t="shared" si="22"/>
        <v>0</v>
      </c>
      <c r="J500">
        <f t="shared" si="23"/>
        <v>1</v>
      </c>
    </row>
    <row r="501" spans="1:10" x14ac:dyDescent="0.25">
      <c r="A501" s="6">
        <v>44</v>
      </c>
      <c r="B501" s="6" t="s">
        <v>18</v>
      </c>
      <c r="C501" s="7">
        <v>23.98</v>
      </c>
      <c r="D501" s="6">
        <v>2</v>
      </c>
      <c r="E501" s="6" t="s">
        <v>22</v>
      </c>
      <c r="F501" s="6" t="s">
        <v>23</v>
      </c>
      <c r="G501" s="7">
        <v>821.11002000000008</v>
      </c>
      <c r="H501" t="str">
        <f t="shared" si="21"/>
        <v>2.peso normal</v>
      </c>
      <c r="I501">
        <f t="shared" si="22"/>
        <v>0</v>
      </c>
      <c r="J501">
        <f t="shared" si="23"/>
        <v>0</v>
      </c>
    </row>
    <row r="502" spans="1:10" x14ac:dyDescent="0.25">
      <c r="A502" s="6">
        <v>62</v>
      </c>
      <c r="B502" s="6" t="s">
        <v>18</v>
      </c>
      <c r="C502" s="7">
        <v>39.200000000000003</v>
      </c>
      <c r="D502" s="6">
        <v>0</v>
      </c>
      <c r="E502" s="6" t="s">
        <v>22</v>
      </c>
      <c r="F502" s="6" t="s">
        <v>20</v>
      </c>
      <c r="G502" s="7">
        <v>1347.086</v>
      </c>
      <c r="H502" t="str">
        <f t="shared" si="21"/>
        <v>5.obesidade grau II</v>
      </c>
      <c r="I502">
        <f t="shared" si="22"/>
        <v>0</v>
      </c>
      <c r="J502">
        <f t="shared" si="23"/>
        <v>1</v>
      </c>
    </row>
    <row r="503" spans="1:10" x14ac:dyDescent="0.25">
      <c r="A503" s="6">
        <v>29</v>
      </c>
      <c r="B503" s="6" t="s">
        <v>21</v>
      </c>
      <c r="C503" s="7">
        <v>34.4</v>
      </c>
      <c r="D503" s="6">
        <v>0</v>
      </c>
      <c r="E503" s="6" t="s">
        <v>19</v>
      </c>
      <c r="F503" s="6" t="s">
        <v>20</v>
      </c>
      <c r="G503" s="7">
        <v>3619.7699000000002</v>
      </c>
      <c r="H503" t="str">
        <f t="shared" si="21"/>
        <v>4.obesidade grau I</v>
      </c>
      <c r="I503">
        <f t="shared" si="22"/>
        <v>1</v>
      </c>
      <c r="J503">
        <f t="shared" si="23"/>
        <v>1</v>
      </c>
    </row>
    <row r="504" spans="1:10" x14ac:dyDescent="0.25">
      <c r="A504" s="6">
        <v>43</v>
      </c>
      <c r="B504" s="6" t="s">
        <v>21</v>
      </c>
      <c r="C504" s="7">
        <v>26.03</v>
      </c>
      <c r="D504" s="6">
        <v>0</v>
      </c>
      <c r="E504" s="6" t="s">
        <v>22</v>
      </c>
      <c r="F504" s="6" t="s">
        <v>25</v>
      </c>
      <c r="G504" s="7">
        <v>683.73686999999995</v>
      </c>
      <c r="H504" t="str">
        <f t="shared" si="21"/>
        <v>3.sobrepeso</v>
      </c>
      <c r="I504">
        <f t="shared" si="22"/>
        <v>0</v>
      </c>
      <c r="J504">
        <f t="shared" si="23"/>
        <v>1</v>
      </c>
    </row>
    <row r="505" spans="1:10" x14ac:dyDescent="0.25">
      <c r="A505" s="6">
        <v>51</v>
      </c>
      <c r="B505" s="6" t="s">
        <v>21</v>
      </c>
      <c r="C505" s="7">
        <v>23.21</v>
      </c>
      <c r="D505" s="6">
        <v>1</v>
      </c>
      <c r="E505" s="6" t="s">
        <v>19</v>
      </c>
      <c r="F505" s="6" t="s">
        <v>23</v>
      </c>
      <c r="G505" s="7">
        <v>2221.81149</v>
      </c>
      <c r="H505" t="str">
        <f t="shared" si="21"/>
        <v>2.peso normal</v>
      </c>
      <c r="I505">
        <f t="shared" si="22"/>
        <v>1</v>
      </c>
      <c r="J505">
        <f t="shared" si="23"/>
        <v>0</v>
      </c>
    </row>
    <row r="506" spans="1:10" x14ac:dyDescent="0.25">
      <c r="A506" s="6">
        <v>19</v>
      </c>
      <c r="B506" s="6" t="s">
        <v>21</v>
      </c>
      <c r="C506" s="7">
        <v>30.25</v>
      </c>
      <c r="D506" s="6">
        <v>0</v>
      </c>
      <c r="E506" s="6" t="s">
        <v>19</v>
      </c>
      <c r="F506" s="6" t="s">
        <v>23</v>
      </c>
      <c r="G506" s="7">
        <v>3254.8340499999999</v>
      </c>
      <c r="H506" t="str">
        <f t="shared" si="21"/>
        <v>4.obesidade grau I</v>
      </c>
      <c r="I506">
        <f t="shared" si="22"/>
        <v>1</v>
      </c>
      <c r="J506">
        <f t="shared" si="23"/>
        <v>1</v>
      </c>
    </row>
    <row r="507" spans="1:10" x14ac:dyDescent="0.25">
      <c r="A507" s="6">
        <v>38</v>
      </c>
      <c r="B507" s="6" t="s">
        <v>18</v>
      </c>
      <c r="C507" s="7">
        <v>28.93</v>
      </c>
      <c r="D507" s="6">
        <v>1</v>
      </c>
      <c r="E507" s="6" t="s">
        <v>22</v>
      </c>
      <c r="F507" s="6" t="s">
        <v>23</v>
      </c>
      <c r="G507" s="7">
        <v>597.43846999999994</v>
      </c>
      <c r="H507" t="str">
        <f t="shared" si="21"/>
        <v>3.sobrepeso</v>
      </c>
      <c r="I507">
        <f t="shared" si="22"/>
        <v>0</v>
      </c>
      <c r="J507">
        <f t="shared" si="23"/>
        <v>1</v>
      </c>
    </row>
    <row r="508" spans="1:10" x14ac:dyDescent="0.25">
      <c r="A508" s="6">
        <v>37</v>
      </c>
      <c r="B508" s="6" t="s">
        <v>21</v>
      </c>
      <c r="C508" s="7">
        <v>30.875</v>
      </c>
      <c r="D508" s="6">
        <v>3</v>
      </c>
      <c r="E508" s="6" t="s">
        <v>22</v>
      </c>
      <c r="F508" s="6" t="s">
        <v>24</v>
      </c>
      <c r="G508" s="7">
        <v>679.68632500000001</v>
      </c>
      <c r="H508" t="str">
        <f t="shared" si="21"/>
        <v>4.obesidade grau I</v>
      </c>
      <c r="I508">
        <f t="shared" si="22"/>
        <v>0</v>
      </c>
      <c r="J508">
        <f t="shared" si="23"/>
        <v>1</v>
      </c>
    </row>
    <row r="509" spans="1:10" x14ac:dyDescent="0.25">
      <c r="A509" s="6">
        <v>22</v>
      </c>
      <c r="B509" s="6" t="s">
        <v>21</v>
      </c>
      <c r="C509" s="7">
        <v>31.35</v>
      </c>
      <c r="D509" s="6">
        <v>1</v>
      </c>
      <c r="E509" s="6" t="s">
        <v>22</v>
      </c>
      <c r="F509" s="6" t="s">
        <v>24</v>
      </c>
      <c r="G509" s="7">
        <v>264.32685000000004</v>
      </c>
      <c r="H509" t="str">
        <f t="shared" si="21"/>
        <v>4.obesidade grau I</v>
      </c>
      <c r="I509">
        <f t="shared" si="22"/>
        <v>0</v>
      </c>
      <c r="J509">
        <f t="shared" si="23"/>
        <v>1</v>
      </c>
    </row>
    <row r="510" spans="1:10" x14ac:dyDescent="0.25">
      <c r="A510" s="6">
        <v>21</v>
      </c>
      <c r="B510" s="6" t="s">
        <v>21</v>
      </c>
      <c r="C510" s="7">
        <v>23.75</v>
      </c>
      <c r="D510" s="6">
        <v>2</v>
      </c>
      <c r="E510" s="6" t="s">
        <v>22</v>
      </c>
      <c r="F510" s="6" t="s">
        <v>24</v>
      </c>
      <c r="G510" s="7">
        <v>307.70954999999998</v>
      </c>
      <c r="H510" t="str">
        <f t="shared" si="21"/>
        <v>2.peso normal</v>
      </c>
      <c r="I510">
        <f t="shared" si="22"/>
        <v>0</v>
      </c>
      <c r="J510">
        <f t="shared" si="23"/>
        <v>0</v>
      </c>
    </row>
    <row r="511" spans="1:10" x14ac:dyDescent="0.25">
      <c r="A511" s="6">
        <v>24</v>
      </c>
      <c r="B511" s="6" t="s">
        <v>18</v>
      </c>
      <c r="C511" s="7">
        <v>25.27</v>
      </c>
      <c r="D511" s="6">
        <v>0</v>
      </c>
      <c r="E511" s="6" t="s">
        <v>22</v>
      </c>
      <c r="F511" s="6" t="s">
        <v>25</v>
      </c>
      <c r="G511" s="7">
        <v>304.42133000000001</v>
      </c>
      <c r="H511" t="str">
        <f t="shared" si="21"/>
        <v>3.sobrepeso</v>
      </c>
      <c r="I511">
        <f t="shared" si="22"/>
        <v>0</v>
      </c>
      <c r="J511">
        <f t="shared" si="23"/>
        <v>1</v>
      </c>
    </row>
    <row r="512" spans="1:10" x14ac:dyDescent="0.25">
      <c r="A512" s="6">
        <v>57</v>
      </c>
      <c r="B512" s="6" t="s">
        <v>18</v>
      </c>
      <c r="C512" s="7">
        <v>28.7</v>
      </c>
      <c r="D512" s="6">
        <v>0</v>
      </c>
      <c r="E512" s="6" t="s">
        <v>22</v>
      </c>
      <c r="F512" s="6" t="s">
        <v>20</v>
      </c>
      <c r="G512" s="7">
        <v>1145.528</v>
      </c>
      <c r="H512" t="str">
        <f t="shared" si="21"/>
        <v>3.sobrepeso</v>
      </c>
      <c r="I512">
        <f t="shared" si="22"/>
        <v>0</v>
      </c>
      <c r="J512">
        <f t="shared" si="23"/>
        <v>1</v>
      </c>
    </row>
    <row r="513" spans="1:10" x14ac:dyDescent="0.25">
      <c r="A513" s="6">
        <v>56</v>
      </c>
      <c r="B513" s="6" t="s">
        <v>21</v>
      </c>
      <c r="C513" s="7">
        <v>32.11</v>
      </c>
      <c r="D513" s="6">
        <v>1</v>
      </c>
      <c r="E513" s="6" t="s">
        <v>22</v>
      </c>
      <c r="F513" s="6" t="s">
        <v>25</v>
      </c>
      <c r="G513" s="7">
        <v>1176.30009</v>
      </c>
      <c r="H513" t="str">
        <f t="shared" si="21"/>
        <v>4.obesidade grau I</v>
      </c>
      <c r="I513">
        <f t="shared" si="22"/>
        <v>0</v>
      </c>
      <c r="J513">
        <f t="shared" si="23"/>
        <v>1</v>
      </c>
    </row>
    <row r="514" spans="1:10" x14ac:dyDescent="0.25">
      <c r="A514" s="6">
        <v>27</v>
      </c>
      <c r="B514" s="6" t="s">
        <v>21</v>
      </c>
      <c r="C514" s="7">
        <v>33.659999999999997</v>
      </c>
      <c r="D514" s="6">
        <v>0</v>
      </c>
      <c r="E514" s="6" t="s">
        <v>22</v>
      </c>
      <c r="F514" s="6" t="s">
        <v>23</v>
      </c>
      <c r="G514" s="7">
        <v>249.84144000000001</v>
      </c>
      <c r="H514" t="str">
        <f t="shared" si="21"/>
        <v>4.obesidade grau I</v>
      </c>
      <c r="I514">
        <f t="shared" si="22"/>
        <v>0</v>
      </c>
      <c r="J514">
        <f t="shared" si="23"/>
        <v>1</v>
      </c>
    </row>
    <row r="515" spans="1:10" x14ac:dyDescent="0.25">
      <c r="A515" s="6">
        <v>51</v>
      </c>
      <c r="B515" s="6" t="s">
        <v>21</v>
      </c>
      <c r="C515" s="7">
        <v>22.42</v>
      </c>
      <c r="D515" s="6">
        <v>0</v>
      </c>
      <c r="E515" s="6" t="s">
        <v>22</v>
      </c>
      <c r="F515" s="6" t="s">
        <v>25</v>
      </c>
      <c r="G515" s="7">
        <v>936.13268000000005</v>
      </c>
      <c r="H515" t="str">
        <f t="shared" si="21"/>
        <v>2.peso normal</v>
      </c>
      <c r="I515">
        <f t="shared" si="22"/>
        <v>0</v>
      </c>
      <c r="J515">
        <f t="shared" si="23"/>
        <v>0</v>
      </c>
    </row>
    <row r="516" spans="1:10" x14ac:dyDescent="0.25">
      <c r="A516" s="6">
        <v>19</v>
      </c>
      <c r="B516" s="6" t="s">
        <v>21</v>
      </c>
      <c r="C516" s="7">
        <v>30.4</v>
      </c>
      <c r="D516" s="6">
        <v>0</v>
      </c>
      <c r="E516" s="6" t="s">
        <v>22</v>
      </c>
      <c r="F516" s="6" t="s">
        <v>20</v>
      </c>
      <c r="G516" s="7">
        <v>125.62989999999999</v>
      </c>
      <c r="H516" t="str">
        <f t="shared" ref="H516:H579" si="24">IF(C516&lt;18.5,"1.baixo peso",IF(C516&lt;25,"2.peso normal",IF(C516&lt;30,"3.sobrepeso",IF(C516&lt;35,"4.obesidade grau I",IF(C516&lt;40,"5.obesidade grau II","6.obesidade grau III")))))</f>
        <v>4.obesidade grau I</v>
      </c>
      <c r="I516">
        <f t="shared" ref="I516:I579" si="25">IF(E516="Sim",1,0)</f>
        <v>0</v>
      </c>
      <c r="J516">
        <f t="shared" ref="J516:J579" si="26">IF(C516&gt;24.99,1,0)</f>
        <v>1</v>
      </c>
    </row>
    <row r="517" spans="1:10" x14ac:dyDescent="0.25">
      <c r="A517" s="6">
        <v>39</v>
      </c>
      <c r="B517" s="6" t="s">
        <v>21</v>
      </c>
      <c r="C517" s="7">
        <v>28.3</v>
      </c>
      <c r="D517" s="6">
        <v>1</v>
      </c>
      <c r="E517" s="6" t="s">
        <v>19</v>
      </c>
      <c r="F517" s="6" t="s">
        <v>20</v>
      </c>
      <c r="G517" s="7">
        <v>2108.2159999999999</v>
      </c>
      <c r="H517" t="str">
        <f t="shared" si="24"/>
        <v>3.sobrepeso</v>
      </c>
      <c r="I517">
        <f t="shared" si="25"/>
        <v>1</v>
      </c>
      <c r="J517">
        <f t="shared" si="26"/>
        <v>1</v>
      </c>
    </row>
    <row r="518" spans="1:10" x14ac:dyDescent="0.25">
      <c r="A518" s="6">
        <v>58</v>
      </c>
      <c r="B518" s="6" t="s">
        <v>21</v>
      </c>
      <c r="C518" s="7">
        <v>35.700000000000003</v>
      </c>
      <c r="D518" s="6">
        <v>0</v>
      </c>
      <c r="E518" s="6" t="s">
        <v>22</v>
      </c>
      <c r="F518" s="6" t="s">
        <v>20</v>
      </c>
      <c r="G518" s="7">
        <v>1136.2755</v>
      </c>
      <c r="H518" t="str">
        <f t="shared" si="24"/>
        <v>5.obesidade grau II</v>
      </c>
      <c r="I518">
        <f t="shared" si="25"/>
        <v>0</v>
      </c>
      <c r="J518">
        <f t="shared" si="26"/>
        <v>1</v>
      </c>
    </row>
    <row r="519" spans="1:10" x14ac:dyDescent="0.25">
      <c r="A519" s="6">
        <v>20</v>
      </c>
      <c r="B519" s="6" t="s">
        <v>21</v>
      </c>
      <c r="C519" s="7">
        <v>35.31</v>
      </c>
      <c r="D519" s="6">
        <v>1</v>
      </c>
      <c r="E519" s="6" t="s">
        <v>22</v>
      </c>
      <c r="F519" s="6" t="s">
        <v>23</v>
      </c>
      <c r="G519" s="7">
        <v>2772.4288750000001</v>
      </c>
      <c r="H519" t="str">
        <f t="shared" si="24"/>
        <v>5.obesidade grau II</v>
      </c>
      <c r="I519">
        <f t="shared" si="25"/>
        <v>0</v>
      </c>
      <c r="J519">
        <f t="shared" si="26"/>
        <v>1</v>
      </c>
    </row>
    <row r="520" spans="1:10" x14ac:dyDescent="0.25">
      <c r="A520" s="6">
        <v>45</v>
      </c>
      <c r="B520" s="6" t="s">
        <v>21</v>
      </c>
      <c r="C520" s="7">
        <v>30.495000000000001</v>
      </c>
      <c r="D520" s="6">
        <v>2</v>
      </c>
      <c r="E520" s="6" t="s">
        <v>22</v>
      </c>
      <c r="F520" s="6" t="s">
        <v>24</v>
      </c>
      <c r="G520" s="7">
        <v>841.34630500000003</v>
      </c>
      <c r="H520" t="str">
        <f t="shared" si="24"/>
        <v>4.obesidade grau I</v>
      </c>
      <c r="I520">
        <f t="shared" si="25"/>
        <v>0</v>
      </c>
      <c r="J520">
        <f t="shared" si="26"/>
        <v>1</v>
      </c>
    </row>
    <row r="521" spans="1:10" x14ac:dyDescent="0.25">
      <c r="A521" s="6">
        <v>35</v>
      </c>
      <c r="B521" s="6" t="s">
        <v>18</v>
      </c>
      <c r="C521" s="7">
        <v>31</v>
      </c>
      <c r="D521" s="6">
        <v>1</v>
      </c>
      <c r="E521" s="6" t="s">
        <v>22</v>
      </c>
      <c r="F521" s="6" t="s">
        <v>20</v>
      </c>
      <c r="G521" s="7">
        <v>524.07650000000001</v>
      </c>
      <c r="H521" t="str">
        <f t="shared" si="24"/>
        <v>4.obesidade grau I</v>
      </c>
      <c r="I521">
        <f t="shared" si="25"/>
        <v>0</v>
      </c>
      <c r="J521">
        <f t="shared" si="26"/>
        <v>1</v>
      </c>
    </row>
    <row r="522" spans="1:10" x14ac:dyDescent="0.25">
      <c r="A522" s="6">
        <v>31</v>
      </c>
      <c r="B522" s="6" t="s">
        <v>21</v>
      </c>
      <c r="C522" s="7">
        <v>30.875</v>
      </c>
      <c r="D522" s="6">
        <v>0</v>
      </c>
      <c r="E522" s="6" t="s">
        <v>22</v>
      </c>
      <c r="F522" s="6" t="s">
        <v>25</v>
      </c>
      <c r="G522" s="7">
        <v>385.77592500000003</v>
      </c>
      <c r="H522" t="str">
        <f t="shared" si="24"/>
        <v>4.obesidade grau I</v>
      </c>
      <c r="I522">
        <f t="shared" si="25"/>
        <v>0</v>
      </c>
      <c r="J522">
        <f t="shared" si="26"/>
        <v>1</v>
      </c>
    </row>
    <row r="523" spans="1:10" x14ac:dyDescent="0.25">
      <c r="A523" s="6">
        <v>50</v>
      </c>
      <c r="B523" s="6" t="s">
        <v>18</v>
      </c>
      <c r="C523" s="7">
        <v>27.36</v>
      </c>
      <c r="D523" s="6">
        <v>0</v>
      </c>
      <c r="E523" s="6" t="s">
        <v>22</v>
      </c>
      <c r="F523" s="6" t="s">
        <v>25</v>
      </c>
      <c r="G523" s="7">
        <v>2565.657526</v>
      </c>
      <c r="H523" t="str">
        <f t="shared" si="24"/>
        <v>3.sobrepeso</v>
      </c>
      <c r="I523">
        <f t="shared" si="25"/>
        <v>0</v>
      </c>
      <c r="J523">
        <f t="shared" si="26"/>
        <v>1</v>
      </c>
    </row>
    <row r="524" spans="1:10" x14ac:dyDescent="0.25">
      <c r="A524" s="6">
        <v>32</v>
      </c>
      <c r="B524" s="6" t="s">
        <v>18</v>
      </c>
      <c r="C524" s="7">
        <v>44.22</v>
      </c>
      <c r="D524" s="6">
        <v>0</v>
      </c>
      <c r="E524" s="6" t="s">
        <v>22</v>
      </c>
      <c r="F524" s="6" t="s">
        <v>23</v>
      </c>
      <c r="G524" s="7">
        <v>399.41777999999999</v>
      </c>
      <c r="H524" t="str">
        <f t="shared" si="24"/>
        <v>6.obesidade grau III</v>
      </c>
      <c r="I524">
        <f t="shared" si="25"/>
        <v>0</v>
      </c>
      <c r="J524">
        <f t="shared" si="26"/>
        <v>1</v>
      </c>
    </row>
    <row r="525" spans="1:10" x14ac:dyDescent="0.25">
      <c r="A525" s="6">
        <v>51</v>
      </c>
      <c r="B525" s="6" t="s">
        <v>18</v>
      </c>
      <c r="C525" s="7">
        <v>33.914999999999999</v>
      </c>
      <c r="D525" s="6">
        <v>0</v>
      </c>
      <c r="E525" s="6" t="s">
        <v>22</v>
      </c>
      <c r="F525" s="6" t="s">
        <v>25</v>
      </c>
      <c r="G525" s="7">
        <v>986.63048500000002</v>
      </c>
      <c r="H525" t="str">
        <f t="shared" si="24"/>
        <v>4.obesidade grau I</v>
      </c>
      <c r="I525">
        <f t="shared" si="25"/>
        <v>0</v>
      </c>
      <c r="J525">
        <f t="shared" si="26"/>
        <v>1</v>
      </c>
    </row>
    <row r="526" spans="1:10" x14ac:dyDescent="0.25">
      <c r="A526" s="6">
        <v>38</v>
      </c>
      <c r="B526" s="6" t="s">
        <v>18</v>
      </c>
      <c r="C526" s="7">
        <v>37.729999999999997</v>
      </c>
      <c r="D526" s="6">
        <v>0</v>
      </c>
      <c r="E526" s="6" t="s">
        <v>22</v>
      </c>
      <c r="F526" s="6" t="s">
        <v>23</v>
      </c>
      <c r="G526" s="7">
        <v>539.76166999999998</v>
      </c>
      <c r="H526" t="str">
        <f t="shared" si="24"/>
        <v>5.obesidade grau II</v>
      </c>
      <c r="I526">
        <f t="shared" si="25"/>
        <v>0</v>
      </c>
      <c r="J526">
        <f t="shared" si="26"/>
        <v>1</v>
      </c>
    </row>
    <row r="527" spans="1:10" x14ac:dyDescent="0.25">
      <c r="A527" s="6">
        <v>42</v>
      </c>
      <c r="B527" s="6" t="s">
        <v>21</v>
      </c>
      <c r="C527" s="7">
        <v>26.07</v>
      </c>
      <c r="D527" s="6">
        <v>1</v>
      </c>
      <c r="E527" s="6" t="s">
        <v>19</v>
      </c>
      <c r="F527" s="6" t="s">
        <v>23</v>
      </c>
      <c r="G527" s="7">
        <v>3824.5593269999999</v>
      </c>
      <c r="H527" t="str">
        <f t="shared" si="24"/>
        <v>3.sobrepeso</v>
      </c>
      <c r="I527">
        <f t="shared" si="25"/>
        <v>1</v>
      </c>
      <c r="J527">
        <f t="shared" si="26"/>
        <v>1</v>
      </c>
    </row>
    <row r="528" spans="1:10" x14ac:dyDescent="0.25">
      <c r="A528" s="6">
        <v>18</v>
      </c>
      <c r="B528" s="6" t="s">
        <v>18</v>
      </c>
      <c r="C528" s="7">
        <v>33.880000000000003</v>
      </c>
      <c r="D528" s="6">
        <v>0</v>
      </c>
      <c r="E528" s="6" t="s">
        <v>22</v>
      </c>
      <c r="F528" s="6" t="s">
        <v>23</v>
      </c>
      <c r="G528" s="7">
        <v>1148.2634849999999</v>
      </c>
      <c r="H528" t="str">
        <f t="shared" si="24"/>
        <v>4.obesidade grau I</v>
      </c>
      <c r="I528">
        <f t="shared" si="25"/>
        <v>0</v>
      </c>
      <c r="J528">
        <f t="shared" si="26"/>
        <v>1</v>
      </c>
    </row>
    <row r="529" spans="1:10" x14ac:dyDescent="0.25">
      <c r="A529" s="6">
        <v>19</v>
      </c>
      <c r="B529" s="6" t="s">
        <v>18</v>
      </c>
      <c r="C529" s="7">
        <v>30.59</v>
      </c>
      <c r="D529" s="6">
        <v>2</v>
      </c>
      <c r="E529" s="6" t="s">
        <v>22</v>
      </c>
      <c r="F529" s="6" t="s">
        <v>24</v>
      </c>
      <c r="G529" s="7">
        <v>2405.9680189999999</v>
      </c>
      <c r="H529" t="str">
        <f t="shared" si="24"/>
        <v>4.obesidade grau I</v>
      </c>
      <c r="I529">
        <f t="shared" si="25"/>
        <v>0</v>
      </c>
      <c r="J529">
        <f t="shared" si="26"/>
        <v>1</v>
      </c>
    </row>
    <row r="530" spans="1:10" x14ac:dyDescent="0.25">
      <c r="A530" s="6">
        <v>51</v>
      </c>
      <c r="B530" s="6" t="s">
        <v>18</v>
      </c>
      <c r="C530" s="7">
        <v>25.8</v>
      </c>
      <c r="D530" s="6">
        <v>1</v>
      </c>
      <c r="E530" s="6" t="s">
        <v>22</v>
      </c>
      <c r="F530" s="6" t="s">
        <v>20</v>
      </c>
      <c r="G530" s="7">
        <v>986.10249999999996</v>
      </c>
      <c r="H530" t="str">
        <f t="shared" si="24"/>
        <v>3.sobrepeso</v>
      </c>
      <c r="I530">
        <f t="shared" si="25"/>
        <v>0</v>
      </c>
      <c r="J530">
        <f t="shared" si="26"/>
        <v>1</v>
      </c>
    </row>
    <row r="531" spans="1:10" x14ac:dyDescent="0.25">
      <c r="A531" s="6">
        <v>46</v>
      </c>
      <c r="B531" s="6" t="s">
        <v>21</v>
      </c>
      <c r="C531" s="7">
        <v>39.424999999999997</v>
      </c>
      <c r="D531" s="6">
        <v>1</v>
      </c>
      <c r="E531" s="6" t="s">
        <v>22</v>
      </c>
      <c r="F531" s="6" t="s">
        <v>25</v>
      </c>
      <c r="G531" s="7">
        <v>834.29087500000003</v>
      </c>
      <c r="H531" t="str">
        <f t="shared" si="24"/>
        <v>5.obesidade grau II</v>
      </c>
      <c r="I531">
        <f t="shared" si="25"/>
        <v>0</v>
      </c>
      <c r="J531">
        <f t="shared" si="26"/>
        <v>1</v>
      </c>
    </row>
    <row r="532" spans="1:10" x14ac:dyDescent="0.25">
      <c r="A532" s="6">
        <v>18</v>
      </c>
      <c r="B532" s="6" t="s">
        <v>21</v>
      </c>
      <c r="C532" s="7">
        <v>25.46</v>
      </c>
      <c r="D532" s="6">
        <v>0</v>
      </c>
      <c r="E532" s="6" t="s">
        <v>22</v>
      </c>
      <c r="F532" s="6" t="s">
        <v>25</v>
      </c>
      <c r="G532" s="7">
        <v>170.80014</v>
      </c>
      <c r="H532" t="str">
        <f t="shared" si="24"/>
        <v>3.sobrepeso</v>
      </c>
      <c r="I532">
        <f t="shared" si="25"/>
        <v>0</v>
      </c>
      <c r="J532">
        <f t="shared" si="26"/>
        <v>1</v>
      </c>
    </row>
    <row r="533" spans="1:10" x14ac:dyDescent="0.25">
      <c r="A533" s="6">
        <v>57</v>
      </c>
      <c r="B533" s="6" t="s">
        <v>21</v>
      </c>
      <c r="C533" s="7">
        <v>42.13</v>
      </c>
      <c r="D533" s="6">
        <v>1</v>
      </c>
      <c r="E533" s="6" t="s">
        <v>19</v>
      </c>
      <c r="F533" s="6" t="s">
        <v>23</v>
      </c>
      <c r="G533" s="7">
        <v>4867.55177</v>
      </c>
      <c r="H533" t="str">
        <f t="shared" si="24"/>
        <v>6.obesidade grau III</v>
      </c>
      <c r="I533">
        <f t="shared" si="25"/>
        <v>1</v>
      </c>
      <c r="J533">
        <f t="shared" si="26"/>
        <v>1</v>
      </c>
    </row>
    <row r="534" spans="1:10" x14ac:dyDescent="0.25">
      <c r="A534" s="6">
        <v>62</v>
      </c>
      <c r="B534" s="6" t="s">
        <v>18</v>
      </c>
      <c r="C534" s="7">
        <v>31.73</v>
      </c>
      <c r="D534" s="6">
        <v>0</v>
      </c>
      <c r="E534" s="6" t="s">
        <v>22</v>
      </c>
      <c r="F534" s="6" t="s">
        <v>25</v>
      </c>
      <c r="G534" s="7">
        <v>1404.3476699999999</v>
      </c>
      <c r="H534" t="str">
        <f t="shared" si="24"/>
        <v>4.obesidade grau I</v>
      </c>
      <c r="I534">
        <f t="shared" si="25"/>
        <v>0</v>
      </c>
      <c r="J534">
        <f t="shared" si="26"/>
        <v>1</v>
      </c>
    </row>
    <row r="535" spans="1:10" x14ac:dyDescent="0.25">
      <c r="A535" s="6">
        <v>59</v>
      </c>
      <c r="B535" s="6" t="s">
        <v>21</v>
      </c>
      <c r="C535" s="7">
        <v>29.7</v>
      </c>
      <c r="D535" s="6">
        <v>2</v>
      </c>
      <c r="E535" s="6" t="s">
        <v>22</v>
      </c>
      <c r="F535" s="6" t="s">
        <v>23</v>
      </c>
      <c r="G535" s="7">
        <v>1292.5886</v>
      </c>
      <c r="H535" t="str">
        <f t="shared" si="24"/>
        <v>3.sobrepeso</v>
      </c>
      <c r="I535">
        <f t="shared" si="25"/>
        <v>0</v>
      </c>
      <c r="J535">
        <f t="shared" si="26"/>
        <v>1</v>
      </c>
    </row>
    <row r="536" spans="1:10" x14ac:dyDescent="0.25">
      <c r="A536" s="6">
        <v>37</v>
      </c>
      <c r="B536" s="6" t="s">
        <v>21</v>
      </c>
      <c r="C536" s="7">
        <v>36.19</v>
      </c>
      <c r="D536" s="6">
        <v>0</v>
      </c>
      <c r="E536" s="6" t="s">
        <v>22</v>
      </c>
      <c r="F536" s="6" t="s">
        <v>23</v>
      </c>
      <c r="G536" s="7">
        <v>1921.4705529999999</v>
      </c>
      <c r="H536" t="str">
        <f t="shared" si="24"/>
        <v>5.obesidade grau II</v>
      </c>
      <c r="I536">
        <f t="shared" si="25"/>
        <v>0</v>
      </c>
      <c r="J536">
        <f t="shared" si="26"/>
        <v>1</v>
      </c>
    </row>
    <row r="537" spans="1:10" x14ac:dyDescent="0.25">
      <c r="A537" s="6">
        <v>64</v>
      </c>
      <c r="B537" s="6" t="s">
        <v>21</v>
      </c>
      <c r="C537" s="7">
        <v>40.479999999999997</v>
      </c>
      <c r="D537" s="6">
        <v>0</v>
      </c>
      <c r="E537" s="6" t="s">
        <v>22</v>
      </c>
      <c r="F537" s="6" t="s">
        <v>23</v>
      </c>
      <c r="G537" s="7">
        <v>1383.1115199999999</v>
      </c>
      <c r="H537" t="str">
        <f t="shared" si="24"/>
        <v>6.obesidade grau III</v>
      </c>
      <c r="I537">
        <f t="shared" si="25"/>
        <v>0</v>
      </c>
      <c r="J537">
        <f t="shared" si="26"/>
        <v>1</v>
      </c>
    </row>
    <row r="538" spans="1:10" x14ac:dyDescent="0.25">
      <c r="A538" s="6">
        <v>38</v>
      </c>
      <c r="B538" s="6" t="s">
        <v>21</v>
      </c>
      <c r="C538" s="7">
        <v>28.024999999999999</v>
      </c>
      <c r="D538" s="6">
        <v>1</v>
      </c>
      <c r="E538" s="6" t="s">
        <v>22</v>
      </c>
      <c r="F538" s="6" t="s">
        <v>25</v>
      </c>
      <c r="G538" s="7">
        <v>606.71267499999999</v>
      </c>
      <c r="H538" t="str">
        <f t="shared" si="24"/>
        <v>3.sobrepeso</v>
      </c>
      <c r="I538">
        <f t="shared" si="25"/>
        <v>0</v>
      </c>
      <c r="J538">
        <f t="shared" si="26"/>
        <v>1</v>
      </c>
    </row>
    <row r="539" spans="1:10" x14ac:dyDescent="0.25">
      <c r="A539" s="6">
        <v>33</v>
      </c>
      <c r="B539" s="6" t="s">
        <v>18</v>
      </c>
      <c r="C539" s="7">
        <v>38.9</v>
      </c>
      <c r="D539" s="6">
        <v>3</v>
      </c>
      <c r="E539" s="6" t="s">
        <v>22</v>
      </c>
      <c r="F539" s="6" t="s">
        <v>20</v>
      </c>
      <c r="G539" s="7">
        <v>597.23779999999999</v>
      </c>
      <c r="H539" t="str">
        <f t="shared" si="24"/>
        <v>5.obesidade grau II</v>
      </c>
      <c r="I539">
        <f t="shared" si="25"/>
        <v>0</v>
      </c>
      <c r="J539">
        <f t="shared" si="26"/>
        <v>1</v>
      </c>
    </row>
    <row r="540" spans="1:10" x14ac:dyDescent="0.25">
      <c r="A540" s="6">
        <v>46</v>
      </c>
      <c r="B540" s="6" t="s">
        <v>18</v>
      </c>
      <c r="C540" s="7">
        <v>30.2</v>
      </c>
      <c r="D540" s="6">
        <v>2</v>
      </c>
      <c r="E540" s="6" t="s">
        <v>22</v>
      </c>
      <c r="F540" s="6" t="s">
        <v>20</v>
      </c>
      <c r="G540" s="7">
        <v>882.50859999999989</v>
      </c>
      <c r="H540" t="str">
        <f t="shared" si="24"/>
        <v>4.obesidade grau I</v>
      </c>
      <c r="I540">
        <f t="shared" si="25"/>
        <v>0</v>
      </c>
      <c r="J540">
        <f t="shared" si="26"/>
        <v>1</v>
      </c>
    </row>
    <row r="541" spans="1:10" x14ac:dyDescent="0.25">
      <c r="A541" s="6">
        <v>46</v>
      </c>
      <c r="B541" s="6" t="s">
        <v>18</v>
      </c>
      <c r="C541" s="7">
        <v>28.05</v>
      </c>
      <c r="D541" s="6">
        <v>1</v>
      </c>
      <c r="E541" s="6" t="s">
        <v>22</v>
      </c>
      <c r="F541" s="6" t="s">
        <v>23</v>
      </c>
      <c r="G541" s="7">
        <v>823.30975000000001</v>
      </c>
      <c r="H541" t="str">
        <f t="shared" si="24"/>
        <v>3.sobrepeso</v>
      </c>
      <c r="I541">
        <f t="shared" si="25"/>
        <v>0</v>
      </c>
      <c r="J541">
        <f t="shared" si="26"/>
        <v>1</v>
      </c>
    </row>
    <row r="542" spans="1:10" x14ac:dyDescent="0.25">
      <c r="A542" s="6">
        <v>53</v>
      </c>
      <c r="B542" s="6" t="s">
        <v>21</v>
      </c>
      <c r="C542" s="7">
        <v>31.35</v>
      </c>
      <c r="D542" s="6">
        <v>0</v>
      </c>
      <c r="E542" s="6" t="s">
        <v>22</v>
      </c>
      <c r="F542" s="6" t="s">
        <v>23</v>
      </c>
      <c r="G542" s="7">
        <v>2734.6042069999999</v>
      </c>
      <c r="H542" t="str">
        <f t="shared" si="24"/>
        <v>4.obesidade grau I</v>
      </c>
      <c r="I542">
        <f t="shared" si="25"/>
        <v>0</v>
      </c>
      <c r="J542">
        <f t="shared" si="26"/>
        <v>1</v>
      </c>
    </row>
    <row r="543" spans="1:10" x14ac:dyDescent="0.25">
      <c r="A543" s="6">
        <v>34</v>
      </c>
      <c r="B543" s="6" t="s">
        <v>18</v>
      </c>
      <c r="C543" s="7">
        <v>38</v>
      </c>
      <c r="D543" s="6">
        <v>3</v>
      </c>
      <c r="E543" s="6" t="s">
        <v>22</v>
      </c>
      <c r="F543" s="6" t="s">
        <v>20</v>
      </c>
      <c r="G543" s="7">
        <v>619.64480000000003</v>
      </c>
      <c r="H543" t="str">
        <f t="shared" si="24"/>
        <v>5.obesidade grau II</v>
      </c>
      <c r="I543">
        <f t="shared" si="25"/>
        <v>0</v>
      </c>
      <c r="J543">
        <f t="shared" si="26"/>
        <v>1</v>
      </c>
    </row>
    <row r="544" spans="1:10" x14ac:dyDescent="0.25">
      <c r="A544" s="6">
        <v>20</v>
      </c>
      <c r="B544" s="6" t="s">
        <v>18</v>
      </c>
      <c r="C544" s="7">
        <v>31.79</v>
      </c>
      <c r="D544" s="6">
        <v>2</v>
      </c>
      <c r="E544" s="6" t="s">
        <v>22</v>
      </c>
      <c r="F544" s="6" t="s">
        <v>23</v>
      </c>
      <c r="G544" s="7">
        <v>305.63881000000003</v>
      </c>
      <c r="H544" t="str">
        <f t="shared" si="24"/>
        <v>4.obesidade grau I</v>
      </c>
      <c r="I544">
        <f t="shared" si="25"/>
        <v>0</v>
      </c>
      <c r="J544">
        <f t="shared" si="26"/>
        <v>1</v>
      </c>
    </row>
    <row r="545" spans="1:10" x14ac:dyDescent="0.25">
      <c r="A545" s="6">
        <v>63</v>
      </c>
      <c r="B545" s="6" t="s">
        <v>18</v>
      </c>
      <c r="C545" s="7">
        <v>36.299999999999997</v>
      </c>
      <c r="D545" s="6">
        <v>0</v>
      </c>
      <c r="E545" s="6" t="s">
        <v>22</v>
      </c>
      <c r="F545" s="6" t="s">
        <v>23</v>
      </c>
      <c r="G545" s="7">
        <v>1388.7203999999999</v>
      </c>
      <c r="H545" t="str">
        <f t="shared" si="24"/>
        <v>5.obesidade grau II</v>
      </c>
      <c r="I545">
        <f t="shared" si="25"/>
        <v>0</v>
      </c>
      <c r="J545">
        <f t="shared" si="26"/>
        <v>1</v>
      </c>
    </row>
    <row r="546" spans="1:10" x14ac:dyDescent="0.25">
      <c r="A546" s="6">
        <v>54</v>
      </c>
      <c r="B546" s="6" t="s">
        <v>18</v>
      </c>
      <c r="C546" s="7">
        <v>47.41</v>
      </c>
      <c r="D546" s="6">
        <v>0</v>
      </c>
      <c r="E546" s="6" t="s">
        <v>19</v>
      </c>
      <c r="F546" s="6" t="s">
        <v>23</v>
      </c>
      <c r="G546" s="7">
        <v>6377.0428010000005</v>
      </c>
      <c r="H546" t="str">
        <f t="shared" si="24"/>
        <v>6.obesidade grau III</v>
      </c>
      <c r="I546">
        <f t="shared" si="25"/>
        <v>1</v>
      </c>
      <c r="J546">
        <f t="shared" si="26"/>
        <v>1</v>
      </c>
    </row>
    <row r="547" spans="1:10" x14ac:dyDescent="0.25">
      <c r="A547" s="6">
        <v>54</v>
      </c>
      <c r="B547" s="6" t="s">
        <v>21</v>
      </c>
      <c r="C547" s="7">
        <v>30.21</v>
      </c>
      <c r="D547" s="6">
        <v>0</v>
      </c>
      <c r="E547" s="6" t="s">
        <v>22</v>
      </c>
      <c r="F547" s="6" t="s">
        <v>24</v>
      </c>
      <c r="G547" s="7">
        <v>1023.1499900000001</v>
      </c>
      <c r="H547" t="str">
        <f t="shared" si="24"/>
        <v>4.obesidade grau I</v>
      </c>
      <c r="I547">
        <f t="shared" si="25"/>
        <v>0</v>
      </c>
      <c r="J547">
        <f t="shared" si="26"/>
        <v>1</v>
      </c>
    </row>
    <row r="548" spans="1:10" x14ac:dyDescent="0.25">
      <c r="A548" s="6">
        <v>49</v>
      </c>
      <c r="B548" s="6" t="s">
        <v>21</v>
      </c>
      <c r="C548" s="7">
        <v>25.84</v>
      </c>
      <c r="D548" s="6">
        <v>2</v>
      </c>
      <c r="E548" s="6" t="s">
        <v>19</v>
      </c>
      <c r="F548" s="6" t="s">
        <v>24</v>
      </c>
      <c r="G548" s="7">
        <v>2380.72406</v>
      </c>
      <c r="H548" t="str">
        <f t="shared" si="24"/>
        <v>3.sobrepeso</v>
      </c>
      <c r="I548">
        <f t="shared" si="25"/>
        <v>1</v>
      </c>
      <c r="J548">
        <f t="shared" si="26"/>
        <v>1</v>
      </c>
    </row>
    <row r="549" spans="1:10" x14ac:dyDescent="0.25">
      <c r="A549" s="6">
        <v>28</v>
      </c>
      <c r="B549" s="6" t="s">
        <v>21</v>
      </c>
      <c r="C549" s="7">
        <v>35.435000000000002</v>
      </c>
      <c r="D549" s="6">
        <v>0</v>
      </c>
      <c r="E549" s="6" t="s">
        <v>22</v>
      </c>
      <c r="F549" s="6" t="s">
        <v>25</v>
      </c>
      <c r="G549" s="7">
        <v>326.88466499999998</v>
      </c>
      <c r="H549" t="str">
        <f t="shared" si="24"/>
        <v>5.obesidade grau II</v>
      </c>
      <c r="I549">
        <f t="shared" si="25"/>
        <v>0</v>
      </c>
      <c r="J549">
        <f t="shared" si="26"/>
        <v>1</v>
      </c>
    </row>
    <row r="550" spans="1:10" x14ac:dyDescent="0.25">
      <c r="A550" s="6">
        <v>54</v>
      </c>
      <c r="B550" s="6" t="s">
        <v>18</v>
      </c>
      <c r="C550" s="7">
        <v>46.7</v>
      </c>
      <c r="D550" s="6">
        <v>2</v>
      </c>
      <c r="E550" s="6" t="s">
        <v>22</v>
      </c>
      <c r="F550" s="6" t="s">
        <v>20</v>
      </c>
      <c r="G550" s="7">
        <v>1153.8421000000001</v>
      </c>
      <c r="H550" t="str">
        <f t="shared" si="24"/>
        <v>6.obesidade grau III</v>
      </c>
      <c r="I550">
        <f t="shared" si="25"/>
        <v>0</v>
      </c>
      <c r="J550">
        <f t="shared" si="26"/>
        <v>1</v>
      </c>
    </row>
    <row r="551" spans="1:10" x14ac:dyDescent="0.25">
      <c r="A551" s="6">
        <v>25</v>
      </c>
      <c r="B551" s="6" t="s">
        <v>18</v>
      </c>
      <c r="C551" s="7">
        <v>28.594999999999999</v>
      </c>
      <c r="D551" s="6">
        <v>0</v>
      </c>
      <c r="E551" s="6" t="s">
        <v>22</v>
      </c>
      <c r="F551" s="6" t="s">
        <v>25</v>
      </c>
      <c r="G551" s="7">
        <v>321.36220500000002</v>
      </c>
      <c r="H551" t="str">
        <f t="shared" si="24"/>
        <v>3.sobrepeso</v>
      </c>
      <c r="I551">
        <f t="shared" si="25"/>
        <v>0</v>
      </c>
      <c r="J551">
        <f t="shared" si="26"/>
        <v>1</v>
      </c>
    </row>
    <row r="552" spans="1:10" x14ac:dyDescent="0.25">
      <c r="A552" s="6">
        <v>43</v>
      </c>
      <c r="B552" s="6" t="s">
        <v>18</v>
      </c>
      <c r="C552" s="7">
        <v>46.2</v>
      </c>
      <c r="D552" s="6">
        <v>0</v>
      </c>
      <c r="E552" s="6" t="s">
        <v>19</v>
      </c>
      <c r="F552" s="6" t="s">
        <v>23</v>
      </c>
      <c r="G552" s="7">
        <v>4586.3204999999998</v>
      </c>
      <c r="H552" t="str">
        <f t="shared" si="24"/>
        <v>6.obesidade grau III</v>
      </c>
      <c r="I552">
        <f t="shared" si="25"/>
        <v>1</v>
      </c>
      <c r="J552">
        <f t="shared" si="26"/>
        <v>1</v>
      </c>
    </row>
    <row r="553" spans="1:10" x14ac:dyDescent="0.25">
      <c r="A553" s="6">
        <v>63</v>
      </c>
      <c r="B553" s="6" t="s">
        <v>21</v>
      </c>
      <c r="C553" s="7">
        <v>30.8</v>
      </c>
      <c r="D553" s="6">
        <v>0</v>
      </c>
      <c r="E553" s="6" t="s">
        <v>22</v>
      </c>
      <c r="F553" s="6" t="s">
        <v>20</v>
      </c>
      <c r="G553" s="7">
        <v>1339.0558999999998</v>
      </c>
      <c r="H553" t="str">
        <f t="shared" si="24"/>
        <v>4.obesidade grau I</v>
      </c>
      <c r="I553">
        <f t="shared" si="25"/>
        <v>0</v>
      </c>
      <c r="J553">
        <f t="shared" si="26"/>
        <v>1</v>
      </c>
    </row>
    <row r="554" spans="1:10" x14ac:dyDescent="0.25">
      <c r="A554" s="6">
        <v>32</v>
      </c>
      <c r="B554" s="6" t="s">
        <v>18</v>
      </c>
      <c r="C554" s="7">
        <v>28.93</v>
      </c>
      <c r="D554" s="6">
        <v>0</v>
      </c>
      <c r="E554" s="6" t="s">
        <v>22</v>
      </c>
      <c r="F554" s="6" t="s">
        <v>23</v>
      </c>
      <c r="G554" s="7">
        <v>397.29246999999998</v>
      </c>
      <c r="H554" t="str">
        <f t="shared" si="24"/>
        <v>3.sobrepeso</v>
      </c>
      <c r="I554">
        <f t="shared" si="25"/>
        <v>0</v>
      </c>
      <c r="J554">
        <f t="shared" si="26"/>
        <v>1</v>
      </c>
    </row>
    <row r="555" spans="1:10" x14ac:dyDescent="0.25">
      <c r="A555" s="6">
        <v>62</v>
      </c>
      <c r="B555" s="6" t="s">
        <v>21</v>
      </c>
      <c r="C555" s="7">
        <v>21.4</v>
      </c>
      <c r="D555" s="6">
        <v>0</v>
      </c>
      <c r="E555" s="6" t="s">
        <v>22</v>
      </c>
      <c r="F555" s="6" t="s">
        <v>20</v>
      </c>
      <c r="G555" s="7">
        <v>1295.7118</v>
      </c>
      <c r="H555" t="str">
        <f t="shared" si="24"/>
        <v>2.peso normal</v>
      </c>
      <c r="I555">
        <f t="shared" si="25"/>
        <v>0</v>
      </c>
      <c r="J555">
        <f t="shared" si="26"/>
        <v>0</v>
      </c>
    </row>
    <row r="556" spans="1:10" x14ac:dyDescent="0.25">
      <c r="A556" s="6">
        <v>52</v>
      </c>
      <c r="B556" s="6" t="s">
        <v>18</v>
      </c>
      <c r="C556" s="7">
        <v>31.73</v>
      </c>
      <c r="D556" s="6">
        <v>2</v>
      </c>
      <c r="E556" s="6" t="s">
        <v>22</v>
      </c>
      <c r="F556" s="6" t="s">
        <v>24</v>
      </c>
      <c r="G556" s="7">
        <v>1118.76567</v>
      </c>
      <c r="H556" t="str">
        <f t="shared" si="24"/>
        <v>4.obesidade grau I</v>
      </c>
      <c r="I556">
        <f t="shared" si="25"/>
        <v>0</v>
      </c>
      <c r="J556">
        <f t="shared" si="26"/>
        <v>1</v>
      </c>
    </row>
    <row r="557" spans="1:10" x14ac:dyDescent="0.25">
      <c r="A557" s="6">
        <v>25</v>
      </c>
      <c r="B557" s="6" t="s">
        <v>18</v>
      </c>
      <c r="C557" s="7">
        <v>41.325000000000003</v>
      </c>
      <c r="D557" s="6">
        <v>0</v>
      </c>
      <c r="E557" s="6" t="s">
        <v>22</v>
      </c>
      <c r="F557" s="6" t="s">
        <v>25</v>
      </c>
      <c r="G557" s="7">
        <v>1787.8900679999999</v>
      </c>
      <c r="H557" t="str">
        <f t="shared" si="24"/>
        <v>6.obesidade grau III</v>
      </c>
      <c r="I557">
        <f t="shared" si="25"/>
        <v>0</v>
      </c>
      <c r="J557">
        <f t="shared" si="26"/>
        <v>1</v>
      </c>
    </row>
    <row r="558" spans="1:10" x14ac:dyDescent="0.25">
      <c r="A558" s="6">
        <v>28</v>
      </c>
      <c r="B558" s="6" t="s">
        <v>21</v>
      </c>
      <c r="C558" s="7">
        <v>23.8</v>
      </c>
      <c r="D558" s="6">
        <v>2</v>
      </c>
      <c r="E558" s="6" t="s">
        <v>22</v>
      </c>
      <c r="F558" s="6" t="s">
        <v>20</v>
      </c>
      <c r="G558" s="7">
        <v>384.76740000000001</v>
      </c>
      <c r="H558" t="str">
        <f t="shared" si="24"/>
        <v>2.peso normal</v>
      </c>
      <c r="I558">
        <f t="shared" si="25"/>
        <v>0</v>
      </c>
      <c r="J558">
        <f t="shared" si="26"/>
        <v>0</v>
      </c>
    </row>
    <row r="559" spans="1:10" x14ac:dyDescent="0.25">
      <c r="A559" s="6">
        <v>46</v>
      </c>
      <c r="B559" s="6" t="s">
        <v>21</v>
      </c>
      <c r="C559" s="7">
        <v>33.44</v>
      </c>
      <c r="D559" s="6">
        <v>1</v>
      </c>
      <c r="E559" s="6" t="s">
        <v>22</v>
      </c>
      <c r="F559" s="6" t="s">
        <v>25</v>
      </c>
      <c r="G559" s="7">
        <v>833.45895999999993</v>
      </c>
      <c r="H559" t="str">
        <f t="shared" si="24"/>
        <v>4.obesidade grau I</v>
      </c>
      <c r="I559">
        <f t="shared" si="25"/>
        <v>0</v>
      </c>
      <c r="J559">
        <f t="shared" si="26"/>
        <v>1</v>
      </c>
    </row>
    <row r="560" spans="1:10" x14ac:dyDescent="0.25">
      <c r="A560" s="6">
        <v>34</v>
      </c>
      <c r="B560" s="6" t="s">
        <v>21</v>
      </c>
      <c r="C560" s="7">
        <v>34.21</v>
      </c>
      <c r="D560" s="6">
        <v>0</v>
      </c>
      <c r="E560" s="6" t="s">
        <v>22</v>
      </c>
      <c r="F560" s="6" t="s">
        <v>23</v>
      </c>
      <c r="G560" s="7">
        <v>393.51799</v>
      </c>
      <c r="H560" t="str">
        <f t="shared" si="24"/>
        <v>4.obesidade grau I</v>
      </c>
      <c r="I560">
        <f t="shared" si="25"/>
        <v>0</v>
      </c>
      <c r="J560">
        <f t="shared" si="26"/>
        <v>1</v>
      </c>
    </row>
    <row r="561" spans="1:10" x14ac:dyDescent="0.25">
      <c r="A561" s="6">
        <v>35</v>
      </c>
      <c r="B561" s="6" t="s">
        <v>18</v>
      </c>
      <c r="C561" s="7">
        <v>34.104999999999997</v>
      </c>
      <c r="D561" s="6">
        <v>3</v>
      </c>
      <c r="E561" s="6" t="s">
        <v>19</v>
      </c>
      <c r="F561" s="6" t="s">
        <v>24</v>
      </c>
      <c r="G561" s="7">
        <v>3998.3425949999996</v>
      </c>
      <c r="H561" t="str">
        <f t="shared" si="24"/>
        <v>4.obesidade grau I</v>
      </c>
      <c r="I561">
        <f t="shared" si="25"/>
        <v>1</v>
      </c>
      <c r="J561">
        <f t="shared" si="26"/>
        <v>1</v>
      </c>
    </row>
    <row r="562" spans="1:10" x14ac:dyDescent="0.25">
      <c r="A562" s="6">
        <v>19</v>
      </c>
      <c r="B562" s="6" t="s">
        <v>21</v>
      </c>
      <c r="C562" s="7">
        <v>35.53</v>
      </c>
      <c r="D562" s="6">
        <v>0</v>
      </c>
      <c r="E562" s="6" t="s">
        <v>22</v>
      </c>
      <c r="F562" s="6" t="s">
        <v>24</v>
      </c>
      <c r="G562" s="7">
        <v>164.64296999999999</v>
      </c>
      <c r="H562" t="str">
        <f t="shared" si="24"/>
        <v>5.obesidade grau II</v>
      </c>
      <c r="I562">
        <f t="shared" si="25"/>
        <v>0</v>
      </c>
      <c r="J562">
        <f t="shared" si="26"/>
        <v>1</v>
      </c>
    </row>
    <row r="563" spans="1:10" x14ac:dyDescent="0.25">
      <c r="A563" s="6">
        <v>46</v>
      </c>
      <c r="B563" s="6" t="s">
        <v>18</v>
      </c>
      <c r="C563" s="7">
        <v>19.95</v>
      </c>
      <c r="D563" s="6">
        <v>2</v>
      </c>
      <c r="E563" s="6" t="s">
        <v>22</v>
      </c>
      <c r="F563" s="6" t="s">
        <v>24</v>
      </c>
      <c r="G563" s="7">
        <v>919.38384999999994</v>
      </c>
      <c r="H563" t="str">
        <f t="shared" si="24"/>
        <v>2.peso normal</v>
      </c>
      <c r="I563">
        <f t="shared" si="25"/>
        <v>0</v>
      </c>
      <c r="J563">
        <f t="shared" si="26"/>
        <v>0</v>
      </c>
    </row>
    <row r="564" spans="1:10" x14ac:dyDescent="0.25">
      <c r="A564" s="6">
        <v>54</v>
      </c>
      <c r="B564" s="6" t="s">
        <v>18</v>
      </c>
      <c r="C564" s="7">
        <v>32.68</v>
      </c>
      <c r="D564" s="6">
        <v>0</v>
      </c>
      <c r="E564" s="6" t="s">
        <v>22</v>
      </c>
      <c r="F564" s="6" t="s">
        <v>25</v>
      </c>
      <c r="G564" s="7">
        <v>1092.3933199999999</v>
      </c>
      <c r="H564" t="str">
        <f t="shared" si="24"/>
        <v>4.obesidade grau I</v>
      </c>
      <c r="I564">
        <f t="shared" si="25"/>
        <v>0</v>
      </c>
      <c r="J564">
        <f t="shared" si="26"/>
        <v>1</v>
      </c>
    </row>
    <row r="565" spans="1:10" x14ac:dyDescent="0.25">
      <c r="A565" s="6">
        <v>27</v>
      </c>
      <c r="B565" s="6" t="s">
        <v>21</v>
      </c>
      <c r="C565" s="7">
        <v>30.5</v>
      </c>
      <c r="D565" s="6">
        <v>0</v>
      </c>
      <c r="E565" s="6" t="s">
        <v>22</v>
      </c>
      <c r="F565" s="6" t="s">
        <v>20</v>
      </c>
      <c r="G565" s="7">
        <v>249.40219999999999</v>
      </c>
      <c r="H565" t="str">
        <f t="shared" si="24"/>
        <v>4.obesidade grau I</v>
      </c>
      <c r="I565">
        <f t="shared" si="25"/>
        <v>0</v>
      </c>
      <c r="J565">
        <f t="shared" si="26"/>
        <v>1</v>
      </c>
    </row>
    <row r="566" spans="1:10" x14ac:dyDescent="0.25">
      <c r="A566" s="6">
        <v>50</v>
      </c>
      <c r="B566" s="6" t="s">
        <v>21</v>
      </c>
      <c r="C566" s="7">
        <v>44.77</v>
      </c>
      <c r="D566" s="6">
        <v>1</v>
      </c>
      <c r="E566" s="6" t="s">
        <v>22</v>
      </c>
      <c r="F566" s="6" t="s">
        <v>23</v>
      </c>
      <c r="G566" s="7">
        <v>905.87302999999997</v>
      </c>
      <c r="H566" t="str">
        <f t="shared" si="24"/>
        <v>6.obesidade grau III</v>
      </c>
      <c r="I566">
        <f t="shared" si="25"/>
        <v>0</v>
      </c>
      <c r="J566">
        <f t="shared" si="26"/>
        <v>1</v>
      </c>
    </row>
    <row r="567" spans="1:10" x14ac:dyDescent="0.25">
      <c r="A567" s="6">
        <v>18</v>
      </c>
      <c r="B567" s="6" t="s">
        <v>18</v>
      </c>
      <c r="C567" s="7">
        <v>32.119999999999997</v>
      </c>
      <c r="D567" s="6">
        <v>2</v>
      </c>
      <c r="E567" s="6" t="s">
        <v>22</v>
      </c>
      <c r="F567" s="6" t="s">
        <v>23</v>
      </c>
      <c r="G567" s="7">
        <v>280.12588</v>
      </c>
      <c r="H567" t="str">
        <f t="shared" si="24"/>
        <v>4.obesidade grau I</v>
      </c>
      <c r="I567">
        <f t="shared" si="25"/>
        <v>0</v>
      </c>
      <c r="J567">
        <f t="shared" si="26"/>
        <v>1</v>
      </c>
    </row>
    <row r="568" spans="1:10" x14ac:dyDescent="0.25">
      <c r="A568" s="6">
        <v>19</v>
      </c>
      <c r="B568" s="6" t="s">
        <v>18</v>
      </c>
      <c r="C568" s="7">
        <v>30.495000000000001</v>
      </c>
      <c r="D568" s="6">
        <v>0</v>
      </c>
      <c r="E568" s="6" t="s">
        <v>22</v>
      </c>
      <c r="F568" s="6" t="s">
        <v>24</v>
      </c>
      <c r="G568" s="7">
        <v>212.84310500000001</v>
      </c>
      <c r="H568" t="str">
        <f t="shared" si="24"/>
        <v>4.obesidade grau I</v>
      </c>
      <c r="I568">
        <f t="shared" si="25"/>
        <v>0</v>
      </c>
      <c r="J568">
        <f t="shared" si="26"/>
        <v>1</v>
      </c>
    </row>
    <row r="569" spans="1:10" x14ac:dyDescent="0.25">
      <c r="A569" s="6">
        <v>38</v>
      </c>
      <c r="B569" s="6" t="s">
        <v>18</v>
      </c>
      <c r="C569" s="7">
        <v>40.564999999999998</v>
      </c>
      <c r="D569" s="6">
        <v>1</v>
      </c>
      <c r="E569" s="6" t="s">
        <v>22</v>
      </c>
      <c r="F569" s="6" t="s">
        <v>24</v>
      </c>
      <c r="G569" s="7">
        <v>637.35573499999998</v>
      </c>
      <c r="H569" t="str">
        <f t="shared" si="24"/>
        <v>6.obesidade grau III</v>
      </c>
      <c r="I569">
        <f t="shared" si="25"/>
        <v>0</v>
      </c>
      <c r="J569">
        <f t="shared" si="26"/>
        <v>1</v>
      </c>
    </row>
    <row r="570" spans="1:10" x14ac:dyDescent="0.25">
      <c r="A570" s="6">
        <v>41</v>
      </c>
      <c r="B570" s="6" t="s">
        <v>21</v>
      </c>
      <c r="C570" s="7">
        <v>30.59</v>
      </c>
      <c r="D570" s="6">
        <v>2</v>
      </c>
      <c r="E570" s="6" t="s">
        <v>22</v>
      </c>
      <c r="F570" s="6" t="s">
        <v>24</v>
      </c>
      <c r="G570" s="7">
        <v>725.67231000000004</v>
      </c>
      <c r="H570" t="str">
        <f t="shared" si="24"/>
        <v>4.obesidade grau I</v>
      </c>
      <c r="I570">
        <f t="shared" si="25"/>
        <v>0</v>
      </c>
      <c r="J570">
        <f t="shared" si="26"/>
        <v>1</v>
      </c>
    </row>
    <row r="571" spans="1:10" x14ac:dyDescent="0.25">
      <c r="A571" s="6">
        <v>49</v>
      </c>
      <c r="B571" s="6" t="s">
        <v>18</v>
      </c>
      <c r="C571" s="7">
        <v>31.9</v>
      </c>
      <c r="D571" s="6">
        <v>5</v>
      </c>
      <c r="E571" s="6" t="s">
        <v>22</v>
      </c>
      <c r="F571" s="6" t="s">
        <v>20</v>
      </c>
      <c r="G571" s="7">
        <v>1155.2904000000001</v>
      </c>
      <c r="H571" t="str">
        <f t="shared" si="24"/>
        <v>4.obesidade grau I</v>
      </c>
      <c r="I571">
        <f t="shared" si="25"/>
        <v>0</v>
      </c>
      <c r="J571">
        <f t="shared" si="26"/>
        <v>1</v>
      </c>
    </row>
    <row r="572" spans="1:10" x14ac:dyDescent="0.25">
      <c r="A572" s="6">
        <v>48</v>
      </c>
      <c r="B572" s="6" t="s">
        <v>21</v>
      </c>
      <c r="C572" s="7">
        <v>40.564999999999998</v>
      </c>
      <c r="D572" s="6">
        <v>2</v>
      </c>
      <c r="E572" s="6" t="s">
        <v>19</v>
      </c>
      <c r="F572" s="6" t="s">
        <v>24</v>
      </c>
      <c r="G572" s="7">
        <v>4570.2022349999997</v>
      </c>
      <c r="H572" t="str">
        <f t="shared" si="24"/>
        <v>6.obesidade grau III</v>
      </c>
      <c r="I572">
        <f t="shared" si="25"/>
        <v>1</v>
      </c>
      <c r="J572">
        <f t="shared" si="26"/>
        <v>1</v>
      </c>
    </row>
    <row r="573" spans="1:10" x14ac:dyDescent="0.25">
      <c r="A573" s="6">
        <v>31</v>
      </c>
      <c r="B573" s="6" t="s">
        <v>18</v>
      </c>
      <c r="C573" s="7">
        <v>29.1</v>
      </c>
      <c r="D573" s="6">
        <v>0</v>
      </c>
      <c r="E573" s="6" t="s">
        <v>22</v>
      </c>
      <c r="F573" s="6" t="s">
        <v>20</v>
      </c>
      <c r="G573" s="7">
        <v>376.12919999999997</v>
      </c>
      <c r="H573" t="str">
        <f t="shared" si="24"/>
        <v>3.sobrepeso</v>
      </c>
      <c r="I573">
        <f t="shared" si="25"/>
        <v>0</v>
      </c>
      <c r="J573">
        <f t="shared" si="26"/>
        <v>1</v>
      </c>
    </row>
    <row r="574" spans="1:10" x14ac:dyDescent="0.25">
      <c r="A574" s="6">
        <v>18</v>
      </c>
      <c r="B574" s="6" t="s">
        <v>18</v>
      </c>
      <c r="C574" s="7">
        <v>37.29</v>
      </c>
      <c r="D574" s="6">
        <v>1</v>
      </c>
      <c r="E574" s="6" t="s">
        <v>22</v>
      </c>
      <c r="F574" s="6" t="s">
        <v>23</v>
      </c>
      <c r="G574" s="7">
        <v>221.94450999999998</v>
      </c>
      <c r="H574" t="str">
        <f t="shared" si="24"/>
        <v>5.obesidade grau II</v>
      </c>
      <c r="I574">
        <f t="shared" si="25"/>
        <v>0</v>
      </c>
      <c r="J574">
        <f t="shared" si="26"/>
        <v>1</v>
      </c>
    </row>
    <row r="575" spans="1:10" x14ac:dyDescent="0.25">
      <c r="A575" s="6">
        <v>30</v>
      </c>
      <c r="B575" s="6" t="s">
        <v>18</v>
      </c>
      <c r="C575" s="7">
        <v>43.12</v>
      </c>
      <c r="D575" s="6">
        <v>2</v>
      </c>
      <c r="E575" s="6" t="s">
        <v>22</v>
      </c>
      <c r="F575" s="6" t="s">
        <v>23</v>
      </c>
      <c r="G575" s="7">
        <v>475.36368000000004</v>
      </c>
      <c r="H575" t="str">
        <f t="shared" si="24"/>
        <v>6.obesidade grau III</v>
      </c>
      <c r="I575">
        <f t="shared" si="25"/>
        <v>0</v>
      </c>
      <c r="J575">
        <f t="shared" si="26"/>
        <v>1</v>
      </c>
    </row>
    <row r="576" spans="1:10" x14ac:dyDescent="0.25">
      <c r="A576" s="6">
        <v>62</v>
      </c>
      <c r="B576" s="6" t="s">
        <v>18</v>
      </c>
      <c r="C576" s="7">
        <v>36.86</v>
      </c>
      <c r="D576" s="6">
        <v>1</v>
      </c>
      <c r="E576" s="6" t="s">
        <v>22</v>
      </c>
      <c r="F576" s="6" t="s">
        <v>25</v>
      </c>
      <c r="G576" s="7">
        <v>3162.000106</v>
      </c>
      <c r="H576" t="str">
        <f t="shared" si="24"/>
        <v>5.obesidade grau II</v>
      </c>
      <c r="I576">
        <f t="shared" si="25"/>
        <v>0</v>
      </c>
      <c r="J576">
        <f t="shared" si="26"/>
        <v>1</v>
      </c>
    </row>
    <row r="577" spans="1:10" x14ac:dyDescent="0.25">
      <c r="A577" s="6">
        <v>57</v>
      </c>
      <c r="B577" s="6" t="s">
        <v>18</v>
      </c>
      <c r="C577" s="7">
        <v>34.295000000000002</v>
      </c>
      <c r="D577" s="6">
        <v>2</v>
      </c>
      <c r="E577" s="6" t="s">
        <v>22</v>
      </c>
      <c r="F577" s="6" t="s">
        <v>25</v>
      </c>
      <c r="G577" s="7">
        <v>1322.4057049999999</v>
      </c>
      <c r="H577" t="str">
        <f t="shared" si="24"/>
        <v>4.obesidade grau I</v>
      </c>
      <c r="I577">
        <f t="shared" si="25"/>
        <v>0</v>
      </c>
      <c r="J577">
        <f t="shared" si="26"/>
        <v>1</v>
      </c>
    </row>
    <row r="578" spans="1:10" x14ac:dyDescent="0.25">
      <c r="A578" s="6">
        <v>58</v>
      </c>
      <c r="B578" s="6" t="s">
        <v>18</v>
      </c>
      <c r="C578" s="7">
        <v>27.17</v>
      </c>
      <c r="D578" s="6">
        <v>0</v>
      </c>
      <c r="E578" s="6" t="s">
        <v>22</v>
      </c>
      <c r="F578" s="6" t="s">
        <v>24</v>
      </c>
      <c r="G578" s="7">
        <v>1222.2898300000002</v>
      </c>
      <c r="H578" t="str">
        <f t="shared" si="24"/>
        <v>3.sobrepeso</v>
      </c>
      <c r="I578">
        <f t="shared" si="25"/>
        <v>0</v>
      </c>
      <c r="J578">
        <f t="shared" si="26"/>
        <v>1</v>
      </c>
    </row>
    <row r="579" spans="1:10" x14ac:dyDescent="0.25">
      <c r="A579" s="6">
        <v>22</v>
      </c>
      <c r="B579" s="6" t="s">
        <v>21</v>
      </c>
      <c r="C579" s="7">
        <v>26.84</v>
      </c>
      <c r="D579" s="6">
        <v>0</v>
      </c>
      <c r="E579" s="6" t="s">
        <v>22</v>
      </c>
      <c r="F579" s="6" t="s">
        <v>23</v>
      </c>
      <c r="G579" s="7">
        <v>166.49996000000002</v>
      </c>
      <c r="H579" t="str">
        <f t="shared" si="24"/>
        <v>3.sobrepeso</v>
      </c>
      <c r="I579">
        <f t="shared" si="25"/>
        <v>0</v>
      </c>
      <c r="J579">
        <f t="shared" si="26"/>
        <v>1</v>
      </c>
    </row>
    <row r="580" spans="1:10" x14ac:dyDescent="0.25">
      <c r="A580" s="6">
        <v>31</v>
      </c>
      <c r="B580" s="6" t="s">
        <v>18</v>
      </c>
      <c r="C580" s="7">
        <v>38.094999999999999</v>
      </c>
      <c r="D580" s="6">
        <v>1</v>
      </c>
      <c r="E580" s="6" t="s">
        <v>19</v>
      </c>
      <c r="F580" s="6" t="s">
        <v>25</v>
      </c>
      <c r="G580" s="7">
        <v>5857.1074480000007</v>
      </c>
      <c r="H580" t="str">
        <f t="shared" ref="H580:H643" si="27">IF(C580&lt;18.5,"1.baixo peso",IF(C580&lt;25,"2.peso normal",IF(C580&lt;30,"3.sobrepeso",IF(C580&lt;35,"4.obesidade grau I",IF(C580&lt;40,"5.obesidade grau II","6.obesidade grau III")))))</f>
        <v>5.obesidade grau II</v>
      </c>
      <c r="I580">
        <f t="shared" ref="I580:I643" si="28">IF(E580="Sim",1,0)</f>
        <v>1</v>
      </c>
      <c r="J580">
        <f t="shared" ref="J580:J643" si="29">IF(C580&gt;24.99,1,0)</f>
        <v>1</v>
      </c>
    </row>
    <row r="581" spans="1:10" x14ac:dyDescent="0.25">
      <c r="A581" s="6">
        <v>52</v>
      </c>
      <c r="B581" s="6" t="s">
        <v>21</v>
      </c>
      <c r="C581" s="7">
        <v>30.2</v>
      </c>
      <c r="D581" s="6">
        <v>1</v>
      </c>
      <c r="E581" s="6" t="s">
        <v>22</v>
      </c>
      <c r="F581" s="6" t="s">
        <v>20</v>
      </c>
      <c r="G581" s="7">
        <v>972.45300000000009</v>
      </c>
      <c r="H581" t="str">
        <f t="shared" si="27"/>
        <v>4.obesidade grau I</v>
      </c>
      <c r="I581">
        <f t="shared" si="28"/>
        <v>0</v>
      </c>
      <c r="J581">
        <f t="shared" si="29"/>
        <v>1</v>
      </c>
    </row>
    <row r="582" spans="1:10" x14ac:dyDescent="0.25">
      <c r="A582" s="6">
        <v>25</v>
      </c>
      <c r="B582" s="6" t="s">
        <v>18</v>
      </c>
      <c r="C582" s="7">
        <v>23.465</v>
      </c>
      <c r="D582" s="6">
        <v>0</v>
      </c>
      <c r="E582" s="6" t="s">
        <v>22</v>
      </c>
      <c r="F582" s="6" t="s">
        <v>25</v>
      </c>
      <c r="G582" s="7">
        <v>320.649135</v>
      </c>
      <c r="H582" t="str">
        <f t="shared" si="27"/>
        <v>2.peso normal</v>
      </c>
      <c r="I582">
        <f t="shared" si="28"/>
        <v>0</v>
      </c>
      <c r="J582">
        <f t="shared" si="29"/>
        <v>0</v>
      </c>
    </row>
    <row r="583" spans="1:10" x14ac:dyDescent="0.25">
      <c r="A583" s="6">
        <v>59</v>
      </c>
      <c r="B583" s="6" t="s">
        <v>21</v>
      </c>
      <c r="C583" s="7">
        <v>25.46</v>
      </c>
      <c r="D583" s="6">
        <v>1</v>
      </c>
      <c r="E583" s="6" t="s">
        <v>22</v>
      </c>
      <c r="F583" s="6" t="s">
        <v>25</v>
      </c>
      <c r="G583" s="7">
        <v>1291.39924</v>
      </c>
      <c r="H583" t="str">
        <f t="shared" si="27"/>
        <v>3.sobrepeso</v>
      </c>
      <c r="I583">
        <f t="shared" si="28"/>
        <v>0</v>
      </c>
      <c r="J583">
        <f t="shared" si="29"/>
        <v>1</v>
      </c>
    </row>
    <row r="584" spans="1:10" x14ac:dyDescent="0.25">
      <c r="A584" s="6">
        <v>19</v>
      </c>
      <c r="B584" s="6" t="s">
        <v>21</v>
      </c>
      <c r="C584" s="7">
        <v>30.59</v>
      </c>
      <c r="D584" s="6">
        <v>0</v>
      </c>
      <c r="E584" s="6" t="s">
        <v>22</v>
      </c>
      <c r="F584" s="6" t="s">
        <v>24</v>
      </c>
      <c r="G584" s="7">
        <v>163.95631</v>
      </c>
      <c r="H584" t="str">
        <f t="shared" si="27"/>
        <v>4.obesidade grau I</v>
      </c>
      <c r="I584">
        <f t="shared" si="28"/>
        <v>0</v>
      </c>
      <c r="J584">
        <f t="shared" si="29"/>
        <v>1</v>
      </c>
    </row>
    <row r="585" spans="1:10" x14ac:dyDescent="0.25">
      <c r="A585" s="6">
        <v>39</v>
      </c>
      <c r="B585" s="6" t="s">
        <v>21</v>
      </c>
      <c r="C585" s="7">
        <v>45.43</v>
      </c>
      <c r="D585" s="6">
        <v>2</v>
      </c>
      <c r="E585" s="6" t="s">
        <v>22</v>
      </c>
      <c r="F585" s="6" t="s">
        <v>23</v>
      </c>
      <c r="G585" s="7">
        <v>635.62707</v>
      </c>
      <c r="H585" t="str">
        <f t="shared" si="27"/>
        <v>6.obesidade grau III</v>
      </c>
      <c r="I585">
        <f t="shared" si="28"/>
        <v>0</v>
      </c>
      <c r="J585">
        <f t="shared" si="29"/>
        <v>1</v>
      </c>
    </row>
    <row r="586" spans="1:10" x14ac:dyDescent="0.25">
      <c r="A586" s="6">
        <v>32</v>
      </c>
      <c r="B586" s="6" t="s">
        <v>18</v>
      </c>
      <c r="C586" s="7">
        <v>23.65</v>
      </c>
      <c r="D586" s="6">
        <v>1</v>
      </c>
      <c r="E586" s="6" t="s">
        <v>22</v>
      </c>
      <c r="F586" s="6" t="s">
        <v>23</v>
      </c>
      <c r="G586" s="7">
        <v>1762.623951</v>
      </c>
      <c r="H586" t="str">
        <f t="shared" si="27"/>
        <v>2.peso normal</v>
      </c>
      <c r="I586">
        <f t="shared" si="28"/>
        <v>0</v>
      </c>
      <c r="J586">
        <f t="shared" si="29"/>
        <v>0</v>
      </c>
    </row>
    <row r="587" spans="1:10" x14ac:dyDescent="0.25">
      <c r="A587" s="6">
        <v>19</v>
      </c>
      <c r="B587" s="6" t="s">
        <v>21</v>
      </c>
      <c r="C587" s="7">
        <v>20.7</v>
      </c>
      <c r="D587" s="6">
        <v>0</v>
      </c>
      <c r="E587" s="6" t="s">
        <v>22</v>
      </c>
      <c r="F587" s="6" t="s">
        <v>20</v>
      </c>
      <c r="G587" s="7">
        <v>124.2816</v>
      </c>
      <c r="H587" t="str">
        <f t="shared" si="27"/>
        <v>2.peso normal</v>
      </c>
      <c r="I587">
        <f t="shared" si="28"/>
        <v>0</v>
      </c>
      <c r="J587">
        <f t="shared" si="29"/>
        <v>0</v>
      </c>
    </row>
    <row r="588" spans="1:10" x14ac:dyDescent="0.25">
      <c r="A588" s="6">
        <v>33</v>
      </c>
      <c r="B588" s="6" t="s">
        <v>18</v>
      </c>
      <c r="C588" s="7">
        <v>28.27</v>
      </c>
      <c r="D588" s="6">
        <v>1</v>
      </c>
      <c r="E588" s="6" t="s">
        <v>22</v>
      </c>
      <c r="F588" s="6" t="s">
        <v>23</v>
      </c>
      <c r="G588" s="7">
        <v>477.96022999999997</v>
      </c>
      <c r="H588" t="str">
        <f t="shared" si="27"/>
        <v>3.sobrepeso</v>
      </c>
      <c r="I588">
        <f t="shared" si="28"/>
        <v>0</v>
      </c>
      <c r="J588">
        <f t="shared" si="29"/>
        <v>1</v>
      </c>
    </row>
    <row r="589" spans="1:10" x14ac:dyDescent="0.25">
      <c r="A589" s="6">
        <v>21</v>
      </c>
      <c r="B589" s="6" t="s">
        <v>21</v>
      </c>
      <c r="C589" s="7">
        <v>20.234999999999999</v>
      </c>
      <c r="D589" s="6">
        <v>3</v>
      </c>
      <c r="E589" s="6" t="s">
        <v>22</v>
      </c>
      <c r="F589" s="6" t="s">
        <v>25</v>
      </c>
      <c r="G589" s="7">
        <v>386.12096499999996</v>
      </c>
      <c r="H589" t="str">
        <f t="shared" si="27"/>
        <v>2.peso normal</v>
      </c>
      <c r="I589">
        <f t="shared" si="28"/>
        <v>0</v>
      </c>
      <c r="J589">
        <f t="shared" si="29"/>
        <v>0</v>
      </c>
    </row>
    <row r="590" spans="1:10" x14ac:dyDescent="0.25">
      <c r="A590" s="6">
        <v>34</v>
      </c>
      <c r="B590" s="6" t="s">
        <v>18</v>
      </c>
      <c r="C590" s="7">
        <v>30.21</v>
      </c>
      <c r="D590" s="6">
        <v>1</v>
      </c>
      <c r="E590" s="6" t="s">
        <v>19</v>
      </c>
      <c r="F590" s="6" t="s">
        <v>24</v>
      </c>
      <c r="G590" s="7">
        <v>4394.3876099999998</v>
      </c>
      <c r="H590" t="str">
        <f t="shared" si="27"/>
        <v>4.obesidade grau I</v>
      </c>
      <c r="I590">
        <f t="shared" si="28"/>
        <v>1</v>
      </c>
      <c r="J590">
        <f t="shared" si="29"/>
        <v>1</v>
      </c>
    </row>
    <row r="591" spans="1:10" x14ac:dyDescent="0.25">
      <c r="A591" s="6">
        <v>61</v>
      </c>
      <c r="B591" s="6" t="s">
        <v>18</v>
      </c>
      <c r="C591" s="7">
        <v>35.909999999999997</v>
      </c>
      <c r="D591" s="6">
        <v>0</v>
      </c>
      <c r="E591" s="6" t="s">
        <v>22</v>
      </c>
      <c r="F591" s="6" t="s">
        <v>25</v>
      </c>
      <c r="G591" s="7">
        <v>1363.5637899999999</v>
      </c>
      <c r="H591" t="str">
        <f t="shared" si="27"/>
        <v>5.obesidade grau II</v>
      </c>
      <c r="I591">
        <f t="shared" si="28"/>
        <v>0</v>
      </c>
      <c r="J591">
        <f t="shared" si="29"/>
        <v>1</v>
      </c>
    </row>
    <row r="592" spans="1:10" x14ac:dyDescent="0.25">
      <c r="A592" s="6">
        <v>38</v>
      </c>
      <c r="B592" s="6" t="s">
        <v>18</v>
      </c>
      <c r="C592" s="7">
        <v>30.69</v>
      </c>
      <c r="D592" s="6">
        <v>1</v>
      </c>
      <c r="E592" s="6" t="s">
        <v>22</v>
      </c>
      <c r="F592" s="6" t="s">
        <v>23</v>
      </c>
      <c r="G592" s="7">
        <v>597.68311000000006</v>
      </c>
      <c r="H592" t="str">
        <f t="shared" si="27"/>
        <v>4.obesidade grau I</v>
      </c>
      <c r="I592">
        <f t="shared" si="28"/>
        <v>0</v>
      </c>
      <c r="J592">
        <f t="shared" si="29"/>
        <v>1</v>
      </c>
    </row>
    <row r="593" spans="1:10" x14ac:dyDescent="0.25">
      <c r="A593" s="6">
        <v>58</v>
      </c>
      <c r="B593" s="6" t="s">
        <v>18</v>
      </c>
      <c r="C593" s="7">
        <v>29</v>
      </c>
      <c r="D593" s="6">
        <v>0</v>
      </c>
      <c r="E593" s="6" t="s">
        <v>22</v>
      </c>
      <c r="F593" s="6" t="s">
        <v>20</v>
      </c>
      <c r="G593" s="7">
        <v>1184.2441999999999</v>
      </c>
      <c r="H593" t="str">
        <f t="shared" si="27"/>
        <v>3.sobrepeso</v>
      </c>
      <c r="I593">
        <f t="shared" si="28"/>
        <v>0</v>
      </c>
      <c r="J593">
        <f t="shared" si="29"/>
        <v>1</v>
      </c>
    </row>
    <row r="594" spans="1:10" x14ac:dyDescent="0.25">
      <c r="A594" s="6">
        <v>47</v>
      </c>
      <c r="B594" s="6" t="s">
        <v>21</v>
      </c>
      <c r="C594" s="7">
        <v>19.57</v>
      </c>
      <c r="D594" s="6">
        <v>1</v>
      </c>
      <c r="E594" s="6" t="s">
        <v>22</v>
      </c>
      <c r="F594" s="6" t="s">
        <v>24</v>
      </c>
      <c r="G594" s="7">
        <v>842.80692999999997</v>
      </c>
      <c r="H594" t="str">
        <f t="shared" si="27"/>
        <v>2.peso normal</v>
      </c>
      <c r="I594">
        <f t="shared" si="28"/>
        <v>0</v>
      </c>
      <c r="J594">
        <f t="shared" si="29"/>
        <v>0</v>
      </c>
    </row>
    <row r="595" spans="1:10" x14ac:dyDescent="0.25">
      <c r="A595" s="6">
        <v>20</v>
      </c>
      <c r="B595" s="6" t="s">
        <v>21</v>
      </c>
      <c r="C595" s="7">
        <v>31.13</v>
      </c>
      <c r="D595" s="6">
        <v>2</v>
      </c>
      <c r="E595" s="6" t="s">
        <v>22</v>
      </c>
      <c r="F595" s="6" t="s">
        <v>23</v>
      </c>
      <c r="G595" s="7">
        <v>256.64706999999999</v>
      </c>
      <c r="H595" t="str">
        <f t="shared" si="27"/>
        <v>4.obesidade grau I</v>
      </c>
      <c r="I595">
        <f t="shared" si="28"/>
        <v>0</v>
      </c>
      <c r="J595">
        <f t="shared" si="29"/>
        <v>1</v>
      </c>
    </row>
    <row r="596" spans="1:10" x14ac:dyDescent="0.25">
      <c r="A596" s="6">
        <v>21</v>
      </c>
      <c r="B596" s="6" t="s">
        <v>18</v>
      </c>
      <c r="C596" s="7">
        <v>21.85</v>
      </c>
      <c r="D596" s="6">
        <v>1</v>
      </c>
      <c r="E596" s="6" t="s">
        <v>19</v>
      </c>
      <c r="F596" s="6" t="s">
        <v>25</v>
      </c>
      <c r="G596" s="7">
        <v>1535.9104499999999</v>
      </c>
      <c r="H596" t="str">
        <f t="shared" si="27"/>
        <v>2.peso normal</v>
      </c>
      <c r="I596">
        <f t="shared" si="28"/>
        <v>1</v>
      </c>
      <c r="J596">
        <f t="shared" si="29"/>
        <v>0</v>
      </c>
    </row>
    <row r="597" spans="1:10" x14ac:dyDescent="0.25">
      <c r="A597" s="6">
        <v>41</v>
      </c>
      <c r="B597" s="6" t="s">
        <v>21</v>
      </c>
      <c r="C597" s="7">
        <v>40.26</v>
      </c>
      <c r="D597" s="6">
        <v>0</v>
      </c>
      <c r="E597" s="6" t="s">
        <v>22</v>
      </c>
      <c r="F597" s="6" t="s">
        <v>23</v>
      </c>
      <c r="G597" s="7">
        <v>570.91643999999997</v>
      </c>
      <c r="H597" t="str">
        <f t="shared" si="27"/>
        <v>6.obesidade grau III</v>
      </c>
      <c r="I597">
        <f t="shared" si="28"/>
        <v>0</v>
      </c>
      <c r="J597">
        <f t="shared" si="29"/>
        <v>1</v>
      </c>
    </row>
    <row r="598" spans="1:10" x14ac:dyDescent="0.25">
      <c r="A598" s="6">
        <v>46</v>
      </c>
      <c r="B598" s="6" t="s">
        <v>18</v>
      </c>
      <c r="C598" s="7">
        <v>33.725000000000001</v>
      </c>
      <c r="D598" s="6">
        <v>1</v>
      </c>
      <c r="E598" s="6" t="s">
        <v>22</v>
      </c>
      <c r="F598" s="6" t="s">
        <v>25</v>
      </c>
      <c r="G598" s="7">
        <v>882.39857499999994</v>
      </c>
      <c r="H598" t="str">
        <f t="shared" si="27"/>
        <v>4.obesidade grau I</v>
      </c>
      <c r="I598">
        <f t="shared" si="28"/>
        <v>0</v>
      </c>
      <c r="J598">
        <f t="shared" si="29"/>
        <v>1</v>
      </c>
    </row>
    <row r="599" spans="1:10" x14ac:dyDescent="0.25">
      <c r="A599" s="6">
        <v>42</v>
      </c>
      <c r="B599" s="6" t="s">
        <v>18</v>
      </c>
      <c r="C599" s="7">
        <v>29.48</v>
      </c>
      <c r="D599" s="6">
        <v>2</v>
      </c>
      <c r="E599" s="6" t="s">
        <v>22</v>
      </c>
      <c r="F599" s="6" t="s">
        <v>23</v>
      </c>
      <c r="G599" s="7">
        <v>764.03091999999992</v>
      </c>
      <c r="H599" t="str">
        <f t="shared" si="27"/>
        <v>3.sobrepeso</v>
      </c>
      <c r="I599">
        <f t="shared" si="28"/>
        <v>0</v>
      </c>
      <c r="J599">
        <f t="shared" si="29"/>
        <v>1</v>
      </c>
    </row>
    <row r="600" spans="1:10" x14ac:dyDescent="0.25">
      <c r="A600" s="6">
        <v>34</v>
      </c>
      <c r="B600" s="6" t="s">
        <v>18</v>
      </c>
      <c r="C600" s="7">
        <v>33.25</v>
      </c>
      <c r="D600" s="6">
        <v>1</v>
      </c>
      <c r="E600" s="6" t="s">
        <v>22</v>
      </c>
      <c r="F600" s="6" t="s">
        <v>25</v>
      </c>
      <c r="G600" s="7">
        <v>559.48455000000001</v>
      </c>
      <c r="H600" t="str">
        <f t="shared" si="27"/>
        <v>4.obesidade grau I</v>
      </c>
      <c r="I600">
        <f t="shared" si="28"/>
        <v>0</v>
      </c>
      <c r="J600">
        <f t="shared" si="29"/>
        <v>1</v>
      </c>
    </row>
    <row r="601" spans="1:10" x14ac:dyDescent="0.25">
      <c r="A601" s="6">
        <v>43</v>
      </c>
      <c r="B601" s="6" t="s">
        <v>21</v>
      </c>
      <c r="C601" s="7">
        <v>32.6</v>
      </c>
      <c r="D601" s="6">
        <v>2</v>
      </c>
      <c r="E601" s="6" t="s">
        <v>22</v>
      </c>
      <c r="F601" s="6" t="s">
        <v>20</v>
      </c>
      <c r="G601" s="7">
        <v>744.15010000000007</v>
      </c>
      <c r="H601" t="str">
        <f t="shared" si="27"/>
        <v>4.obesidade grau I</v>
      </c>
      <c r="I601">
        <f t="shared" si="28"/>
        <v>0</v>
      </c>
      <c r="J601">
        <f t="shared" si="29"/>
        <v>1</v>
      </c>
    </row>
    <row r="602" spans="1:10" x14ac:dyDescent="0.25">
      <c r="A602" s="6">
        <v>52</v>
      </c>
      <c r="B602" s="6" t="s">
        <v>18</v>
      </c>
      <c r="C602" s="7">
        <v>37.524999999999999</v>
      </c>
      <c r="D602" s="6">
        <v>2</v>
      </c>
      <c r="E602" s="6" t="s">
        <v>22</v>
      </c>
      <c r="F602" s="6" t="s">
        <v>24</v>
      </c>
      <c r="G602" s="7">
        <v>3347.197189</v>
      </c>
      <c r="H602" t="str">
        <f t="shared" si="27"/>
        <v>5.obesidade grau II</v>
      </c>
      <c r="I602">
        <f t="shared" si="28"/>
        <v>0</v>
      </c>
      <c r="J602">
        <f t="shared" si="29"/>
        <v>1</v>
      </c>
    </row>
    <row r="603" spans="1:10" x14ac:dyDescent="0.25">
      <c r="A603" s="6">
        <v>18</v>
      </c>
      <c r="B603" s="6" t="s">
        <v>18</v>
      </c>
      <c r="C603" s="7">
        <v>39.159999999999997</v>
      </c>
      <c r="D603" s="6">
        <v>0</v>
      </c>
      <c r="E603" s="6" t="s">
        <v>22</v>
      </c>
      <c r="F603" s="6" t="s">
        <v>23</v>
      </c>
      <c r="G603" s="7">
        <v>163.30444</v>
      </c>
      <c r="H603" t="str">
        <f t="shared" si="27"/>
        <v>5.obesidade grau II</v>
      </c>
      <c r="I603">
        <f t="shared" si="28"/>
        <v>0</v>
      </c>
      <c r="J603">
        <f t="shared" si="29"/>
        <v>1</v>
      </c>
    </row>
    <row r="604" spans="1:10" x14ac:dyDescent="0.25">
      <c r="A604" s="6">
        <v>51</v>
      </c>
      <c r="B604" s="6" t="s">
        <v>21</v>
      </c>
      <c r="C604" s="7">
        <v>31.635000000000002</v>
      </c>
      <c r="D604" s="6">
        <v>0</v>
      </c>
      <c r="E604" s="6" t="s">
        <v>22</v>
      </c>
      <c r="F604" s="6" t="s">
        <v>24</v>
      </c>
      <c r="G604" s="7">
        <v>917.41356500000006</v>
      </c>
      <c r="H604" t="str">
        <f t="shared" si="27"/>
        <v>4.obesidade grau I</v>
      </c>
      <c r="I604">
        <f t="shared" si="28"/>
        <v>0</v>
      </c>
      <c r="J604">
        <f t="shared" si="29"/>
        <v>1</v>
      </c>
    </row>
    <row r="605" spans="1:10" x14ac:dyDescent="0.25">
      <c r="A605" s="6">
        <v>56</v>
      </c>
      <c r="B605" s="6" t="s">
        <v>18</v>
      </c>
      <c r="C605" s="7">
        <v>25.3</v>
      </c>
      <c r="D605" s="6">
        <v>0</v>
      </c>
      <c r="E605" s="6" t="s">
        <v>22</v>
      </c>
      <c r="F605" s="6" t="s">
        <v>20</v>
      </c>
      <c r="G605" s="7">
        <v>1107.0535</v>
      </c>
      <c r="H605" t="str">
        <f t="shared" si="27"/>
        <v>3.sobrepeso</v>
      </c>
      <c r="I605">
        <f t="shared" si="28"/>
        <v>0</v>
      </c>
      <c r="J605">
        <f t="shared" si="29"/>
        <v>1</v>
      </c>
    </row>
    <row r="606" spans="1:10" x14ac:dyDescent="0.25">
      <c r="A606" s="6">
        <v>64</v>
      </c>
      <c r="B606" s="6" t="s">
        <v>18</v>
      </c>
      <c r="C606" s="7">
        <v>39.049999999999997</v>
      </c>
      <c r="D606" s="6">
        <v>3</v>
      </c>
      <c r="E606" s="6" t="s">
        <v>22</v>
      </c>
      <c r="F606" s="6" t="s">
        <v>23</v>
      </c>
      <c r="G606" s="7">
        <v>1608.5127500000001</v>
      </c>
      <c r="H606" t="str">
        <f t="shared" si="27"/>
        <v>5.obesidade grau II</v>
      </c>
      <c r="I606">
        <f t="shared" si="28"/>
        <v>0</v>
      </c>
      <c r="J606">
        <f t="shared" si="29"/>
        <v>1</v>
      </c>
    </row>
    <row r="607" spans="1:10" x14ac:dyDescent="0.25">
      <c r="A607" s="6">
        <v>19</v>
      </c>
      <c r="B607" s="6" t="s">
        <v>18</v>
      </c>
      <c r="C607" s="7">
        <v>28.31</v>
      </c>
      <c r="D607" s="6">
        <v>0</v>
      </c>
      <c r="E607" s="6" t="s">
        <v>19</v>
      </c>
      <c r="F607" s="6" t="s">
        <v>24</v>
      </c>
      <c r="G607" s="7">
        <v>1746.8983899999998</v>
      </c>
      <c r="H607" t="str">
        <f t="shared" si="27"/>
        <v>3.sobrepeso</v>
      </c>
      <c r="I607">
        <f t="shared" si="28"/>
        <v>1</v>
      </c>
      <c r="J607">
        <f t="shared" si="29"/>
        <v>1</v>
      </c>
    </row>
    <row r="608" spans="1:10" x14ac:dyDescent="0.25">
      <c r="A608" s="6">
        <v>51</v>
      </c>
      <c r="B608" s="6" t="s">
        <v>18</v>
      </c>
      <c r="C608" s="7">
        <v>34.1</v>
      </c>
      <c r="D608" s="6">
        <v>0</v>
      </c>
      <c r="E608" s="6" t="s">
        <v>22</v>
      </c>
      <c r="F608" s="6" t="s">
        <v>23</v>
      </c>
      <c r="G608" s="7">
        <v>928.35619999999994</v>
      </c>
      <c r="H608" t="str">
        <f t="shared" si="27"/>
        <v>4.obesidade grau I</v>
      </c>
      <c r="I608">
        <f t="shared" si="28"/>
        <v>0</v>
      </c>
      <c r="J608">
        <f t="shared" si="29"/>
        <v>1</v>
      </c>
    </row>
    <row r="609" spans="1:10" x14ac:dyDescent="0.25">
      <c r="A609" s="6">
        <v>27</v>
      </c>
      <c r="B609" s="6" t="s">
        <v>18</v>
      </c>
      <c r="C609" s="7">
        <v>25.175000000000001</v>
      </c>
      <c r="D609" s="6">
        <v>0</v>
      </c>
      <c r="E609" s="6" t="s">
        <v>22</v>
      </c>
      <c r="F609" s="6" t="s">
        <v>25</v>
      </c>
      <c r="G609" s="7">
        <v>355.86202500000002</v>
      </c>
      <c r="H609" t="str">
        <f t="shared" si="27"/>
        <v>3.sobrepeso</v>
      </c>
      <c r="I609">
        <f t="shared" si="28"/>
        <v>0</v>
      </c>
      <c r="J609">
        <f t="shared" si="29"/>
        <v>1</v>
      </c>
    </row>
    <row r="610" spans="1:10" x14ac:dyDescent="0.25">
      <c r="A610" s="6">
        <v>59</v>
      </c>
      <c r="B610" s="6" t="s">
        <v>18</v>
      </c>
      <c r="C610" s="7">
        <v>23.655000000000001</v>
      </c>
      <c r="D610" s="6">
        <v>0</v>
      </c>
      <c r="E610" s="6" t="s">
        <v>19</v>
      </c>
      <c r="F610" s="6" t="s">
        <v>24</v>
      </c>
      <c r="G610" s="7">
        <v>2567.877845</v>
      </c>
      <c r="H610" t="str">
        <f t="shared" si="27"/>
        <v>2.peso normal</v>
      </c>
      <c r="I610">
        <f t="shared" si="28"/>
        <v>1</v>
      </c>
      <c r="J610">
        <f t="shared" si="29"/>
        <v>0</v>
      </c>
    </row>
    <row r="611" spans="1:10" x14ac:dyDescent="0.25">
      <c r="A611" s="6">
        <v>28</v>
      </c>
      <c r="B611" s="6" t="s">
        <v>21</v>
      </c>
      <c r="C611" s="7">
        <v>26.98</v>
      </c>
      <c r="D611" s="6">
        <v>2</v>
      </c>
      <c r="E611" s="6" t="s">
        <v>22</v>
      </c>
      <c r="F611" s="6" t="s">
        <v>25</v>
      </c>
      <c r="G611" s="7">
        <v>443.50941999999998</v>
      </c>
      <c r="H611" t="str">
        <f t="shared" si="27"/>
        <v>3.sobrepeso</v>
      </c>
      <c r="I611">
        <f t="shared" si="28"/>
        <v>0</v>
      </c>
      <c r="J611">
        <f t="shared" si="29"/>
        <v>1</v>
      </c>
    </row>
    <row r="612" spans="1:10" x14ac:dyDescent="0.25">
      <c r="A612" s="6">
        <v>30</v>
      </c>
      <c r="B612" s="6" t="s">
        <v>21</v>
      </c>
      <c r="C612" s="7">
        <v>37.799999999999997</v>
      </c>
      <c r="D612" s="6">
        <v>2</v>
      </c>
      <c r="E612" s="6" t="s">
        <v>19</v>
      </c>
      <c r="F612" s="6" t="s">
        <v>20</v>
      </c>
      <c r="G612" s="7">
        <v>3924.1442000000002</v>
      </c>
      <c r="H612" t="str">
        <f t="shared" si="27"/>
        <v>5.obesidade grau II</v>
      </c>
      <c r="I612">
        <f t="shared" si="28"/>
        <v>1</v>
      </c>
      <c r="J612">
        <f t="shared" si="29"/>
        <v>1</v>
      </c>
    </row>
    <row r="613" spans="1:10" x14ac:dyDescent="0.25">
      <c r="A613" s="6">
        <v>47</v>
      </c>
      <c r="B613" s="6" t="s">
        <v>18</v>
      </c>
      <c r="C613" s="7">
        <v>29.37</v>
      </c>
      <c r="D613" s="6">
        <v>1</v>
      </c>
      <c r="E613" s="6" t="s">
        <v>22</v>
      </c>
      <c r="F613" s="6" t="s">
        <v>23</v>
      </c>
      <c r="G613" s="7">
        <v>854.76913000000002</v>
      </c>
      <c r="H613" t="str">
        <f t="shared" si="27"/>
        <v>3.sobrepeso</v>
      </c>
      <c r="I613">
        <f t="shared" si="28"/>
        <v>0</v>
      </c>
      <c r="J613">
        <f t="shared" si="29"/>
        <v>1</v>
      </c>
    </row>
    <row r="614" spans="1:10" x14ac:dyDescent="0.25">
      <c r="A614" s="6">
        <v>38</v>
      </c>
      <c r="B614" s="6" t="s">
        <v>18</v>
      </c>
      <c r="C614" s="7">
        <v>34.799999999999997</v>
      </c>
      <c r="D614" s="6">
        <v>2</v>
      </c>
      <c r="E614" s="6" t="s">
        <v>22</v>
      </c>
      <c r="F614" s="6" t="s">
        <v>20</v>
      </c>
      <c r="G614" s="7">
        <v>657.15440000000001</v>
      </c>
      <c r="H614" t="str">
        <f t="shared" si="27"/>
        <v>4.obesidade grau I</v>
      </c>
      <c r="I614">
        <f t="shared" si="28"/>
        <v>0</v>
      </c>
      <c r="J614">
        <f t="shared" si="29"/>
        <v>1</v>
      </c>
    </row>
    <row r="615" spans="1:10" x14ac:dyDescent="0.25">
      <c r="A615" s="6">
        <v>18</v>
      </c>
      <c r="B615" s="6" t="s">
        <v>18</v>
      </c>
      <c r="C615" s="7">
        <v>33.155000000000001</v>
      </c>
      <c r="D615" s="6">
        <v>0</v>
      </c>
      <c r="E615" s="6" t="s">
        <v>22</v>
      </c>
      <c r="F615" s="6" t="s">
        <v>25</v>
      </c>
      <c r="G615" s="7">
        <v>220.769745</v>
      </c>
      <c r="H615" t="str">
        <f t="shared" si="27"/>
        <v>4.obesidade grau I</v>
      </c>
      <c r="I615">
        <f t="shared" si="28"/>
        <v>0</v>
      </c>
      <c r="J615">
        <f t="shared" si="29"/>
        <v>1</v>
      </c>
    </row>
    <row r="616" spans="1:10" x14ac:dyDescent="0.25">
      <c r="A616" s="6">
        <v>34</v>
      </c>
      <c r="B616" s="6" t="s">
        <v>18</v>
      </c>
      <c r="C616" s="7">
        <v>19</v>
      </c>
      <c r="D616" s="6">
        <v>3</v>
      </c>
      <c r="E616" s="6" t="s">
        <v>22</v>
      </c>
      <c r="F616" s="6" t="s">
        <v>25</v>
      </c>
      <c r="G616" s="7">
        <v>675.30379999999991</v>
      </c>
      <c r="H616" t="str">
        <f t="shared" si="27"/>
        <v>2.peso normal</v>
      </c>
      <c r="I616">
        <f t="shared" si="28"/>
        <v>0</v>
      </c>
      <c r="J616">
        <f t="shared" si="29"/>
        <v>0</v>
      </c>
    </row>
    <row r="617" spans="1:10" x14ac:dyDescent="0.25">
      <c r="A617" s="6">
        <v>20</v>
      </c>
      <c r="B617" s="6" t="s">
        <v>18</v>
      </c>
      <c r="C617" s="7">
        <v>33</v>
      </c>
      <c r="D617" s="6">
        <v>0</v>
      </c>
      <c r="E617" s="6" t="s">
        <v>22</v>
      </c>
      <c r="F617" s="6" t="s">
        <v>23</v>
      </c>
      <c r="G617" s="7">
        <v>188.00700000000001</v>
      </c>
      <c r="H617" t="str">
        <f t="shared" si="27"/>
        <v>4.obesidade grau I</v>
      </c>
      <c r="I617">
        <f t="shared" si="28"/>
        <v>0</v>
      </c>
      <c r="J617">
        <f t="shared" si="29"/>
        <v>1</v>
      </c>
    </row>
    <row r="618" spans="1:10" x14ac:dyDescent="0.25">
      <c r="A618" s="6">
        <v>47</v>
      </c>
      <c r="B618" s="6" t="s">
        <v>18</v>
      </c>
      <c r="C618" s="7">
        <v>36.630000000000003</v>
      </c>
      <c r="D618" s="6">
        <v>1</v>
      </c>
      <c r="E618" s="6" t="s">
        <v>19</v>
      </c>
      <c r="F618" s="6" t="s">
        <v>23</v>
      </c>
      <c r="G618" s="7">
        <v>4296.9852700000001</v>
      </c>
      <c r="H618" t="str">
        <f t="shared" si="27"/>
        <v>5.obesidade grau II</v>
      </c>
      <c r="I618">
        <f t="shared" si="28"/>
        <v>1</v>
      </c>
      <c r="J618">
        <f t="shared" si="29"/>
        <v>1</v>
      </c>
    </row>
    <row r="619" spans="1:10" x14ac:dyDescent="0.25">
      <c r="A619" s="6">
        <v>56</v>
      </c>
      <c r="B619" s="6" t="s">
        <v>18</v>
      </c>
      <c r="C619" s="7">
        <v>28.594999999999999</v>
      </c>
      <c r="D619" s="6">
        <v>0</v>
      </c>
      <c r="E619" s="6" t="s">
        <v>22</v>
      </c>
      <c r="F619" s="6" t="s">
        <v>25</v>
      </c>
      <c r="G619" s="7">
        <v>1165.8115050000001</v>
      </c>
      <c r="H619" t="str">
        <f t="shared" si="27"/>
        <v>3.sobrepeso</v>
      </c>
      <c r="I619">
        <f t="shared" si="28"/>
        <v>0</v>
      </c>
      <c r="J619">
        <f t="shared" si="29"/>
        <v>1</v>
      </c>
    </row>
    <row r="620" spans="1:10" x14ac:dyDescent="0.25">
      <c r="A620" s="6">
        <v>49</v>
      </c>
      <c r="B620" s="6" t="s">
        <v>21</v>
      </c>
      <c r="C620" s="7">
        <v>25.6</v>
      </c>
      <c r="D620" s="6">
        <v>2</v>
      </c>
      <c r="E620" s="6" t="s">
        <v>19</v>
      </c>
      <c r="F620" s="6" t="s">
        <v>20</v>
      </c>
      <c r="G620" s="7">
        <v>2330.6547</v>
      </c>
      <c r="H620" t="str">
        <f t="shared" si="27"/>
        <v>3.sobrepeso</v>
      </c>
      <c r="I620">
        <f t="shared" si="28"/>
        <v>1</v>
      </c>
      <c r="J620">
        <f t="shared" si="29"/>
        <v>1</v>
      </c>
    </row>
    <row r="621" spans="1:10" x14ac:dyDescent="0.25">
      <c r="A621" s="6">
        <v>19</v>
      </c>
      <c r="B621" s="6" t="s">
        <v>18</v>
      </c>
      <c r="C621" s="7">
        <v>33.11</v>
      </c>
      <c r="D621" s="6">
        <v>0</v>
      </c>
      <c r="E621" s="6" t="s">
        <v>19</v>
      </c>
      <c r="F621" s="6" t="s">
        <v>23</v>
      </c>
      <c r="G621" s="7">
        <v>3443.9855900000002</v>
      </c>
      <c r="H621" t="str">
        <f t="shared" si="27"/>
        <v>4.obesidade grau I</v>
      </c>
      <c r="I621">
        <f t="shared" si="28"/>
        <v>1</v>
      </c>
      <c r="J621">
        <f t="shared" si="29"/>
        <v>1</v>
      </c>
    </row>
    <row r="622" spans="1:10" x14ac:dyDescent="0.25">
      <c r="A622" s="6">
        <v>55</v>
      </c>
      <c r="B622" s="6" t="s">
        <v>18</v>
      </c>
      <c r="C622" s="7">
        <v>37.1</v>
      </c>
      <c r="D622" s="6">
        <v>0</v>
      </c>
      <c r="E622" s="6" t="s">
        <v>22</v>
      </c>
      <c r="F622" s="6" t="s">
        <v>20</v>
      </c>
      <c r="G622" s="7">
        <v>1071.3643999999999</v>
      </c>
      <c r="H622" t="str">
        <f t="shared" si="27"/>
        <v>5.obesidade grau II</v>
      </c>
      <c r="I622">
        <f t="shared" si="28"/>
        <v>0</v>
      </c>
      <c r="J622">
        <f t="shared" si="29"/>
        <v>1</v>
      </c>
    </row>
    <row r="623" spans="1:10" x14ac:dyDescent="0.25">
      <c r="A623" s="6">
        <v>30</v>
      </c>
      <c r="B623" s="6" t="s">
        <v>21</v>
      </c>
      <c r="C623" s="7">
        <v>31.4</v>
      </c>
      <c r="D623" s="6">
        <v>1</v>
      </c>
      <c r="E623" s="6" t="s">
        <v>22</v>
      </c>
      <c r="F623" s="6" t="s">
        <v>20</v>
      </c>
      <c r="G623" s="7">
        <v>365.93459999999999</v>
      </c>
      <c r="H623" t="str">
        <f t="shared" si="27"/>
        <v>4.obesidade grau I</v>
      </c>
      <c r="I623">
        <f t="shared" si="28"/>
        <v>0</v>
      </c>
      <c r="J623">
        <f t="shared" si="29"/>
        <v>1</v>
      </c>
    </row>
    <row r="624" spans="1:10" x14ac:dyDescent="0.25">
      <c r="A624" s="6">
        <v>37</v>
      </c>
      <c r="B624" s="6" t="s">
        <v>21</v>
      </c>
      <c r="C624" s="7">
        <v>34.1</v>
      </c>
      <c r="D624" s="6">
        <v>4</v>
      </c>
      <c r="E624" s="6" t="s">
        <v>19</v>
      </c>
      <c r="F624" s="6" t="s">
        <v>20</v>
      </c>
      <c r="G624" s="7">
        <v>4018.2246</v>
      </c>
      <c r="H624" t="str">
        <f t="shared" si="27"/>
        <v>4.obesidade grau I</v>
      </c>
      <c r="I624">
        <f t="shared" si="28"/>
        <v>1</v>
      </c>
      <c r="J624">
        <f t="shared" si="29"/>
        <v>1</v>
      </c>
    </row>
    <row r="625" spans="1:10" x14ac:dyDescent="0.25">
      <c r="A625" s="6">
        <v>49</v>
      </c>
      <c r="B625" s="6" t="s">
        <v>18</v>
      </c>
      <c r="C625" s="7">
        <v>21.3</v>
      </c>
      <c r="D625" s="6">
        <v>1</v>
      </c>
      <c r="E625" s="6" t="s">
        <v>22</v>
      </c>
      <c r="F625" s="6" t="s">
        <v>20</v>
      </c>
      <c r="G625" s="7">
        <v>918.21699999999998</v>
      </c>
      <c r="H625" t="str">
        <f t="shared" si="27"/>
        <v>2.peso normal</v>
      </c>
      <c r="I625">
        <f t="shared" si="28"/>
        <v>0</v>
      </c>
      <c r="J625">
        <f t="shared" si="29"/>
        <v>0</v>
      </c>
    </row>
    <row r="626" spans="1:10" x14ac:dyDescent="0.25">
      <c r="A626" s="6">
        <v>18</v>
      </c>
      <c r="B626" s="6" t="s">
        <v>21</v>
      </c>
      <c r="C626" s="7">
        <v>33.534999999999997</v>
      </c>
      <c r="D626" s="6">
        <v>0</v>
      </c>
      <c r="E626" s="6" t="s">
        <v>19</v>
      </c>
      <c r="F626" s="6" t="s">
        <v>25</v>
      </c>
      <c r="G626" s="7">
        <v>3461.7840649999998</v>
      </c>
      <c r="H626" t="str">
        <f t="shared" si="27"/>
        <v>4.obesidade grau I</v>
      </c>
      <c r="I626">
        <f t="shared" si="28"/>
        <v>1</v>
      </c>
      <c r="J626">
        <f t="shared" si="29"/>
        <v>1</v>
      </c>
    </row>
    <row r="627" spans="1:10" x14ac:dyDescent="0.25">
      <c r="A627" s="6">
        <v>59</v>
      </c>
      <c r="B627" s="6" t="s">
        <v>21</v>
      </c>
      <c r="C627" s="7">
        <v>28.785</v>
      </c>
      <c r="D627" s="6">
        <v>0</v>
      </c>
      <c r="E627" s="6" t="s">
        <v>22</v>
      </c>
      <c r="F627" s="6" t="s">
        <v>24</v>
      </c>
      <c r="G627" s="7">
        <v>1212.961415</v>
      </c>
      <c r="H627" t="str">
        <f t="shared" si="27"/>
        <v>3.sobrepeso</v>
      </c>
      <c r="I627">
        <f t="shared" si="28"/>
        <v>0</v>
      </c>
      <c r="J627">
        <f t="shared" si="29"/>
        <v>1</v>
      </c>
    </row>
    <row r="628" spans="1:10" x14ac:dyDescent="0.25">
      <c r="A628" s="6">
        <v>29</v>
      </c>
      <c r="B628" s="6" t="s">
        <v>18</v>
      </c>
      <c r="C628" s="7">
        <v>26.03</v>
      </c>
      <c r="D628" s="6">
        <v>0</v>
      </c>
      <c r="E628" s="6" t="s">
        <v>22</v>
      </c>
      <c r="F628" s="6" t="s">
        <v>24</v>
      </c>
      <c r="G628" s="7">
        <v>373.64647000000002</v>
      </c>
      <c r="H628" t="str">
        <f t="shared" si="27"/>
        <v>3.sobrepeso</v>
      </c>
      <c r="I628">
        <f t="shared" si="28"/>
        <v>0</v>
      </c>
      <c r="J628">
        <f t="shared" si="29"/>
        <v>1</v>
      </c>
    </row>
    <row r="629" spans="1:10" x14ac:dyDescent="0.25">
      <c r="A629" s="6">
        <v>36</v>
      </c>
      <c r="B629" s="6" t="s">
        <v>21</v>
      </c>
      <c r="C629" s="7">
        <v>28.88</v>
      </c>
      <c r="D629" s="6">
        <v>3</v>
      </c>
      <c r="E629" s="6" t="s">
        <v>22</v>
      </c>
      <c r="F629" s="6" t="s">
        <v>25</v>
      </c>
      <c r="G629" s="7">
        <v>674.85911999999996</v>
      </c>
      <c r="H629" t="str">
        <f t="shared" si="27"/>
        <v>3.sobrepeso</v>
      </c>
      <c r="I629">
        <f t="shared" si="28"/>
        <v>0</v>
      </c>
      <c r="J629">
        <f t="shared" si="29"/>
        <v>1</v>
      </c>
    </row>
    <row r="630" spans="1:10" x14ac:dyDescent="0.25">
      <c r="A630" s="6">
        <v>33</v>
      </c>
      <c r="B630" s="6" t="s">
        <v>21</v>
      </c>
      <c r="C630" s="7">
        <v>42.46</v>
      </c>
      <c r="D630" s="6">
        <v>1</v>
      </c>
      <c r="E630" s="6" t="s">
        <v>22</v>
      </c>
      <c r="F630" s="6" t="s">
        <v>23</v>
      </c>
      <c r="G630" s="7">
        <v>1132.6714870000001</v>
      </c>
      <c r="H630" t="str">
        <f t="shared" si="27"/>
        <v>6.obesidade grau III</v>
      </c>
      <c r="I630">
        <f t="shared" si="28"/>
        <v>0</v>
      </c>
      <c r="J630">
        <f t="shared" si="29"/>
        <v>1</v>
      </c>
    </row>
    <row r="631" spans="1:10" x14ac:dyDescent="0.25">
      <c r="A631" s="6">
        <v>58</v>
      </c>
      <c r="B631" s="6" t="s">
        <v>21</v>
      </c>
      <c r="C631" s="7">
        <v>38</v>
      </c>
      <c r="D631" s="6">
        <v>0</v>
      </c>
      <c r="E631" s="6" t="s">
        <v>22</v>
      </c>
      <c r="F631" s="6" t="s">
        <v>20</v>
      </c>
      <c r="G631" s="7">
        <v>1136.5952</v>
      </c>
      <c r="H631" t="str">
        <f t="shared" si="27"/>
        <v>5.obesidade grau II</v>
      </c>
      <c r="I631">
        <f t="shared" si="28"/>
        <v>0</v>
      </c>
      <c r="J631">
        <f t="shared" si="29"/>
        <v>1</v>
      </c>
    </row>
    <row r="632" spans="1:10" x14ac:dyDescent="0.25">
      <c r="A632" s="6">
        <v>44</v>
      </c>
      <c r="B632" s="6" t="s">
        <v>18</v>
      </c>
      <c r="C632" s="7">
        <v>38.950000000000003</v>
      </c>
      <c r="D632" s="6">
        <v>0</v>
      </c>
      <c r="E632" s="6" t="s">
        <v>19</v>
      </c>
      <c r="F632" s="6" t="s">
        <v>24</v>
      </c>
      <c r="G632" s="7">
        <v>4298.3458499999997</v>
      </c>
      <c r="H632" t="str">
        <f t="shared" si="27"/>
        <v>5.obesidade grau II</v>
      </c>
      <c r="I632">
        <f t="shared" si="28"/>
        <v>1</v>
      </c>
      <c r="J632">
        <f t="shared" si="29"/>
        <v>1</v>
      </c>
    </row>
    <row r="633" spans="1:10" x14ac:dyDescent="0.25">
      <c r="A633" s="6">
        <v>53</v>
      </c>
      <c r="B633" s="6" t="s">
        <v>21</v>
      </c>
      <c r="C633" s="7">
        <v>36.1</v>
      </c>
      <c r="D633" s="6">
        <v>1</v>
      </c>
      <c r="E633" s="6" t="s">
        <v>22</v>
      </c>
      <c r="F633" s="6" t="s">
        <v>20</v>
      </c>
      <c r="G633" s="7">
        <v>1008.5845999999999</v>
      </c>
      <c r="H633" t="str">
        <f t="shared" si="27"/>
        <v>5.obesidade grau II</v>
      </c>
      <c r="I633">
        <f t="shared" si="28"/>
        <v>0</v>
      </c>
      <c r="J633">
        <f t="shared" si="29"/>
        <v>1</v>
      </c>
    </row>
    <row r="634" spans="1:10" x14ac:dyDescent="0.25">
      <c r="A634" s="6">
        <v>24</v>
      </c>
      <c r="B634" s="6" t="s">
        <v>21</v>
      </c>
      <c r="C634" s="7">
        <v>29.3</v>
      </c>
      <c r="D634" s="6">
        <v>0</v>
      </c>
      <c r="E634" s="6" t="s">
        <v>22</v>
      </c>
      <c r="F634" s="6" t="s">
        <v>20</v>
      </c>
      <c r="G634" s="7">
        <v>197.78149999999999</v>
      </c>
      <c r="H634" t="str">
        <f t="shared" si="27"/>
        <v>3.sobrepeso</v>
      </c>
      <c r="I634">
        <f t="shared" si="28"/>
        <v>0</v>
      </c>
      <c r="J634">
        <f t="shared" si="29"/>
        <v>1</v>
      </c>
    </row>
    <row r="635" spans="1:10" x14ac:dyDescent="0.25">
      <c r="A635" s="6">
        <v>29</v>
      </c>
      <c r="B635" s="6" t="s">
        <v>18</v>
      </c>
      <c r="C635" s="7">
        <v>35.53</v>
      </c>
      <c r="D635" s="6">
        <v>0</v>
      </c>
      <c r="E635" s="6" t="s">
        <v>22</v>
      </c>
      <c r="F635" s="6" t="s">
        <v>23</v>
      </c>
      <c r="G635" s="7">
        <v>336.66696999999999</v>
      </c>
      <c r="H635" t="str">
        <f t="shared" si="27"/>
        <v>5.obesidade grau II</v>
      </c>
      <c r="I635">
        <f t="shared" si="28"/>
        <v>0</v>
      </c>
      <c r="J635">
        <f t="shared" si="29"/>
        <v>1</v>
      </c>
    </row>
    <row r="636" spans="1:10" x14ac:dyDescent="0.25">
      <c r="A636" s="6">
        <v>40</v>
      </c>
      <c r="B636" s="6" t="s">
        <v>21</v>
      </c>
      <c r="C636" s="7">
        <v>22.704999999999998</v>
      </c>
      <c r="D636" s="6">
        <v>2</v>
      </c>
      <c r="E636" s="6" t="s">
        <v>22</v>
      </c>
      <c r="F636" s="6" t="s">
        <v>25</v>
      </c>
      <c r="G636" s="7">
        <v>717.33599500000003</v>
      </c>
      <c r="H636" t="str">
        <f t="shared" si="27"/>
        <v>2.peso normal</v>
      </c>
      <c r="I636">
        <f t="shared" si="28"/>
        <v>0</v>
      </c>
      <c r="J636">
        <f t="shared" si="29"/>
        <v>0</v>
      </c>
    </row>
    <row r="637" spans="1:10" x14ac:dyDescent="0.25">
      <c r="A637" s="6">
        <v>51</v>
      </c>
      <c r="B637" s="6" t="s">
        <v>21</v>
      </c>
      <c r="C637" s="7">
        <v>39.700000000000003</v>
      </c>
      <c r="D637" s="6">
        <v>1</v>
      </c>
      <c r="E637" s="6" t="s">
        <v>22</v>
      </c>
      <c r="F637" s="6" t="s">
        <v>20</v>
      </c>
      <c r="G637" s="7">
        <v>939.13459999999998</v>
      </c>
      <c r="H637" t="str">
        <f t="shared" si="27"/>
        <v>5.obesidade grau II</v>
      </c>
      <c r="I637">
        <f t="shared" si="28"/>
        <v>0</v>
      </c>
      <c r="J637">
        <f t="shared" si="29"/>
        <v>1</v>
      </c>
    </row>
    <row r="638" spans="1:10" x14ac:dyDescent="0.25">
      <c r="A638" s="6">
        <v>64</v>
      </c>
      <c r="B638" s="6" t="s">
        <v>21</v>
      </c>
      <c r="C638" s="7">
        <v>38.19</v>
      </c>
      <c r="D638" s="6">
        <v>0</v>
      </c>
      <c r="E638" s="6" t="s">
        <v>22</v>
      </c>
      <c r="F638" s="6" t="s">
        <v>25</v>
      </c>
      <c r="G638" s="7">
        <v>1441.09321</v>
      </c>
      <c r="H638" t="str">
        <f t="shared" si="27"/>
        <v>5.obesidade grau II</v>
      </c>
      <c r="I638">
        <f t="shared" si="28"/>
        <v>0</v>
      </c>
      <c r="J638">
        <f t="shared" si="29"/>
        <v>1</v>
      </c>
    </row>
    <row r="639" spans="1:10" x14ac:dyDescent="0.25">
      <c r="A639" s="6">
        <v>19</v>
      </c>
      <c r="B639" s="6" t="s">
        <v>18</v>
      </c>
      <c r="C639" s="7">
        <v>24.51</v>
      </c>
      <c r="D639" s="6">
        <v>1</v>
      </c>
      <c r="E639" s="6" t="s">
        <v>22</v>
      </c>
      <c r="F639" s="6" t="s">
        <v>24</v>
      </c>
      <c r="G639" s="7">
        <v>270.91118999999998</v>
      </c>
      <c r="H639" t="str">
        <f t="shared" si="27"/>
        <v>2.peso normal</v>
      </c>
      <c r="I639">
        <f t="shared" si="28"/>
        <v>0</v>
      </c>
      <c r="J639">
        <f t="shared" si="29"/>
        <v>0</v>
      </c>
    </row>
    <row r="640" spans="1:10" x14ac:dyDescent="0.25">
      <c r="A640" s="6">
        <v>35</v>
      </c>
      <c r="B640" s="6" t="s">
        <v>18</v>
      </c>
      <c r="C640" s="7">
        <v>38.094999999999999</v>
      </c>
      <c r="D640" s="6">
        <v>2</v>
      </c>
      <c r="E640" s="6" t="s">
        <v>22</v>
      </c>
      <c r="F640" s="6" t="s">
        <v>25</v>
      </c>
      <c r="G640" s="7">
        <v>2491.5046259999999</v>
      </c>
      <c r="H640" t="str">
        <f t="shared" si="27"/>
        <v>5.obesidade grau II</v>
      </c>
      <c r="I640">
        <f t="shared" si="28"/>
        <v>0</v>
      </c>
      <c r="J640">
        <f t="shared" si="29"/>
        <v>1</v>
      </c>
    </row>
    <row r="641" spans="1:10" x14ac:dyDescent="0.25">
      <c r="A641" s="6">
        <v>39</v>
      </c>
      <c r="B641" s="6" t="s">
        <v>21</v>
      </c>
      <c r="C641" s="7">
        <v>26.41</v>
      </c>
      <c r="D641" s="6">
        <v>0</v>
      </c>
      <c r="E641" s="6" t="s">
        <v>19</v>
      </c>
      <c r="F641" s="6" t="s">
        <v>25</v>
      </c>
      <c r="G641" s="7">
        <v>2014.93229</v>
      </c>
      <c r="H641" t="str">
        <f t="shared" si="27"/>
        <v>3.sobrepeso</v>
      </c>
      <c r="I641">
        <f t="shared" si="28"/>
        <v>1</v>
      </c>
      <c r="J641">
        <f t="shared" si="29"/>
        <v>1</v>
      </c>
    </row>
    <row r="642" spans="1:10" x14ac:dyDescent="0.25">
      <c r="A642" s="6">
        <v>56</v>
      </c>
      <c r="B642" s="6" t="s">
        <v>21</v>
      </c>
      <c r="C642" s="7">
        <v>33.659999999999997</v>
      </c>
      <c r="D642" s="6">
        <v>4</v>
      </c>
      <c r="E642" s="6" t="s">
        <v>22</v>
      </c>
      <c r="F642" s="6" t="s">
        <v>23</v>
      </c>
      <c r="G642" s="7">
        <v>1294.91554</v>
      </c>
      <c r="H642" t="str">
        <f t="shared" si="27"/>
        <v>4.obesidade grau I</v>
      </c>
      <c r="I642">
        <f t="shared" si="28"/>
        <v>0</v>
      </c>
      <c r="J642">
        <f t="shared" si="29"/>
        <v>1</v>
      </c>
    </row>
    <row r="643" spans="1:10" x14ac:dyDescent="0.25">
      <c r="A643" s="6">
        <v>33</v>
      </c>
      <c r="B643" s="6" t="s">
        <v>21</v>
      </c>
      <c r="C643" s="7">
        <v>42.4</v>
      </c>
      <c r="D643" s="6">
        <v>5</v>
      </c>
      <c r="E643" s="6" t="s">
        <v>22</v>
      </c>
      <c r="F643" s="6" t="s">
        <v>20</v>
      </c>
      <c r="G643" s="7">
        <v>666.62430000000006</v>
      </c>
      <c r="H643" t="str">
        <f t="shared" si="27"/>
        <v>6.obesidade grau III</v>
      </c>
      <c r="I643">
        <f t="shared" si="28"/>
        <v>0</v>
      </c>
      <c r="J643">
        <f t="shared" si="29"/>
        <v>1</v>
      </c>
    </row>
    <row r="644" spans="1:10" x14ac:dyDescent="0.25">
      <c r="A644" s="6">
        <v>42</v>
      </c>
      <c r="B644" s="6" t="s">
        <v>21</v>
      </c>
      <c r="C644" s="7">
        <v>28.31</v>
      </c>
      <c r="D644" s="6">
        <v>3</v>
      </c>
      <c r="E644" s="6" t="s">
        <v>19</v>
      </c>
      <c r="F644" s="6" t="s">
        <v>24</v>
      </c>
      <c r="G644" s="7">
        <v>3278.7458590000001</v>
      </c>
      <c r="H644" t="str">
        <f t="shared" ref="H644:H707" si="30">IF(C644&lt;18.5,"1.baixo peso",IF(C644&lt;25,"2.peso normal",IF(C644&lt;30,"3.sobrepeso",IF(C644&lt;35,"4.obesidade grau I",IF(C644&lt;40,"5.obesidade grau II","6.obesidade grau III")))))</f>
        <v>3.sobrepeso</v>
      </c>
      <c r="I644">
        <f t="shared" ref="I644:I707" si="31">IF(E644="Sim",1,0)</f>
        <v>1</v>
      </c>
      <c r="J644">
        <f t="shared" ref="J644:J707" si="32">IF(C644&gt;24.99,1,0)</f>
        <v>1</v>
      </c>
    </row>
    <row r="645" spans="1:10" x14ac:dyDescent="0.25">
      <c r="A645" s="6">
        <v>61</v>
      </c>
      <c r="B645" s="6" t="s">
        <v>21</v>
      </c>
      <c r="C645" s="7">
        <v>33.914999999999999</v>
      </c>
      <c r="D645" s="6">
        <v>0</v>
      </c>
      <c r="E645" s="6" t="s">
        <v>22</v>
      </c>
      <c r="F645" s="6" t="s">
        <v>25</v>
      </c>
      <c r="G645" s="7">
        <v>1314.386485</v>
      </c>
      <c r="H645" t="str">
        <f t="shared" si="30"/>
        <v>4.obesidade grau I</v>
      </c>
      <c r="I645">
        <f t="shared" si="31"/>
        <v>0</v>
      </c>
      <c r="J645">
        <f t="shared" si="32"/>
        <v>1</v>
      </c>
    </row>
    <row r="646" spans="1:10" x14ac:dyDescent="0.25">
      <c r="A646" s="6">
        <v>23</v>
      </c>
      <c r="B646" s="6" t="s">
        <v>18</v>
      </c>
      <c r="C646" s="7">
        <v>34.96</v>
      </c>
      <c r="D646" s="6">
        <v>3</v>
      </c>
      <c r="E646" s="6" t="s">
        <v>22</v>
      </c>
      <c r="F646" s="6" t="s">
        <v>24</v>
      </c>
      <c r="G646" s="7">
        <v>446.66214000000002</v>
      </c>
      <c r="H646" t="str">
        <f t="shared" si="30"/>
        <v>4.obesidade grau I</v>
      </c>
      <c r="I646">
        <f t="shared" si="31"/>
        <v>0</v>
      </c>
      <c r="J646">
        <f t="shared" si="32"/>
        <v>1</v>
      </c>
    </row>
    <row r="647" spans="1:10" x14ac:dyDescent="0.25">
      <c r="A647" s="6">
        <v>43</v>
      </c>
      <c r="B647" s="6" t="s">
        <v>21</v>
      </c>
      <c r="C647" s="7">
        <v>35.31</v>
      </c>
      <c r="D647" s="6">
        <v>2</v>
      </c>
      <c r="E647" s="6" t="s">
        <v>22</v>
      </c>
      <c r="F647" s="6" t="s">
        <v>23</v>
      </c>
      <c r="G647" s="7">
        <v>1880.6145469999999</v>
      </c>
      <c r="H647" t="str">
        <f t="shared" si="30"/>
        <v>5.obesidade grau II</v>
      </c>
      <c r="I647">
        <f t="shared" si="31"/>
        <v>0</v>
      </c>
      <c r="J647">
        <f t="shared" si="32"/>
        <v>1</v>
      </c>
    </row>
    <row r="648" spans="1:10" x14ac:dyDescent="0.25">
      <c r="A648" s="6">
        <v>48</v>
      </c>
      <c r="B648" s="6" t="s">
        <v>21</v>
      </c>
      <c r="C648" s="7">
        <v>30.78</v>
      </c>
      <c r="D648" s="6">
        <v>3</v>
      </c>
      <c r="E648" s="6" t="s">
        <v>22</v>
      </c>
      <c r="F648" s="6" t="s">
        <v>25</v>
      </c>
      <c r="G648" s="7">
        <v>1014.1136200000001</v>
      </c>
      <c r="H648" t="str">
        <f t="shared" si="30"/>
        <v>4.obesidade grau I</v>
      </c>
      <c r="I648">
        <f t="shared" si="31"/>
        <v>0</v>
      </c>
      <c r="J648">
        <f t="shared" si="32"/>
        <v>1</v>
      </c>
    </row>
    <row r="649" spans="1:10" x14ac:dyDescent="0.25">
      <c r="A649" s="6">
        <v>39</v>
      </c>
      <c r="B649" s="6" t="s">
        <v>21</v>
      </c>
      <c r="C649" s="7">
        <v>26.22</v>
      </c>
      <c r="D649" s="6">
        <v>1</v>
      </c>
      <c r="E649" s="6" t="s">
        <v>22</v>
      </c>
      <c r="F649" s="6" t="s">
        <v>24</v>
      </c>
      <c r="G649" s="7">
        <v>612.35688000000005</v>
      </c>
      <c r="H649" t="str">
        <f t="shared" si="30"/>
        <v>3.sobrepeso</v>
      </c>
      <c r="I649">
        <f t="shared" si="31"/>
        <v>0</v>
      </c>
      <c r="J649">
        <f t="shared" si="32"/>
        <v>1</v>
      </c>
    </row>
    <row r="650" spans="1:10" x14ac:dyDescent="0.25">
      <c r="A650" s="6">
        <v>40</v>
      </c>
      <c r="B650" s="6" t="s">
        <v>18</v>
      </c>
      <c r="C650" s="7">
        <v>23.37</v>
      </c>
      <c r="D650" s="6">
        <v>3</v>
      </c>
      <c r="E650" s="6" t="s">
        <v>22</v>
      </c>
      <c r="F650" s="6" t="s">
        <v>25</v>
      </c>
      <c r="G650" s="7">
        <v>825.22842999999989</v>
      </c>
      <c r="H650" t="str">
        <f t="shared" si="30"/>
        <v>2.peso normal</v>
      </c>
      <c r="I650">
        <f t="shared" si="31"/>
        <v>0</v>
      </c>
      <c r="J650">
        <f t="shared" si="32"/>
        <v>0</v>
      </c>
    </row>
    <row r="651" spans="1:10" x14ac:dyDescent="0.25">
      <c r="A651" s="6">
        <v>18</v>
      </c>
      <c r="B651" s="6" t="s">
        <v>21</v>
      </c>
      <c r="C651" s="7">
        <v>28.5</v>
      </c>
      <c r="D651" s="6">
        <v>0</v>
      </c>
      <c r="E651" s="6" t="s">
        <v>22</v>
      </c>
      <c r="F651" s="6" t="s">
        <v>25</v>
      </c>
      <c r="G651" s="7">
        <v>171.2227</v>
      </c>
      <c r="H651" t="str">
        <f t="shared" si="30"/>
        <v>3.sobrepeso</v>
      </c>
      <c r="I651">
        <f t="shared" si="31"/>
        <v>0</v>
      </c>
      <c r="J651">
        <f t="shared" si="32"/>
        <v>1</v>
      </c>
    </row>
    <row r="652" spans="1:10" x14ac:dyDescent="0.25">
      <c r="A652" s="6">
        <v>58</v>
      </c>
      <c r="B652" s="6" t="s">
        <v>18</v>
      </c>
      <c r="C652" s="7">
        <v>32.965000000000003</v>
      </c>
      <c r="D652" s="6">
        <v>0</v>
      </c>
      <c r="E652" s="6" t="s">
        <v>22</v>
      </c>
      <c r="F652" s="6" t="s">
        <v>25</v>
      </c>
      <c r="G652" s="7">
        <v>1243.095335</v>
      </c>
      <c r="H652" t="str">
        <f t="shared" si="30"/>
        <v>4.obesidade grau I</v>
      </c>
      <c r="I652">
        <f t="shared" si="31"/>
        <v>0</v>
      </c>
      <c r="J652">
        <f t="shared" si="32"/>
        <v>1</v>
      </c>
    </row>
    <row r="653" spans="1:10" x14ac:dyDescent="0.25">
      <c r="A653" s="6">
        <v>49</v>
      </c>
      <c r="B653" s="6" t="s">
        <v>18</v>
      </c>
      <c r="C653" s="7">
        <v>42.68</v>
      </c>
      <c r="D653" s="6">
        <v>2</v>
      </c>
      <c r="E653" s="6" t="s">
        <v>22</v>
      </c>
      <c r="F653" s="6" t="s">
        <v>23</v>
      </c>
      <c r="G653" s="7">
        <v>980.08881999999994</v>
      </c>
      <c r="H653" t="str">
        <f t="shared" si="30"/>
        <v>6.obesidade grau III</v>
      </c>
      <c r="I653">
        <f t="shared" si="31"/>
        <v>0</v>
      </c>
      <c r="J653">
        <f t="shared" si="32"/>
        <v>1</v>
      </c>
    </row>
    <row r="654" spans="1:10" x14ac:dyDescent="0.25">
      <c r="A654" s="6">
        <v>53</v>
      </c>
      <c r="B654" s="6" t="s">
        <v>18</v>
      </c>
      <c r="C654" s="7">
        <v>39.6</v>
      </c>
      <c r="D654" s="6">
        <v>1</v>
      </c>
      <c r="E654" s="6" t="s">
        <v>22</v>
      </c>
      <c r="F654" s="6" t="s">
        <v>23</v>
      </c>
      <c r="G654" s="7">
        <v>1057.9711</v>
      </c>
      <c r="H654" t="str">
        <f t="shared" si="30"/>
        <v>5.obesidade grau II</v>
      </c>
      <c r="I654">
        <f t="shared" si="31"/>
        <v>0</v>
      </c>
      <c r="J654">
        <f t="shared" si="32"/>
        <v>1</v>
      </c>
    </row>
    <row r="655" spans="1:10" x14ac:dyDescent="0.25">
      <c r="A655" s="6">
        <v>48</v>
      </c>
      <c r="B655" s="6" t="s">
        <v>18</v>
      </c>
      <c r="C655" s="7">
        <v>31.13</v>
      </c>
      <c r="D655" s="6">
        <v>0</v>
      </c>
      <c r="E655" s="6" t="s">
        <v>22</v>
      </c>
      <c r="F655" s="6" t="s">
        <v>23</v>
      </c>
      <c r="G655" s="7">
        <v>828.06227000000001</v>
      </c>
      <c r="H655" t="str">
        <f t="shared" si="30"/>
        <v>4.obesidade grau I</v>
      </c>
      <c r="I655">
        <f t="shared" si="31"/>
        <v>0</v>
      </c>
      <c r="J655">
        <f t="shared" si="32"/>
        <v>1</v>
      </c>
    </row>
    <row r="656" spans="1:10" x14ac:dyDescent="0.25">
      <c r="A656" s="6">
        <v>45</v>
      </c>
      <c r="B656" s="6" t="s">
        <v>18</v>
      </c>
      <c r="C656" s="7">
        <v>36.299999999999997</v>
      </c>
      <c r="D656" s="6">
        <v>2</v>
      </c>
      <c r="E656" s="6" t="s">
        <v>22</v>
      </c>
      <c r="F656" s="6" t="s">
        <v>23</v>
      </c>
      <c r="G656" s="7">
        <v>852.75319999999988</v>
      </c>
      <c r="H656" t="str">
        <f t="shared" si="30"/>
        <v>5.obesidade grau II</v>
      </c>
      <c r="I656">
        <f t="shared" si="31"/>
        <v>0</v>
      </c>
      <c r="J656">
        <f t="shared" si="32"/>
        <v>1</v>
      </c>
    </row>
    <row r="657" spans="1:10" x14ac:dyDescent="0.25">
      <c r="A657" s="6">
        <v>59</v>
      </c>
      <c r="B657" s="6" t="s">
        <v>18</v>
      </c>
      <c r="C657" s="7">
        <v>35.200000000000003</v>
      </c>
      <c r="D657" s="6">
        <v>0</v>
      </c>
      <c r="E657" s="6" t="s">
        <v>22</v>
      </c>
      <c r="F657" s="6" t="s">
        <v>23</v>
      </c>
      <c r="G657" s="7">
        <v>1224.4531000000002</v>
      </c>
      <c r="H657" t="str">
        <f t="shared" si="30"/>
        <v>5.obesidade grau II</v>
      </c>
      <c r="I657">
        <f t="shared" si="31"/>
        <v>0</v>
      </c>
      <c r="J657">
        <f t="shared" si="32"/>
        <v>1</v>
      </c>
    </row>
    <row r="658" spans="1:10" x14ac:dyDescent="0.25">
      <c r="A658" s="6">
        <v>52</v>
      </c>
      <c r="B658" s="6" t="s">
        <v>18</v>
      </c>
      <c r="C658" s="7">
        <v>25.3</v>
      </c>
      <c r="D658" s="6">
        <v>2</v>
      </c>
      <c r="E658" s="6" t="s">
        <v>19</v>
      </c>
      <c r="F658" s="6" t="s">
        <v>23</v>
      </c>
      <c r="G658" s="7">
        <v>2466.7419</v>
      </c>
      <c r="H658" t="str">
        <f t="shared" si="30"/>
        <v>3.sobrepeso</v>
      </c>
      <c r="I658">
        <f t="shared" si="31"/>
        <v>1</v>
      </c>
      <c r="J658">
        <f t="shared" si="32"/>
        <v>1</v>
      </c>
    </row>
    <row r="659" spans="1:10" x14ac:dyDescent="0.25">
      <c r="A659" s="6">
        <v>26</v>
      </c>
      <c r="B659" s="6" t="s">
        <v>18</v>
      </c>
      <c r="C659" s="7">
        <v>42.4</v>
      </c>
      <c r="D659" s="6">
        <v>1</v>
      </c>
      <c r="E659" s="6" t="s">
        <v>22</v>
      </c>
      <c r="F659" s="6" t="s">
        <v>20</v>
      </c>
      <c r="G659" s="7">
        <v>341.0324</v>
      </c>
      <c r="H659" t="str">
        <f t="shared" si="30"/>
        <v>6.obesidade grau III</v>
      </c>
      <c r="I659">
        <f t="shared" si="31"/>
        <v>0</v>
      </c>
      <c r="J659">
        <f t="shared" si="32"/>
        <v>1</v>
      </c>
    </row>
    <row r="660" spans="1:10" x14ac:dyDescent="0.25">
      <c r="A660" s="6">
        <v>27</v>
      </c>
      <c r="B660" s="6" t="s">
        <v>21</v>
      </c>
      <c r="C660" s="7">
        <v>33.155000000000001</v>
      </c>
      <c r="D660" s="6">
        <v>2</v>
      </c>
      <c r="E660" s="6" t="s">
        <v>22</v>
      </c>
      <c r="F660" s="6" t="s">
        <v>24</v>
      </c>
      <c r="G660" s="7">
        <v>405.87124499999999</v>
      </c>
      <c r="H660" t="str">
        <f t="shared" si="30"/>
        <v>4.obesidade grau I</v>
      </c>
      <c r="I660">
        <f t="shared" si="31"/>
        <v>0</v>
      </c>
      <c r="J660">
        <f t="shared" si="32"/>
        <v>1</v>
      </c>
    </row>
    <row r="661" spans="1:10" x14ac:dyDescent="0.25">
      <c r="A661" s="6">
        <v>48</v>
      </c>
      <c r="B661" s="6" t="s">
        <v>18</v>
      </c>
      <c r="C661" s="7">
        <v>35.909999999999997</v>
      </c>
      <c r="D661" s="6">
        <v>1</v>
      </c>
      <c r="E661" s="6" t="s">
        <v>22</v>
      </c>
      <c r="F661" s="6" t="s">
        <v>25</v>
      </c>
      <c r="G661" s="7">
        <v>2639.2260289999999</v>
      </c>
      <c r="H661" t="str">
        <f t="shared" si="30"/>
        <v>5.obesidade grau II</v>
      </c>
      <c r="I661">
        <f t="shared" si="31"/>
        <v>0</v>
      </c>
      <c r="J661">
        <f t="shared" si="32"/>
        <v>1</v>
      </c>
    </row>
    <row r="662" spans="1:10" x14ac:dyDescent="0.25">
      <c r="A662" s="6">
        <v>57</v>
      </c>
      <c r="B662" s="6" t="s">
        <v>18</v>
      </c>
      <c r="C662" s="7">
        <v>28.785</v>
      </c>
      <c r="D662" s="6">
        <v>4</v>
      </c>
      <c r="E662" s="6" t="s">
        <v>22</v>
      </c>
      <c r="F662" s="6" t="s">
        <v>25</v>
      </c>
      <c r="G662" s="7">
        <v>1439.4398150000002</v>
      </c>
      <c r="H662" t="str">
        <f t="shared" si="30"/>
        <v>3.sobrepeso</v>
      </c>
      <c r="I662">
        <f t="shared" si="31"/>
        <v>0</v>
      </c>
      <c r="J662">
        <f t="shared" si="32"/>
        <v>1</v>
      </c>
    </row>
    <row r="663" spans="1:10" x14ac:dyDescent="0.25">
      <c r="A663" s="6">
        <v>37</v>
      </c>
      <c r="B663" s="6" t="s">
        <v>21</v>
      </c>
      <c r="C663" s="7">
        <v>46.53</v>
      </c>
      <c r="D663" s="6">
        <v>3</v>
      </c>
      <c r="E663" s="6" t="s">
        <v>22</v>
      </c>
      <c r="F663" s="6" t="s">
        <v>23</v>
      </c>
      <c r="G663" s="7">
        <v>643.56236999999999</v>
      </c>
      <c r="H663" t="str">
        <f t="shared" si="30"/>
        <v>6.obesidade grau III</v>
      </c>
      <c r="I663">
        <f t="shared" si="31"/>
        <v>0</v>
      </c>
      <c r="J663">
        <f t="shared" si="32"/>
        <v>1</v>
      </c>
    </row>
    <row r="664" spans="1:10" x14ac:dyDescent="0.25">
      <c r="A664" s="6">
        <v>57</v>
      </c>
      <c r="B664" s="6" t="s">
        <v>18</v>
      </c>
      <c r="C664" s="7">
        <v>23.98</v>
      </c>
      <c r="D664" s="6">
        <v>1</v>
      </c>
      <c r="E664" s="6" t="s">
        <v>22</v>
      </c>
      <c r="F664" s="6" t="s">
        <v>23</v>
      </c>
      <c r="G664" s="7">
        <v>2219.2437110000001</v>
      </c>
      <c r="H664" t="str">
        <f t="shared" si="30"/>
        <v>2.peso normal</v>
      </c>
      <c r="I664">
        <f t="shared" si="31"/>
        <v>0</v>
      </c>
      <c r="J664">
        <f t="shared" si="32"/>
        <v>0</v>
      </c>
    </row>
    <row r="665" spans="1:10" x14ac:dyDescent="0.25">
      <c r="A665" s="6">
        <v>32</v>
      </c>
      <c r="B665" s="6" t="s">
        <v>18</v>
      </c>
      <c r="C665" s="7">
        <v>31.54</v>
      </c>
      <c r="D665" s="6">
        <v>1</v>
      </c>
      <c r="E665" s="6" t="s">
        <v>22</v>
      </c>
      <c r="F665" s="6" t="s">
        <v>25</v>
      </c>
      <c r="G665" s="7">
        <v>514.85526000000004</v>
      </c>
      <c r="H665" t="str">
        <f t="shared" si="30"/>
        <v>4.obesidade grau I</v>
      </c>
      <c r="I665">
        <f t="shared" si="31"/>
        <v>0</v>
      </c>
      <c r="J665">
        <f t="shared" si="32"/>
        <v>1</v>
      </c>
    </row>
    <row r="666" spans="1:10" x14ac:dyDescent="0.25">
      <c r="A666" s="6">
        <v>18</v>
      </c>
      <c r="B666" s="6" t="s">
        <v>21</v>
      </c>
      <c r="C666" s="7">
        <v>33.659999999999997</v>
      </c>
      <c r="D666" s="6">
        <v>0</v>
      </c>
      <c r="E666" s="6" t="s">
        <v>22</v>
      </c>
      <c r="F666" s="6" t="s">
        <v>23</v>
      </c>
      <c r="G666" s="7">
        <v>113.63994</v>
      </c>
      <c r="H666" t="str">
        <f t="shared" si="30"/>
        <v>4.obesidade grau I</v>
      </c>
      <c r="I666">
        <f t="shared" si="31"/>
        <v>0</v>
      </c>
      <c r="J666">
        <f t="shared" si="32"/>
        <v>1</v>
      </c>
    </row>
    <row r="667" spans="1:10" x14ac:dyDescent="0.25">
      <c r="A667" s="6">
        <v>64</v>
      </c>
      <c r="B667" s="6" t="s">
        <v>18</v>
      </c>
      <c r="C667" s="7">
        <v>22.99</v>
      </c>
      <c r="D667" s="6">
        <v>0</v>
      </c>
      <c r="E667" s="6" t="s">
        <v>19</v>
      </c>
      <c r="F667" s="6" t="s">
        <v>23</v>
      </c>
      <c r="G667" s="7">
        <v>2703.7914100000003</v>
      </c>
      <c r="H667" t="str">
        <f t="shared" si="30"/>
        <v>2.peso normal</v>
      </c>
      <c r="I667">
        <f t="shared" si="31"/>
        <v>1</v>
      </c>
      <c r="J667">
        <f t="shared" si="32"/>
        <v>0</v>
      </c>
    </row>
    <row r="668" spans="1:10" x14ac:dyDescent="0.25">
      <c r="A668" s="6">
        <v>43</v>
      </c>
      <c r="B668" s="6" t="s">
        <v>21</v>
      </c>
      <c r="C668" s="7">
        <v>38.06</v>
      </c>
      <c r="D668" s="6">
        <v>2</v>
      </c>
      <c r="E668" s="6" t="s">
        <v>19</v>
      </c>
      <c r="F668" s="6" t="s">
        <v>23</v>
      </c>
      <c r="G668" s="7">
        <v>4256.0430399999996</v>
      </c>
      <c r="H668" t="str">
        <f t="shared" si="30"/>
        <v>5.obesidade grau II</v>
      </c>
      <c r="I668">
        <f t="shared" si="31"/>
        <v>1</v>
      </c>
      <c r="J668">
        <f t="shared" si="32"/>
        <v>1</v>
      </c>
    </row>
    <row r="669" spans="1:10" x14ac:dyDescent="0.25">
      <c r="A669" s="6">
        <v>49</v>
      </c>
      <c r="B669" s="6" t="s">
        <v>21</v>
      </c>
      <c r="C669" s="7">
        <v>28.7</v>
      </c>
      <c r="D669" s="6">
        <v>1</v>
      </c>
      <c r="E669" s="6" t="s">
        <v>22</v>
      </c>
      <c r="F669" s="6" t="s">
        <v>20</v>
      </c>
      <c r="G669" s="7">
        <v>870.34559999999999</v>
      </c>
      <c r="H669" t="str">
        <f t="shared" si="30"/>
        <v>3.sobrepeso</v>
      </c>
      <c r="I669">
        <f t="shared" si="31"/>
        <v>0</v>
      </c>
      <c r="J669">
        <f t="shared" si="32"/>
        <v>1</v>
      </c>
    </row>
    <row r="670" spans="1:10" x14ac:dyDescent="0.25">
      <c r="A670" s="6">
        <v>40</v>
      </c>
      <c r="B670" s="6" t="s">
        <v>18</v>
      </c>
      <c r="C670" s="7">
        <v>32.774999999999999</v>
      </c>
      <c r="D670" s="6">
        <v>2</v>
      </c>
      <c r="E670" s="6" t="s">
        <v>19</v>
      </c>
      <c r="F670" s="6" t="s">
        <v>24</v>
      </c>
      <c r="G670" s="7">
        <v>4000.3332249999999</v>
      </c>
      <c r="H670" t="str">
        <f t="shared" si="30"/>
        <v>4.obesidade grau I</v>
      </c>
      <c r="I670">
        <f t="shared" si="31"/>
        <v>1</v>
      </c>
      <c r="J670">
        <f t="shared" si="32"/>
        <v>1</v>
      </c>
    </row>
    <row r="671" spans="1:10" x14ac:dyDescent="0.25">
      <c r="A671" s="6">
        <v>62</v>
      </c>
      <c r="B671" s="6" t="s">
        <v>21</v>
      </c>
      <c r="C671" s="7">
        <v>32.015000000000001</v>
      </c>
      <c r="D671" s="6">
        <v>0</v>
      </c>
      <c r="E671" s="6" t="s">
        <v>19</v>
      </c>
      <c r="F671" s="6" t="s">
        <v>25</v>
      </c>
      <c r="G671" s="7">
        <v>4571.0207849999997</v>
      </c>
      <c r="H671" t="str">
        <f t="shared" si="30"/>
        <v>4.obesidade grau I</v>
      </c>
      <c r="I671">
        <f t="shared" si="31"/>
        <v>1</v>
      </c>
      <c r="J671">
        <f t="shared" si="32"/>
        <v>1</v>
      </c>
    </row>
    <row r="672" spans="1:10" x14ac:dyDescent="0.25">
      <c r="A672" s="6">
        <v>40</v>
      </c>
      <c r="B672" s="6" t="s">
        <v>18</v>
      </c>
      <c r="C672" s="7">
        <v>29.81</v>
      </c>
      <c r="D672" s="6">
        <v>1</v>
      </c>
      <c r="E672" s="6" t="s">
        <v>22</v>
      </c>
      <c r="F672" s="6" t="s">
        <v>23</v>
      </c>
      <c r="G672" s="7">
        <v>650.02359000000001</v>
      </c>
      <c r="H672" t="str">
        <f t="shared" si="30"/>
        <v>3.sobrepeso</v>
      </c>
      <c r="I672">
        <f t="shared" si="31"/>
        <v>0</v>
      </c>
      <c r="J672">
        <f t="shared" si="32"/>
        <v>1</v>
      </c>
    </row>
    <row r="673" spans="1:10" x14ac:dyDescent="0.25">
      <c r="A673" s="6">
        <v>30</v>
      </c>
      <c r="B673" s="6" t="s">
        <v>21</v>
      </c>
      <c r="C673" s="7">
        <v>31.57</v>
      </c>
      <c r="D673" s="6">
        <v>3</v>
      </c>
      <c r="E673" s="6" t="s">
        <v>22</v>
      </c>
      <c r="F673" s="6" t="s">
        <v>23</v>
      </c>
      <c r="G673" s="7">
        <v>483.75823000000003</v>
      </c>
      <c r="H673" t="str">
        <f t="shared" si="30"/>
        <v>4.obesidade grau I</v>
      </c>
      <c r="I673">
        <f t="shared" si="31"/>
        <v>0</v>
      </c>
      <c r="J673">
        <f t="shared" si="32"/>
        <v>1</v>
      </c>
    </row>
    <row r="674" spans="1:10" x14ac:dyDescent="0.25">
      <c r="A674" s="6">
        <v>29</v>
      </c>
      <c r="B674" s="6" t="s">
        <v>18</v>
      </c>
      <c r="C674" s="7">
        <v>31.16</v>
      </c>
      <c r="D674" s="6">
        <v>0</v>
      </c>
      <c r="E674" s="6" t="s">
        <v>22</v>
      </c>
      <c r="F674" s="6" t="s">
        <v>25</v>
      </c>
      <c r="G674" s="7">
        <v>394.35954000000004</v>
      </c>
      <c r="H674" t="str">
        <f t="shared" si="30"/>
        <v>4.obesidade grau I</v>
      </c>
      <c r="I674">
        <f t="shared" si="31"/>
        <v>0</v>
      </c>
      <c r="J674">
        <f t="shared" si="32"/>
        <v>1</v>
      </c>
    </row>
    <row r="675" spans="1:10" x14ac:dyDescent="0.25">
      <c r="A675" s="6">
        <v>36</v>
      </c>
      <c r="B675" s="6" t="s">
        <v>21</v>
      </c>
      <c r="C675" s="7">
        <v>29.7</v>
      </c>
      <c r="D675" s="6">
        <v>0</v>
      </c>
      <c r="E675" s="6" t="s">
        <v>22</v>
      </c>
      <c r="F675" s="6" t="s">
        <v>23</v>
      </c>
      <c r="G675" s="7">
        <v>439.97309999999999</v>
      </c>
      <c r="H675" t="str">
        <f t="shared" si="30"/>
        <v>3.sobrepeso</v>
      </c>
      <c r="I675">
        <f t="shared" si="31"/>
        <v>0</v>
      </c>
      <c r="J675">
        <f t="shared" si="32"/>
        <v>1</v>
      </c>
    </row>
    <row r="676" spans="1:10" x14ac:dyDescent="0.25">
      <c r="A676" s="6">
        <v>41</v>
      </c>
      <c r="B676" s="6" t="s">
        <v>18</v>
      </c>
      <c r="C676" s="7">
        <v>31.02</v>
      </c>
      <c r="D676" s="6">
        <v>0</v>
      </c>
      <c r="E676" s="6" t="s">
        <v>22</v>
      </c>
      <c r="F676" s="6" t="s">
        <v>23</v>
      </c>
      <c r="G676" s="7">
        <v>618.53208000000006</v>
      </c>
      <c r="H676" t="str">
        <f t="shared" si="30"/>
        <v>4.obesidade grau I</v>
      </c>
      <c r="I676">
        <f t="shared" si="31"/>
        <v>0</v>
      </c>
      <c r="J676">
        <f t="shared" si="32"/>
        <v>1</v>
      </c>
    </row>
    <row r="677" spans="1:10" x14ac:dyDescent="0.25">
      <c r="A677" s="6">
        <v>44</v>
      </c>
      <c r="B677" s="6" t="s">
        <v>18</v>
      </c>
      <c r="C677" s="7">
        <v>43.89</v>
      </c>
      <c r="D677" s="6">
        <v>2</v>
      </c>
      <c r="E677" s="6" t="s">
        <v>19</v>
      </c>
      <c r="F677" s="6" t="s">
        <v>23</v>
      </c>
      <c r="G677" s="7">
        <v>4620.0985099999998</v>
      </c>
      <c r="H677" t="str">
        <f t="shared" si="30"/>
        <v>6.obesidade grau III</v>
      </c>
      <c r="I677">
        <f t="shared" si="31"/>
        <v>1</v>
      </c>
      <c r="J677">
        <f t="shared" si="32"/>
        <v>1</v>
      </c>
    </row>
    <row r="678" spans="1:10" x14ac:dyDescent="0.25">
      <c r="A678" s="6">
        <v>45</v>
      </c>
      <c r="B678" s="6" t="s">
        <v>21</v>
      </c>
      <c r="C678" s="7">
        <v>21.375</v>
      </c>
      <c r="D678" s="6">
        <v>0</v>
      </c>
      <c r="E678" s="6" t="s">
        <v>22</v>
      </c>
      <c r="F678" s="6" t="s">
        <v>24</v>
      </c>
      <c r="G678" s="7">
        <v>722.27862500000003</v>
      </c>
      <c r="H678" t="str">
        <f t="shared" si="30"/>
        <v>2.peso normal</v>
      </c>
      <c r="I678">
        <f t="shared" si="31"/>
        <v>0</v>
      </c>
      <c r="J678">
        <f t="shared" si="32"/>
        <v>0</v>
      </c>
    </row>
    <row r="679" spans="1:10" x14ac:dyDescent="0.25">
      <c r="A679" s="6">
        <v>55</v>
      </c>
      <c r="B679" s="6" t="s">
        <v>18</v>
      </c>
      <c r="C679" s="7">
        <v>40.81</v>
      </c>
      <c r="D679" s="6">
        <v>3</v>
      </c>
      <c r="E679" s="6" t="s">
        <v>22</v>
      </c>
      <c r="F679" s="6" t="s">
        <v>23</v>
      </c>
      <c r="G679" s="7">
        <v>1248.5800899999999</v>
      </c>
      <c r="H679" t="str">
        <f t="shared" si="30"/>
        <v>6.obesidade grau III</v>
      </c>
      <c r="I679">
        <f t="shared" si="31"/>
        <v>0</v>
      </c>
      <c r="J679">
        <f t="shared" si="32"/>
        <v>1</v>
      </c>
    </row>
    <row r="680" spans="1:10" x14ac:dyDescent="0.25">
      <c r="A680" s="6">
        <v>60</v>
      </c>
      <c r="B680" s="6" t="s">
        <v>21</v>
      </c>
      <c r="C680" s="7">
        <v>31.35</v>
      </c>
      <c r="D680" s="6">
        <v>3</v>
      </c>
      <c r="E680" s="6" t="s">
        <v>19</v>
      </c>
      <c r="F680" s="6" t="s">
        <v>24</v>
      </c>
      <c r="G680" s="7">
        <v>4613.0526499999996</v>
      </c>
      <c r="H680" t="str">
        <f t="shared" si="30"/>
        <v>4.obesidade grau I</v>
      </c>
      <c r="I680">
        <f t="shared" si="31"/>
        <v>1</v>
      </c>
      <c r="J680">
        <f t="shared" si="32"/>
        <v>1</v>
      </c>
    </row>
    <row r="681" spans="1:10" x14ac:dyDescent="0.25">
      <c r="A681" s="6">
        <v>56</v>
      </c>
      <c r="B681" s="6" t="s">
        <v>21</v>
      </c>
      <c r="C681" s="7">
        <v>36.1</v>
      </c>
      <c r="D681" s="6">
        <v>3</v>
      </c>
      <c r="E681" s="6" t="s">
        <v>22</v>
      </c>
      <c r="F681" s="6" t="s">
        <v>20</v>
      </c>
      <c r="G681" s="7">
        <v>1236.3547000000001</v>
      </c>
      <c r="H681" t="str">
        <f t="shared" si="30"/>
        <v>5.obesidade grau II</v>
      </c>
      <c r="I681">
        <f t="shared" si="31"/>
        <v>0</v>
      </c>
      <c r="J681">
        <f t="shared" si="32"/>
        <v>1</v>
      </c>
    </row>
    <row r="682" spans="1:10" x14ac:dyDescent="0.25">
      <c r="A682" s="6">
        <v>49</v>
      </c>
      <c r="B682" s="6" t="s">
        <v>18</v>
      </c>
      <c r="C682" s="7">
        <v>23.18</v>
      </c>
      <c r="D682" s="6">
        <v>2</v>
      </c>
      <c r="E682" s="6" t="s">
        <v>22</v>
      </c>
      <c r="F682" s="6" t="s">
        <v>24</v>
      </c>
      <c r="G682" s="7">
        <v>1015.67832</v>
      </c>
      <c r="H682" t="str">
        <f t="shared" si="30"/>
        <v>2.peso normal</v>
      </c>
      <c r="I682">
        <f t="shared" si="31"/>
        <v>0</v>
      </c>
      <c r="J682">
        <f t="shared" si="32"/>
        <v>0</v>
      </c>
    </row>
    <row r="683" spans="1:10" x14ac:dyDescent="0.25">
      <c r="A683" s="6">
        <v>21</v>
      </c>
      <c r="B683" s="6" t="s">
        <v>18</v>
      </c>
      <c r="C683" s="7">
        <v>17.399999999999999</v>
      </c>
      <c r="D683" s="6">
        <v>1</v>
      </c>
      <c r="E683" s="6" t="s">
        <v>22</v>
      </c>
      <c r="F683" s="6" t="s">
        <v>20</v>
      </c>
      <c r="G683" s="7">
        <v>258.52689999999996</v>
      </c>
      <c r="H683" t="str">
        <f t="shared" si="30"/>
        <v>1.baixo peso</v>
      </c>
      <c r="I683">
        <f t="shared" si="31"/>
        <v>0</v>
      </c>
      <c r="J683">
        <f t="shared" si="32"/>
        <v>0</v>
      </c>
    </row>
    <row r="684" spans="1:10" x14ac:dyDescent="0.25">
      <c r="A684" s="6">
        <v>19</v>
      </c>
      <c r="B684" s="6" t="s">
        <v>21</v>
      </c>
      <c r="C684" s="7">
        <v>20.3</v>
      </c>
      <c r="D684" s="6">
        <v>0</v>
      </c>
      <c r="E684" s="6" t="s">
        <v>22</v>
      </c>
      <c r="F684" s="6" t="s">
        <v>20</v>
      </c>
      <c r="G684" s="7">
        <v>124.226</v>
      </c>
      <c r="H684" t="str">
        <f t="shared" si="30"/>
        <v>2.peso normal</v>
      </c>
      <c r="I684">
        <f t="shared" si="31"/>
        <v>0</v>
      </c>
      <c r="J684">
        <f t="shared" si="32"/>
        <v>0</v>
      </c>
    </row>
    <row r="685" spans="1:10" x14ac:dyDescent="0.25">
      <c r="A685" s="6">
        <v>39</v>
      </c>
      <c r="B685" s="6" t="s">
        <v>21</v>
      </c>
      <c r="C685" s="7">
        <v>35.299999999999997</v>
      </c>
      <c r="D685" s="6">
        <v>2</v>
      </c>
      <c r="E685" s="6" t="s">
        <v>19</v>
      </c>
      <c r="F685" s="6" t="s">
        <v>20</v>
      </c>
      <c r="G685" s="7">
        <v>4010.3890000000001</v>
      </c>
      <c r="H685" t="str">
        <f t="shared" si="30"/>
        <v>5.obesidade grau II</v>
      </c>
      <c r="I685">
        <f t="shared" si="31"/>
        <v>1</v>
      </c>
      <c r="J685">
        <f t="shared" si="32"/>
        <v>1</v>
      </c>
    </row>
    <row r="686" spans="1:10" x14ac:dyDescent="0.25">
      <c r="A686" s="6">
        <v>53</v>
      </c>
      <c r="B686" s="6" t="s">
        <v>21</v>
      </c>
      <c r="C686" s="7">
        <v>24.32</v>
      </c>
      <c r="D686" s="6">
        <v>0</v>
      </c>
      <c r="E686" s="6" t="s">
        <v>22</v>
      </c>
      <c r="F686" s="6" t="s">
        <v>24</v>
      </c>
      <c r="G686" s="7">
        <v>986.34717999999998</v>
      </c>
      <c r="H686" t="str">
        <f t="shared" si="30"/>
        <v>2.peso normal</v>
      </c>
      <c r="I686">
        <f t="shared" si="31"/>
        <v>0</v>
      </c>
      <c r="J686">
        <f t="shared" si="32"/>
        <v>0</v>
      </c>
    </row>
    <row r="687" spans="1:10" x14ac:dyDescent="0.25">
      <c r="A687" s="6">
        <v>33</v>
      </c>
      <c r="B687" s="6" t="s">
        <v>18</v>
      </c>
      <c r="C687" s="7">
        <v>18.5</v>
      </c>
      <c r="D687" s="6">
        <v>1</v>
      </c>
      <c r="E687" s="6" t="s">
        <v>22</v>
      </c>
      <c r="F687" s="6" t="s">
        <v>20</v>
      </c>
      <c r="G687" s="7">
        <v>476.60219999999998</v>
      </c>
      <c r="H687" t="str">
        <f t="shared" si="30"/>
        <v>2.peso normal</v>
      </c>
      <c r="I687">
        <f t="shared" si="31"/>
        <v>0</v>
      </c>
      <c r="J687">
        <f t="shared" si="32"/>
        <v>0</v>
      </c>
    </row>
    <row r="688" spans="1:10" x14ac:dyDescent="0.25">
      <c r="A688" s="6">
        <v>53</v>
      </c>
      <c r="B688" s="6" t="s">
        <v>21</v>
      </c>
      <c r="C688" s="7">
        <v>26.41</v>
      </c>
      <c r="D688" s="6">
        <v>2</v>
      </c>
      <c r="E688" s="6" t="s">
        <v>22</v>
      </c>
      <c r="F688" s="6" t="s">
        <v>25</v>
      </c>
      <c r="G688" s="7">
        <v>1124.43769</v>
      </c>
      <c r="H688" t="str">
        <f t="shared" si="30"/>
        <v>3.sobrepeso</v>
      </c>
      <c r="I688">
        <f t="shared" si="31"/>
        <v>0</v>
      </c>
      <c r="J688">
        <f t="shared" si="32"/>
        <v>1</v>
      </c>
    </row>
    <row r="689" spans="1:10" x14ac:dyDescent="0.25">
      <c r="A689" s="6">
        <v>42</v>
      </c>
      <c r="B689" s="6" t="s">
        <v>21</v>
      </c>
      <c r="C689" s="7">
        <v>26.125</v>
      </c>
      <c r="D689" s="6">
        <v>2</v>
      </c>
      <c r="E689" s="6" t="s">
        <v>22</v>
      </c>
      <c r="F689" s="6" t="s">
        <v>25</v>
      </c>
      <c r="G689" s="7">
        <v>772.96457499999997</v>
      </c>
      <c r="H689" t="str">
        <f t="shared" si="30"/>
        <v>3.sobrepeso</v>
      </c>
      <c r="I689">
        <f t="shared" si="31"/>
        <v>0</v>
      </c>
      <c r="J689">
        <f t="shared" si="32"/>
        <v>1</v>
      </c>
    </row>
    <row r="690" spans="1:10" x14ac:dyDescent="0.25">
      <c r="A690" s="6">
        <v>40</v>
      </c>
      <c r="B690" s="6" t="s">
        <v>21</v>
      </c>
      <c r="C690" s="7">
        <v>41.69</v>
      </c>
      <c r="D690" s="6">
        <v>0</v>
      </c>
      <c r="E690" s="6" t="s">
        <v>22</v>
      </c>
      <c r="F690" s="6" t="s">
        <v>23</v>
      </c>
      <c r="G690" s="7">
        <v>543.87491</v>
      </c>
      <c r="H690" t="str">
        <f t="shared" si="30"/>
        <v>6.obesidade grau III</v>
      </c>
      <c r="I690">
        <f t="shared" si="31"/>
        <v>0</v>
      </c>
      <c r="J690">
        <f t="shared" si="32"/>
        <v>1</v>
      </c>
    </row>
    <row r="691" spans="1:10" x14ac:dyDescent="0.25">
      <c r="A691" s="6">
        <v>47</v>
      </c>
      <c r="B691" s="6" t="s">
        <v>18</v>
      </c>
      <c r="C691" s="7">
        <v>24.1</v>
      </c>
      <c r="D691" s="6">
        <v>1</v>
      </c>
      <c r="E691" s="6" t="s">
        <v>22</v>
      </c>
      <c r="F691" s="6" t="s">
        <v>20</v>
      </c>
      <c r="G691" s="7">
        <v>2623.6579969999998</v>
      </c>
      <c r="H691" t="str">
        <f t="shared" si="30"/>
        <v>2.peso normal</v>
      </c>
      <c r="I691">
        <f t="shared" si="31"/>
        <v>0</v>
      </c>
      <c r="J691">
        <f t="shared" si="32"/>
        <v>0</v>
      </c>
    </row>
    <row r="692" spans="1:10" x14ac:dyDescent="0.25">
      <c r="A692" s="6">
        <v>27</v>
      </c>
      <c r="B692" s="6" t="s">
        <v>21</v>
      </c>
      <c r="C692" s="7">
        <v>31.13</v>
      </c>
      <c r="D692" s="6">
        <v>1</v>
      </c>
      <c r="E692" s="6" t="s">
        <v>19</v>
      </c>
      <c r="F692" s="6" t="s">
        <v>23</v>
      </c>
      <c r="G692" s="7">
        <v>3480.6467700000003</v>
      </c>
      <c r="H692" t="str">
        <f t="shared" si="30"/>
        <v>4.obesidade grau I</v>
      </c>
      <c r="I692">
        <f t="shared" si="31"/>
        <v>1</v>
      </c>
      <c r="J692">
        <f t="shared" si="32"/>
        <v>1</v>
      </c>
    </row>
    <row r="693" spans="1:10" x14ac:dyDescent="0.25">
      <c r="A693" s="6">
        <v>21</v>
      </c>
      <c r="B693" s="6" t="s">
        <v>21</v>
      </c>
      <c r="C693" s="7">
        <v>27.36</v>
      </c>
      <c r="D693" s="6">
        <v>0</v>
      </c>
      <c r="E693" s="6" t="s">
        <v>22</v>
      </c>
      <c r="F693" s="6" t="s">
        <v>25</v>
      </c>
      <c r="G693" s="7">
        <v>210.41134000000002</v>
      </c>
      <c r="H693" t="str">
        <f t="shared" si="30"/>
        <v>3.sobrepeso</v>
      </c>
      <c r="I693">
        <f t="shared" si="31"/>
        <v>0</v>
      </c>
      <c r="J693">
        <f t="shared" si="32"/>
        <v>1</v>
      </c>
    </row>
    <row r="694" spans="1:10" x14ac:dyDescent="0.25">
      <c r="A694" s="6">
        <v>47</v>
      </c>
      <c r="B694" s="6" t="s">
        <v>21</v>
      </c>
      <c r="C694" s="7">
        <v>36.200000000000003</v>
      </c>
      <c r="D694" s="6">
        <v>1</v>
      </c>
      <c r="E694" s="6" t="s">
        <v>22</v>
      </c>
      <c r="F694" s="6" t="s">
        <v>20</v>
      </c>
      <c r="G694" s="7">
        <v>806.81850000000009</v>
      </c>
      <c r="H694" t="str">
        <f t="shared" si="30"/>
        <v>5.obesidade grau II</v>
      </c>
      <c r="I694">
        <f t="shared" si="31"/>
        <v>0</v>
      </c>
      <c r="J694">
        <f t="shared" si="32"/>
        <v>1</v>
      </c>
    </row>
    <row r="695" spans="1:10" x14ac:dyDescent="0.25">
      <c r="A695" s="6">
        <v>20</v>
      </c>
      <c r="B695" s="6" t="s">
        <v>21</v>
      </c>
      <c r="C695" s="7">
        <v>32.395000000000003</v>
      </c>
      <c r="D695" s="6">
        <v>1</v>
      </c>
      <c r="E695" s="6" t="s">
        <v>22</v>
      </c>
      <c r="F695" s="6" t="s">
        <v>24</v>
      </c>
      <c r="G695" s="7">
        <v>236.222905</v>
      </c>
      <c r="H695" t="str">
        <f t="shared" si="30"/>
        <v>4.obesidade grau I</v>
      </c>
      <c r="I695">
        <f t="shared" si="31"/>
        <v>0</v>
      </c>
      <c r="J695">
        <f t="shared" si="32"/>
        <v>1</v>
      </c>
    </row>
    <row r="696" spans="1:10" x14ac:dyDescent="0.25">
      <c r="A696" s="6">
        <v>24</v>
      </c>
      <c r="B696" s="6" t="s">
        <v>21</v>
      </c>
      <c r="C696" s="7">
        <v>23.655000000000001</v>
      </c>
      <c r="D696" s="6">
        <v>0</v>
      </c>
      <c r="E696" s="6" t="s">
        <v>22</v>
      </c>
      <c r="F696" s="6" t="s">
        <v>24</v>
      </c>
      <c r="G696" s="7">
        <v>235.29684499999999</v>
      </c>
      <c r="H696" t="str">
        <f t="shared" si="30"/>
        <v>2.peso normal</v>
      </c>
      <c r="I696">
        <f t="shared" si="31"/>
        <v>0</v>
      </c>
      <c r="J696">
        <f t="shared" si="32"/>
        <v>0</v>
      </c>
    </row>
    <row r="697" spans="1:10" x14ac:dyDescent="0.25">
      <c r="A697" s="6">
        <v>27</v>
      </c>
      <c r="B697" s="6" t="s">
        <v>18</v>
      </c>
      <c r="C697" s="7">
        <v>34.799999999999997</v>
      </c>
      <c r="D697" s="6">
        <v>1</v>
      </c>
      <c r="E697" s="6" t="s">
        <v>22</v>
      </c>
      <c r="F697" s="6" t="s">
        <v>20</v>
      </c>
      <c r="G697" s="7">
        <v>357.79989999999998</v>
      </c>
      <c r="H697" t="str">
        <f t="shared" si="30"/>
        <v>4.obesidade grau I</v>
      </c>
      <c r="I697">
        <f t="shared" si="31"/>
        <v>0</v>
      </c>
      <c r="J697">
        <f t="shared" si="32"/>
        <v>1</v>
      </c>
    </row>
    <row r="698" spans="1:10" x14ac:dyDescent="0.25">
      <c r="A698" s="6">
        <v>26</v>
      </c>
      <c r="B698" s="6" t="s">
        <v>18</v>
      </c>
      <c r="C698" s="7">
        <v>40.185000000000002</v>
      </c>
      <c r="D698" s="6">
        <v>0</v>
      </c>
      <c r="E698" s="6" t="s">
        <v>22</v>
      </c>
      <c r="F698" s="6" t="s">
        <v>24</v>
      </c>
      <c r="G698" s="7">
        <v>320.12451500000003</v>
      </c>
      <c r="H698" t="str">
        <f t="shared" si="30"/>
        <v>6.obesidade grau III</v>
      </c>
      <c r="I698">
        <f t="shared" si="31"/>
        <v>0</v>
      </c>
      <c r="J698">
        <f t="shared" si="32"/>
        <v>1</v>
      </c>
    </row>
    <row r="699" spans="1:10" x14ac:dyDescent="0.25">
      <c r="A699" s="6">
        <v>53</v>
      </c>
      <c r="B699" s="6" t="s">
        <v>18</v>
      </c>
      <c r="C699" s="7">
        <v>32.299999999999997</v>
      </c>
      <c r="D699" s="6">
        <v>2</v>
      </c>
      <c r="E699" s="6" t="s">
        <v>22</v>
      </c>
      <c r="F699" s="6" t="s">
        <v>25</v>
      </c>
      <c r="G699" s="7">
        <v>2918.648236</v>
      </c>
      <c r="H699" t="str">
        <f t="shared" si="30"/>
        <v>4.obesidade grau I</v>
      </c>
      <c r="I699">
        <f t="shared" si="31"/>
        <v>0</v>
      </c>
      <c r="J699">
        <f t="shared" si="32"/>
        <v>1</v>
      </c>
    </row>
    <row r="700" spans="1:10" x14ac:dyDescent="0.25">
      <c r="A700" s="6">
        <v>41</v>
      </c>
      <c r="B700" s="6" t="s">
        <v>21</v>
      </c>
      <c r="C700" s="7">
        <v>35.75</v>
      </c>
      <c r="D700" s="6">
        <v>1</v>
      </c>
      <c r="E700" s="6" t="s">
        <v>19</v>
      </c>
      <c r="F700" s="6" t="s">
        <v>23</v>
      </c>
      <c r="G700" s="7">
        <v>4027.3645499999998</v>
      </c>
      <c r="H700" t="str">
        <f t="shared" si="30"/>
        <v>5.obesidade grau II</v>
      </c>
      <c r="I700">
        <f t="shared" si="31"/>
        <v>1</v>
      </c>
      <c r="J700">
        <f t="shared" si="32"/>
        <v>1</v>
      </c>
    </row>
    <row r="701" spans="1:10" x14ac:dyDescent="0.25">
      <c r="A701" s="6">
        <v>56</v>
      </c>
      <c r="B701" s="6" t="s">
        <v>21</v>
      </c>
      <c r="C701" s="7">
        <v>33.725000000000001</v>
      </c>
      <c r="D701" s="6">
        <v>0</v>
      </c>
      <c r="E701" s="6" t="s">
        <v>22</v>
      </c>
      <c r="F701" s="6" t="s">
        <v>24</v>
      </c>
      <c r="G701" s="7">
        <v>1097.624575</v>
      </c>
      <c r="H701" t="str">
        <f t="shared" si="30"/>
        <v>4.obesidade grau I</v>
      </c>
      <c r="I701">
        <f t="shared" si="31"/>
        <v>0</v>
      </c>
      <c r="J701">
        <f t="shared" si="32"/>
        <v>1</v>
      </c>
    </row>
    <row r="702" spans="1:10" x14ac:dyDescent="0.25">
      <c r="A702" s="6">
        <v>23</v>
      </c>
      <c r="B702" s="6" t="s">
        <v>18</v>
      </c>
      <c r="C702" s="7">
        <v>39.270000000000003</v>
      </c>
      <c r="D702" s="6">
        <v>2</v>
      </c>
      <c r="E702" s="6" t="s">
        <v>22</v>
      </c>
      <c r="F702" s="6" t="s">
        <v>23</v>
      </c>
      <c r="G702" s="7">
        <v>350.06122999999997</v>
      </c>
      <c r="H702" t="str">
        <f t="shared" si="30"/>
        <v>5.obesidade grau II</v>
      </c>
      <c r="I702">
        <f t="shared" si="31"/>
        <v>0</v>
      </c>
      <c r="J702">
        <f t="shared" si="32"/>
        <v>1</v>
      </c>
    </row>
    <row r="703" spans="1:10" x14ac:dyDescent="0.25">
      <c r="A703" s="6">
        <v>21</v>
      </c>
      <c r="B703" s="6" t="s">
        <v>18</v>
      </c>
      <c r="C703" s="7">
        <v>34.869999999999997</v>
      </c>
      <c r="D703" s="6">
        <v>0</v>
      </c>
      <c r="E703" s="6" t="s">
        <v>22</v>
      </c>
      <c r="F703" s="6" t="s">
        <v>23</v>
      </c>
      <c r="G703" s="7">
        <v>202.05522999999999</v>
      </c>
      <c r="H703" t="str">
        <f t="shared" si="30"/>
        <v>4.obesidade grau I</v>
      </c>
      <c r="I703">
        <f t="shared" si="31"/>
        <v>0</v>
      </c>
      <c r="J703">
        <f t="shared" si="32"/>
        <v>1</v>
      </c>
    </row>
    <row r="704" spans="1:10" x14ac:dyDescent="0.25">
      <c r="A704" s="6">
        <v>50</v>
      </c>
      <c r="B704" s="6" t="s">
        <v>18</v>
      </c>
      <c r="C704" s="7">
        <v>44.744999999999997</v>
      </c>
      <c r="D704" s="6">
        <v>0</v>
      </c>
      <c r="E704" s="6" t="s">
        <v>22</v>
      </c>
      <c r="F704" s="6" t="s">
        <v>25</v>
      </c>
      <c r="G704" s="7">
        <v>954.16955500000006</v>
      </c>
      <c r="H704" t="str">
        <f t="shared" si="30"/>
        <v>6.obesidade grau III</v>
      </c>
      <c r="I704">
        <f t="shared" si="31"/>
        <v>0</v>
      </c>
      <c r="J704">
        <f t="shared" si="32"/>
        <v>1</v>
      </c>
    </row>
    <row r="705" spans="1:10" x14ac:dyDescent="0.25">
      <c r="A705" s="6">
        <v>53</v>
      </c>
      <c r="B705" s="6" t="s">
        <v>21</v>
      </c>
      <c r="C705" s="7">
        <v>41.47</v>
      </c>
      <c r="D705" s="6">
        <v>0</v>
      </c>
      <c r="E705" s="6" t="s">
        <v>22</v>
      </c>
      <c r="F705" s="6" t="s">
        <v>23</v>
      </c>
      <c r="G705" s="7">
        <v>950.43102999999996</v>
      </c>
      <c r="H705" t="str">
        <f t="shared" si="30"/>
        <v>6.obesidade grau III</v>
      </c>
      <c r="I705">
        <f t="shared" si="31"/>
        <v>0</v>
      </c>
      <c r="J705">
        <f t="shared" si="32"/>
        <v>1</v>
      </c>
    </row>
    <row r="706" spans="1:10" x14ac:dyDescent="0.25">
      <c r="A706" s="6">
        <v>34</v>
      </c>
      <c r="B706" s="6" t="s">
        <v>18</v>
      </c>
      <c r="C706" s="7">
        <v>26.41</v>
      </c>
      <c r="D706" s="6">
        <v>1</v>
      </c>
      <c r="E706" s="6" t="s">
        <v>22</v>
      </c>
      <c r="F706" s="6" t="s">
        <v>24</v>
      </c>
      <c r="G706" s="7">
        <v>538.53379000000007</v>
      </c>
      <c r="H706" t="str">
        <f t="shared" si="30"/>
        <v>3.sobrepeso</v>
      </c>
      <c r="I706">
        <f t="shared" si="31"/>
        <v>0</v>
      </c>
      <c r="J706">
        <f t="shared" si="32"/>
        <v>1</v>
      </c>
    </row>
    <row r="707" spans="1:10" x14ac:dyDescent="0.25">
      <c r="A707" s="6">
        <v>47</v>
      </c>
      <c r="B707" s="6" t="s">
        <v>18</v>
      </c>
      <c r="C707" s="7">
        <v>29.545000000000002</v>
      </c>
      <c r="D707" s="6">
        <v>1</v>
      </c>
      <c r="E707" s="6" t="s">
        <v>22</v>
      </c>
      <c r="F707" s="6" t="s">
        <v>24</v>
      </c>
      <c r="G707" s="7">
        <v>893.09345499999995</v>
      </c>
      <c r="H707" t="str">
        <f t="shared" si="30"/>
        <v>3.sobrepeso</v>
      </c>
      <c r="I707">
        <f t="shared" si="31"/>
        <v>0</v>
      </c>
      <c r="J707">
        <f t="shared" si="32"/>
        <v>1</v>
      </c>
    </row>
    <row r="708" spans="1:10" x14ac:dyDescent="0.25">
      <c r="A708" s="6">
        <v>33</v>
      </c>
      <c r="B708" s="6" t="s">
        <v>18</v>
      </c>
      <c r="C708" s="7">
        <v>32.9</v>
      </c>
      <c r="D708" s="6">
        <v>2</v>
      </c>
      <c r="E708" s="6" t="s">
        <v>22</v>
      </c>
      <c r="F708" s="6" t="s">
        <v>20</v>
      </c>
      <c r="G708" s="7">
        <v>537.50379999999996</v>
      </c>
      <c r="H708" t="str">
        <f t="shared" ref="H708:H771" si="33">IF(C708&lt;18.5,"1.baixo peso",IF(C708&lt;25,"2.peso normal",IF(C708&lt;30,"3.sobrepeso",IF(C708&lt;35,"4.obesidade grau I",IF(C708&lt;40,"5.obesidade grau II","6.obesidade grau III")))))</f>
        <v>4.obesidade grau I</v>
      </c>
      <c r="I708">
        <f t="shared" ref="I708:I771" si="34">IF(E708="Sim",1,0)</f>
        <v>0</v>
      </c>
      <c r="J708">
        <f t="shared" ref="J708:J771" si="35">IF(C708&gt;24.99,1,0)</f>
        <v>1</v>
      </c>
    </row>
    <row r="709" spans="1:10" x14ac:dyDescent="0.25">
      <c r="A709" s="6">
        <v>51</v>
      </c>
      <c r="B709" s="6" t="s">
        <v>18</v>
      </c>
      <c r="C709" s="7">
        <v>38.06</v>
      </c>
      <c r="D709" s="6">
        <v>0</v>
      </c>
      <c r="E709" s="6" t="s">
        <v>19</v>
      </c>
      <c r="F709" s="6" t="s">
        <v>23</v>
      </c>
      <c r="G709" s="7">
        <v>4440.0406400000002</v>
      </c>
      <c r="H709" t="str">
        <f t="shared" si="33"/>
        <v>5.obesidade grau II</v>
      </c>
      <c r="I709">
        <f t="shared" si="34"/>
        <v>1</v>
      </c>
      <c r="J709">
        <f t="shared" si="35"/>
        <v>1</v>
      </c>
    </row>
    <row r="710" spans="1:10" x14ac:dyDescent="0.25">
      <c r="A710" s="6">
        <v>49</v>
      </c>
      <c r="B710" s="6" t="s">
        <v>21</v>
      </c>
      <c r="C710" s="7">
        <v>28.69</v>
      </c>
      <c r="D710" s="6">
        <v>3</v>
      </c>
      <c r="E710" s="6" t="s">
        <v>22</v>
      </c>
      <c r="F710" s="6" t="s">
        <v>24</v>
      </c>
      <c r="G710" s="7">
        <v>1026.4442100000001</v>
      </c>
      <c r="H710" t="str">
        <f t="shared" si="33"/>
        <v>3.sobrepeso</v>
      </c>
      <c r="I710">
        <f t="shared" si="34"/>
        <v>0</v>
      </c>
      <c r="J710">
        <f t="shared" si="35"/>
        <v>1</v>
      </c>
    </row>
    <row r="711" spans="1:10" x14ac:dyDescent="0.25">
      <c r="A711" s="6">
        <v>31</v>
      </c>
      <c r="B711" s="6" t="s">
        <v>18</v>
      </c>
      <c r="C711" s="7">
        <v>30.495000000000001</v>
      </c>
      <c r="D711" s="6">
        <v>3</v>
      </c>
      <c r="E711" s="6" t="s">
        <v>22</v>
      </c>
      <c r="F711" s="6" t="s">
        <v>25</v>
      </c>
      <c r="G711" s="7">
        <v>611.32310500000006</v>
      </c>
      <c r="H711" t="str">
        <f t="shared" si="33"/>
        <v>4.obesidade grau I</v>
      </c>
      <c r="I711">
        <f t="shared" si="34"/>
        <v>0</v>
      </c>
      <c r="J711">
        <f t="shared" si="35"/>
        <v>1</v>
      </c>
    </row>
    <row r="712" spans="1:10" x14ac:dyDescent="0.25">
      <c r="A712" s="6">
        <v>36</v>
      </c>
      <c r="B712" s="6" t="s">
        <v>18</v>
      </c>
      <c r="C712" s="7">
        <v>27.74</v>
      </c>
      <c r="D712" s="6">
        <v>0</v>
      </c>
      <c r="E712" s="6" t="s">
        <v>22</v>
      </c>
      <c r="F712" s="6" t="s">
        <v>25</v>
      </c>
      <c r="G712" s="7">
        <v>546.90066000000002</v>
      </c>
      <c r="H712" t="str">
        <f t="shared" si="33"/>
        <v>3.sobrepeso</v>
      </c>
      <c r="I712">
        <f t="shared" si="34"/>
        <v>0</v>
      </c>
      <c r="J712">
        <f t="shared" si="35"/>
        <v>1</v>
      </c>
    </row>
    <row r="713" spans="1:10" x14ac:dyDescent="0.25">
      <c r="A713" s="6">
        <v>18</v>
      </c>
      <c r="B713" s="6" t="s">
        <v>21</v>
      </c>
      <c r="C713" s="7">
        <v>35.200000000000003</v>
      </c>
      <c r="D713" s="6">
        <v>1</v>
      </c>
      <c r="E713" s="6" t="s">
        <v>22</v>
      </c>
      <c r="F713" s="6" t="s">
        <v>23</v>
      </c>
      <c r="G713" s="7">
        <v>172.75399999999999</v>
      </c>
      <c r="H713" t="str">
        <f t="shared" si="33"/>
        <v>5.obesidade grau II</v>
      </c>
      <c r="I713">
        <f t="shared" si="34"/>
        <v>0</v>
      </c>
      <c r="J713">
        <f t="shared" si="35"/>
        <v>1</v>
      </c>
    </row>
    <row r="714" spans="1:10" x14ac:dyDescent="0.25">
      <c r="A714" s="6">
        <v>50</v>
      </c>
      <c r="B714" s="6" t="s">
        <v>18</v>
      </c>
      <c r="C714" s="7">
        <v>23.54</v>
      </c>
      <c r="D714" s="6">
        <v>2</v>
      </c>
      <c r="E714" s="6" t="s">
        <v>22</v>
      </c>
      <c r="F714" s="6" t="s">
        <v>23</v>
      </c>
      <c r="G714" s="7">
        <v>1010.7220600000001</v>
      </c>
      <c r="H714" t="str">
        <f t="shared" si="33"/>
        <v>2.peso normal</v>
      </c>
      <c r="I714">
        <f t="shared" si="34"/>
        <v>0</v>
      </c>
      <c r="J714">
        <f t="shared" si="35"/>
        <v>0</v>
      </c>
    </row>
    <row r="715" spans="1:10" x14ac:dyDescent="0.25">
      <c r="A715" s="6">
        <v>43</v>
      </c>
      <c r="B715" s="6" t="s">
        <v>18</v>
      </c>
      <c r="C715" s="7">
        <v>30.684999999999999</v>
      </c>
      <c r="D715" s="6">
        <v>2</v>
      </c>
      <c r="E715" s="6" t="s">
        <v>22</v>
      </c>
      <c r="F715" s="6" t="s">
        <v>24</v>
      </c>
      <c r="G715" s="7">
        <v>831.08391499999993</v>
      </c>
      <c r="H715" t="str">
        <f t="shared" si="33"/>
        <v>4.obesidade grau I</v>
      </c>
      <c r="I715">
        <f t="shared" si="34"/>
        <v>0</v>
      </c>
      <c r="J715">
        <f t="shared" si="35"/>
        <v>1</v>
      </c>
    </row>
    <row r="716" spans="1:10" x14ac:dyDescent="0.25">
      <c r="A716" s="6">
        <v>20</v>
      </c>
      <c r="B716" s="6" t="s">
        <v>21</v>
      </c>
      <c r="C716" s="7">
        <v>40.47</v>
      </c>
      <c r="D716" s="6">
        <v>0</v>
      </c>
      <c r="E716" s="6" t="s">
        <v>22</v>
      </c>
      <c r="F716" s="6" t="s">
        <v>25</v>
      </c>
      <c r="G716" s="7">
        <v>198.44532999999998</v>
      </c>
      <c r="H716" t="str">
        <f t="shared" si="33"/>
        <v>6.obesidade grau III</v>
      </c>
      <c r="I716">
        <f t="shared" si="34"/>
        <v>0</v>
      </c>
      <c r="J716">
        <f t="shared" si="35"/>
        <v>1</v>
      </c>
    </row>
    <row r="717" spans="1:10" x14ac:dyDescent="0.25">
      <c r="A717" s="6">
        <v>24</v>
      </c>
      <c r="B717" s="6" t="s">
        <v>18</v>
      </c>
      <c r="C717" s="7">
        <v>22.6</v>
      </c>
      <c r="D717" s="6">
        <v>0</v>
      </c>
      <c r="E717" s="6" t="s">
        <v>22</v>
      </c>
      <c r="F717" s="6" t="s">
        <v>20</v>
      </c>
      <c r="G717" s="7">
        <v>245.75020000000001</v>
      </c>
      <c r="H717" t="str">
        <f t="shared" si="33"/>
        <v>2.peso normal</v>
      </c>
      <c r="I717">
        <f t="shared" si="34"/>
        <v>0</v>
      </c>
      <c r="J717">
        <f t="shared" si="35"/>
        <v>0</v>
      </c>
    </row>
    <row r="718" spans="1:10" x14ac:dyDescent="0.25">
      <c r="A718" s="6">
        <v>60</v>
      </c>
      <c r="B718" s="6" t="s">
        <v>21</v>
      </c>
      <c r="C718" s="7">
        <v>28.9</v>
      </c>
      <c r="D718" s="6">
        <v>0</v>
      </c>
      <c r="E718" s="6" t="s">
        <v>22</v>
      </c>
      <c r="F718" s="6" t="s">
        <v>20</v>
      </c>
      <c r="G718" s="7">
        <v>1214.6970999999999</v>
      </c>
      <c r="H718" t="str">
        <f t="shared" si="33"/>
        <v>3.sobrepeso</v>
      </c>
      <c r="I718">
        <f t="shared" si="34"/>
        <v>0</v>
      </c>
      <c r="J718">
        <f t="shared" si="35"/>
        <v>1</v>
      </c>
    </row>
    <row r="719" spans="1:10" x14ac:dyDescent="0.25">
      <c r="A719" s="6">
        <v>49</v>
      </c>
      <c r="B719" s="6" t="s">
        <v>18</v>
      </c>
      <c r="C719" s="7">
        <v>22.61</v>
      </c>
      <c r="D719" s="6">
        <v>1</v>
      </c>
      <c r="E719" s="6" t="s">
        <v>22</v>
      </c>
      <c r="F719" s="6" t="s">
        <v>24</v>
      </c>
      <c r="G719" s="7">
        <v>956.69909000000007</v>
      </c>
      <c r="H719" t="str">
        <f t="shared" si="33"/>
        <v>2.peso normal</v>
      </c>
      <c r="I719">
        <f t="shared" si="34"/>
        <v>0</v>
      </c>
      <c r="J719">
        <f t="shared" si="35"/>
        <v>0</v>
      </c>
    </row>
    <row r="720" spans="1:10" x14ac:dyDescent="0.25">
      <c r="A720" s="6">
        <v>60</v>
      </c>
      <c r="B720" s="6" t="s">
        <v>21</v>
      </c>
      <c r="C720" s="7">
        <v>24.32</v>
      </c>
      <c r="D720" s="6">
        <v>1</v>
      </c>
      <c r="E720" s="6" t="s">
        <v>22</v>
      </c>
      <c r="F720" s="6" t="s">
        <v>24</v>
      </c>
      <c r="G720" s="7">
        <v>1311.2604799999999</v>
      </c>
      <c r="H720" t="str">
        <f t="shared" si="33"/>
        <v>2.peso normal</v>
      </c>
      <c r="I720">
        <f t="shared" si="34"/>
        <v>0</v>
      </c>
      <c r="J720">
        <f t="shared" si="35"/>
        <v>0</v>
      </c>
    </row>
    <row r="721" spans="1:10" x14ac:dyDescent="0.25">
      <c r="A721" s="6">
        <v>51</v>
      </c>
      <c r="B721" s="6" t="s">
        <v>18</v>
      </c>
      <c r="C721" s="7">
        <v>36.67</v>
      </c>
      <c r="D721" s="6">
        <v>2</v>
      </c>
      <c r="E721" s="6" t="s">
        <v>22</v>
      </c>
      <c r="F721" s="6" t="s">
        <v>24</v>
      </c>
      <c r="G721" s="7">
        <v>1084.8134299999999</v>
      </c>
      <c r="H721" t="str">
        <f t="shared" si="33"/>
        <v>5.obesidade grau II</v>
      </c>
      <c r="I721">
        <f t="shared" si="34"/>
        <v>0</v>
      </c>
      <c r="J721">
        <f t="shared" si="35"/>
        <v>1</v>
      </c>
    </row>
    <row r="722" spans="1:10" x14ac:dyDescent="0.25">
      <c r="A722" s="6">
        <v>58</v>
      </c>
      <c r="B722" s="6" t="s">
        <v>18</v>
      </c>
      <c r="C722" s="7">
        <v>33.44</v>
      </c>
      <c r="D722" s="6">
        <v>0</v>
      </c>
      <c r="E722" s="6" t="s">
        <v>22</v>
      </c>
      <c r="F722" s="6" t="s">
        <v>24</v>
      </c>
      <c r="G722" s="7">
        <v>1223.1613600000001</v>
      </c>
      <c r="H722" t="str">
        <f t="shared" si="33"/>
        <v>4.obesidade grau I</v>
      </c>
      <c r="I722">
        <f t="shared" si="34"/>
        <v>0</v>
      </c>
      <c r="J722">
        <f t="shared" si="35"/>
        <v>1</v>
      </c>
    </row>
    <row r="723" spans="1:10" x14ac:dyDescent="0.25">
      <c r="A723" s="6">
        <v>51</v>
      </c>
      <c r="B723" s="6" t="s">
        <v>18</v>
      </c>
      <c r="C723" s="7">
        <v>40.659999999999997</v>
      </c>
      <c r="D723" s="6">
        <v>0</v>
      </c>
      <c r="E723" s="6" t="s">
        <v>22</v>
      </c>
      <c r="F723" s="6" t="s">
        <v>25</v>
      </c>
      <c r="G723" s="7">
        <v>987.56803999999988</v>
      </c>
      <c r="H723" t="str">
        <f t="shared" si="33"/>
        <v>6.obesidade grau III</v>
      </c>
      <c r="I723">
        <f t="shared" si="34"/>
        <v>0</v>
      </c>
      <c r="J723">
        <f t="shared" si="35"/>
        <v>1</v>
      </c>
    </row>
    <row r="724" spans="1:10" x14ac:dyDescent="0.25">
      <c r="A724" s="6">
        <v>53</v>
      </c>
      <c r="B724" s="6" t="s">
        <v>21</v>
      </c>
      <c r="C724" s="7">
        <v>36.6</v>
      </c>
      <c r="D724" s="6">
        <v>3</v>
      </c>
      <c r="E724" s="6" t="s">
        <v>22</v>
      </c>
      <c r="F724" s="6" t="s">
        <v>20</v>
      </c>
      <c r="G724" s="7">
        <v>1126.4540999999999</v>
      </c>
      <c r="H724" t="str">
        <f t="shared" si="33"/>
        <v>5.obesidade grau II</v>
      </c>
      <c r="I724">
        <f t="shared" si="34"/>
        <v>0</v>
      </c>
      <c r="J724">
        <f t="shared" si="35"/>
        <v>1</v>
      </c>
    </row>
    <row r="725" spans="1:10" x14ac:dyDescent="0.25">
      <c r="A725" s="6">
        <v>62</v>
      </c>
      <c r="B725" s="6" t="s">
        <v>21</v>
      </c>
      <c r="C725" s="7">
        <v>37.4</v>
      </c>
      <c r="D725" s="6">
        <v>0</v>
      </c>
      <c r="E725" s="6" t="s">
        <v>22</v>
      </c>
      <c r="F725" s="6" t="s">
        <v>20</v>
      </c>
      <c r="G725" s="7">
        <v>1297.9358</v>
      </c>
      <c r="H725" t="str">
        <f t="shared" si="33"/>
        <v>5.obesidade grau II</v>
      </c>
      <c r="I725">
        <f t="shared" si="34"/>
        <v>0</v>
      </c>
      <c r="J725">
        <f t="shared" si="35"/>
        <v>1</v>
      </c>
    </row>
    <row r="726" spans="1:10" x14ac:dyDescent="0.25">
      <c r="A726" s="6">
        <v>19</v>
      </c>
      <c r="B726" s="6" t="s">
        <v>21</v>
      </c>
      <c r="C726" s="7">
        <v>35.4</v>
      </c>
      <c r="D726" s="6">
        <v>0</v>
      </c>
      <c r="E726" s="6" t="s">
        <v>22</v>
      </c>
      <c r="F726" s="6" t="s">
        <v>20</v>
      </c>
      <c r="G726" s="7">
        <v>126.3249</v>
      </c>
      <c r="H726" t="str">
        <f t="shared" si="33"/>
        <v>5.obesidade grau II</v>
      </c>
      <c r="I726">
        <f t="shared" si="34"/>
        <v>0</v>
      </c>
      <c r="J726">
        <f t="shared" si="35"/>
        <v>1</v>
      </c>
    </row>
    <row r="727" spans="1:10" x14ac:dyDescent="0.25">
      <c r="A727" s="6">
        <v>50</v>
      </c>
      <c r="B727" s="6" t="s">
        <v>18</v>
      </c>
      <c r="C727" s="7">
        <v>27.074999999999999</v>
      </c>
      <c r="D727" s="6">
        <v>1</v>
      </c>
      <c r="E727" s="6" t="s">
        <v>22</v>
      </c>
      <c r="F727" s="6" t="s">
        <v>25</v>
      </c>
      <c r="G727" s="7">
        <v>1010.6134249999999</v>
      </c>
      <c r="H727" t="str">
        <f t="shared" si="33"/>
        <v>3.sobrepeso</v>
      </c>
      <c r="I727">
        <f t="shared" si="34"/>
        <v>0</v>
      </c>
      <c r="J727">
        <f t="shared" si="35"/>
        <v>1</v>
      </c>
    </row>
    <row r="728" spans="1:10" x14ac:dyDescent="0.25">
      <c r="A728" s="6">
        <v>30</v>
      </c>
      <c r="B728" s="6" t="s">
        <v>18</v>
      </c>
      <c r="C728" s="7">
        <v>39.049999999999997</v>
      </c>
      <c r="D728" s="6">
        <v>3</v>
      </c>
      <c r="E728" s="6" t="s">
        <v>19</v>
      </c>
      <c r="F728" s="6" t="s">
        <v>23</v>
      </c>
      <c r="G728" s="7">
        <v>4093.2429499999998</v>
      </c>
      <c r="H728" t="str">
        <f t="shared" si="33"/>
        <v>5.obesidade grau II</v>
      </c>
      <c r="I728">
        <f t="shared" si="34"/>
        <v>1</v>
      </c>
      <c r="J728">
        <f t="shared" si="35"/>
        <v>1</v>
      </c>
    </row>
    <row r="729" spans="1:10" x14ac:dyDescent="0.25">
      <c r="A729" s="6">
        <v>41</v>
      </c>
      <c r="B729" s="6" t="s">
        <v>21</v>
      </c>
      <c r="C729" s="7">
        <v>28.405000000000001</v>
      </c>
      <c r="D729" s="6">
        <v>1</v>
      </c>
      <c r="E729" s="6" t="s">
        <v>22</v>
      </c>
      <c r="F729" s="6" t="s">
        <v>24</v>
      </c>
      <c r="G729" s="7">
        <v>666.46859500000005</v>
      </c>
      <c r="H729" t="str">
        <f t="shared" si="33"/>
        <v>3.sobrepeso</v>
      </c>
      <c r="I729">
        <f t="shared" si="34"/>
        <v>0</v>
      </c>
      <c r="J729">
        <f t="shared" si="35"/>
        <v>1</v>
      </c>
    </row>
    <row r="730" spans="1:10" x14ac:dyDescent="0.25">
      <c r="A730" s="6">
        <v>29</v>
      </c>
      <c r="B730" s="6" t="s">
        <v>18</v>
      </c>
      <c r="C730" s="7">
        <v>21.754999999999999</v>
      </c>
      <c r="D730" s="6">
        <v>1</v>
      </c>
      <c r="E730" s="6" t="s">
        <v>19</v>
      </c>
      <c r="F730" s="6" t="s">
        <v>25</v>
      </c>
      <c r="G730" s="7">
        <v>1665.771745</v>
      </c>
      <c r="H730" t="str">
        <f t="shared" si="33"/>
        <v>2.peso normal</v>
      </c>
      <c r="I730">
        <f t="shared" si="34"/>
        <v>1</v>
      </c>
      <c r="J730">
        <f t="shared" si="35"/>
        <v>0</v>
      </c>
    </row>
    <row r="731" spans="1:10" x14ac:dyDescent="0.25">
      <c r="A731" s="6">
        <v>18</v>
      </c>
      <c r="B731" s="6" t="s">
        <v>18</v>
      </c>
      <c r="C731" s="7">
        <v>40.28</v>
      </c>
      <c r="D731" s="6">
        <v>0</v>
      </c>
      <c r="E731" s="6" t="s">
        <v>22</v>
      </c>
      <c r="F731" s="6" t="s">
        <v>25</v>
      </c>
      <c r="G731" s="7">
        <v>221.76012</v>
      </c>
      <c r="H731" t="str">
        <f t="shared" si="33"/>
        <v>6.obesidade grau III</v>
      </c>
      <c r="I731">
        <f t="shared" si="34"/>
        <v>0</v>
      </c>
      <c r="J731">
        <f t="shared" si="35"/>
        <v>1</v>
      </c>
    </row>
    <row r="732" spans="1:10" x14ac:dyDescent="0.25">
      <c r="A732" s="6">
        <v>41</v>
      </c>
      <c r="B732" s="6" t="s">
        <v>18</v>
      </c>
      <c r="C732" s="7">
        <v>36.08</v>
      </c>
      <c r="D732" s="6">
        <v>1</v>
      </c>
      <c r="E732" s="6" t="s">
        <v>22</v>
      </c>
      <c r="F732" s="6" t="s">
        <v>23</v>
      </c>
      <c r="G732" s="7">
        <v>678.13541999999995</v>
      </c>
      <c r="H732" t="str">
        <f t="shared" si="33"/>
        <v>5.obesidade grau II</v>
      </c>
      <c r="I732">
        <f t="shared" si="34"/>
        <v>0</v>
      </c>
      <c r="J732">
        <f t="shared" si="35"/>
        <v>1</v>
      </c>
    </row>
    <row r="733" spans="1:10" x14ac:dyDescent="0.25">
      <c r="A733" s="6">
        <v>35</v>
      </c>
      <c r="B733" s="6" t="s">
        <v>21</v>
      </c>
      <c r="C733" s="7">
        <v>24.42</v>
      </c>
      <c r="D733" s="6">
        <v>3</v>
      </c>
      <c r="E733" s="6" t="s">
        <v>19</v>
      </c>
      <c r="F733" s="6" t="s">
        <v>23</v>
      </c>
      <c r="G733" s="7">
        <v>1936.1998800000001</v>
      </c>
      <c r="H733" t="str">
        <f t="shared" si="33"/>
        <v>2.peso normal</v>
      </c>
      <c r="I733">
        <f t="shared" si="34"/>
        <v>1</v>
      </c>
      <c r="J733">
        <f t="shared" si="35"/>
        <v>0</v>
      </c>
    </row>
    <row r="734" spans="1:10" x14ac:dyDescent="0.25">
      <c r="A734" s="6">
        <v>53</v>
      </c>
      <c r="B734" s="6" t="s">
        <v>21</v>
      </c>
      <c r="C734" s="7">
        <v>21.4</v>
      </c>
      <c r="D734" s="6">
        <v>1</v>
      </c>
      <c r="E734" s="6" t="s">
        <v>22</v>
      </c>
      <c r="F734" s="6" t="s">
        <v>20</v>
      </c>
      <c r="G734" s="7">
        <v>1006.5413000000001</v>
      </c>
      <c r="H734" t="str">
        <f t="shared" si="33"/>
        <v>2.peso normal</v>
      </c>
      <c r="I734">
        <f t="shared" si="34"/>
        <v>0</v>
      </c>
      <c r="J734">
        <f t="shared" si="35"/>
        <v>0</v>
      </c>
    </row>
    <row r="735" spans="1:10" x14ac:dyDescent="0.25">
      <c r="A735" s="6">
        <v>24</v>
      </c>
      <c r="B735" s="6" t="s">
        <v>18</v>
      </c>
      <c r="C735" s="7">
        <v>30.1</v>
      </c>
      <c r="D735" s="6">
        <v>3</v>
      </c>
      <c r="E735" s="6" t="s">
        <v>22</v>
      </c>
      <c r="F735" s="6" t="s">
        <v>20</v>
      </c>
      <c r="G735" s="7">
        <v>423.49269999999996</v>
      </c>
      <c r="H735" t="str">
        <f t="shared" si="33"/>
        <v>4.obesidade grau I</v>
      </c>
      <c r="I735">
        <f t="shared" si="34"/>
        <v>0</v>
      </c>
      <c r="J735">
        <f t="shared" si="35"/>
        <v>1</v>
      </c>
    </row>
    <row r="736" spans="1:10" x14ac:dyDescent="0.25">
      <c r="A736" s="6">
        <v>48</v>
      </c>
      <c r="B736" s="6" t="s">
        <v>18</v>
      </c>
      <c r="C736" s="7">
        <v>27.265000000000001</v>
      </c>
      <c r="D736" s="6">
        <v>1</v>
      </c>
      <c r="E736" s="6" t="s">
        <v>22</v>
      </c>
      <c r="F736" s="6" t="s">
        <v>25</v>
      </c>
      <c r="G736" s="7">
        <v>944.72503500000005</v>
      </c>
      <c r="H736" t="str">
        <f t="shared" si="33"/>
        <v>3.sobrepeso</v>
      </c>
      <c r="I736">
        <f t="shared" si="34"/>
        <v>0</v>
      </c>
      <c r="J736">
        <f t="shared" si="35"/>
        <v>1</v>
      </c>
    </row>
    <row r="737" spans="1:10" x14ac:dyDescent="0.25">
      <c r="A737" s="6">
        <v>59</v>
      </c>
      <c r="B737" s="6" t="s">
        <v>18</v>
      </c>
      <c r="C737" s="7">
        <v>32.1</v>
      </c>
      <c r="D737" s="6">
        <v>3</v>
      </c>
      <c r="E737" s="6" t="s">
        <v>22</v>
      </c>
      <c r="F737" s="6" t="s">
        <v>20</v>
      </c>
      <c r="G737" s="7">
        <v>1400.7221999999999</v>
      </c>
      <c r="H737" t="str">
        <f t="shared" si="33"/>
        <v>4.obesidade grau I</v>
      </c>
      <c r="I737">
        <f t="shared" si="34"/>
        <v>0</v>
      </c>
      <c r="J737">
        <f t="shared" si="35"/>
        <v>1</v>
      </c>
    </row>
    <row r="738" spans="1:10" x14ac:dyDescent="0.25">
      <c r="A738" s="6">
        <v>49</v>
      </c>
      <c r="B738" s="6" t="s">
        <v>18</v>
      </c>
      <c r="C738" s="7">
        <v>34.770000000000003</v>
      </c>
      <c r="D738" s="6">
        <v>1</v>
      </c>
      <c r="E738" s="6" t="s">
        <v>22</v>
      </c>
      <c r="F738" s="6" t="s">
        <v>24</v>
      </c>
      <c r="G738" s="7">
        <v>958.38932999999997</v>
      </c>
      <c r="H738" t="str">
        <f t="shared" si="33"/>
        <v>4.obesidade grau I</v>
      </c>
      <c r="I738">
        <f t="shared" si="34"/>
        <v>0</v>
      </c>
      <c r="J738">
        <f t="shared" si="35"/>
        <v>1</v>
      </c>
    </row>
    <row r="739" spans="1:10" x14ac:dyDescent="0.25">
      <c r="A739" s="6">
        <v>37</v>
      </c>
      <c r="B739" s="6" t="s">
        <v>18</v>
      </c>
      <c r="C739" s="7">
        <v>38.39</v>
      </c>
      <c r="D739" s="6">
        <v>0</v>
      </c>
      <c r="E739" s="6" t="s">
        <v>19</v>
      </c>
      <c r="F739" s="6" t="s">
        <v>23</v>
      </c>
      <c r="G739" s="7">
        <v>4041.9019099999996</v>
      </c>
      <c r="H739" t="str">
        <f t="shared" si="33"/>
        <v>5.obesidade grau II</v>
      </c>
      <c r="I739">
        <f t="shared" si="34"/>
        <v>1</v>
      </c>
      <c r="J739">
        <f t="shared" si="35"/>
        <v>1</v>
      </c>
    </row>
    <row r="740" spans="1:10" x14ac:dyDescent="0.25">
      <c r="A740" s="6">
        <v>26</v>
      </c>
      <c r="B740" s="6" t="s">
        <v>21</v>
      </c>
      <c r="C740" s="7">
        <v>23.7</v>
      </c>
      <c r="D740" s="6">
        <v>2</v>
      </c>
      <c r="E740" s="6" t="s">
        <v>22</v>
      </c>
      <c r="F740" s="6" t="s">
        <v>20</v>
      </c>
      <c r="G740" s="7">
        <v>348.43310000000002</v>
      </c>
      <c r="H740" t="str">
        <f t="shared" si="33"/>
        <v>2.peso normal</v>
      </c>
      <c r="I740">
        <f t="shared" si="34"/>
        <v>0</v>
      </c>
      <c r="J740">
        <f t="shared" si="35"/>
        <v>0</v>
      </c>
    </row>
    <row r="741" spans="1:10" x14ac:dyDescent="0.25">
      <c r="A741" s="6">
        <v>23</v>
      </c>
      <c r="B741" s="6" t="s">
        <v>21</v>
      </c>
      <c r="C741" s="7">
        <v>31.73</v>
      </c>
      <c r="D741" s="6">
        <v>3</v>
      </c>
      <c r="E741" s="6" t="s">
        <v>19</v>
      </c>
      <c r="F741" s="6" t="s">
        <v>25</v>
      </c>
      <c r="G741" s="7">
        <v>3618.9101700000001</v>
      </c>
      <c r="H741" t="str">
        <f t="shared" si="33"/>
        <v>4.obesidade grau I</v>
      </c>
      <c r="I741">
        <f t="shared" si="34"/>
        <v>1</v>
      </c>
      <c r="J741">
        <f t="shared" si="35"/>
        <v>1</v>
      </c>
    </row>
    <row r="742" spans="1:10" x14ac:dyDescent="0.25">
      <c r="A742" s="6">
        <v>29</v>
      </c>
      <c r="B742" s="6" t="s">
        <v>21</v>
      </c>
      <c r="C742" s="7">
        <v>35.5</v>
      </c>
      <c r="D742" s="6">
        <v>2</v>
      </c>
      <c r="E742" s="6" t="s">
        <v>19</v>
      </c>
      <c r="F742" s="6" t="s">
        <v>20</v>
      </c>
      <c r="G742" s="7">
        <v>4458.5455869999996</v>
      </c>
      <c r="H742" t="str">
        <f t="shared" si="33"/>
        <v>5.obesidade grau II</v>
      </c>
      <c r="I742">
        <f t="shared" si="34"/>
        <v>1</v>
      </c>
      <c r="J742">
        <f t="shared" si="35"/>
        <v>1</v>
      </c>
    </row>
    <row r="743" spans="1:10" x14ac:dyDescent="0.25">
      <c r="A743" s="6">
        <v>45</v>
      </c>
      <c r="B743" s="6" t="s">
        <v>21</v>
      </c>
      <c r="C743" s="7">
        <v>24.035</v>
      </c>
      <c r="D743" s="6">
        <v>2</v>
      </c>
      <c r="E743" s="6" t="s">
        <v>22</v>
      </c>
      <c r="F743" s="6" t="s">
        <v>25</v>
      </c>
      <c r="G743" s="7">
        <v>860.44836499999997</v>
      </c>
      <c r="H743" t="str">
        <f t="shared" si="33"/>
        <v>2.peso normal</v>
      </c>
      <c r="I743">
        <f t="shared" si="34"/>
        <v>0</v>
      </c>
      <c r="J743">
        <f t="shared" si="35"/>
        <v>0</v>
      </c>
    </row>
    <row r="744" spans="1:10" x14ac:dyDescent="0.25">
      <c r="A744" s="6">
        <v>27</v>
      </c>
      <c r="B744" s="6" t="s">
        <v>21</v>
      </c>
      <c r="C744" s="7">
        <v>29.15</v>
      </c>
      <c r="D744" s="6">
        <v>0</v>
      </c>
      <c r="E744" s="6" t="s">
        <v>19</v>
      </c>
      <c r="F744" s="6" t="s">
        <v>23</v>
      </c>
      <c r="G744" s="7">
        <v>1824.6495500000001</v>
      </c>
      <c r="H744" t="str">
        <f t="shared" si="33"/>
        <v>3.sobrepeso</v>
      </c>
      <c r="I744">
        <f t="shared" si="34"/>
        <v>1</v>
      </c>
      <c r="J744">
        <f t="shared" si="35"/>
        <v>1</v>
      </c>
    </row>
    <row r="745" spans="1:10" x14ac:dyDescent="0.25">
      <c r="A745" s="6">
        <v>53</v>
      </c>
      <c r="B745" s="6" t="s">
        <v>21</v>
      </c>
      <c r="C745" s="7">
        <v>34.104999999999997</v>
      </c>
      <c r="D745" s="6">
        <v>0</v>
      </c>
      <c r="E745" s="6" t="s">
        <v>19</v>
      </c>
      <c r="F745" s="6" t="s">
        <v>25</v>
      </c>
      <c r="G745" s="7">
        <v>4325.4417950000006</v>
      </c>
      <c r="H745" t="str">
        <f t="shared" si="33"/>
        <v>4.obesidade grau I</v>
      </c>
      <c r="I745">
        <f t="shared" si="34"/>
        <v>1</v>
      </c>
      <c r="J745">
        <f t="shared" si="35"/>
        <v>1</v>
      </c>
    </row>
    <row r="746" spans="1:10" x14ac:dyDescent="0.25">
      <c r="A746" s="6">
        <v>31</v>
      </c>
      <c r="B746" s="6" t="s">
        <v>18</v>
      </c>
      <c r="C746" s="7">
        <v>26.62</v>
      </c>
      <c r="D746" s="6">
        <v>0</v>
      </c>
      <c r="E746" s="6" t="s">
        <v>22</v>
      </c>
      <c r="F746" s="6" t="s">
        <v>23</v>
      </c>
      <c r="G746" s="7">
        <v>375.78447999999997</v>
      </c>
      <c r="H746" t="str">
        <f t="shared" si="33"/>
        <v>3.sobrepeso</v>
      </c>
      <c r="I746">
        <f t="shared" si="34"/>
        <v>0</v>
      </c>
      <c r="J746">
        <f t="shared" si="35"/>
        <v>1</v>
      </c>
    </row>
    <row r="747" spans="1:10" x14ac:dyDescent="0.25">
      <c r="A747" s="6">
        <v>50</v>
      </c>
      <c r="B747" s="6" t="s">
        <v>21</v>
      </c>
      <c r="C747" s="7">
        <v>26.41</v>
      </c>
      <c r="D747" s="6">
        <v>0</v>
      </c>
      <c r="E747" s="6" t="s">
        <v>22</v>
      </c>
      <c r="F747" s="6" t="s">
        <v>24</v>
      </c>
      <c r="G747" s="7">
        <v>882.72099000000003</v>
      </c>
      <c r="H747" t="str">
        <f t="shared" si="33"/>
        <v>3.sobrepeso</v>
      </c>
      <c r="I747">
        <f t="shared" si="34"/>
        <v>0</v>
      </c>
      <c r="J747">
        <f t="shared" si="35"/>
        <v>1</v>
      </c>
    </row>
    <row r="748" spans="1:10" x14ac:dyDescent="0.25">
      <c r="A748" s="6">
        <v>50</v>
      </c>
      <c r="B748" s="6" t="s">
        <v>18</v>
      </c>
      <c r="C748" s="7">
        <v>30.114999999999998</v>
      </c>
      <c r="D748" s="6">
        <v>1</v>
      </c>
      <c r="E748" s="6" t="s">
        <v>22</v>
      </c>
      <c r="F748" s="6" t="s">
        <v>24</v>
      </c>
      <c r="G748" s="7">
        <v>991.0359850000001</v>
      </c>
      <c r="H748" t="str">
        <f t="shared" si="33"/>
        <v>4.obesidade grau I</v>
      </c>
      <c r="I748">
        <f t="shared" si="34"/>
        <v>0</v>
      </c>
      <c r="J748">
        <f t="shared" si="35"/>
        <v>1</v>
      </c>
    </row>
    <row r="749" spans="1:10" x14ac:dyDescent="0.25">
      <c r="A749" s="6">
        <v>34</v>
      </c>
      <c r="B749" s="6" t="s">
        <v>21</v>
      </c>
      <c r="C749" s="7">
        <v>27</v>
      </c>
      <c r="D749" s="6">
        <v>2</v>
      </c>
      <c r="E749" s="6" t="s">
        <v>22</v>
      </c>
      <c r="F749" s="6" t="s">
        <v>20</v>
      </c>
      <c r="G749" s="7">
        <v>1173.7848840000001</v>
      </c>
      <c r="H749" t="str">
        <f t="shared" si="33"/>
        <v>3.sobrepeso</v>
      </c>
      <c r="I749">
        <f t="shared" si="34"/>
        <v>0</v>
      </c>
      <c r="J749">
        <f t="shared" si="35"/>
        <v>1</v>
      </c>
    </row>
    <row r="750" spans="1:10" x14ac:dyDescent="0.25">
      <c r="A750" s="6">
        <v>19</v>
      </c>
      <c r="B750" s="6" t="s">
        <v>21</v>
      </c>
      <c r="C750" s="7">
        <v>21.754999999999999</v>
      </c>
      <c r="D750" s="6">
        <v>0</v>
      </c>
      <c r="E750" s="6" t="s">
        <v>22</v>
      </c>
      <c r="F750" s="6" t="s">
        <v>24</v>
      </c>
      <c r="G750" s="7">
        <v>162.72824499999999</v>
      </c>
      <c r="H750" t="str">
        <f t="shared" si="33"/>
        <v>2.peso normal</v>
      </c>
      <c r="I750">
        <f t="shared" si="34"/>
        <v>0</v>
      </c>
      <c r="J750">
        <f t="shared" si="35"/>
        <v>0</v>
      </c>
    </row>
    <row r="751" spans="1:10" x14ac:dyDescent="0.25">
      <c r="A751" s="6">
        <v>47</v>
      </c>
      <c r="B751" s="6" t="s">
        <v>18</v>
      </c>
      <c r="C751" s="7">
        <v>36</v>
      </c>
      <c r="D751" s="6">
        <v>1</v>
      </c>
      <c r="E751" s="6" t="s">
        <v>22</v>
      </c>
      <c r="F751" s="6" t="s">
        <v>20</v>
      </c>
      <c r="G751" s="7">
        <v>855.69069999999988</v>
      </c>
      <c r="H751" t="str">
        <f t="shared" si="33"/>
        <v>5.obesidade grau II</v>
      </c>
      <c r="I751">
        <f t="shared" si="34"/>
        <v>0</v>
      </c>
      <c r="J751">
        <f t="shared" si="35"/>
        <v>1</v>
      </c>
    </row>
    <row r="752" spans="1:10" x14ac:dyDescent="0.25">
      <c r="A752" s="6">
        <v>28</v>
      </c>
      <c r="B752" s="6" t="s">
        <v>21</v>
      </c>
      <c r="C752" s="7">
        <v>30.875</v>
      </c>
      <c r="D752" s="6">
        <v>0</v>
      </c>
      <c r="E752" s="6" t="s">
        <v>22</v>
      </c>
      <c r="F752" s="6" t="s">
        <v>24</v>
      </c>
      <c r="G752" s="7">
        <v>306.25082499999996</v>
      </c>
      <c r="H752" t="str">
        <f t="shared" si="33"/>
        <v>4.obesidade grau I</v>
      </c>
      <c r="I752">
        <f t="shared" si="34"/>
        <v>0</v>
      </c>
      <c r="J752">
        <f t="shared" si="35"/>
        <v>1</v>
      </c>
    </row>
    <row r="753" spans="1:10" x14ac:dyDescent="0.25">
      <c r="A753" s="6">
        <v>37</v>
      </c>
      <c r="B753" s="6" t="s">
        <v>18</v>
      </c>
      <c r="C753" s="7">
        <v>26.4</v>
      </c>
      <c r="D753" s="6">
        <v>0</v>
      </c>
      <c r="E753" s="6" t="s">
        <v>19</v>
      </c>
      <c r="F753" s="6" t="s">
        <v>23</v>
      </c>
      <c r="G753" s="7">
        <v>1953.9242999999999</v>
      </c>
      <c r="H753" t="str">
        <f t="shared" si="33"/>
        <v>3.sobrepeso</v>
      </c>
      <c r="I753">
        <f t="shared" si="34"/>
        <v>1</v>
      </c>
      <c r="J753">
        <f t="shared" si="35"/>
        <v>1</v>
      </c>
    </row>
    <row r="754" spans="1:10" x14ac:dyDescent="0.25">
      <c r="A754" s="6">
        <v>21</v>
      </c>
      <c r="B754" s="6" t="s">
        <v>21</v>
      </c>
      <c r="C754" s="7">
        <v>28.975000000000001</v>
      </c>
      <c r="D754" s="6">
        <v>0</v>
      </c>
      <c r="E754" s="6" t="s">
        <v>22</v>
      </c>
      <c r="F754" s="6" t="s">
        <v>24</v>
      </c>
      <c r="G754" s="7">
        <v>190.63582500000001</v>
      </c>
      <c r="H754" t="str">
        <f t="shared" si="33"/>
        <v>3.sobrepeso</v>
      </c>
      <c r="I754">
        <f t="shared" si="34"/>
        <v>0</v>
      </c>
      <c r="J754">
        <f t="shared" si="35"/>
        <v>1</v>
      </c>
    </row>
    <row r="755" spans="1:10" x14ac:dyDescent="0.25">
      <c r="A755" s="6">
        <v>64</v>
      </c>
      <c r="B755" s="6" t="s">
        <v>21</v>
      </c>
      <c r="C755" s="7">
        <v>37.905000000000001</v>
      </c>
      <c r="D755" s="6">
        <v>0</v>
      </c>
      <c r="E755" s="6" t="s">
        <v>22</v>
      </c>
      <c r="F755" s="6" t="s">
        <v>24</v>
      </c>
      <c r="G755" s="7">
        <v>1421.0535949999999</v>
      </c>
      <c r="H755" t="str">
        <f t="shared" si="33"/>
        <v>5.obesidade grau II</v>
      </c>
      <c r="I755">
        <f t="shared" si="34"/>
        <v>0</v>
      </c>
      <c r="J755">
        <f t="shared" si="35"/>
        <v>1</v>
      </c>
    </row>
    <row r="756" spans="1:10" x14ac:dyDescent="0.25">
      <c r="A756" s="6">
        <v>58</v>
      </c>
      <c r="B756" s="6" t="s">
        <v>18</v>
      </c>
      <c r="C756" s="7">
        <v>22.77</v>
      </c>
      <c r="D756" s="6">
        <v>0</v>
      </c>
      <c r="E756" s="6" t="s">
        <v>22</v>
      </c>
      <c r="F756" s="6" t="s">
        <v>23</v>
      </c>
      <c r="G756" s="7">
        <v>1183.37823</v>
      </c>
      <c r="H756" t="str">
        <f t="shared" si="33"/>
        <v>2.peso normal</v>
      </c>
      <c r="I756">
        <f t="shared" si="34"/>
        <v>0</v>
      </c>
      <c r="J756">
        <f t="shared" si="35"/>
        <v>0</v>
      </c>
    </row>
    <row r="757" spans="1:10" x14ac:dyDescent="0.25">
      <c r="A757" s="6">
        <v>24</v>
      </c>
      <c r="B757" s="6" t="s">
        <v>21</v>
      </c>
      <c r="C757" s="7">
        <v>33.630000000000003</v>
      </c>
      <c r="D757" s="6">
        <v>4</v>
      </c>
      <c r="E757" s="6" t="s">
        <v>22</v>
      </c>
      <c r="F757" s="6" t="s">
        <v>25</v>
      </c>
      <c r="G757" s="7">
        <v>1712.8426080000002</v>
      </c>
      <c r="H757" t="str">
        <f t="shared" si="33"/>
        <v>4.obesidade grau I</v>
      </c>
      <c r="I757">
        <f t="shared" si="34"/>
        <v>0</v>
      </c>
      <c r="J757">
        <f t="shared" si="35"/>
        <v>1</v>
      </c>
    </row>
    <row r="758" spans="1:10" x14ac:dyDescent="0.25">
      <c r="A758" s="6">
        <v>31</v>
      </c>
      <c r="B758" s="6" t="s">
        <v>21</v>
      </c>
      <c r="C758" s="7">
        <v>27.645</v>
      </c>
      <c r="D758" s="6">
        <v>2</v>
      </c>
      <c r="E758" s="6" t="s">
        <v>22</v>
      </c>
      <c r="F758" s="6" t="s">
        <v>25</v>
      </c>
      <c r="G758" s="7">
        <v>503.12695500000001</v>
      </c>
      <c r="H758" t="str">
        <f t="shared" si="33"/>
        <v>3.sobrepeso</v>
      </c>
      <c r="I758">
        <f t="shared" si="34"/>
        <v>0</v>
      </c>
      <c r="J758">
        <f t="shared" si="35"/>
        <v>1</v>
      </c>
    </row>
    <row r="759" spans="1:10" x14ac:dyDescent="0.25">
      <c r="A759" s="6">
        <v>39</v>
      </c>
      <c r="B759" s="6" t="s">
        <v>18</v>
      </c>
      <c r="C759" s="7">
        <v>22.8</v>
      </c>
      <c r="D759" s="6">
        <v>3</v>
      </c>
      <c r="E759" s="6" t="s">
        <v>22</v>
      </c>
      <c r="F759" s="6" t="s">
        <v>25</v>
      </c>
      <c r="G759" s="7">
        <v>798.58150000000001</v>
      </c>
      <c r="H759" t="str">
        <f t="shared" si="33"/>
        <v>2.peso normal</v>
      </c>
      <c r="I759">
        <f t="shared" si="34"/>
        <v>0</v>
      </c>
      <c r="J759">
        <f t="shared" si="35"/>
        <v>0</v>
      </c>
    </row>
    <row r="760" spans="1:10" x14ac:dyDescent="0.25">
      <c r="A760" s="6">
        <v>47</v>
      </c>
      <c r="B760" s="6" t="s">
        <v>18</v>
      </c>
      <c r="C760" s="7">
        <v>27.83</v>
      </c>
      <c r="D760" s="6">
        <v>0</v>
      </c>
      <c r="E760" s="6" t="s">
        <v>19</v>
      </c>
      <c r="F760" s="6" t="s">
        <v>23</v>
      </c>
      <c r="G760" s="7">
        <v>2306.54207</v>
      </c>
      <c r="H760" t="str">
        <f t="shared" si="33"/>
        <v>3.sobrepeso</v>
      </c>
      <c r="I760">
        <f t="shared" si="34"/>
        <v>1</v>
      </c>
      <c r="J760">
        <f t="shared" si="35"/>
        <v>1</v>
      </c>
    </row>
    <row r="761" spans="1:10" x14ac:dyDescent="0.25">
      <c r="A761" s="6">
        <v>30</v>
      </c>
      <c r="B761" s="6" t="s">
        <v>21</v>
      </c>
      <c r="C761" s="7">
        <v>37.43</v>
      </c>
      <c r="D761" s="6">
        <v>3</v>
      </c>
      <c r="E761" s="6" t="s">
        <v>22</v>
      </c>
      <c r="F761" s="6" t="s">
        <v>25</v>
      </c>
      <c r="G761" s="7">
        <v>542.87277000000006</v>
      </c>
      <c r="H761" t="str">
        <f t="shared" si="33"/>
        <v>5.obesidade grau II</v>
      </c>
      <c r="I761">
        <f t="shared" si="34"/>
        <v>0</v>
      </c>
      <c r="J761">
        <f t="shared" si="35"/>
        <v>1</v>
      </c>
    </row>
    <row r="762" spans="1:10" x14ac:dyDescent="0.25">
      <c r="A762" s="6">
        <v>18</v>
      </c>
      <c r="B762" s="6" t="s">
        <v>21</v>
      </c>
      <c r="C762" s="7">
        <v>38.17</v>
      </c>
      <c r="D762" s="6">
        <v>0</v>
      </c>
      <c r="E762" s="6" t="s">
        <v>19</v>
      </c>
      <c r="F762" s="6" t="s">
        <v>23</v>
      </c>
      <c r="G762" s="7">
        <v>3630.7798300000004</v>
      </c>
      <c r="H762" t="str">
        <f t="shared" si="33"/>
        <v>5.obesidade grau II</v>
      </c>
      <c r="I762">
        <f t="shared" si="34"/>
        <v>1</v>
      </c>
      <c r="J762">
        <f t="shared" si="35"/>
        <v>1</v>
      </c>
    </row>
    <row r="763" spans="1:10" x14ac:dyDescent="0.25">
      <c r="A763" s="6">
        <v>22</v>
      </c>
      <c r="B763" s="6" t="s">
        <v>18</v>
      </c>
      <c r="C763" s="7">
        <v>34.58</v>
      </c>
      <c r="D763" s="6">
        <v>2</v>
      </c>
      <c r="E763" s="6" t="s">
        <v>22</v>
      </c>
      <c r="F763" s="6" t="s">
        <v>25</v>
      </c>
      <c r="G763" s="7">
        <v>392.57582000000002</v>
      </c>
      <c r="H763" t="str">
        <f t="shared" si="33"/>
        <v>4.obesidade grau I</v>
      </c>
      <c r="I763">
        <f t="shared" si="34"/>
        <v>0</v>
      </c>
      <c r="J763">
        <f t="shared" si="35"/>
        <v>1</v>
      </c>
    </row>
    <row r="764" spans="1:10" x14ac:dyDescent="0.25">
      <c r="A764" s="6">
        <v>23</v>
      </c>
      <c r="B764" s="6" t="s">
        <v>21</v>
      </c>
      <c r="C764" s="7">
        <v>35.200000000000003</v>
      </c>
      <c r="D764" s="6">
        <v>1</v>
      </c>
      <c r="E764" s="6" t="s">
        <v>22</v>
      </c>
      <c r="F764" s="6" t="s">
        <v>20</v>
      </c>
      <c r="G764" s="7">
        <v>241.69549999999998</v>
      </c>
      <c r="H764" t="str">
        <f t="shared" si="33"/>
        <v>5.obesidade grau II</v>
      </c>
      <c r="I764">
        <f t="shared" si="34"/>
        <v>0</v>
      </c>
      <c r="J764">
        <f t="shared" si="35"/>
        <v>1</v>
      </c>
    </row>
    <row r="765" spans="1:10" x14ac:dyDescent="0.25">
      <c r="A765" s="6">
        <v>33</v>
      </c>
      <c r="B765" s="6" t="s">
        <v>21</v>
      </c>
      <c r="C765" s="7">
        <v>27.1</v>
      </c>
      <c r="D765" s="6">
        <v>1</v>
      </c>
      <c r="E765" s="6" t="s">
        <v>19</v>
      </c>
      <c r="F765" s="6" t="s">
        <v>20</v>
      </c>
      <c r="G765" s="7">
        <v>1904.0876000000001</v>
      </c>
      <c r="H765" t="str">
        <f t="shared" si="33"/>
        <v>3.sobrepeso</v>
      </c>
      <c r="I765">
        <f t="shared" si="34"/>
        <v>1</v>
      </c>
      <c r="J765">
        <f t="shared" si="35"/>
        <v>1</v>
      </c>
    </row>
    <row r="766" spans="1:10" x14ac:dyDescent="0.25">
      <c r="A766" s="6">
        <v>27</v>
      </c>
      <c r="B766" s="6" t="s">
        <v>21</v>
      </c>
      <c r="C766" s="7">
        <v>26.03</v>
      </c>
      <c r="D766" s="6">
        <v>0</v>
      </c>
      <c r="E766" s="6" t="s">
        <v>22</v>
      </c>
      <c r="F766" s="6" t="s">
        <v>25</v>
      </c>
      <c r="G766" s="7">
        <v>307.08087</v>
      </c>
      <c r="H766" t="str">
        <f t="shared" si="33"/>
        <v>3.sobrepeso</v>
      </c>
      <c r="I766">
        <f t="shared" si="34"/>
        <v>0</v>
      </c>
      <c r="J766">
        <f t="shared" si="35"/>
        <v>1</v>
      </c>
    </row>
    <row r="767" spans="1:10" x14ac:dyDescent="0.25">
      <c r="A767" s="6">
        <v>45</v>
      </c>
      <c r="B767" s="6" t="s">
        <v>18</v>
      </c>
      <c r="C767" s="7">
        <v>25.175000000000001</v>
      </c>
      <c r="D767" s="6">
        <v>2</v>
      </c>
      <c r="E767" s="6" t="s">
        <v>22</v>
      </c>
      <c r="F767" s="6" t="s">
        <v>25</v>
      </c>
      <c r="G767" s="7">
        <v>909.50682500000005</v>
      </c>
      <c r="H767" t="str">
        <f t="shared" si="33"/>
        <v>3.sobrepeso</v>
      </c>
      <c r="I767">
        <f t="shared" si="34"/>
        <v>0</v>
      </c>
      <c r="J767">
        <f t="shared" si="35"/>
        <v>1</v>
      </c>
    </row>
    <row r="768" spans="1:10" x14ac:dyDescent="0.25">
      <c r="A768" s="6">
        <v>57</v>
      </c>
      <c r="B768" s="6" t="s">
        <v>18</v>
      </c>
      <c r="C768" s="7">
        <v>31.824999999999999</v>
      </c>
      <c r="D768" s="6">
        <v>0</v>
      </c>
      <c r="E768" s="6" t="s">
        <v>22</v>
      </c>
      <c r="F768" s="6" t="s">
        <v>24</v>
      </c>
      <c r="G768" s="7">
        <v>1184.262375</v>
      </c>
      <c r="H768" t="str">
        <f t="shared" si="33"/>
        <v>4.obesidade grau I</v>
      </c>
      <c r="I768">
        <f t="shared" si="34"/>
        <v>0</v>
      </c>
      <c r="J768">
        <f t="shared" si="35"/>
        <v>1</v>
      </c>
    </row>
    <row r="769" spans="1:10" x14ac:dyDescent="0.25">
      <c r="A769" s="6">
        <v>47</v>
      </c>
      <c r="B769" s="6" t="s">
        <v>21</v>
      </c>
      <c r="C769" s="7">
        <v>32.299999999999997</v>
      </c>
      <c r="D769" s="6">
        <v>1</v>
      </c>
      <c r="E769" s="6" t="s">
        <v>22</v>
      </c>
      <c r="F769" s="6" t="s">
        <v>20</v>
      </c>
      <c r="G769" s="7">
        <v>806.27639999999997</v>
      </c>
      <c r="H769" t="str">
        <f t="shared" si="33"/>
        <v>4.obesidade grau I</v>
      </c>
      <c r="I769">
        <f t="shared" si="34"/>
        <v>0</v>
      </c>
      <c r="J769">
        <f t="shared" si="35"/>
        <v>1</v>
      </c>
    </row>
    <row r="770" spans="1:10" x14ac:dyDescent="0.25">
      <c r="A770" s="6">
        <v>42</v>
      </c>
      <c r="B770" s="6" t="s">
        <v>18</v>
      </c>
      <c r="C770" s="7">
        <v>29</v>
      </c>
      <c r="D770" s="6">
        <v>1</v>
      </c>
      <c r="E770" s="6" t="s">
        <v>22</v>
      </c>
      <c r="F770" s="6" t="s">
        <v>20</v>
      </c>
      <c r="G770" s="7">
        <v>705.06420000000003</v>
      </c>
      <c r="H770" t="str">
        <f t="shared" si="33"/>
        <v>3.sobrepeso</v>
      </c>
      <c r="I770">
        <f t="shared" si="34"/>
        <v>0</v>
      </c>
      <c r="J770">
        <f t="shared" si="35"/>
        <v>1</v>
      </c>
    </row>
    <row r="771" spans="1:10" x14ac:dyDescent="0.25">
      <c r="A771" s="6">
        <v>64</v>
      </c>
      <c r="B771" s="6" t="s">
        <v>18</v>
      </c>
      <c r="C771" s="7">
        <v>39.700000000000003</v>
      </c>
      <c r="D771" s="6">
        <v>0</v>
      </c>
      <c r="E771" s="6" t="s">
        <v>22</v>
      </c>
      <c r="F771" s="6" t="s">
        <v>20</v>
      </c>
      <c r="G771" s="7">
        <v>1431.9031</v>
      </c>
      <c r="H771" t="str">
        <f t="shared" si="33"/>
        <v>5.obesidade grau II</v>
      </c>
      <c r="I771">
        <f t="shared" si="34"/>
        <v>0</v>
      </c>
      <c r="J771">
        <f t="shared" si="35"/>
        <v>1</v>
      </c>
    </row>
    <row r="772" spans="1:10" x14ac:dyDescent="0.25">
      <c r="A772" s="6">
        <v>38</v>
      </c>
      <c r="B772" s="6" t="s">
        <v>18</v>
      </c>
      <c r="C772" s="7">
        <v>19.475000000000001</v>
      </c>
      <c r="D772" s="6">
        <v>2</v>
      </c>
      <c r="E772" s="6" t="s">
        <v>22</v>
      </c>
      <c r="F772" s="6" t="s">
        <v>24</v>
      </c>
      <c r="G772" s="7">
        <v>693.32422500000007</v>
      </c>
      <c r="H772" t="str">
        <f t="shared" ref="H772:H835" si="36">IF(C772&lt;18.5,"1.baixo peso",IF(C772&lt;25,"2.peso normal",IF(C772&lt;30,"3.sobrepeso",IF(C772&lt;35,"4.obesidade grau I",IF(C772&lt;40,"5.obesidade grau II","6.obesidade grau III")))))</f>
        <v>2.peso normal</v>
      </c>
      <c r="I772">
        <f t="shared" ref="I772:I835" si="37">IF(E772="Sim",1,0)</f>
        <v>0</v>
      </c>
      <c r="J772">
        <f t="shared" ref="J772:J835" si="38">IF(C772&gt;24.99,1,0)</f>
        <v>0</v>
      </c>
    </row>
    <row r="773" spans="1:10" x14ac:dyDescent="0.25">
      <c r="A773" s="6">
        <v>61</v>
      </c>
      <c r="B773" s="6" t="s">
        <v>21</v>
      </c>
      <c r="C773" s="7">
        <v>36.1</v>
      </c>
      <c r="D773" s="6">
        <v>3</v>
      </c>
      <c r="E773" s="6" t="s">
        <v>22</v>
      </c>
      <c r="F773" s="6" t="s">
        <v>20</v>
      </c>
      <c r="G773" s="7">
        <v>2794.1287579999998</v>
      </c>
      <c r="H773" t="str">
        <f t="shared" si="36"/>
        <v>5.obesidade grau II</v>
      </c>
      <c r="I773">
        <f t="shared" si="37"/>
        <v>0</v>
      </c>
      <c r="J773">
        <f t="shared" si="38"/>
        <v>1</v>
      </c>
    </row>
    <row r="774" spans="1:10" x14ac:dyDescent="0.25">
      <c r="A774" s="6">
        <v>53</v>
      </c>
      <c r="B774" s="6" t="s">
        <v>18</v>
      </c>
      <c r="C774" s="7">
        <v>26.7</v>
      </c>
      <c r="D774" s="6">
        <v>2</v>
      </c>
      <c r="E774" s="6" t="s">
        <v>22</v>
      </c>
      <c r="F774" s="6" t="s">
        <v>20</v>
      </c>
      <c r="G774" s="7">
        <v>1115.078</v>
      </c>
      <c r="H774" t="str">
        <f t="shared" si="36"/>
        <v>3.sobrepeso</v>
      </c>
      <c r="I774">
        <f t="shared" si="37"/>
        <v>0</v>
      </c>
      <c r="J774">
        <f t="shared" si="38"/>
        <v>1</v>
      </c>
    </row>
    <row r="775" spans="1:10" x14ac:dyDescent="0.25">
      <c r="A775" s="6">
        <v>44</v>
      </c>
      <c r="B775" s="6" t="s">
        <v>18</v>
      </c>
      <c r="C775" s="7">
        <v>36.479999999999997</v>
      </c>
      <c r="D775" s="6">
        <v>0</v>
      </c>
      <c r="E775" s="6" t="s">
        <v>22</v>
      </c>
      <c r="F775" s="6" t="s">
        <v>25</v>
      </c>
      <c r="G775" s="7">
        <v>1279.7209619999999</v>
      </c>
      <c r="H775" t="str">
        <f t="shared" si="36"/>
        <v>5.obesidade grau II</v>
      </c>
      <c r="I775">
        <f t="shared" si="37"/>
        <v>0</v>
      </c>
      <c r="J775">
        <f t="shared" si="38"/>
        <v>1</v>
      </c>
    </row>
    <row r="776" spans="1:10" x14ac:dyDescent="0.25">
      <c r="A776" s="6">
        <v>19</v>
      </c>
      <c r="B776" s="6" t="s">
        <v>18</v>
      </c>
      <c r="C776" s="7">
        <v>28.88</v>
      </c>
      <c r="D776" s="6">
        <v>0</v>
      </c>
      <c r="E776" s="6" t="s">
        <v>19</v>
      </c>
      <c r="F776" s="6" t="s">
        <v>24</v>
      </c>
      <c r="G776" s="7">
        <v>1774.8506199999999</v>
      </c>
      <c r="H776" t="str">
        <f t="shared" si="36"/>
        <v>3.sobrepeso</v>
      </c>
      <c r="I776">
        <f t="shared" si="37"/>
        <v>1</v>
      </c>
      <c r="J776">
        <f t="shared" si="38"/>
        <v>1</v>
      </c>
    </row>
    <row r="777" spans="1:10" x14ac:dyDescent="0.25">
      <c r="A777" s="6">
        <v>41</v>
      </c>
      <c r="B777" s="6" t="s">
        <v>21</v>
      </c>
      <c r="C777" s="7">
        <v>34.200000000000003</v>
      </c>
      <c r="D777" s="6">
        <v>2</v>
      </c>
      <c r="E777" s="6" t="s">
        <v>22</v>
      </c>
      <c r="F777" s="6" t="s">
        <v>24</v>
      </c>
      <c r="G777" s="7">
        <v>726.17409999999995</v>
      </c>
      <c r="H777" t="str">
        <f t="shared" si="36"/>
        <v>4.obesidade grau I</v>
      </c>
      <c r="I777">
        <f t="shared" si="37"/>
        <v>0</v>
      </c>
      <c r="J777">
        <f t="shared" si="38"/>
        <v>1</v>
      </c>
    </row>
    <row r="778" spans="1:10" x14ac:dyDescent="0.25">
      <c r="A778" s="6">
        <v>51</v>
      </c>
      <c r="B778" s="6" t="s">
        <v>21</v>
      </c>
      <c r="C778" s="7">
        <v>33.33</v>
      </c>
      <c r="D778" s="6">
        <v>3</v>
      </c>
      <c r="E778" s="6" t="s">
        <v>22</v>
      </c>
      <c r="F778" s="6" t="s">
        <v>23</v>
      </c>
      <c r="G778" s="7">
        <v>1056.04917</v>
      </c>
      <c r="H778" t="str">
        <f t="shared" si="36"/>
        <v>4.obesidade grau I</v>
      </c>
      <c r="I778">
        <f t="shared" si="37"/>
        <v>0</v>
      </c>
      <c r="J778">
        <f t="shared" si="38"/>
        <v>1</v>
      </c>
    </row>
    <row r="779" spans="1:10" x14ac:dyDescent="0.25">
      <c r="A779" s="6">
        <v>40</v>
      </c>
      <c r="B779" s="6" t="s">
        <v>21</v>
      </c>
      <c r="C779" s="7">
        <v>32.299999999999997</v>
      </c>
      <c r="D779" s="6">
        <v>2</v>
      </c>
      <c r="E779" s="6" t="s">
        <v>22</v>
      </c>
      <c r="F779" s="6" t="s">
        <v>24</v>
      </c>
      <c r="G779" s="7">
        <v>698.66970000000003</v>
      </c>
      <c r="H779" t="str">
        <f t="shared" si="36"/>
        <v>4.obesidade grau I</v>
      </c>
      <c r="I779">
        <f t="shared" si="37"/>
        <v>0</v>
      </c>
      <c r="J779">
        <f t="shared" si="38"/>
        <v>1</v>
      </c>
    </row>
    <row r="780" spans="1:10" x14ac:dyDescent="0.25">
      <c r="A780" s="6">
        <v>45</v>
      </c>
      <c r="B780" s="6" t="s">
        <v>21</v>
      </c>
      <c r="C780" s="7">
        <v>39.805</v>
      </c>
      <c r="D780" s="6">
        <v>0</v>
      </c>
      <c r="E780" s="6" t="s">
        <v>22</v>
      </c>
      <c r="F780" s="6" t="s">
        <v>25</v>
      </c>
      <c r="G780" s="7">
        <v>744.84039499999994</v>
      </c>
      <c r="H780" t="str">
        <f t="shared" si="36"/>
        <v>5.obesidade grau II</v>
      </c>
      <c r="I780">
        <f t="shared" si="37"/>
        <v>0</v>
      </c>
      <c r="J780">
        <f t="shared" si="38"/>
        <v>1</v>
      </c>
    </row>
    <row r="781" spans="1:10" x14ac:dyDescent="0.25">
      <c r="A781" s="6">
        <v>35</v>
      </c>
      <c r="B781" s="6" t="s">
        <v>21</v>
      </c>
      <c r="C781" s="7">
        <v>34.32</v>
      </c>
      <c r="D781" s="6">
        <v>3</v>
      </c>
      <c r="E781" s="6" t="s">
        <v>22</v>
      </c>
      <c r="F781" s="6" t="s">
        <v>23</v>
      </c>
      <c r="G781" s="7">
        <v>593.43797999999992</v>
      </c>
      <c r="H781" t="str">
        <f t="shared" si="36"/>
        <v>4.obesidade grau I</v>
      </c>
      <c r="I781">
        <f t="shared" si="37"/>
        <v>0</v>
      </c>
      <c r="J781">
        <f t="shared" si="38"/>
        <v>1</v>
      </c>
    </row>
    <row r="782" spans="1:10" x14ac:dyDescent="0.25">
      <c r="A782" s="6">
        <v>53</v>
      </c>
      <c r="B782" s="6" t="s">
        <v>21</v>
      </c>
      <c r="C782" s="7">
        <v>28.88</v>
      </c>
      <c r="D782" s="6">
        <v>0</v>
      </c>
      <c r="E782" s="6" t="s">
        <v>22</v>
      </c>
      <c r="F782" s="6" t="s">
        <v>24</v>
      </c>
      <c r="G782" s="7">
        <v>986.98101999999994</v>
      </c>
      <c r="H782" t="str">
        <f t="shared" si="36"/>
        <v>3.sobrepeso</v>
      </c>
      <c r="I782">
        <f t="shared" si="37"/>
        <v>0</v>
      </c>
      <c r="J782">
        <f t="shared" si="38"/>
        <v>1</v>
      </c>
    </row>
    <row r="783" spans="1:10" x14ac:dyDescent="0.25">
      <c r="A783" s="6">
        <v>30</v>
      </c>
      <c r="B783" s="6" t="s">
        <v>21</v>
      </c>
      <c r="C783" s="7">
        <v>24.4</v>
      </c>
      <c r="D783" s="6">
        <v>3</v>
      </c>
      <c r="E783" s="6" t="s">
        <v>19</v>
      </c>
      <c r="F783" s="6" t="s">
        <v>20</v>
      </c>
      <c r="G783" s="7">
        <v>1825.9216000000001</v>
      </c>
      <c r="H783" t="str">
        <f t="shared" si="36"/>
        <v>2.peso normal</v>
      </c>
      <c r="I783">
        <f t="shared" si="37"/>
        <v>1</v>
      </c>
      <c r="J783">
        <f t="shared" si="38"/>
        <v>0</v>
      </c>
    </row>
    <row r="784" spans="1:10" x14ac:dyDescent="0.25">
      <c r="A784" s="6">
        <v>18</v>
      </c>
      <c r="B784" s="6" t="s">
        <v>21</v>
      </c>
      <c r="C784" s="7">
        <v>41.14</v>
      </c>
      <c r="D784" s="6">
        <v>0</v>
      </c>
      <c r="E784" s="6" t="s">
        <v>22</v>
      </c>
      <c r="F784" s="6" t="s">
        <v>23</v>
      </c>
      <c r="G784" s="7">
        <v>114.67965999999998</v>
      </c>
      <c r="H784" t="str">
        <f t="shared" si="36"/>
        <v>6.obesidade grau III</v>
      </c>
      <c r="I784">
        <f t="shared" si="37"/>
        <v>0</v>
      </c>
      <c r="J784">
        <f t="shared" si="38"/>
        <v>1</v>
      </c>
    </row>
    <row r="785" spans="1:10" x14ac:dyDescent="0.25">
      <c r="A785" s="6">
        <v>51</v>
      </c>
      <c r="B785" s="6" t="s">
        <v>21</v>
      </c>
      <c r="C785" s="7">
        <v>35.97</v>
      </c>
      <c r="D785" s="6">
        <v>1</v>
      </c>
      <c r="E785" s="6" t="s">
        <v>22</v>
      </c>
      <c r="F785" s="6" t="s">
        <v>23</v>
      </c>
      <c r="G785" s="7">
        <v>938.61613</v>
      </c>
      <c r="H785" t="str">
        <f t="shared" si="36"/>
        <v>5.obesidade grau II</v>
      </c>
      <c r="I785">
        <f t="shared" si="37"/>
        <v>0</v>
      </c>
      <c r="J785">
        <f t="shared" si="38"/>
        <v>1</v>
      </c>
    </row>
    <row r="786" spans="1:10" x14ac:dyDescent="0.25">
      <c r="A786" s="6">
        <v>50</v>
      </c>
      <c r="B786" s="6" t="s">
        <v>18</v>
      </c>
      <c r="C786" s="7">
        <v>27.6</v>
      </c>
      <c r="D786" s="6">
        <v>1</v>
      </c>
      <c r="E786" s="6" t="s">
        <v>19</v>
      </c>
      <c r="F786" s="6" t="s">
        <v>20</v>
      </c>
      <c r="G786" s="7">
        <v>2452.0263999999997</v>
      </c>
      <c r="H786" t="str">
        <f t="shared" si="36"/>
        <v>3.sobrepeso</v>
      </c>
      <c r="I786">
        <f t="shared" si="37"/>
        <v>1</v>
      </c>
      <c r="J786">
        <f t="shared" si="38"/>
        <v>1</v>
      </c>
    </row>
    <row r="787" spans="1:10" x14ac:dyDescent="0.25">
      <c r="A787" s="6">
        <v>31</v>
      </c>
      <c r="B787" s="6" t="s">
        <v>18</v>
      </c>
      <c r="C787" s="7">
        <v>29.26</v>
      </c>
      <c r="D787" s="6">
        <v>1</v>
      </c>
      <c r="E787" s="6" t="s">
        <v>22</v>
      </c>
      <c r="F787" s="6" t="s">
        <v>23</v>
      </c>
      <c r="G787" s="7">
        <v>435.05144000000001</v>
      </c>
      <c r="H787" t="str">
        <f t="shared" si="36"/>
        <v>3.sobrepeso</v>
      </c>
      <c r="I787">
        <f t="shared" si="37"/>
        <v>0</v>
      </c>
      <c r="J787">
        <f t="shared" si="38"/>
        <v>1</v>
      </c>
    </row>
    <row r="788" spans="1:10" x14ac:dyDescent="0.25">
      <c r="A788" s="6">
        <v>35</v>
      </c>
      <c r="B788" s="6" t="s">
        <v>18</v>
      </c>
      <c r="C788" s="7">
        <v>27.7</v>
      </c>
      <c r="D788" s="6">
        <v>3</v>
      </c>
      <c r="E788" s="6" t="s">
        <v>22</v>
      </c>
      <c r="F788" s="6" t="s">
        <v>20</v>
      </c>
      <c r="G788" s="7">
        <v>641.41779999999994</v>
      </c>
      <c r="H788" t="str">
        <f t="shared" si="36"/>
        <v>3.sobrepeso</v>
      </c>
      <c r="I788">
        <f t="shared" si="37"/>
        <v>0</v>
      </c>
      <c r="J788">
        <f t="shared" si="38"/>
        <v>1</v>
      </c>
    </row>
    <row r="789" spans="1:10" x14ac:dyDescent="0.25">
      <c r="A789" s="6">
        <v>60</v>
      </c>
      <c r="B789" s="6" t="s">
        <v>21</v>
      </c>
      <c r="C789" s="7">
        <v>36.954999999999998</v>
      </c>
      <c r="D789" s="6">
        <v>0</v>
      </c>
      <c r="E789" s="6" t="s">
        <v>22</v>
      </c>
      <c r="F789" s="6" t="s">
        <v>25</v>
      </c>
      <c r="G789" s="7">
        <v>1274.116745</v>
      </c>
      <c r="H789" t="str">
        <f t="shared" si="36"/>
        <v>5.obesidade grau II</v>
      </c>
      <c r="I789">
        <f t="shared" si="37"/>
        <v>0</v>
      </c>
      <c r="J789">
        <f t="shared" si="38"/>
        <v>1</v>
      </c>
    </row>
    <row r="790" spans="1:10" x14ac:dyDescent="0.25">
      <c r="A790" s="6">
        <v>21</v>
      </c>
      <c r="B790" s="6" t="s">
        <v>21</v>
      </c>
      <c r="C790" s="7">
        <v>36.86</v>
      </c>
      <c r="D790" s="6">
        <v>0</v>
      </c>
      <c r="E790" s="6" t="s">
        <v>22</v>
      </c>
      <c r="F790" s="6" t="s">
        <v>24</v>
      </c>
      <c r="G790" s="7">
        <v>191.73184000000001</v>
      </c>
      <c r="H790" t="str">
        <f t="shared" si="36"/>
        <v>5.obesidade grau II</v>
      </c>
      <c r="I790">
        <f t="shared" si="37"/>
        <v>0</v>
      </c>
      <c r="J790">
        <f t="shared" si="38"/>
        <v>1</v>
      </c>
    </row>
    <row r="791" spans="1:10" x14ac:dyDescent="0.25">
      <c r="A791" s="6">
        <v>29</v>
      </c>
      <c r="B791" s="6" t="s">
        <v>21</v>
      </c>
      <c r="C791" s="7">
        <v>22.515000000000001</v>
      </c>
      <c r="D791" s="6">
        <v>3</v>
      </c>
      <c r="E791" s="6" t="s">
        <v>22</v>
      </c>
      <c r="F791" s="6" t="s">
        <v>25</v>
      </c>
      <c r="G791" s="7">
        <v>520.95788500000003</v>
      </c>
      <c r="H791" t="str">
        <f t="shared" si="36"/>
        <v>2.peso normal</v>
      </c>
      <c r="I791">
        <f t="shared" si="37"/>
        <v>0</v>
      </c>
      <c r="J791">
        <f t="shared" si="38"/>
        <v>0</v>
      </c>
    </row>
    <row r="792" spans="1:10" x14ac:dyDescent="0.25">
      <c r="A792" s="6">
        <v>62</v>
      </c>
      <c r="B792" s="6" t="s">
        <v>18</v>
      </c>
      <c r="C792" s="7">
        <v>29.92</v>
      </c>
      <c r="D792" s="6">
        <v>0</v>
      </c>
      <c r="E792" s="6" t="s">
        <v>22</v>
      </c>
      <c r="F792" s="6" t="s">
        <v>23</v>
      </c>
      <c r="G792" s="7">
        <v>1345.7960800000001</v>
      </c>
      <c r="H792" t="str">
        <f t="shared" si="36"/>
        <v>3.sobrepeso</v>
      </c>
      <c r="I792">
        <f t="shared" si="37"/>
        <v>0</v>
      </c>
      <c r="J792">
        <f t="shared" si="38"/>
        <v>1</v>
      </c>
    </row>
    <row r="793" spans="1:10" x14ac:dyDescent="0.25">
      <c r="A793" s="6">
        <v>39</v>
      </c>
      <c r="B793" s="6" t="s">
        <v>18</v>
      </c>
      <c r="C793" s="7">
        <v>41.8</v>
      </c>
      <c r="D793" s="6">
        <v>0</v>
      </c>
      <c r="E793" s="6" t="s">
        <v>22</v>
      </c>
      <c r="F793" s="6" t="s">
        <v>23</v>
      </c>
      <c r="G793" s="7">
        <v>566.22250000000008</v>
      </c>
      <c r="H793" t="str">
        <f t="shared" si="36"/>
        <v>6.obesidade grau III</v>
      </c>
      <c r="I793">
        <f t="shared" si="37"/>
        <v>0</v>
      </c>
      <c r="J793">
        <f t="shared" si="38"/>
        <v>1</v>
      </c>
    </row>
    <row r="794" spans="1:10" x14ac:dyDescent="0.25">
      <c r="A794" s="6">
        <v>19</v>
      </c>
      <c r="B794" s="6" t="s">
        <v>21</v>
      </c>
      <c r="C794" s="7">
        <v>27.6</v>
      </c>
      <c r="D794" s="6">
        <v>0</v>
      </c>
      <c r="E794" s="6" t="s">
        <v>22</v>
      </c>
      <c r="F794" s="6" t="s">
        <v>20</v>
      </c>
      <c r="G794" s="7">
        <v>125.24069999999999</v>
      </c>
      <c r="H794" t="str">
        <f t="shared" si="36"/>
        <v>3.sobrepeso</v>
      </c>
      <c r="I794">
        <f t="shared" si="37"/>
        <v>0</v>
      </c>
      <c r="J794">
        <f t="shared" si="38"/>
        <v>1</v>
      </c>
    </row>
    <row r="795" spans="1:10" x14ac:dyDescent="0.25">
      <c r="A795" s="6">
        <v>22</v>
      </c>
      <c r="B795" s="6" t="s">
        <v>18</v>
      </c>
      <c r="C795" s="7">
        <v>23.18</v>
      </c>
      <c r="D795" s="6">
        <v>0</v>
      </c>
      <c r="E795" s="6" t="s">
        <v>22</v>
      </c>
      <c r="F795" s="6" t="s">
        <v>25</v>
      </c>
      <c r="G795" s="7">
        <v>273.19122000000004</v>
      </c>
      <c r="H795" t="str">
        <f t="shared" si="36"/>
        <v>2.peso normal</v>
      </c>
      <c r="I795">
        <f t="shared" si="37"/>
        <v>0</v>
      </c>
      <c r="J795">
        <f t="shared" si="38"/>
        <v>0</v>
      </c>
    </row>
    <row r="796" spans="1:10" x14ac:dyDescent="0.25">
      <c r="A796" s="6">
        <v>53</v>
      </c>
      <c r="B796" s="6" t="s">
        <v>21</v>
      </c>
      <c r="C796" s="7">
        <v>20.9</v>
      </c>
      <c r="D796" s="6">
        <v>0</v>
      </c>
      <c r="E796" s="6" t="s">
        <v>19</v>
      </c>
      <c r="F796" s="6" t="s">
        <v>23</v>
      </c>
      <c r="G796" s="7">
        <v>2119.5817999999999</v>
      </c>
      <c r="H796" t="str">
        <f t="shared" si="36"/>
        <v>2.peso normal</v>
      </c>
      <c r="I796">
        <f t="shared" si="37"/>
        <v>1</v>
      </c>
      <c r="J796">
        <f t="shared" si="38"/>
        <v>0</v>
      </c>
    </row>
    <row r="797" spans="1:10" x14ac:dyDescent="0.25">
      <c r="A797" s="6">
        <v>39</v>
      </c>
      <c r="B797" s="6" t="s">
        <v>18</v>
      </c>
      <c r="C797" s="7">
        <v>31.92</v>
      </c>
      <c r="D797" s="6">
        <v>2</v>
      </c>
      <c r="E797" s="6" t="s">
        <v>22</v>
      </c>
      <c r="F797" s="6" t="s">
        <v>24</v>
      </c>
      <c r="G797" s="7">
        <v>720.94917999999996</v>
      </c>
      <c r="H797" t="str">
        <f t="shared" si="36"/>
        <v>4.obesidade grau I</v>
      </c>
      <c r="I797">
        <f t="shared" si="37"/>
        <v>0</v>
      </c>
      <c r="J797">
        <f t="shared" si="38"/>
        <v>1</v>
      </c>
    </row>
    <row r="798" spans="1:10" x14ac:dyDescent="0.25">
      <c r="A798" s="6">
        <v>27</v>
      </c>
      <c r="B798" s="6" t="s">
        <v>21</v>
      </c>
      <c r="C798" s="7">
        <v>28.5</v>
      </c>
      <c r="D798" s="6">
        <v>0</v>
      </c>
      <c r="E798" s="6" t="s">
        <v>19</v>
      </c>
      <c r="F798" s="6" t="s">
        <v>24</v>
      </c>
      <c r="G798" s="7">
        <v>1831.0741999999998</v>
      </c>
      <c r="H798" t="str">
        <f t="shared" si="36"/>
        <v>3.sobrepeso</v>
      </c>
      <c r="I798">
        <f t="shared" si="37"/>
        <v>1</v>
      </c>
      <c r="J798">
        <f t="shared" si="38"/>
        <v>1</v>
      </c>
    </row>
    <row r="799" spans="1:10" x14ac:dyDescent="0.25">
      <c r="A799" s="6">
        <v>30</v>
      </c>
      <c r="B799" s="6" t="s">
        <v>21</v>
      </c>
      <c r="C799" s="7">
        <v>44.22</v>
      </c>
      <c r="D799" s="6">
        <v>2</v>
      </c>
      <c r="E799" s="6" t="s">
        <v>22</v>
      </c>
      <c r="F799" s="6" t="s">
        <v>23</v>
      </c>
      <c r="G799" s="7">
        <v>426.61658</v>
      </c>
      <c r="H799" t="str">
        <f t="shared" si="36"/>
        <v>6.obesidade grau III</v>
      </c>
      <c r="I799">
        <f t="shared" si="37"/>
        <v>0</v>
      </c>
      <c r="J799">
        <f t="shared" si="38"/>
        <v>1</v>
      </c>
    </row>
    <row r="800" spans="1:10" x14ac:dyDescent="0.25">
      <c r="A800" s="6">
        <v>30</v>
      </c>
      <c r="B800" s="6" t="s">
        <v>18</v>
      </c>
      <c r="C800" s="7">
        <v>22.895</v>
      </c>
      <c r="D800" s="6">
        <v>1</v>
      </c>
      <c r="E800" s="6" t="s">
        <v>22</v>
      </c>
      <c r="F800" s="6" t="s">
        <v>25</v>
      </c>
      <c r="G800" s="7">
        <v>471.952405</v>
      </c>
      <c r="H800" t="str">
        <f t="shared" si="36"/>
        <v>2.peso normal</v>
      </c>
      <c r="I800">
        <f t="shared" si="37"/>
        <v>0</v>
      </c>
      <c r="J800">
        <f t="shared" si="38"/>
        <v>0</v>
      </c>
    </row>
    <row r="801" spans="1:10" x14ac:dyDescent="0.25">
      <c r="A801" s="6">
        <v>58</v>
      </c>
      <c r="B801" s="6" t="s">
        <v>18</v>
      </c>
      <c r="C801" s="7">
        <v>33.1</v>
      </c>
      <c r="D801" s="6">
        <v>0</v>
      </c>
      <c r="E801" s="6" t="s">
        <v>22</v>
      </c>
      <c r="F801" s="6" t="s">
        <v>20</v>
      </c>
      <c r="G801" s="7">
        <v>1184.8141000000001</v>
      </c>
      <c r="H801" t="str">
        <f t="shared" si="36"/>
        <v>4.obesidade grau I</v>
      </c>
      <c r="I801">
        <f t="shared" si="37"/>
        <v>0</v>
      </c>
      <c r="J801">
        <f t="shared" si="38"/>
        <v>1</v>
      </c>
    </row>
    <row r="802" spans="1:10" x14ac:dyDescent="0.25">
      <c r="A802" s="6">
        <v>33</v>
      </c>
      <c r="B802" s="6" t="s">
        <v>21</v>
      </c>
      <c r="C802" s="7">
        <v>24.795000000000002</v>
      </c>
      <c r="D802" s="6">
        <v>0</v>
      </c>
      <c r="E802" s="6" t="s">
        <v>19</v>
      </c>
      <c r="F802" s="6" t="s">
        <v>25</v>
      </c>
      <c r="G802" s="7">
        <v>1790.4527050000002</v>
      </c>
      <c r="H802" t="str">
        <f t="shared" si="36"/>
        <v>2.peso normal</v>
      </c>
      <c r="I802">
        <f t="shared" si="37"/>
        <v>1</v>
      </c>
      <c r="J802">
        <f t="shared" si="38"/>
        <v>0</v>
      </c>
    </row>
    <row r="803" spans="1:10" x14ac:dyDescent="0.25">
      <c r="A803" s="6">
        <v>42</v>
      </c>
      <c r="B803" s="6" t="s">
        <v>18</v>
      </c>
      <c r="C803" s="7">
        <v>26.18</v>
      </c>
      <c r="D803" s="6">
        <v>1</v>
      </c>
      <c r="E803" s="6" t="s">
        <v>22</v>
      </c>
      <c r="F803" s="6" t="s">
        <v>23</v>
      </c>
      <c r="G803" s="7">
        <v>704.67222000000004</v>
      </c>
      <c r="H803" t="str">
        <f t="shared" si="36"/>
        <v>3.sobrepeso</v>
      </c>
      <c r="I803">
        <f t="shared" si="37"/>
        <v>0</v>
      </c>
      <c r="J803">
        <f t="shared" si="38"/>
        <v>1</v>
      </c>
    </row>
    <row r="804" spans="1:10" x14ac:dyDescent="0.25">
      <c r="A804" s="6">
        <v>64</v>
      </c>
      <c r="B804" s="6" t="s">
        <v>18</v>
      </c>
      <c r="C804" s="7">
        <v>35.97</v>
      </c>
      <c r="D804" s="6">
        <v>0</v>
      </c>
      <c r="E804" s="6" t="s">
        <v>22</v>
      </c>
      <c r="F804" s="6" t="s">
        <v>23</v>
      </c>
      <c r="G804" s="7">
        <v>1431.38463</v>
      </c>
      <c r="H804" t="str">
        <f t="shared" si="36"/>
        <v>5.obesidade grau II</v>
      </c>
      <c r="I804">
        <f t="shared" si="37"/>
        <v>0</v>
      </c>
      <c r="J804">
        <f t="shared" si="38"/>
        <v>1</v>
      </c>
    </row>
    <row r="805" spans="1:10" x14ac:dyDescent="0.25">
      <c r="A805" s="6">
        <v>21</v>
      </c>
      <c r="B805" s="6" t="s">
        <v>21</v>
      </c>
      <c r="C805" s="7">
        <v>22.3</v>
      </c>
      <c r="D805" s="6">
        <v>1</v>
      </c>
      <c r="E805" s="6" t="s">
        <v>22</v>
      </c>
      <c r="F805" s="6" t="s">
        <v>20</v>
      </c>
      <c r="G805" s="7">
        <v>210.30799999999999</v>
      </c>
      <c r="H805" t="str">
        <f t="shared" si="36"/>
        <v>2.peso normal</v>
      </c>
      <c r="I805">
        <f t="shared" si="37"/>
        <v>0</v>
      </c>
      <c r="J805">
        <f t="shared" si="38"/>
        <v>0</v>
      </c>
    </row>
    <row r="806" spans="1:10" x14ac:dyDescent="0.25">
      <c r="A806" s="6">
        <v>18</v>
      </c>
      <c r="B806" s="6" t="s">
        <v>18</v>
      </c>
      <c r="C806" s="7">
        <v>42.24</v>
      </c>
      <c r="D806" s="6">
        <v>0</v>
      </c>
      <c r="E806" s="6" t="s">
        <v>19</v>
      </c>
      <c r="F806" s="6" t="s">
        <v>23</v>
      </c>
      <c r="G806" s="7">
        <v>3879.2685599999995</v>
      </c>
      <c r="H806" t="str">
        <f t="shared" si="36"/>
        <v>6.obesidade grau III</v>
      </c>
      <c r="I806">
        <f t="shared" si="37"/>
        <v>1</v>
      </c>
      <c r="J806">
        <f t="shared" si="38"/>
        <v>1</v>
      </c>
    </row>
    <row r="807" spans="1:10" x14ac:dyDescent="0.25">
      <c r="A807" s="6">
        <v>23</v>
      </c>
      <c r="B807" s="6" t="s">
        <v>21</v>
      </c>
      <c r="C807" s="7">
        <v>26.51</v>
      </c>
      <c r="D807" s="6">
        <v>0</v>
      </c>
      <c r="E807" s="6" t="s">
        <v>22</v>
      </c>
      <c r="F807" s="6" t="s">
        <v>23</v>
      </c>
      <c r="G807" s="7">
        <v>181.58759000000001</v>
      </c>
      <c r="H807" t="str">
        <f t="shared" si="36"/>
        <v>3.sobrepeso</v>
      </c>
      <c r="I807">
        <f t="shared" si="37"/>
        <v>0</v>
      </c>
      <c r="J807">
        <f t="shared" si="38"/>
        <v>1</v>
      </c>
    </row>
    <row r="808" spans="1:10" x14ac:dyDescent="0.25">
      <c r="A808" s="6">
        <v>45</v>
      </c>
      <c r="B808" s="6" t="s">
        <v>18</v>
      </c>
      <c r="C808" s="7">
        <v>35.814999999999998</v>
      </c>
      <c r="D808" s="6">
        <v>0</v>
      </c>
      <c r="E808" s="6" t="s">
        <v>22</v>
      </c>
      <c r="F808" s="6" t="s">
        <v>24</v>
      </c>
      <c r="G808" s="7">
        <v>773.18578500000001</v>
      </c>
      <c r="H808" t="str">
        <f t="shared" si="36"/>
        <v>5.obesidade grau II</v>
      </c>
      <c r="I808">
        <f t="shared" si="37"/>
        <v>0</v>
      </c>
      <c r="J808">
        <f t="shared" si="38"/>
        <v>1</v>
      </c>
    </row>
    <row r="809" spans="1:10" x14ac:dyDescent="0.25">
      <c r="A809" s="6">
        <v>40</v>
      </c>
      <c r="B809" s="6" t="s">
        <v>18</v>
      </c>
      <c r="C809" s="7">
        <v>41.42</v>
      </c>
      <c r="D809" s="6">
        <v>1</v>
      </c>
      <c r="E809" s="6" t="s">
        <v>22</v>
      </c>
      <c r="F809" s="6" t="s">
        <v>24</v>
      </c>
      <c r="G809" s="7">
        <v>2847.673499</v>
      </c>
      <c r="H809" t="str">
        <f t="shared" si="36"/>
        <v>6.obesidade grau III</v>
      </c>
      <c r="I809">
        <f t="shared" si="37"/>
        <v>0</v>
      </c>
      <c r="J809">
        <f t="shared" si="38"/>
        <v>1</v>
      </c>
    </row>
    <row r="810" spans="1:10" x14ac:dyDescent="0.25">
      <c r="A810" s="6">
        <v>19</v>
      </c>
      <c r="B810" s="6" t="s">
        <v>18</v>
      </c>
      <c r="C810" s="7">
        <v>36.575000000000003</v>
      </c>
      <c r="D810" s="6">
        <v>0</v>
      </c>
      <c r="E810" s="6" t="s">
        <v>22</v>
      </c>
      <c r="F810" s="6" t="s">
        <v>24</v>
      </c>
      <c r="G810" s="7">
        <v>213.68822500000002</v>
      </c>
      <c r="H810" t="str">
        <f t="shared" si="36"/>
        <v>5.obesidade grau II</v>
      </c>
      <c r="I810">
        <f t="shared" si="37"/>
        <v>0</v>
      </c>
      <c r="J810">
        <f t="shared" si="38"/>
        <v>1</v>
      </c>
    </row>
    <row r="811" spans="1:10" x14ac:dyDescent="0.25">
      <c r="A811" s="6">
        <v>18</v>
      </c>
      <c r="B811" s="6" t="s">
        <v>21</v>
      </c>
      <c r="C811" s="7">
        <v>30.14</v>
      </c>
      <c r="D811" s="6">
        <v>0</v>
      </c>
      <c r="E811" s="6" t="s">
        <v>22</v>
      </c>
      <c r="F811" s="6" t="s">
        <v>23</v>
      </c>
      <c r="G811" s="7">
        <v>113.15065999999999</v>
      </c>
      <c r="H811" t="str">
        <f t="shared" si="36"/>
        <v>4.obesidade grau I</v>
      </c>
      <c r="I811">
        <f t="shared" si="37"/>
        <v>0</v>
      </c>
      <c r="J811">
        <f t="shared" si="38"/>
        <v>1</v>
      </c>
    </row>
    <row r="812" spans="1:10" x14ac:dyDescent="0.25">
      <c r="A812" s="6">
        <v>25</v>
      </c>
      <c r="B812" s="6" t="s">
        <v>21</v>
      </c>
      <c r="C812" s="7">
        <v>25.84</v>
      </c>
      <c r="D812" s="6">
        <v>1</v>
      </c>
      <c r="E812" s="6" t="s">
        <v>22</v>
      </c>
      <c r="F812" s="6" t="s">
        <v>25</v>
      </c>
      <c r="G812" s="7">
        <v>330.97926000000001</v>
      </c>
      <c r="H812" t="str">
        <f t="shared" si="36"/>
        <v>3.sobrepeso</v>
      </c>
      <c r="I812">
        <f t="shared" si="37"/>
        <v>0</v>
      </c>
      <c r="J812">
        <f t="shared" si="38"/>
        <v>1</v>
      </c>
    </row>
    <row r="813" spans="1:10" x14ac:dyDescent="0.25">
      <c r="A813" s="6">
        <v>46</v>
      </c>
      <c r="B813" s="6" t="s">
        <v>18</v>
      </c>
      <c r="C813" s="7">
        <v>30.8</v>
      </c>
      <c r="D813" s="6">
        <v>3</v>
      </c>
      <c r="E813" s="6" t="s">
        <v>22</v>
      </c>
      <c r="F813" s="6" t="s">
        <v>20</v>
      </c>
      <c r="G813" s="7">
        <v>941.49199999999996</v>
      </c>
      <c r="H813" t="str">
        <f t="shared" si="36"/>
        <v>4.obesidade grau I</v>
      </c>
      <c r="I813">
        <f t="shared" si="37"/>
        <v>0</v>
      </c>
      <c r="J813">
        <f t="shared" si="38"/>
        <v>1</v>
      </c>
    </row>
    <row r="814" spans="1:10" x14ac:dyDescent="0.25">
      <c r="A814" s="6">
        <v>33</v>
      </c>
      <c r="B814" s="6" t="s">
        <v>18</v>
      </c>
      <c r="C814" s="7">
        <v>42.94</v>
      </c>
      <c r="D814" s="6">
        <v>3</v>
      </c>
      <c r="E814" s="6" t="s">
        <v>22</v>
      </c>
      <c r="F814" s="6" t="s">
        <v>24</v>
      </c>
      <c r="G814" s="7">
        <v>636.09935999999993</v>
      </c>
      <c r="H814" t="str">
        <f t="shared" si="36"/>
        <v>6.obesidade grau III</v>
      </c>
      <c r="I814">
        <f t="shared" si="37"/>
        <v>0</v>
      </c>
      <c r="J814">
        <f t="shared" si="38"/>
        <v>1</v>
      </c>
    </row>
    <row r="815" spans="1:10" x14ac:dyDescent="0.25">
      <c r="A815" s="6">
        <v>54</v>
      </c>
      <c r="B815" s="6" t="s">
        <v>21</v>
      </c>
      <c r="C815" s="7">
        <v>21.01</v>
      </c>
      <c r="D815" s="6">
        <v>2</v>
      </c>
      <c r="E815" s="6" t="s">
        <v>22</v>
      </c>
      <c r="F815" s="6" t="s">
        <v>23</v>
      </c>
      <c r="G815" s="7">
        <v>1101.3711900000001</v>
      </c>
      <c r="H815" t="str">
        <f t="shared" si="36"/>
        <v>2.peso normal</v>
      </c>
      <c r="I815">
        <f t="shared" si="37"/>
        <v>0</v>
      </c>
      <c r="J815">
        <f t="shared" si="38"/>
        <v>0</v>
      </c>
    </row>
    <row r="816" spans="1:10" x14ac:dyDescent="0.25">
      <c r="A816" s="6">
        <v>28</v>
      </c>
      <c r="B816" s="6" t="s">
        <v>21</v>
      </c>
      <c r="C816" s="7">
        <v>22.515000000000001</v>
      </c>
      <c r="D816" s="6">
        <v>2</v>
      </c>
      <c r="E816" s="6" t="s">
        <v>22</v>
      </c>
      <c r="F816" s="6" t="s">
        <v>25</v>
      </c>
      <c r="G816" s="7">
        <v>442.88878499999998</v>
      </c>
      <c r="H816" t="str">
        <f t="shared" si="36"/>
        <v>2.peso normal</v>
      </c>
      <c r="I816">
        <f t="shared" si="37"/>
        <v>0</v>
      </c>
      <c r="J816">
        <f t="shared" si="38"/>
        <v>0</v>
      </c>
    </row>
    <row r="817" spans="1:10" x14ac:dyDescent="0.25">
      <c r="A817" s="6">
        <v>36</v>
      </c>
      <c r="B817" s="6" t="s">
        <v>21</v>
      </c>
      <c r="C817" s="7">
        <v>34.43</v>
      </c>
      <c r="D817" s="6">
        <v>2</v>
      </c>
      <c r="E817" s="6" t="s">
        <v>22</v>
      </c>
      <c r="F817" s="6" t="s">
        <v>23</v>
      </c>
      <c r="G817" s="7">
        <v>558.43056999999999</v>
      </c>
      <c r="H817" t="str">
        <f t="shared" si="36"/>
        <v>4.obesidade grau I</v>
      </c>
      <c r="I817">
        <f t="shared" si="37"/>
        <v>0</v>
      </c>
      <c r="J817">
        <f t="shared" si="38"/>
        <v>1</v>
      </c>
    </row>
    <row r="818" spans="1:10" x14ac:dyDescent="0.25">
      <c r="A818" s="6">
        <v>20</v>
      </c>
      <c r="B818" s="6" t="s">
        <v>18</v>
      </c>
      <c r="C818" s="7">
        <v>31.46</v>
      </c>
      <c r="D818" s="6">
        <v>0</v>
      </c>
      <c r="E818" s="6" t="s">
        <v>22</v>
      </c>
      <c r="F818" s="6" t="s">
        <v>23</v>
      </c>
      <c r="G818" s="7">
        <v>187.79293999999999</v>
      </c>
      <c r="H818" t="str">
        <f t="shared" si="36"/>
        <v>4.obesidade grau I</v>
      </c>
      <c r="I818">
        <f t="shared" si="37"/>
        <v>0</v>
      </c>
      <c r="J818">
        <f t="shared" si="38"/>
        <v>1</v>
      </c>
    </row>
    <row r="819" spans="1:10" x14ac:dyDescent="0.25">
      <c r="A819" s="6">
        <v>24</v>
      </c>
      <c r="B819" s="6" t="s">
        <v>18</v>
      </c>
      <c r="C819" s="7">
        <v>24.225000000000001</v>
      </c>
      <c r="D819" s="6">
        <v>0</v>
      </c>
      <c r="E819" s="6" t="s">
        <v>22</v>
      </c>
      <c r="F819" s="6" t="s">
        <v>24</v>
      </c>
      <c r="G819" s="7">
        <v>284.27607499999999</v>
      </c>
      <c r="H819" t="str">
        <f t="shared" si="36"/>
        <v>2.peso normal</v>
      </c>
      <c r="I819">
        <f t="shared" si="37"/>
        <v>0</v>
      </c>
      <c r="J819">
        <f t="shared" si="38"/>
        <v>0</v>
      </c>
    </row>
    <row r="820" spans="1:10" x14ac:dyDescent="0.25">
      <c r="A820" s="6">
        <v>23</v>
      </c>
      <c r="B820" s="6" t="s">
        <v>21</v>
      </c>
      <c r="C820" s="7">
        <v>37.1</v>
      </c>
      <c r="D820" s="6">
        <v>3</v>
      </c>
      <c r="E820" s="6" t="s">
        <v>22</v>
      </c>
      <c r="F820" s="6" t="s">
        <v>20</v>
      </c>
      <c r="G820" s="7">
        <v>359.75959999999998</v>
      </c>
      <c r="H820" t="str">
        <f t="shared" si="36"/>
        <v>5.obesidade grau II</v>
      </c>
      <c r="I820">
        <f t="shared" si="37"/>
        <v>0</v>
      </c>
      <c r="J820">
        <f t="shared" si="38"/>
        <v>1</v>
      </c>
    </row>
    <row r="821" spans="1:10" x14ac:dyDescent="0.25">
      <c r="A821" s="6">
        <v>47</v>
      </c>
      <c r="B821" s="6" t="s">
        <v>18</v>
      </c>
      <c r="C821" s="7">
        <v>26.125</v>
      </c>
      <c r="D821" s="6">
        <v>1</v>
      </c>
      <c r="E821" s="6" t="s">
        <v>19</v>
      </c>
      <c r="F821" s="6" t="s">
        <v>25</v>
      </c>
      <c r="G821" s="7">
        <v>2340.1305750000001</v>
      </c>
      <c r="H821" t="str">
        <f t="shared" si="36"/>
        <v>3.sobrepeso</v>
      </c>
      <c r="I821">
        <f t="shared" si="37"/>
        <v>1</v>
      </c>
      <c r="J821">
        <f t="shared" si="38"/>
        <v>1</v>
      </c>
    </row>
    <row r="822" spans="1:10" x14ac:dyDescent="0.25">
      <c r="A822" s="6">
        <v>33</v>
      </c>
      <c r="B822" s="6" t="s">
        <v>18</v>
      </c>
      <c r="C822" s="7">
        <v>35.53</v>
      </c>
      <c r="D822" s="6">
        <v>0</v>
      </c>
      <c r="E822" s="6" t="s">
        <v>19</v>
      </c>
      <c r="F822" s="6" t="s">
        <v>24</v>
      </c>
      <c r="G822" s="7">
        <v>5513.5402090000007</v>
      </c>
      <c r="H822" t="str">
        <f t="shared" si="36"/>
        <v>5.obesidade grau II</v>
      </c>
      <c r="I822">
        <f t="shared" si="37"/>
        <v>1</v>
      </c>
      <c r="J822">
        <f t="shared" si="38"/>
        <v>1</v>
      </c>
    </row>
    <row r="823" spans="1:10" x14ac:dyDescent="0.25">
      <c r="A823" s="6">
        <v>45</v>
      </c>
      <c r="B823" s="6" t="s">
        <v>21</v>
      </c>
      <c r="C823" s="7">
        <v>33.700000000000003</v>
      </c>
      <c r="D823" s="6">
        <v>1</v>
      </c>
      <c r="E823" s="6" t="s">
        <v>22</v>
      </c>
      <c r="F823" s="6" t="s">
        <v>20</v>
      </c>
      <c r="G823" s="7">
        <v>744.59179999999992</v>
      </c>
      <c r="H823" t="str">
        <f t="shared" si="36"/>
        <v>4.obesidade grau I</v>
      </c>
      <c r="I823">
        <f t="shared" si="37"/>
        <v>0</v>
      </c>
      <c r="J823">
        <f t="shared" si="38"/>
        <v>1</v>
      </c>
    </row>
    <row r="824" spans="1:10" x14ac:dyDescent="0.25">
      <c r="A824" s="6">
        <v>26</v>
      </c>
      <c r="B824" s="6" t="s">
        <v>21</v>
      </c>
      <c r="C824" s="7">
        <v>17.670000000000002</v>
      </c>
      <c r="D824" s="6">
        <v>0</v>
      </c>
      <c r="E824" s="6" t="s">
        <v>22</v>
      </c>
      <c r="F824" s="6" t="s">
        <v>24</v>
      </c>
      <c r="G824" s="7">
        <v>268.09493000000003</v>
      </c>
      <c r="H824" t="str">
        <f t="shared" si="36"/>
        <v>1.baixo peso</v>
      </c>
      <c r="I824">
        <f t="shared" si="37"/>
        <v>0</v>
      </c>
      <c r="J824">
        <f t="shared" si="38"/>
        <v>0</v>
      </c>
    </row>
    <row r="825" spans="1:10" x14ac:dyDescent="0.25">
      <c r="A825" s="6">
        <v>18</v>
      </c>
      <c r="B825" s="6" t="s">
        <v>18</v>
      </c>
      <c r="C825" s="7">
        <v>31.13</v>
      </c>
      <c r="D825" s="6">
        <v>0</v>
      </c>
      <c r="E825" s="6" t="s">
        <v>22</v>
      </c>
      <c r="F825" s="6" t="s">
        <v>23</v>
      </c>
      <c r="G825" s="7">
        <v>162.18827000000002</v>
      </c>
      <c r="H825" t="str">
        <f t="shared" si="36"/>
        <v>4.obesidade grau I</v>
      </c>
      <c r="I825">
        <f t="shared" si="37"/>
        <v>0</v>
      </c>
      <c r="J825">
        <f t="shared" si="38"/>
        <v>1</v>
      </c>
    </row>
    <row r="826" spans="1:10" x14ac:dyDescent="0.25">
      <c r="A826" s="6">
        <v>44</v>
      </c>
      <c r="B826" s="6" t="s">
        <v>18</v>
      </c>
      <c r="C826" s="7">
        <v>29.81</v>
      </c>
      <c r="D826" s="6">
        <v>2</v>
      </c>
      <c r="E826" s="6" t="s">
        <v>22</v>
      </c>
      <c r="F826" s="6" t="s">
        <v>23</v>
      </c>
      <c r="G826" s="7">
        <v>821.92039</v>
      </c>
      <c r="H826" t="str">
        <f t="shared" si="36"/>
        <v>3.sobrepeso</v>
      </c>
      <c r="I826">
        <f t="shared" si="37"/>
        <v>0</v>
      </c>
      <c r="J826">
        <f t="shared" si="38"/>
        <v>1</v>
      </c>
    </row>
    <row r="827" spans="1:10" x14ac:dyDescent="0.25">
      <c r="A827" s="6">
        <v>60</v>
      </c>
      <c r="B827" s="6" t="s">
        <v>21</v>
      </c>
      <c r="C827" s="7">
        <v>24.32</v>
      </c>
      <c r="D827" s="6">
        <v>0</v>
      </c>
      <c r="E827" s="6" t="s">
        <v>22</v>
      </c>
      <c r="F827" s="6" t="s">
        <v>24</v>
      </c>
      <c r="G827" s="7">
        <v>1252.3604799999998</v>
      </c>
      <c r="H827" t="str">
        <f t="shared" si="36"/>
        <v>2.peso normal</v>
      </c>
      <c r="I827">
        <f t="shared" si="37"/>
        <v>0</v>
      </c>
      <c r="J827">
        <f t="shared" si="38"/>
        <v>0</v>
      </c>
    </row>
    <row r="828" spans="1:10" x14ac:dyDescent="0.25">
      <c r="A828" s="6">
        <v>64</v>
      </c>
      <c r="B828" s="6" t="s">
        <v>18</v>
      </c>
      <c r="C828" s="7">
        <v>31.824999999999999</v>
      </c>
      <c r="D828" s="6">
        <v>2</v>
      </c>
      <c r="E828" s="6" t="s">
        <v>22</v>
      </c>
      <c r="F828" s="6" t="s">
        <v>25</v>
      </c>
      <c r="G828" s="7">
        <v>1606.908475</v>
      </c>
      <c r="H828" t="str">
        <f t="shared" si="36"/>
        <v>4.obesidade grau I</v>
      </c>
      <c r="I828">
        <f t="shared" si="37"/>
        <v>0</v>
      </c>
      <c r="J828">
        <f t="shared" si="38"/>
        <v>1</v>
      </c>
    </row>
    <row r="829" spans="1:10" x14ac:dyDescent="0.25">
      <c r="A829" s="6">
        <v>56</v>
      </c>
      <c r="B829" s="6" t="s">
        <v>21</v>
      </c>
      <c r="C829" s="7">
        <v>31.79</v>
      </c>
      <c r="D829" s="6">
        <v>2</v>
      </c>
      <c r="E829" s="6" t="s">
        <v>19</v>
      </c>
      <c r="F829" s="6" t="s">
        <v>23</v>
      </c>
      <c r="G829" s="7">
        <v>4381.3866099999996</v>
      </c>
      <c r="H829" t="str">
        <f t="shared" si="36"/>
        <v>4.obesidade grau I</v>
      </c>
      <c r="I829">
        <f t="shared" si="37"/>
        <v>1</v>
      </c>
      <c r="J829">
        <f t="shared" si="38"/>
        <v>1</v>
      </c>
    </row>
    <row r="830" spans="1:10" x14ac:dyDescent="0.25">
      <c r="A830" s="6">
        <v>36</v>
      </c>
      <c r="B830" s="6" t="s">
        <v>21</v>
      </c>
      <c r="C830" s="7">
        <v>28.024999999999999</v>
      </c>
      <c r="D830" s="6">
        <v>1</v>
      </c>
      <c r="E830" s="6" t="s">
        <v>19</v>
      </c>
      <c r="F830" s="6" t="s">
        <v>25</v>
      </c>
      <c r="G830" s="7">
        <v>2077.3627750000001</v>
      </c>
      <c r="H830" t="str">
        <f t="shared" si="36"/>
        <v>3.sobrepeso</v>
      </c>
      <c r="I830">
        <f t="shared" si="37"/>
        <v>1</v>
      </c>
      <c r="J830">
        <f t="shared" si="38"/>
        <v>1</v>
      </c>
    </row>
    <row r="831" spans="1:10" x14ac:dyDescent="0.25">
      <c r="A831" s="6">
        <v>41</v>
      </c>
      <c r="B831" s="6" t="s">
        <v>21</v>
      </c>
      <c r="C831" s="7">
        <v>30.78</v>
      </c>
      <c r="D831" s="6">
        <v>3</v>
      </c>
      <c r="E831" s="6" t="s">
        <v>19</v>
      </c>
      <c r="F831" s="6" t="s">
        <v>25</v>
      </c>
      <c r="G831" s="7">
        <v>3959.7407200000002</v>
      </c>
      <c r="H831" t="str">
        <f t="shared" si="36"/>
        <v>4.obesidade grau I</v>
      </c>
      <c r="I831">
        <f t="shared" si="37"/>
        <v>1</v>
      </c>
      <c r="J831">
        <f t="shared" si="38"/>
        <v>1</v>
      </c>
    </row>
    <row r="832" spans="1:10" x14ac:dyDescent="0.25">
      <c r="A832" s="6">
        <v>39</v>
      </c>
      <c r="B832" s="6" t="s">
        <v>21</v>
      </c>
      <c r="C832" s="7">
        <v>21.85</v>
      </c>
      <c r="D832" s="6">
        <v>1</v>
      </c>
      <c r="E832" s="6" t="s">
        <v>22</v>
      </c>
      <c r="F832" s="6" t="s">
        <v>24</v>
      </c>
      <c r="G832" s="7">
        <v>611.74945000000002</v>
      </c>
      <c r="H832" t="str">
        <f t="shared" si="36"/>
        <v>2.peso normal</v>
      </c>
      <c r="I832">
        <f t="shared" si="37"/>
        <v>0</v>
      </c>
      <c r="J832">
        <f t="shared" si="38"/>
        <v>0</v>
      </c>
    </row>
    <row r="833" spans="1:10" x14ac:dyDescent="0.25">
      <c r="A833" s="6">
        <v>63</v>
      </c>
      <c r="B833" s="6" t="s">
        <v>21</v>
      </c>
      <c r="C833" s="7">
        <v>33.1</v>
      </c>
      <c r="D833" s="6">
        <v>0</v>
      </c>
      <c r="E833" s="6" t="s">
        <v>22</v>
      </c>
      <c r="F833" s="6" t="s">
        <v>20</v>
      </c>
      <c r="G833" s="7">
        <v>1339.3755999999998</v>
      </c>
      <c r="H833" t="str">
        <f t="shared" si="36"/>
        <v>4.obesidade grau I</v>
      </c>
      <c r="I833">
        <f t="shared" si="37"/>
        <v>0</v>
      </c>
      <c r="J833">
        <f t="shared" si="38"/>
        <v>1</v>
      </c>
    </row>
    <row r="834" spans="1:10" x14ac:dyDescent="0.25">
      <c r="A834" s="6">
        <v>36</v>
      </c>
      <c r="B834" s="6" t="s">
        <v>18</v>
      </c>
      <c r="C834" s="7">
        <v>25.84</v>
      </c>
      <c r="D834" s="6">
        <v>0</v>
      </c>
      <c r="E834" s="6" t="s">
        <v>22</v>
      </c>
      <c r="F834" s="6" t="s">
        <v>24</v>
      </c>
      <c r="G834" s="7">
        <v>526.63656000000003</v>
      </c>
      <c r="H834" t="str">
        <f t="shared" si="36"/>
        <v>3.sobrepeso</v>
      </c>
      <c r="I834">
        <f t="shared" si="37"/>
        <v>0</v>
      </c>
      <c r="J834">
        <f t="shared" si="38"/>
        <v>1</v>
      </c>
    </row>
    <row r="835" spans="1:10" x14ac:dyDescent="0.25">
      <c r="A835" s="6">
        <v>28</v>
      </c>
      <c r="B835" s="6" t="s">
        <v>18</v>
      </c>
      <c r="C835" s="7">
        <v>23.844999999999999</v>
      </c>
      <c r="D835" s="6">
        <v>2</v>
      </c>
      <c r="E835" s="6" t="s">
        <v>22</v>
      </c>
      <c r="F835" s="6" t="s">
        <v>24</v>
      </c>
      <c r="G835" s="7">
        <v>471.97365499999995</v>
      </c>
      <c r="H835" t="str">
        <f t="shared" si="36"/>
        <v>2.peso normal</v>
      </c>
      <c r="I835">
        <f t="shared" si="37"/>
        <v>0</v>
      </c>
      <c r="J835">
        <f t="shared" si="38"/>
        <v>0</v>
      </c>
    </row>
    <row r="836" spans="1:10" x14ac:dyDescent="0.25">
      <c r="A836" s="6">
        <v>58</v>
      </c>
      <c r="B836" s="6" t="s">
        <v>21</v>
      </c>
      <c r="C836" s="7">
        <v>34.39</v>
      </c>
      <c r="D836" s="6">
        <v>0</v>
      </c>
      <c r="E836" s="6" t="s">
        <v>22</v>
      </c>
      <c r="F836" s="6" t="s">
        <v>24</v>
      </c>
      <c r="G836" s="7">
        <v>1174.3934100000001</v>
      </c>
      <c r="H836" t="str">
        <f t="shared" ref="H836:H899" si="39">IF(C836&lt;18.5,"1.baixo peso",IF(C836&lt;25,"2.peso normal",IF(C836&lt;30,"3.sobrepeso",IF(C836&lt;35,"4.obesidade grau I",IF(C836&lt;40,"5.obesidade grau II","6.obesidade grau III")))))</f>
        <v>4.obesidade grau I</v>
      </c>
      <c r="I836">
        <f t="shared" ref="I836:I899" si="40">IF(E836="Sim",1,0)</f>
        <v>0</v>
      </c>
      <c r="J836">
        <f t="shared" ref="J836:J899" si="41">IF(C836&gt;24.99,1,0)</f>
        <v>1</v>
      </c>
    </row>
    <row r="837" spans="1:10" x14ac:dyDescent="0.25">
      <c r="A837" s="6">
        <v>36</v>
      </c>
      <c r="B837" s="6" t="s">
        <v>21</v>
      </c>
      <c r="C837" s="7">
        <v>33.82</v>
      </c>
      <c r="D837" s="6">
        <v>1</v>
      </c>
      <c r="E837" s="6" t="s">
        <v>22</v>
      </c>
      <c r="F837" s="6" t="s">
        <v>24</v>
      </c>
      <c r="G837" s="7">
        <v>537.74577999999997</v>
      </c>
      <c r="H837" t="str">
        <f t="shared" si="39"/>
        <v>4.obesidade grau I</v>
      </c>
      <c r="I837">
        <f t="shared" si="40"/>
        <v>0</v>
      </c>
      <c r="J837">
        <f t="shared" si="41"/>
        <v>1</v>
      </c>
    </row>
    <row r="838" spans="1:10" x14ac:dyDescent="0.25">
      <c r="A838" s="6">
        <v>42</v>
      </c>
      <c r="B838" s="6" t="s">
        <v>21</v>
      </c>
      <c r="C838" s="7">
        <v>35.97</v>
      </c>
      <c r="D838" s="6">
        <v>2</v>
      </c>
      <c r="E838" s="6" t="s">
        <v>22</v>
      </c>
      <c r="F838" s="6" t="s">
        <v>23</v>
      </c>
      <c r="G838" s="7">
        <v>716.03302999999994</v>
      </c>
      <c r="H838" t="str">
        <f t="shared" si="39"/>
        <v>5.obesidade grau II</v>
      </c>
      <c r="I838">
        <f t="shared" si="40"/>
        <v>0</v>
      </c>
      <c r="J838">
        <f t="shared" si="41"/>
        <v>1</v>
      </c>
    </row>
    <row r="839" spans="1:10" x14ac:dyDescent="0.25">
      <c r="A839" s="6">
        <v>36</v>
      </c>
      <c r="B839" s="6" t="s">
        <v>21</v>
      </c>
      <c r="C839" s="7">
        <v>31.5</v>
      </c>
      <c r="D839" s="6">
        <v>0</v>
      </c>
      <c r="E839" s="6" t="s">
        <v>22</v>
      </c>
      <c r="F839" s="6" t="s">
        <v>20</v>
      </c>
      <c r="G839" s="7">
        <v>440.22329999999999</v>
      </c>
      <c r="H839" t="str">
        <f t="shared" si="39"/>
        <v>4.obesidade grau I</v>
      </c>
      <c r="I839">
        <f t="shared" si="40"/>
        <v>0</v>
      </c>
      <c r="J839">
        <f t="shared" si="41"/>
        <v>1</v>
      </c>
    </row>
    <row r="840" spans="1:10" x14ac:dyDescent="0.25">
      <c r="A840" s="6">
        <v>56</v>
      </c>
      <c r="B840" s="6" t="s">
        <v>18</v>
      </c>
      <c r="C840" s="7">
        <v>28.31</v>
      </c>
      <c r="D840" s="6">
        <v>0</v>
      </c>
      <c r="E840" s="6" t="s">
        <v>22</v>
      </c>
      <c r="F840" s="6" t="s">
        <v>25</v>
      </c>
      <c r="G840" s="7">
        <v>1165.77189</v>
      </c>
      <c r="H840" t="str">
        <f t="shared" si="39"/>
        <v>3.sobrepeso</v>
      </c>
      <c r="I840">
        <f t="shared" si="40"/>
        <v>0</v>
      </c>
      <c r="J840">
        <f t="shared" si="41"/>
        <v>1</v>
      </c>
    </row>
    <row r="841" spans="1:10" x14ac:dyDescent="0.25">
      <c r="A841" s="6">
        <v>35</v>
      </c>
      <c r="B841" s="6" t="s">
        <v>18</v>
      </c>
      <c r="C841" s="7">
        <v>23.465</v>
      </c>
      <c r="D841" s="6">
        <v>2</v>
      </c>
      <c r="E841" s="6" t="s">
        <v>22</v>
      </c>
      <c r="F841" s="6" t="s">
        <v>25</v>
      </c>
      <c r="G841" s="7">
        <v>640.22913500000004</v>
      </c>
      <c r="H841" t="str">
        <f t="shared" si="39"/>
        <v>2.peso normal</v>
      </c>
      <c r="I841">
        <f t="shared" si="40"/>
        <v>0</v>
      </c>
      <c r="J841">
        <f t="shared" si="41"/>
        <v>0</v>
      </c>
    </row>
    <row r="842" spans="1:10" x14ac:dyDescent="0.25">
      <c r="A842" s="6">
        <v>59</v>
      </c>
      <c r="B842" s="6" t="s">
        <v>18</v>
      </c>
      <c r="C842" s="7">
        <v>31.35</v>
      </c>
      <c r="D842" s="6">
        <v>0</v>
      </c>
      <c r="E842" s="6" t="s">
        <v>22</v>
      </c>
      <c r="F842" s="6" t="s">
        <v>24</v>
      </c>
      <c r="G842" s="7">
        <v>1262.21795</v>
      </c>
      <c r="H842" t="str">
        <f t="shared" si="39"/>
        <v>4.obesidade grau I</v>
      </c>
      <c r="I842">
        <f t="shared" si="40"/>
        <v>0</v>
      </c>
      <c r="J842">
        <f t="shared" si="41"/>
        <v>1</v>
      </c>
    </row>
    <row r="843" spans="1:10" x14ac:dyDescent="0.25">
      <c r="A843" s="6">
        <v>21</v>
      </c>
      <c r="B843" s="6" t="s">
        <v>21</v>
      </c>
      <c r="C843" s="7">
        <v>31.1</v>
      </c>
      <c r="D843" s="6">
        <v>0</v>
      </c>
      <c r="E843" s="6" t="s">
        <v>22</v>
      </c>
      <c r="F843" s="6" t="s">
        <v>20</v>
      </c>
      <c r="G843" s="7">
        <v>152.63119999999998</v>
      </c>
      <c r="H843" t="str">
        <f t="shared" si="39"/>
        <v>4.obesidade grau I</v>
      </c>
      <c r="I843">
        <f t="shared" si="40"/>
        <v>0</v>
      </c>
      <c r="J843">
        <f t="shared" si="41"/>
        <v>1</v>
      </c>
    </row>
    <row r="844" spans="1:10" x14ac:dyDescent="0.25">
      <c r="A844" s="6">
        <v>59</v>
      </c>
      <c r="B844" s="6" t="s">
        <v>21</v>
      </c>
      <c r="C844" s="7">
        <v>24.7</v>
      </c>
      <c r="D844" s="6">
        <v>0</v>
      </c>
      <c r="E844" s="6" t="s">
        <v>22</v>
      </c>
      <c r="F844" s="6" t="s">
        <v>25</v>
      </c>
      <c r="G844" s="7">
        <v>1232.3935999999999</v>
      </c>
      <c r="H844" t="str">
        <f t="shared" si="39"/>
        <v>2.peso normal</v>
      </c>
      <c r="I844">
        <f t="shared" si="40"/>
        <v>0</v>
      </c>
      <c r="J844">
        <f t="shared" si="41"/>
        <v>0</v>
      </c>
    </row>
    <row r="845" spans="1:10" x14ac:dyDescent="0.25">
      <c r="A845" s="6">
        <v>23</v>
      </c>
      <c r="B845" s="6" t="s">
        <v>18</v>
      </c>
      <c r="C845" s="7">
        <v>32.78</v>
      </c>
      <c r="D845" s="6">
        <v>2</v>
      </c>
      <c r="E845" s="6" t="s">
        <v>19</v>
      </c>
      <c r="F845" s="6" t="s">
        <v>23</v>
      </c>
      <c r="G845" s="7">
        <v>3602.1011200000003</v>
      </c>
      <c r="H845" t="str">
        <f t="shared" si="39"/>
        <v>4.obesidade grau I</v>
      </c>
      <c r="I845">
        <f t="shared" si="40"/>
        <v>1</v>
      </c>
      <c r="J845">
        <f t="shared" si="41"/>
        <v>1</v>
      </c>
    </row>
    <row r="846" spans="1:10" x14ac:dyDescent="0.25">
      <c r="A846" s="6">
        <v>57</v>
      </c>
      <c r="B846" s="6" t="s">
        <v>18</v>
      </c>
      <c r="C846" s="7">
        <v>29.81</v>
      </c>
      <c r="D846" s="6">
        <v>0</v>
      </c>
      <c r="E846" s="6" t="s">
        <v>19</v>
      </c>
      <c r="F846" s="6" t="s">
        <v>23</v>
      </c>
      <c r="G846" s="7">
        <v>2753.39129</v>
      </c>
      <c r="H846" t="str">
        <f t="shared" si="39"/>
        <v>3.sobrepeso</v>
      </c>
      <c r="I846">
        <f t="shared" si="40"/>
        <v>1</v>
      </c>
      <c r="J846">
        <f t="shared" si="41"/>
        <v>1</v>
      </c>
    </row>
    <row r="847" spans="1:10" x14ac:dyDescent="0.25">
      <c r="A847" s="6">
        <v>53</v>
      </c>
      <c r="B847" s="6" t="s">
        <v>21</v>
      </c>
      <c r="C847" s="7">
        <v>30.495000000000001</v>
      </c>
      <c r="D847" s="6">
        <v>0</v>
      </c>
      <c r="E847" s="6" t="s">
        <v>22</v>
      </c>
      <c r="F847" s="6" t="s">
        <v>25</v>
      </c>
      <c r="G847" s="7">
        <v>1007.2055050000001</v>
      </c>
      <c r="H847" t="str">
        <f t="shared" si="39"/>
        <v>4.obesidade grau I</v>
      </c>
      <c r="I847">
        <f t="shared" si="40"/>
        <v>0</v>
      </c>
      <c r="J847">
        <f t="shared" si="41"/>
        <v>1</v>
      </c>
    </row>
    <row r="848" spans="1:10" x14ac:dyDescent="0.25">
      <c r="A848" s="6">
        <v>60</v>
      </c>
      <c r="B848" s="6" t="s">
        <v>18</v>
      </c>
      <c r="C848" s="7">
        <v>32.450000000000003</v>
      </c>
      <c r="D848" s="6">
        <v>0</v>
      </c>
      <c r="E848" s="6" t="s">
        <v>19</v>
      </c>
      <c r="F848" s="6" t="s">
        <v>23</v>
      </c>
      <c r="G848" s="7">
        <v>4500.8955499999993</v>
      </c>
      <c r="H848" t="str">
        <f t="shared" si="39"/>
        <v>4.obesidade grau I</v>
      </c>
      <c r="I848">
        <f t="shared" si="40"/>
        <v>1</v>
      </c>
      <c r="J848">
        <f t="shared" si="41"/>
        <v>1</v>
      </c>
    </row>
    <row r="849" spans="1:10" x14ac:dyDescent="0.25">
      <c r="A849" s="6">
        <v>51</v>
      </c>
      <c r="B849" s="6" t="s">
        <v>18</v>
      </c>
      <c r="C849" s="7">
        <v>34.200000000000003</v>
      </c>
      <c r="D849" s="6">
        <v>1</v>
      </c>
      <c r="E849" s="6" t="s">
        <v>22</v>
      </c>
      <c r="F849" s="6" t="s">
        <v>20</v>
      </c>
      <c r="G849" s="7">
        <v>987.27009999999996</v>
      </c>
      <c r="H849" t="str">
        <f t="shared" si="39"/>
        <v>4.obesidade grau I</v>
      </c>
      <c r="I849">
        <f t="shared" si="40"/>
        <v>0</v>
      </c>
      <c r="J849">
        <f t="shared" si="41"/>
        <v>1</v>
      </c>
    </row>
    <row r="850" spans="1:10" x14ac:dyDescent="0.25">
      <c r="A850" s="6">
        <v>23</v>
      </c>
      <c r="B850" s="6" t="s">
        <v>21</v>
      </c>
      <c r="C850" s="7">
        <v>50.38</v>
      </c>
      <c r="D850" s="6">
        <v>1</v>
      </c>
      <c r="E850" s="6" t="s">
        <v>22</v>
      </c>
      <c r="F850" s="6" t="s">
        <v>23</v>
      </c>
      <c r="G850" s="7">
        <v>243.80551999999997</v>
      </c>
      <c r="H850" t="str">
        <f t="shared" si="39"/>
        <v>6.obesidade grau III</v>
      </c>
      <c r="I850">
        <f t="shared" si="40"/>
        <v>0</v>
      </c>
      <c r="J850">
        <f t="shared" si="41"/>
        <v>1</v>
      </c>
    </row>
    <row r="851" spans="1:10" x14ac:dyDescent="0.25">
      <c r="A851" s="6">
        <v>27</v>
      </c>
      <c r="B851" s="6" t="s">
        <v>18</v>
      </c>
      <c r="C851" s="7">
        <v>24.1</v>
      </c>
      <c r="D851" s="6">
        <v>0</v>
      </c>
      <c r="E851" s="6" t="s">
        <v>22</v>
      </c>
      <c r="F851" s="6" t="s">
        <v>20</v>
      </c>
      <c r="G851" s="7">
        <v>297.4126</v>
      </c>
      <c r="H851" t="str">
        <f t="shared" si="39"/>
        <v>2.peso normal</v>
      </c>
      <c r="I851">
        <f t="shared" si="40"/>
        <v>0</v>
      </c>
      <c r="J851">
        <f t="shared" si="41"/>
        <v>0</v>
      </c>
    </row>
    <row r="852" spans="1:10" x14ac:dyDescent="0.25">
      <c r="A852" s="6">
        <v>55</v>
      </c>
      <c r="B852" s="6" t="s">
        <v>21</v>
      </c>
      <c r="C852" s="7">
        <v>32.774999999999999</v>
      </c>
      <c r="D852" s="6">
        <v>0</v>
      </c>
      <c r="E852" s="6" t="s">
        <v>22</v>
      </c>
      <c r="F852" s="6" t="s">
        <v>24</v>
      </c>
      <c r="G852" s="7">
        <v>1060.163225</v>
      </c>
      <c r="H852" t="str">
        <f t="shared" si="39"/>
        <v>4.obesidade grau I</v>
      </c>
      <c r="I852">
        <f t="shared" si="40"/>
        <v>0</v>
      </c>
      <c r="J852">
        <f t="shared" si="41"/>
        <v>1</v>
      </c>
    </row>
    <row r="853" spans="1:10" x14ac:dyDescent="0.25">
      <c r="A853" s="6">
        <v>37</v>
      </c>
      <c r="B853" s="6" t="s">
        <v>18</v>
      </c>
      <c r="C853" s="7">
        <v>30.78</v>
      </c>
      <c r="D853" s="6">
        <v>0</v>
      </c>
      <c r="E853" s="6" t="s">
        <v>19</v>
      </c>
      <c r="F853" s="6" t="s">
        <v>25</v>
      </c>
      <c r="G853" s="7">
        <v>3727.01512</v>
      </c>
      <c r="H853" t="str">
        <f t="shared" si="39"/>
        <v>4.obesidade grau I</v>
      </c>
      <c r="I853">
        <f t="shared" si="40"/>
        <v>1</v>
      </c>
      <c r="J853">
        <f t="shared" si="41"/>
        <v>1</v>
      </c>
    </row>
    <row r="854" spans="1:10" x14ac:dyDescent="0.25">
      <c r="A854" s="6">
        <v>61</v>
      </c>
      <c r="B854" s="6" t="s">
        <v>21</v>
      </c>
      <c r="C854" s="7">
        <v>32.299999999999997</v>
      </c>
      <c r="D854" s="6">
        <v>2</v>
      </c>
      <c r="E854" s="6" t="s">
        <v>22</v>
      </c>
      <c r="F854" s="6" t="s">
        <v>24</v>
      </c>
      <c r="G854" s="7">
        <v>1411.962</v>
      </c>
      <c r="H854" t="str">
        <f t="shared" si="39"/>
        <v>4.obesidade grau I</v>
      </c>
      <c r="I854">
        <f t="shared" si="40"/>
        <v>0</v>
      </c>
      <c r="J854">
        <f t="shared" si="41"/>
        <v>1</v>
      </c>
    </row>
    <row r="855" spans="1:10" x14ac:dyDescent="0.25">
      <c r="A855" s="6">
        <v>46</v>
      </c>
      <c r="B855" s="6" t="s">
        <v>18</v>
      </c>
      <c r="C855" s="7">
        <v>35.53</v>
      </c>
      <c r="D855" s="6">
        <v>0</v>
      </c>
      <c r="E855" s="6" t="s">
        <v>19</v>
      </c>
      <c r="F855" s="6" t="s">
        <v>25</v>
      </c>
      <c r="G855" s="7">
        <v>4211.1664700000001</v>
      </c>
      <c r="H855" t="str">
        <f t="shared" si="39"/>
        <v>5.obesidade grau II</v>
      </c>
      <c r="I855">
        <f t="shared" si="40"/>
        <v>1</v>
      </c>
      <c r="J855">
        <f t="shared" si="41"/>
        <v>1</v>
      </c>
    </row>
    <row r="856" spans="1:10" x14ac:dyDescent="0.25">
      <c r="A856" s="6">
        <v>53</v>
      </c>
      <c r="B856" s="6" t="s">
        <v>18</v>
      </c>
      <c r="C856" s="7">
        <v>23.75</v>
      </c>
      <c r="D856" s="6">
        <v>2</v>
      </c>
      <c r="E856" s="6" t="s">
        <v>22</v>
      </c>
      <c r="F856" s="6" t="s">
        <v>25</v>
      </c>
      <c r="G856" s="7">
        <v>1172.96795</v>
      </c>
      <c r="H856" t="str">
        <f t="shared" si="39"/>
        <v>2.peso normal</v>
      </c>
      <c r="I856">
        <f t="shared" si="40"/>
        <v>0</v>
      </c>
      <c r="J856">
        <f t="shared" si="41"/>
        <v>0</v>
      </c>
    </row>
    <row r="857" spans="1:10" x14ac:dyDescent="0.25">
      <c r="A857" s="6">
        <v>49</v>
      </c>
      <c r="B857" s="6" t="s">
        <v>18</v>
      </c>
      <c r="C857" s="7">
        <v>23.844999999999999</v>
      </c>
      <c r="D857" s="6">
        <v>3</v>
      </c>
      <c r="E857" s="6" t="s">
        <v>19</v>
      </c>
      <c r="F857" s="6" t="s">
        <v>25</v>
      </c>
      <c r="G857" s="7">
        <v>2410.6912550000002</v>
      </c>
      <c r="H857" t="str">
        <f t="shared" si="39"/>
        <v>2.peso normal</v>
      </c>
      <c r="I857">
        <f t="shared" si="40"/>
        <v>1</v>
      </c>
      <c r="J857">
        <f t="shared" si="41"/>
        <v>0</v>
      </c>
    </row>
    <row r="858" spans="1:10" x14ac:dyDescent="0.25">
      <c r="A858" s="6">
        <v>20</v>
      </c>
      <c r="B858" s="6" t="s">
        <v>18</v>
      </c>
      <c r="C858" s="7">
        <v>29.6</v>
      </c>
      <c r="D858" s="6">
        <v>0</v>
      </c>
      <c r="E858" s="6" t="s">
        <v>22</v>
      </c>
      <c r="F858" s="6" t="s">
        <v>20</v>
      </c>
      <c r="G858" s="7">
        <v>187.53440000000001</v>
      </c>
      <c r="H858" t="str">
        <f t="shared" si="39"/>
        <v>3.sobrepeso</v>
      </c>
      <c r="I858">
        <f t="shared" si="40"/>
        <v>0</v>
      </c>
      <c r="J858">
        <f t="shared" si="41"/>
        <v>1</v>
      </c>
    </row>
    <row r="859" spans="1:10" x14ac:dyDescent="0.25">
      <c r="A859" s="6">
        <v>48</v>
      </c>
      <c r="B859" s="6" t="s">
        <v>18</v>
      </c>
      <c r="C859" s="7">
        <v>33.11</v>
      </c>
      <c r="D859" s="6">
        <v>0</v>
      </c>
      <c r="E859" s="6" t="s">
        <v>19</v>
      </c>
      <c r="F859" s="6" t="s">
        <v>23</v>
      </c>
      <c r="G859" s="7">
        <v>4097.4164900000005</v>
      </c>
      <c r="H859" t="str">
        <f t="shared" si="39"/>
        <v>4.obesidade grau I</v>
      </c>
      <c r="I859">
        <f t="shared" si="40"/>
        <v>1</v>
      </c>
      <c r="J859">
        <f t="shared" si="41"/>
        <v>1</v>
      </c>
    </row>
    <row r="860" spans="1:10" x14ac:dyDescent="0.25">
      <c r="A860" s="6">
        <v>25</v>
      </c>
      <c r="B860" s="6" t="s">
        <v>21</v>
      </c>
      <c r="C860" s="7">
        <v>24.13</v>
      </c>
      <c r="D860" s="6">
        <v>0</v>
      </c>
      <c r="E860" s="6" t="s">
        <v>19</v>
      </c>
      <c r="F860" s="6" t="s">
        <v>24</v>
      </c>
      <c r="G860" s="7">
        <v>1581.7985699999999</v>
      </c>
      <c r="H860" t="str">
        <f t="shared" si="39"/>
        <v>2.peso normal</v>
      </c>
      <c r="I860">
        <f t="shared" si="40"/>
        <v>1</v>
      </c>
      <c r="J860">
        <f t="shared" si="41"/>
        <v>0</v>
      </c>
    </row>
    <row r="861" spans="1:10" x14ac:dyDescent="0.25">
      <c r="A861" s="6">
        <v>25</v>
      </c>
      <c r="B861" s="6" t="s">
        <v>18</v>
      </c>
      <c r="C861" s="7">
        <v>32.229999999999997</v>
      </c>
      <c r="D861" s="6">
        <v>1</v>
      </c>
      <c r="E861" s="6" t="s">
        <v>22</v>
      </c>
      <c r="F861" s="6" t="s">
        <v>23</v>
      </c>
      <c r="G861" s="7">
        <v>1821.816139</v>
      </c>
      <c r="H861" t="str">
        <f t="shared" si="39"/>
        <v>4.obesidade grau I</v>
      </c>
      <c r="I861">
        <f t="shared" si="40"/>
        <v>0</v>
      </c>
      <c r="J861">
        <f t="shared" si="41"/>
        <v>1</v>
      </c>
    </row>
    <row r="862" spans="1:10" x14ac:dyDescent="0.25">
      <c r="A862" s="6">
        <v>57</v>
      </c>
      <c r="B862" s="6" t="s">
        <v>21</v>
      </c>
      <c r="C862" s="7">
        <v>28.1</v>
      </c>
      <c r="D862" s="6">
        <v>0</v>
      </c>
      <c r="E862" s="6" t="s">
        <v>22</v>
      </c>
      <c r="F862" s="6" t="s">
        <v>20</v>
      </c>
      <c r="G862" s="7">
        <v>1096.5445999999999</v>
      </c>
      <c r="H862" t="str">
        <f t="shared" si="39"/>
        <v>3.sobrepeso</v>
      </c>
      <c r="I862">
        <f t="shared" si="40"/>
        <v>0</v>
      </c>
      <c r="J862">
        <f t="shared" si="41"/>
        <v>1</v>
      </c>
    </row>
    <row r="863" spans="1:10" x14ac:dyDescent="0.25">
      <c r="A863" s="6">
        <v>37</v>
      </c>
      <c r="B863" s="6" t="s">
        <v>18</v>
      </c>
      <c r="C863" s="7">
        <v>47.6</v>
      </c>
      <c r="D863" s="6">
        <v>2</v>
      </c>
      <c r="E863" s="6" t="s">
        <v>19</v>
      </c>
      <c r="F863" s="6" t="s">
        <v>20</v>
      </c>
      <c r="G863" s="7">
        <v>4611.3510999999999</v>
      </c>
      <c r="H863" t="str">
        <f t="shared" si="39"/>
        <v>6.obesidade grau III</v>
      </c>
      <c r="I863">
        <f t="shared" si="40"/>
        <v>1</v>
      </c>
      <c r="J863">
        <f t="shared" si="41"/>
        <v>1</v>
      </c>
    </row>
    <row r="864" spans="1:10" x14ac:dyDescent="0.25">
      <c r="A864" s="6">
        <v>38</v>
      </c>
      <c r="B864" s="6" t="s">
        <v>18</v>
      </c>
      <c r="C864" s="7">
        <v>28</v>
      </c>
      <c r="D864" s="6">
        <v>3</v>
      </c>
      <c r="E864" s="6" t="s">
        <v>22</v>
      </c>
      <c r="F864" s="6" t="s">
        <v>20</v>
      </c>
      <c r="G864" s="7">
        <v>715.10919999999999</v>
      </c>
      <c r="H864" t="str">
        <f t="shared" si="39"/>
        <v>3.sobrepeso</v>
      </c>
      <c r="I864">
        <f t="shared" si="40"/>
        <v>0</v>
      </c>
      <c r="J864">
        <f t="shared" si="41"/>
        <v>1</v>
      </c>
    </row>
    <row r="865" spans="1:10" x14ac:dyDescent="0.25">
      <c r="A865" s="6">
        <v>55</v>
      </c>
      <c r="B865" s="6" t="s">
        <v>18</v>
      </c>
      <c r="C865" s="7">
        <v>33.534999999999997</v>
      </c>
      <c r="D865" s="6">
        <v>2</v>
      </c>
      <c r="E865" s="6" t="s">
        <v>22</v>
      </c>
      <c r="F865" s="6" t="s">
        <v>24</v>
      </c>
      <c r="G865" s="7">
        <v>1226.9688650000001</v>
      </c>
      <c r="H865" t="str">
        <f t="shared" si="39"/>
        <v>4.obesidade grau I</v>
      </c>
      <c r="I865">
        <f t="shared" si="40"/>
        <v>0</v>
      </c>
      <c r="J865">
        <f t="shared" si="41"/>
        <v>1</v>
      </c>
    </row>
    <row r="866" spans="1:10" x14ac:dyDescent="0.25">
      <c r="A866" s="6">
        <v>36</v>
      </c>
      <c r="B866" s="6" t="s">
        <v>18</v>
      </c>
      <c r="C866" s="7">
        <v>19.855</v>
      </c>
      <c r="D866" s="6">
        <v>0</v>
      </c>
      <c r="E866" s="6" t="s">
        <v>22</v>
      </c>
      <c r="F866" s="6" t="s">
        <v>25</v>
      </c>
      <c r="G866" s="7">
        <v>545.80464499999994</v>
      </c>
      <c r="H866" t="str">
        <f t="shared" si="39"/>
        <v>2.peso normal</v>
      </c>
      <c r="I866">
        <f t="shared" si="40"/>
        <v>0</v>
      </c>
      <c r="J866">
        <f t="shared" si="41"/>
        <v>0</v>
      </c>
    </row>
    <row r="867" spans="1:10" x14ac:dyDescent="0.25">
      <c r="A867" s="6">
        <v>51</v>
      </c>
      <c r="B867" s="6" t="s">
        <v>21</v>
      </c>
      <c r="C867" s="7">
        <v>25.4</v>
      </c>
      <c r="D867" s="6">
        <v>0</v>
      </c>
      <c r="E867" s="6" t="s">
        <v>22</v>
      </c>
      <c r="F867" s="6" t="s">
        <v>20</v>
      </c>
      <c r="G867" s="7">
        <v>878.24689999999987</v>
      </c>
      <c r="H867" t="str">
        <f t="shared" si="39"/>
        <v>3.sobrepeso</v>
      </c>
      <c r="I867">
        <f t="shared" si="40"/>
        <v>0</v>
      </c>
      <c r="J867">
        <f t="shared" si="41"/>
        <v>1</v>
      </c>
    </row>
    <row r="868" spans="1:10" x14ac:dyDescent="0.25">
      <c r="A868" s="6">
        <v>40</v>
      </c>
      <c r="B868" s="6" t="s">
        <v>21</v>
      </c>
      <c r="C868" s="7">
        <v>29.9</v>
      </c>
      <c r="D868" s="6">
        <v>2</v>
      </c>
      <c r="E868" s="6" t="s">
        <v>22</v>
      </c>
      <c r="F868" s="6" t="s">
        <v>20</v>
      </c>
      <c r="G868" s="7">
        <v>660.03610000000003</v>
      </c>
      <c r="H868" t="str">
        <f t="shared" si="39"/>
        <v>3.sobrepeso</v>
      </c>
      <c r="I868">
        <f t="shared" si="40"/>
        <v>0</v>
      </c>
      <c r="J868">
        <f t="shared" si="41"/>
        <v>1</v>
      </c>
    </row>
    <row r="869" spans="1:10" x14ac:dyDescent="0.25">
      <c r="A869" s="6">
        <v>18</v>
      </c>
      <c r="B869" s="6" t="s">
        <v>21</v>
      </c>
      <c r="C869" s="7">
        <v>37.29</v>
      </c>
      <c r="D869" s="6">
        <v>0</v>
      </c>
      <c r="E869" s="6" t="s">
        <v>22</v>
      </c>
      <c r="F869" s="6" t="s">
        <v>23</v>
      </c>
      <c r="G869" s="7">
        <v>114.14451</v>
      </c>
      <c r="H869" t="str">
        <f t="shared" si="39"/>
        <v>5.obesidade grau II</v>
      </c>
      <c r="I869">
        <f t="shared" si="40"/>
        <v>0</v>
      </c>
      <c r="J869">
        <f t="shared" si="41"/>
        <v>1</v>
      </c>
    </row>
    <row r="870" spans="1:10" x14ac:dyDescent="0.25">
      <c r="A870" s="6">
        <v>57</v>
      </c>
      <c r="B870" s="6" t="s">
        <v>21</v>
      </c>
      <c r="C870" s="7">
        <v>43.7</v>
      </c>
      <c r="D870" s="6">
        <v>1</v>
      </c>
      <c r="E870" s="6" t="s">
        <v>22</v>
      </c>
      <c r="F870" s="6" t="s">
        <v>20</v>
      </c>
      <c r="G870" s="7">
        <v>1157.6129999999998</v>
      </c>
      <c r="H870" t="str">
        <f t="shared" si="39"/>
        <v>6.obesidade grau III</v>
      </c>
      <c r="I870">
        <f t="shared" si="40"/>
        <v>0</v>
      </c>
      <c r="J870">
        <f t="shared" si="41"/>
        <v>1</v>
      </c>
    </row>
    <row r="871" spans="1:10" x14ac:dyDescent="0.25">
      <c r="A871" s="6">
        <v>61</v>
      </c>
      <c r="B871" s="6" t="s">
        <v>21</v>
      </c>
      <c r="C871" s="7">
        <v>23.655000000000001</v>
      </c>
      <c r="D871" s="6">
        <v>0</v>
      </c>
      <c r="E871" s="6" t="s">
        <v>22</v>
      </c>
      <c r="F871" s="6" t="s">
        <v>25</v>
      </c>
      <c r="G871" s="7">
        <v>1312.960345</v>
      </c>
      <c r="H871" t="str">
        <f t="shared" si="39"/>
        <v>2.peso normal</v>
      </c>
      <c r="I871">
        <f t="shared" si="40"/>
        <v>0</v>
      </c>
      <c r="J871">
        <f t="shared" si="41"/>
        <v>0</v>
      </c>
    </row>
    <row r="872" spans="1:10" x14ac:dyDescent="0.25">
      <c r="A872" s="6">
        <v>25</v>
      </c>
      <c r="B872" s="6" t="s">
        <v>18</v>
      </c>
      <c r="C872" s="7">
        <v>24.3</v>
      </c>
      <c r="D872" s="6">
        <v>3</v>
      </c>
      <c r="E872" s="6" t="s">
        <v>22</v>
      </c>
      <c r="F872" s="6" t="s">
        <v>20</v>
      </c>
      <c r="G872" s="7">
        <v>439.16520000000003</v>
      </c>
      <c r="H872" t="str">
        <f t="shared" si="39"/>
        <v>2.peso normal</v>
      </c>
      <c r="I872">
        <f t="shared" si="40"/>
        <v>0</v>
      </c>
      <c r="J872">
        <f t="shared" si="41"/>
        <v>0</v>
      </c>
    </row>
    <row r="873" spans="1:10" x14ac:dyDescent="0.25">
      <c r="A873" s="6">
        <v>50</v>
      </c>
      <c r="B873" s="6" t="s">
        <v>21</v>
      </c>
      <c r="C873" s="7">
        <v>36.200000000000003</v>
      </c>
      <c r="D873" s="6">
        <v>0</v>
      </c>
      <c r="E873" s="6" t="s">
        <v>22</v>
      </c>
      <c r="F873" s="6" t="s">
        <v>20</v>
      </c>
      <c r="G873" s="7">
        <v>845.78179999999998</v>
      </c>
      <c r="H873" t="str">
        <f t="shared" si="39"/>
        <v>5.obesidade grau II</v>
      </c>
      <c r="I873">
        <f t="shared" si="40"/>
        <v>0</v>
      </c>
      <c r="J873">
        <f t="shared" si="41"/>
        <v>1</v>
      </c>
    </row>
    <row r="874" spans="1:10" x14ac:dyDescent="0.25">
      <c r="A874" s="6">
        <v>26</v>
      </c>
      <c r="B874" s="6" t="s">
        <v>18</v>
      </c>
      <c r="C874" s="7">
        <v>29.48</v>
      </c>
      <c r="D874" s="6">
        <v>1</v>
      </c>
      <c r="E874" s="6" t="s">
        <v>22</v>
      </c>
      <c r="F874" s="6" t="s">
        <v>23</v>
      </c>
      <c r="G874" s="7">
        <v>339.23652000000004</v>
      </c>
      <c r="H874" t="str">
        <f t="shared" si="39"/>
        <v>3.sobrepeso</v>
      </c>
      <c r="I874">
        <f t="shared" si="40"/>
        <v>0</v>
      </c>
      <c r="J874">
        <f t="shared" si="41"/>
        <v>1</v>
      </c>
    </row>
    <row r="875" spans="1:10" x14ac:dyDescent="0.25">
      <c r="A875" s="6">
        <v>42</v>
      </c>
      <c r="B875" s="6" t="s">
        <v>21</v>
      </c>
      <c r="C875" s="7">
        <v>24.86</v>
      </c>
      <c r="D875" s="6">
        <v>0</v>
      </c>
      <c r="E875" s="6" t="s">
        <v>22</v>
      </c>
      <c r="F875" s="6" t="s">
        <v>23</v>
      </c>
      <c r="G875" s="7">
        <v>596.68873999999994</v>
      </c>
      <c r="H875" t="str">
        <f t="shared" si="39"/>
        <v>2.peso normal</v>
      </c>
      <c r="I875">
        <f t="shared" si="40"/>
        <v>0</v>
      </c>
      <c r="J875">
        <f t="shared" si="41"/>
        <v>0</v>
      </c>
    </row>
    <row r="876" spans="1:10" x14ac:dyDescent="0.25">
      <c r="A876" s="6">
        <v>43</v>
      </c>
      <c r="B876" s="6" t="s">
        <v>21</v>
      </c>
      <c r="C876" s="7">
        <v>30.1</v>
      </c>
      <c r="D876" s="6">
        <v>1</v>
      </c>
      <c r="E876" s="6" t="s">
        <v>22</v>
      </c>
      <c r="F876" s="6" t="s">
        <v>20</v>
      </c>
      <c r="G876" s="7">
        <v>684.90260000000001</v>
      </c>
      <c r="H876" t="str">
        <f t="shared" si="39"/>
        <v>4.obesidade grau I</v>
      </c>
      <c r="I876">
        <f t="shared" si="40"/>
        <v>0</v>
      </c>
      <c r="J876">
        <f t="shared" si="41"/>
        <v>1</v>
      </c>
    </row>
    <row r="877" spans="1:10" x14ac:dyDescent="0.25">
      <c r="A877" s="6">
        <v>44</v>
      </c>
      <c r="B877" s="6" t="s">
        <v>21</v>
      </c>
      <c r="C877" s="7">
        <v>21.85</v>
      </c>
      <c r="D877" s="6">
        <v>3</v>
      </c>
      <c r="E877" s="6" t="s">
        <v>22</v>
      </c>
      <c r="F877" s="6" t="s">
        <v>25</v>
      </c>
      <c r="G877" s="7">
        <v>889.11394999999993</v>
      </c>
      <c r="H877" t="str">
        <f t="shared" si="39"/>
        <v>2.peso normal</v>
      </c>
      <c r="I877">
        <f t="shared" si="40"/>
        <v>0</v>
      </c>
      <c r="J877">
        <f t="shared" si="41"/>
        <v>0</v>
      </c>
    </row>
    <row r="878" spans="1:10" x14ac:dyDescent="0.25">
      <c r="A878" s="6">
        <v>23</v>
      </c>
      <c r="B878" s="6" t="s">
        <v>18</v>
      </c>
      <c r="C878" s="7">
        <v>28.12</v>
      </c>
      <c r="D878" s="6">
        <v>0</v>
      </c>
      <c r="E878" s="6" t="s">
        <v>22</v>
      </c>
      <c r="F878" s="6" t="s">
        <v>24</v>
      </c>
      <c r="G878" s="7">
        <v>269.01138000000003</v>
      </c>
      <c r="H878" t="str">
        <f t="shared" si="39"/>
        <v>3.sobrepeso</v>
      </c>
      <c r="I878">
        <f t="shared" si="40"/>
        <v>0</v>
      </c>
      <c r="J878">
        <f t="shared" si="41"/>
        <v>1</v>
      </c>
    </row>
    <row r="879" spans="1:10" x14ac:dyDescent="0.25">
      <c r="A879" s="6">
        <v>49</v>
      </c>
      <c r="B879" s="6" t="s">
        <v>18</v>
      </c>
      <c r="C879" s="7">
        <v>27.1</v>
      </c>
      <c r="D879" s="6">
        <v>1</v>
      </c>
      <c r="E879" s="6" t="s">
        <v>22</v>
      </c>
      <c r="F879" s="6" t="s">
        <v>20</v>
      </c>
      <c r="G879" s="7">
        <v>2614.0360300000002</v>
      </c>
      <c r="H879" t="str">
        <f t="shared" si="39"/>
        <v>3.sobrepeso</v>
      </c>
      <c r="I879">
        <f t="shared" si="40"/>
        <v>0</v>
      </c>
      <c r="J879">
        <f t="shared" si="41"/>
        <v>1</v>
      </c>
    </row>
    <row r="880" spans="1:10" x14ac:dyDescent="0.25">
      <c r="A880" s="6">
        <v>33</v>
      </c>
      <c r="B880" s="6" t="s">
        <v>21</v>
      </c>
      <c r="C880" s="7">
        <v>33.44</v>
      </c>
      <c r="D880" s="6">
        <v>5</v>
      </c>
      <c r="E880" s="6" t="s">
        <v>22</v>
      </c>
      <c r="F880" s="6" t="s">
        <v>23</v>
      </c>
      <c r="G880" s="7">
        <v>665.37886000000003</v>
      </c>
      <c r="H880" t="str">
        <f t="shared" si="39"/>
        <v>4.obesidade grau I</v>
      </c>
      <c r="I880">
        <f t="shared" si="40"/>
        <v>0</v>
      </c>
      <c r="J880">
        <f t="shared" si="41"/>
        <v>1</v>
      </c>
    </row>
    <row r="881" spans="1:10" x14ac:dyDescent="0.25">
      <c r="A881" s="6">
        <v>41</v>
      </c>
      <c r="B881" s="6" t="s">
        <v>21</v>
      </c>
      <c r="C881" s="7">
        <v>28.8</v>
      </c>
      <c r="D881" s="6">
        <v>1</v>
      </c>
      <c r="E881" s="6" t="s">
        <v>22</v>
      </c>
      <c r="F881" s="6" t="s">
        <v>20</v>
      </c>
      <c r="G881" s="7">
        <v>628.22349999999994</v>
      </c>
      <c r="H881" t="str">
        <f t="shared" si="39"/>
        <v>3.sobrepeso</v>
      </c>
      <c r="I881">
        <f t="shared" si="40"/>
        <v>0</v>
      </c>
      <c r="J881">
        <f t="shared" si="41"/>
        <v>1</v>
      </c>
    </row>
    <row r="882" spans="1:10" x14ac:dyDescent="0.25">
      <c r="A882" s="6">
        <v>37</v>
      </c>
      <c r="B882" s="6" t="s">
        <v>18</v>
      </c>
      <c r="C882" s="7">
        <v>29.5</v>
      </c>
      <c r="D882" s="6">
        <v>2</v>
      </c>
      <c r="E882" s="6" t="s">
        <v>22</v>
      </c>
      <c r="F882" s="6" t="s">
        <v>20</v>
      </c>
      <c r="G882" s="7">
        <v>631.1952</v>
      </c>
      <c r="H882" t="str">
        <f t="shared" si="39"/>
        <v>3.sobrepeso</v>
      </c>
      <c r="I882">
        <f t="shared" si="40"/>
        <v>0</v>
      </c>
      <c r="J882">
        <f t="shared" si="41"/>
        <v>1</v>
      </c>
    </row>
    <row r="883" spans="1:10" x14ac:dyDescent="0.25">
      <c r="A883" s="6">
        <v>22</v>
      </c>
      <c r="B883" s="6" t="s">
        <v>21</v>
      </c>
      <c r="C883" s="7">
        <v>34.799999999999997</v>
      </c>
      <c r="D883" s="6">
        <v>3</v>
      </c>
      <c r="E883" s="6" t="s">
        <v>22</v>
      </c>
      <c r="F883" s="6" t="s">
        <v>20</v>
      </c>
      <c r="G883" s="7">
        <v>344.3064</v>
      </c>
      <c r="H883" t="str">
        <f t="shared" si="39"/>
        <v>4.obesidade grau I</v>
      </c>
      <c r="I883">
        <f t="shared" si="40"/>
        <v>0</v>
      </c>
      <c r="J883">
        <f t="shared" si="41"/>
        <v>1</v>
      </c>
    </row>
    <row r="884" spans="1:10" x14ac:dyDescent="0.25">
      <c r="A884" s="6">
        <v>23</v>
      </c>
      <c r="B884" s="6" t="s">
        <v>21</v>
      </c>
      <c r="C884" s="7">
        <v>27.36</v>
      </c>
      <c r="D884" s="6">
        <v>1</v>
      </c>
      <c r="E884" s="6" t="s">
        <v>22</v>
      </c>
      <c r="F884" s="6" t="s">
        <v>24</v>
      </c>
      <c r="G884" s="7">
        <v>278.90574000000004</v>
      </c>
      <c r="H884" t="str">
        <f t="shared" si="39"/>
        <v>3.sobrepeso</v>
      </c>
      <c r="I884">
        <f t="shared" si="40"/>
        <v>0</v>
      </c>
      <c r="J884">
        <f t="shared" si="41"/>
        <v>1</v>
      </c>
    </row>
    <row r="885" spans="1:10" x14ac:dyDescent="0.25">
      <c r="A885" s="6">
        <v>21</v>
      </c>
      <c r="B885" s="6" t="s">
        <v>18</v>
      </c>
      <c r="C885" s="7">
        <v>22.135000000000002</v>
      </c>
      <c r="D885" s="6">
        <v>0</v>
      </c>
      <c r="E885" s="6" t="s">
        <v>22</v>
      </c>
      <c r="F885" s="6" t="s">
        <v>25</v>
      </c>
      <c r="G885" s="7">
        <v>258.58506499999999</v>
      </c>
      <c r="H885" t="str">
        <f t="shared" si="39"/>
        <v>2.peso normal</v>
      </c>
      <c r="I885">
        <f t="shared" si="40"/>
        <v>0</v>
      </c>
      <c r="J885">
        <f t="shared" si="41"/>
        <v>0</v>
      </c>
    </row>
    <row r="886" spans="1:10" x14ac:dyDescent="0.25">
      <c r="A886" s="6">
        <v>51</v>
      </c>
      <c r="B886" s="6" t="s">
        <v>18</v>
      </c>
      <c r="C886" s="7">
        <v>37.049999999999997</v>
      </c>
      <c r="D886" s="6">
        <v>3</v>
      </c>
      <c r="E886" s="6" t="s">
        <v>19</v>
      </c>
      <c r="F886" s="6" t="s">
        <v>25</v>
      </c>
      <c r="G886" s="7">
        <v>4625.5112500000005</v>
      </c>
      <c r="H886" t="str">
        <f t="shared" si="39"/>
        <v>5.obesidade grau II</v>
      </c>
      <c r="I886">
        <f t="shared" si="40"/>
        <v>1</v>
      </c>
      <c r="J886">
        <f t="shared" si="41"/>
        <v>1</v>
      </c>
    </row>
    <row r="887" spans="1:10" x14ac:dyDescent="0.25">
      <c r="A887" s="6">
        <v>25</v>
      </c>
      <c r="B887" s="6" t="s">
        <v>21</v>
      </c>
      <c r="C887" s="7">
        <v>26.695</v>
      </c>
      <c r="D887" s="6">
        <v>4</v>
      </c>
      <c r="E887" s="6" t="s">
        <v>22</v>
      </c>
      <c r="F887" s="6" t="s">
        <v>24</v>
      </c>
      <c r="G887" s="7">
        <v>487.79810500000002</v>
      </c>
      <c r="H887" t="str">
        <f t="shared" si="39"/>
        <v>3.sobrepeso</v>
      </c>
      <c r="I887">
        <f t="shared" si="40"/>
        <v>0</v>
      </c>
      <c r="J887">
        <f t="shared" si="41"/>
        <v>1</v>
      </c>
    </row>
    <row r="888" spans="1:10" x14ac:dyDescent="0.25">
      <c r="A888" s="6">
        <v>32</v>
      </c>
      <c r="B888" s="6" t="s">
        <v>21</v>
      </c>
      <c r="C888" s="7">
        <v>28.93</v>
      </c>
      <c r="D888" s="6">
        <v>1</v>
      </c>
      <c r="E888" s="6" t="s">
        <v>19</v>
      </c>
      <c r="F888" s="6" t="s">
        <v>23</v>
      </c>
      <c r="G888" s="7">
        <v>1971.96947</v>
      </c>
      <c r="H888" t="str">
        <f t="shared" si="39"/>
        <v>3.sobrepeso</v>
      </c>
      <c r="I888">
        <f t="shared" si="40"/>
        <v>1</v>
      </c>
      <c r="J888">
        <f t="shared" si="41"/>
        <v>1</v>
      </c>
    </row>
    <row r="889" spans="1:10" x14ac:dyDescent="0.25">
      <c r="A889" s="6">
        <v>57</v>
      </c>
      <c r="B889" s="6" t="s">
        <v>21</v>
      </c>
      <c r="C889" s="7">
        <v>28.975000000000001</v>
      </c>
      <c r="D889" s="6">
        <v>0</v>
      </c>
      <c r="E889" s="6" t="s">
        <v>19</v>
      </c>
      <c r="F889" s="6" t="s">
        <v>25</v>
      </c>
      <c r="G889" s="7">
        <v>2721.8437249999997</v>
      </c>
      <c r="H889" t="str">
        <f t="shared" si="39"/>
        <v>3.sobrepeso</v>
      </c>
      <c r="I889">
        <f t="shared" si="40"/>
        <v>1</v>
      </c>
      <c r="J889">
        <f t="shared" si="41"/>
        <v>1</v>
      </c>
    </row>
    <row r="890" spans="1:10" x14ac:dyDescent="0.25">
      <c r="A890" s="6">
        <v>36</v>
      </c>
      <c r="B890" s="6" t="s">
        <v>18</v>
      </c>
      <c r="C890" s="7">
        <v>30.02</v>
      </c>
      <c r="D890" s="6">
        <v>0</v>
      </c>
      <c r="E890" s="6" t="s">
        <v>22</v>
      </c>
      <c r="F890" s="6" t="s">
        <v>24</v>
      </c>
      <c r="G890" s="7">
        <v>527.21758</v>
      </c>
      <c r="H890" t="str">
        <f t="shared" si="39"/>
        <v>4.obesidade grau I</v>
      </c>
      <c r="I890">
        <f t="shared" si="40"/>
        <v>0</v>
      </c>
      <c r="J890">
        <f t="shared" si="41"/>
        <v>1</v>
      </c>
    </row>
    <row r="891" spans="1:10" x14ac:dyDescent="0.25">
      <c r="A891" s="6">
        <v>22</v>
      </c>
      <c r="B891" s="6" t="s">
        <v>21</v>
      </c>
      <c r="C891" s="7">
        <v>39.5</v>
      </c>
      <c r="D891" s="6">
        <v>0</v>
      </c>
      <c r="E891" s="6" t="s">
        <v>22</v>
      </c>
      <c r="F891" s="6" t="s">
        <v>20</v>
      </c>
      <c r="G891" s="7">
        <v>168.25970000000001</v>
      </c>
      <c r="H891" t="str">
        <f t="shared" si="39"/>
        <v>5.obesidade grau II</v>
      </c>
      <c r="I891">
        <f t="shared" si="40"/>
        <v>0</v>
      </c>
      <c r="J891">
        <f t="shared" si="41"/>
        <v>1</v>
      </c>
    </row>
    <row r="892" spans="1:10" x14ac:dyDescent="0.25">
      <c r="A892" s="6">
        <v>57</v>
      </c>
      <c r="B892" s="6" t="s">
        <v>21</v>
      </c>
      <c r="C892" s="7">
        <v>33.630000000000003</v>
      </c>
      <c r="D892" s="6">
        <v>1</v>
      </c>
      <c r="E892" s="6" t="s">
        <v>22</v>
      </c>
      <c r="F892" s="6" t="s">
        <v>24</v>
      </c>
      <c r="G892" s="7">
        <v>1194.5132699999999</v>
      </c>
      <c r="H892" t="str">
        <f t="shared" si="39"/>
        <v>4.obesidade grau I</v>
      </c>
      <c r="I892">
        <f t="shared" si="40"/>
        <v>0</v>
      </c>
      <c r="J892">
        <f t="shared" si="41"/>
        <v>1</v>
      </c>
    </row>
    <row r="893" spans="1:10" x14ac:dyDescent="0.25">
      <c r="A893" s="6">
        <v>64</v>
      </c>
      <c r="B893" s="6" t="s">
        <v>18</v>
      </c>
      <c r="C893" s="7">
        <v>26.885000000000002</v>
      </c>
      <c r="D893" s="6">
        <v>0</v>
      </c>
      <c r="E893" s="6" t="s">
        <v>19</v>
      </c>
      <c r="F893" s="6" t="s">
        <v>24</v>
      </c>
      <c r="G893" s="7">
        <v>2933.0983150000002</v>
      </c>
      <c r="H893" t="str">
        <f t="shared" si="39"/>
        <v>3.sobrepeso</v>
      </c>
      <c r="I893">
        <f t="shared" si="40"/>
        <v>1</v>
      </c>
      <c r="J893">
        <f t="shared" si="41"/>
        <v>1</v>
      </c>
    </row>
    <row r="894" spans="1:10" x14ac:dyDescent="0.25">
      <c r="A894" s="6">
        <v>36</v>
      </c>
      <c r="B894" s="6" t="s">
        <v>18</v>
      </c>
      <c r="C894" s="7">
        <v>29.04</v>
      </c>
      <c r="D894" s="6">
        <v>4</v>
      </c>
      <c r="E894" s="6" t="s">
        <v>22</v>
      </c>
      <c r="F894" s="6" t="s">
        <v>23</v>
      </c>
      <c r="G894" s="7">
        <v>724.38136000000009</v>
      </c>
      <c r="H894" t="str">
        <f t="shared" si="39"/>
        <v>3.sobrepeso</v>
      </c>
      <c r="I894">
        <f t="shared" si="40"/>
        <v>0</v>
      </c>
      <c r="J894">
        <f t="shared" si="41"/>
        <v>1</v>
      </c>
    </row>
    <row r="895" spans="1:10" x14ac:dyDescent="0.25">
      <c r="A895" s="6">
        <v>54</v>
      </c>
      <c r="B895" s="6" t="s">
        <v>21</v>
      </c>
      <c r="C895" s="7">
        <v>24.035</v>
      </c>
      <c r="D895" s="6">
        <v>0</v>
      </c>
      <c r="E895" s="6" t="s">
        <v>22</v>
      </c>
      <c r="F895" s="6" t="s">
        <v>25</v>
      </c>
      <c r="G895" s="7">
        <v>1042.291665</v>
      </c>
      <c r="H895" t="str">
        <f t="shared" si="39"/>
        <v>2.peso normal</v>
      </c>
      <c r="I895">
        <f t="shared" si="40"/>
        <v>0</v>
      </c>
      <c r="J895">
        <f t="shared" si="41"/>
        <v>0</v>
      </c>
    </row>
    <row r="896" spans="1:10" x14ac:dyDescent="0.25">
      <c r="A896" s="6">
        <v>47</v>
      </c>
      <c r="B896" s="6" t="s">
        <v>21</v>
      </c>
      <c r="C896" s="7">
        <v>38.94</v>
      </c>
      <c r="D896" s="6">
        <v>2</v>
      </c>
      <c r="E896" s="6" t="s">
        <v>19</v>
      </c>
      <c r="F896" s="6" t="s">
        <v>23</v>
      </c>
      <c r="G896" s="7">
        <v>4420.2653599999994</v>
      </c>
      <c r="H896" t="str">
        <f t="shared" si="39"/>
        <v>5.obesidade grau II</v>
      </c>
      <c r="I896">
        <f t="shared" si="40"/>
        <v>1</v>
      </c>
      <c r="J896">
        <f t="shared" si="41"/>
        <v>1</v>
      </c>
    </row>
    <row r="897" spans="1:10" x14ac:dyDescent="0.25">
      <c r="A897" s="6">
        <v>62</v>
      </c>
      <c r="B897" s="6" t="s">
        <v>21</v>
      </c>
      <c r="C897" s="7">
        <v>32.11</v>
      </c>
      <c r="D897" s="6">
        <v>0</v>
      </c>
      <c r="E897" s="6" t="s">
        <v>22</v>
      </c>
      <c r="F897" s="6" t="s">
        <v>25</v>
      </c>
      <c r="G897" s="7">
        <v>1355.5004899999999</v>
      </c>
      <c r="H897" t="str">
        <f t="shared" si="39"/>
        <v>4.obesidade grau I</v>
      </c>
      <c r="I897">
        <f t="shared" si="40"/>
        <v>0</v>
      </c>
      <c r="J897">
        <f t="shared" si="41"/>
        <v>1</v>
      </c>
    </row>
    <row r="898" spans="1:10" x14ac:dyDescent="0.25">
      <c r="A898" s="6">
        <v>61</v>
      </c>
      <c r="B898" s="6" t="s">
        <v>18</v>
      </c>
      <c r="C898" s="7">
        <v>44</v>
      </c>
      <c r="D898" s="6">
        <v>0</v>
      </c>
      <c r="E898" s="6" t="s">
        <v>22</v>
      </c>
      <c r="F898" s="6" t="s">
        <v>20</v>
      </c>
      <c r="G898" s="7">
        <v>1306.3883000000001</v>
      </c>
      <c r="H898" t="str">
        <f t="shared" si="39"/>
        <v>6.obesidade grau III</v>
      </c>
      <c r="I898">
        <f t="shared" si="40"/>
        <v>0</v>
      </c>
      <c r="J898">
        <f t="shared" si="41"/>
        <v>1</v>
      </c>
    </row>
    <row r="899" spans="1:10" x14ac:dyDescent="0.25">
      <c r="A899" s="6">
        <v>43</v>
      </c>
      <c r="B899" s="6" t="s">
        <v>18</v>
      </c>
      <c r="C899" s="7">
        <v>20.045000000000002</v>
      </c>
      <c r="D899" s="6">
        <v>2</v>
      </c>
      <c r="E899" s="6" t="s">
        <v>19</v>
      </c>
      <c r="F899" s="6" t="s">
        <v>25</v>
      </c>
      <c r="G899" s="7">
        <v>1979.8054550000002</v>
      </c>
      <c r="H899" t="str">
        <f t="shared" si="39"/>
        <v>2.peso normal</v>
      </c>
      <c r="I899">
        <f t="shared" si="40"/>
        <v>1</v>
      </c>
      <c r="J899">
        <f t="shared" si="41"/>
        <v>0</v>
      </c>
    </row>
    <row r="900" spans="1:10" x14ac:dyDescent="0.25">
      <c r="A900" s="6">
        <v>19</v>
      </c>
      <c r="B900" s="6" t="s">
        <v>21</v>
      </c>
      <c r="C900" s="7">
        <v>25.555</v>
      </c>
      <c r="D900" s="6">
        <v>1</v>
      </c>
      <c r="E900" s="6" t="s">
        <v>22</v>
      </c>
      <c r="F900" s="6" t="s">
        <v>24</v>
      </c>
      <c r="G900" s="7">
        <v>222.15644499999999</v>
      </c>
      <c r="H900" t="str">
        <f t="shared" ref="H900:H963" si="42">IF(C900&lt;18.5,"1.baixo peso",IF(C900&lt;25,"2.peso normal",IF(C900&lt;30,"3.sobrepeso",IF(C900&lt;35,"4.obesidade grau I",IF(C900&lt;40,"5.obesidade grau II","6.obesidade grau III")))))</f>
        <v>3.sobrepeso</v>
      </c>
      <c r="I900">
        <f t="shared" ref="I900:I963" si="43">IF(E900="Sim",1,0)</f>
        <v>0</v>
      </c>
      <c r="J900">
        <f t="shared" ref="J900:J963" si="44">IF(C900&gt;24.99,1,0)</f>
        <v>1</v>
      </c>
    </row>
    <row r="901" spans="1:10" x14ac:dyDescent="0.25">
      <c r="A901" s="6">
        <v>18</v>
      </c>
      <c r="B901" s="6" t="s">
        <v>18</v>
      </c>
      <c r="C901" s="7">
        <v>40.26</v>
      </c>
      <c r="D901" s="6">
        <v>0</v>
      </c>
      <c r="E901" s="6" t="s">
        <v>22</v>
      </c>
      <c r="F901" s="6" t="s">
        <v>23</v>
      </c>
      <c r="G901" s="7">
        <v>163.45733999999999</v>
      </c>
      <c r="H901" t="str">
        <f t="shared" si="42"/>
        <v>6.obesidade grau III</v>
      </c>
      <c r="I901">
        <f t="shared" si="43"/>
        <v>0</v>
      </c>
      <c r="J901">
        <f t="shared" si="44"/>
        <v>1</v>
      </c>
    </row>
    <row r="902" spans="1:10" x14ac:dyDescent="0.25">
      <c r="A902" s="6">
        <v>19</v>
      </c>
      <c r="B902" s="6" t="s">
        <v>18</v>
      </c>
      <c r="C902" s="7">
        <v>22.515000000000001</v>
      </c>
      <c r="D902" s="6">
        <v>0</v>
      </c>
      <c r="E902" s="6" t="s">
        <v>22</v>
      </c>
      <c r="F902" s="6" t="s">
        <v>24</v>
      </c>
      <c r="G902" s="7">
        <v>211.73388500000001</v>
      </c>
      <c r="H902" t="str">
        <f t="shared" si="42"/>
        <v>2.peso normal</v>
      </c>
      <c r="I902">
        <f t="shared" si="43"/>
        <v>0</v>
      </c>
      <c r="J902">
        <f t="shared" si="44"/>
        <v>0</v>
      </c>
    </row>
    <row r="903" spans="1:10" x14ac:dyDescent="0.25">
      <c r="A903" s="6">
        <v>49</v>
      </c>
      <c r="B903" s="6" t="s">
        <v>21</v>
      </c>
      <c r="C903" s="7">
        <v>22.515000000000001</v>
      </c>
      <c r="D903" s="6">
        <v>0</v>
      </c>
      <c r="E903" s="6" t="s">
        <v>22</v>
      </c>
      <c r="F903" s="6" t="s">
        <v>25</v>
      </c>
      <c r="G903" s="7">
        <v>868.88588500000003</v>
      </c>
      <c r="H903" t="str">
        <f t="shared" si="42"/>
        <v>2.peso normal</v>
      </c>
      <c r="I903">
        <f t="shared" si="43"/>
        <v>0</v>
      </c>
      <c r="J903">
        <f t="shared" si="44"/>
        <v>0</v>
      </c>
    </row>
    <row r="904" spans="1:10" x14ac:dyDescent="0.25">
      <c r="A904" s="6">
        <v>60</v>
      </c>
      <c r="B904" s="6" t="s">
        <v>21</v>
      </c>
      <c r="C904" s="7">
        <v>40.92</v>
      </c>
      <c r="D904" s="6">
        <v>0</v>
      </c>
      <c r="E904" s="6" t="s">
        <v>19</v>
      </c>
      <c r="F904" s="6" t="s">
        <v>23</v>
      </c>
      <c r="G904" s="7">
        <v>4867.3558800000001</v>
      </c>
      <c r="H904" t="str">
        <f t="shared" si="42"/>
        <v>6.obesidade grau III</v>
      </c>
      <c r="I904">
        <f t="shared" si="43"/>
        <v>1</v>
      </c>
      <c r="J904">
        <f t="shared" si="44"/>
        <v>1</v>
      </c>
    </row>
    <row r="905" spans="1:10" x14ac:dyDescent="0.25">
      <c r="A905" s="6">
        <v>26</v>
      </c>
      <c r="B905" s="6" t="s">
        <v>21</v>
      </c>
      <c r="C905" s="7">
        <v>27.265000000000001</v>
      </c>
      <c r="D905" s="6">
        <v>3</v>
      </c>
      <c r="E905" s="6" t="s">
        <v>22</v>
      </c>
      <c r="F905" s="6" t="s">
        <v>25</v>
      </c>
      <c r="G905" s="7">
        <v>466.12863500000003</v>
      </c>
      <c r="H905" t="str">
        <f t="shared" si="42"/>
        <v>3.sobrepeso</v>
      </c>
      <c r="I905">
        <f t="shared" si="43"/>
        <v>0</v>
      </c>
      <c r="J905">
        <f t="shared" si="44"/>
        <v>1</v>
      </c>
    </row>
    <row r="906" spans="1:10" x14ac:dyDescent="0.25">
      <c r="A906" s="6">
        <v>49</v>
      </c>
      <c r="B906" s="6" t="s">
        <v>21</v>
      </c>
      <c r="C906" s="7">
        <v>36.85</v>
      </c>
      <c r="D906" s="6">
        <v>0</v>
      </c>
      <c r="E906" s="6" t="s">
        <v>22</v>
      </c>
      <c r="F906" s="6" t="s">
        <v>23</v>
      </c>
      <c r="G906" s="7">
        <v>812.57844999999998</v>
      </c>
      <c r="H906" t="str">
        <f t="shared" si="42"/>
        <v>5.obesidade grau II</v>
      </c>
      <c r="I906">
        <f t="shared" si="43"/>
        <v>0</v>
      </c>
      <c r="J906">
        <f t="shared" si="44"/>
        <v>1</v>
      </c>
    </row>
    <row r="907" spans="1:10" x14ac:dyDescent="0.25">
      <c r="A907" s="6">
        <v>60</v>
      </c>
      <c r="B907" s="6" t="s">
        <v>18</v>
      </c>
      <c r="C907" s="7">
        <v>35.1</v>
      </c>
      <c r="D907" s="6">
        <v>0</v>
      </c>
      <c r="E907" s="6" t="s">
        <v>22</v>
      </c>
      <c r="F907" s="6" t="s">
        <v>20</v>
      </c>
      <c r="G907" s="7">
        <v>1264.4589000000001</v>
      </c>
      <c r="H907" t="str">
        <f t="shared" si="42"/>
        <v>5.obesidade grau II</v>
      </c>
      <c r="I907">
        <f t="shared" si="43"/>
        <v>0</v>
      </c>
      <c r="J907">
        <f t="shared" si="44"/>
        <v>1</v>
      </c>
    </row>
    <row r="908" spans="1:10" x14ac:dyDescent="0.25">
      <c r="A908" s="6">
        <v>26</v>
      </c>
      <c r="B908" s="6" t="s">
        <v>18</v>
      </c>
      <c r="C908" s="7">
        <v>29.355</v>
      </c>
      <c r="D908" s="6">
        <v>2</v>
      </c>
      <c r="E908" s="6" t="s">
        <v>22</v>
      </c>
      <c r="F908" s="6" t="s">
        <v>25</v>
      </c>
      <c r="G908" s="7">
        <v>456.41914500000001</v>
      </c>
      <c r="H908" t="str">
        <f t="shared" si="42"/>
        <v>3.sobrepeso</v>
      </c>
      <c r="I908">
        <f t="shared" si="43"/>
        <v>0</v>
      </c>
      <c r="J908">
        <f t="shared" si="44"/>
        <v>1</v>
      </c>
    </row>
    <row r="909" spans="1:10" x14ac:dyDescent="0.25">
      <c r="A909" s="6">
        <v>27</v>
      </c>
      <c r="B909" s="6" t="s">
        <v>21</v>
      </c>
      <c r="C909" s="7">
        <v>32.585000000000001</v>
      </c>
      <c r="D909" s="6">
        <v>3</v>
      </c>
      <c r="E909" s="6" t="s">
        <v>22</v>
      </c>
      <c r="F909" s="6" t="s">
        <v>25</v>
      </c>
      <c r="G909" s="7">
        <v>484.69201499999997</v>
      </c>
      <c r="H909" t="str">
        <f t="shared" si="42"/>
        <v>4.obesidade grau I</v>
      </c>
      <c r="I909">
        <f t="shared" si="43"/>
        <v>0</v>
      </c>
      <c r="J909">
        <f t="shared" si="44"/>
        <v>1</v>
      </c>
    </row>
    <row r="910" spans="1:10" x14ac:dyDescent="0.25">
      <c r="A910" s="6">
        <v>44</v>
      </c>
      <c r="B910" s="6" t="s">
        <v>18</v>
      </c>
      <c r="C910" s="7">
        <v>32.340000000000003</v>
      </c>
      <c r="D910" s="6">
        <v>1</v>
      </c>
      <c r="E910" s="6" t="s">
        <v>22</v>
      </c>
      <c r="F910" s="6" t="s">
        <v>23</v>
      </c>
      <c r="G910" s="7">
        <v>763.37205999999992</v>
      </c>
      <c r="H910" t="str">
        <f t="shared" si="42"/>
        <v>4.obesidade grau I</v>
      </c>
      <c r="I910">
        <f t="shared" si="43"/>
        <v>0</v>
      </c>
      <c r="J910">
        <f t="shared" si="44"/>
        <v>1</v>
      </c>
    </row>
    <row r="911" spans="1:10" x14ac:dyDescent="0.25">
      <c r="A911" s="6">
        <v>63</v>
      </c>
      <c r="B911" s="6" t="s">
        <v>21</v>
      </c>
      <c r="C911" s="7">
        <v>39.799999999999997</v>
      </c>
      <c r="D911" s="6">
        <v>3</v>
      </c>
      <c r="E911" s="6" t="s">
        <v>22</v>
      </c>
      <c r="F911" s="6" t="s">
        <v>20</v>
      </c>
      <c r="G911" s="7">
        <v>1517.0068999999999</v>
      </c>
      <c r="H911" t="str">
        <f t="shared" si="42"/>
        <v>5.obesidade grau II</v>
      </c>
      <c r="I911">
        <f t="shared" si="43"/>
        <v>0</v>
      </c>
      <c r="J911">
        <f t="shared" si="44"/>
        <v>1</v>
      </c>
    </row>
    <row r="912" spans="1:10" x14ac:dyDescent="0.25">
      <c r="A912" s="6">
        <v>32</v>
      </c>
      <c r="B912" s="6" t="s">
        <v>18</v>
      </c>
      <c r="C912" s="7">
        <v>24.6</v>
      </c>
      <c r="D912" s="6">
        <v>0</v>
      </c>
      <c r="E912" s="6" t="s">
        <v>19</v>
      </c>
      <c r="F912" s="6" t="s">
        <v>20</v>
      </c>
      <c r="G912" s="7">
        <v>1749.6306</v>
      </c>
      <c r="H912" t="str">
        <f t="shared" si="42"/>
        <v>2.peso normal</v>
      </c>
      <c r="I912">
        <f t="shared" si="43"/>
        <v>1</v>
      </c>
      <c r="J912">
        <f t="shared" si="44"/>
        <v>0</v>
      </c>
    </row>
    <row r="913" spans="1:10" x14ac:dyDescent="0.25">
      <c r="A913" s="6">
        <v>22</v>
      </c>
      <c r="B913" s="6" t="s">
        <v>21</v>
      </c>
      <c r="C913" s="7">
        <v>28.31</v>
      </c>
      <c r="D913" s="6">
        <v>1</v>
      </c>
      <c r="E913" s="6" t="s">
        <v>22</v>
      </c>
      <c r="F913" s="6" t="s">
        <v>24</v>
      </c>
      <c r="G913" s="7">
        <v>263.90429</v>
      </c>
      <c r="H913" t="str">
        <f t="shared" si="42"/>
        <v>3.sobrepeso</v>
      </c>
      <c r="I913">
        <f t="shared" si="43"/>
        <v>0</v>
      </c>
      <c r="J913">
        <f t="shared" si="44"/>
        <v>1</v>
      </c>
    </row>
    <row r="914" spans="1:10" x14ac:dyDescent="0.25">
      <c r="A914" s="6">
        <v>18</v>
      </c>
      <c r="B914" s="6" t="s">
        <v>21</v>
      </c>
      <c r="C914" s="7">
        <v>31.73</v>
      </c>
      <c r="D914" s="6">
        <v>0</v>
      </c>
      <c r="E914" s="6" t="s">
        <v>19</v>
      </c>
      <c r="F914" s="6" t="s">
        <v>25</v>
      </c>
      <c r="G914" s="7">
        <v>3373.2686699999999</v>
      </c>
      <c r="H914" t="str">
        <f t="shared" si="42"/>
        <v>4.obesidade grau I</v>
      </c>
      <c r="I914">
        <f t="shared" si="43"/>
        <v>1</v>
      </c>
      <c r="J914">
        <f t="shared" si="44"/>
        <v>1</v>
      </c>
    </row>
    <row r="915" spans="1:10" x14ac:dyDescent="0.25">
      <c r="A915" s="6">
        <v>59</v>
      </c>
      <c r="B915" s="6" t="s">
        <v>18</v>
      </c>
      <c r="C915" s="7">
        <v>26.695</v>
      </c>
      <c r="D915" s="6">
        <v>3</v>
      </c>
      <c r="E915" s="6" t="s">
        <v>22</v>
      </c>
      <c r="F915" s="6" t="s">
        <v>24</v>
      </c>
      <c r="G915" s="7">
        <v>1438.2709049999999</v>
      </c>
      <c r="H915" t="str">
        <f t="shared" si="42"/>
        <v>3.sobrepeso</v>
      </c>
      <c r="I915">
        <f t="shared" si="43"/>
        <v>0</v>
      </c>
      <c r="J915">
        <f t="shared" si="44"/>
        <v>1</v>
      </c>
    </row>
    <row r="916" spans="1:10" x14ac:dyDescent="0.25">
      <c r="A916" s="6">
        <v>44</v>
      </c>
      <c r="B916" s="6" t="s">
        <v>18</v>
      </c>
      <c r="C916" s="7">
        <v>27.5</v>
      </c>
      <c r="D916" s="6">
        <v>1</v>
      </c>
      <c r="E916" s="6" t="s">
        <v>22</v>
      </c>
      <c r="F916" s="6" t="s">
        <v>20</v>
      </c>
      <c r="G916" s="7">
        <v>762.69929999999999</v>
      </c>
      <c r="H916" t="str">
        <f t="shared" si="42"/>
        <v>3.sobrepeso</v>
      </c>
      <c r="I916">
        <f t="shared" si="43"/>
        <v>0</v>
      </c>
      <c r="J916">
        <f t="shared" si="44"/>
        <v>1</v>
      </c>
    </row>
    <row r="917" spans="1:10" x14ac:dyDescent="0.25">
      <c r="A917" s="6">
        <v>33</v>
      </c>
      <c r="B917" s="6" t="s">
        <v>21</v>
      </c>
      <c r="C917" s="7">
        <v>24.605</v>
      </c>
      <c r="D917" s="6">
        <v>2</v>
      </c>
      <c r="E917" s="6" t="s">
        <v>22</v>
      </c>
      <c r="F917" s="6" t="s">
        <v>24</v>
      </c>
      <c r="G917" s="7">
        <v>525.75079500000004</v>
      </c>
      <c r="H917" t="str">
        <f t="shared" si="42"/>
        <v>2.peso normal</v>
      </c>
      <c r="I917">
        <f t="shared" si="43"/>
        <v>0</v>
      </c>
      <c r="J917">
        <f t="shared" si="44"/>
        <v>0</v>
      </c>
    </row>
    <row r="918" spans="1:10" x14ac:dyDescent="0.25">
      <c r="A918" s="6">
        <v>24</v>
      </c>
      <c r="B918" s="6" t="s">
        <v>18</v>
      </c>
      <c r="C918" s="7">
        <v>33.99</v>
      </c>
      <c r="D918" s="6">
        <v>0</v>
      </c>
      <c r="E918" s="6" t="s">
        <v>22</v>
      </c>
      <c r="F918" s="6" t="s">
        <v>23</v>
      </c>
      <c r="G918" s="7">
        <v>247.33341000000001</v>
      </c>
      <c r="H918" t="str">
        <f t="shared" si="42"/>
        <v>4.obesidade grau I</v>
      </c>
      <c r="I918">
        <f t="shared" si="43"/>
        <v>0</v>
      </c>
      <c r="J918">
        <f t="shared" si="44"/>
        <v>1</v>
      </c>
    </row>
    <row r="919" spans="1:10" x14ac:dyDescent="0.25">
      <c r="A919" s="6">
        <v>43</v>
      </c>
      <c r="B919" s="6" t="s">
        <v>18</v>
      </c>
      <c r="C919" s="7">
        <v>26.885000000000002</v>
      </c>
      <c r="D919" s="6">
        <v>0</v>
      </c>
      <c r="E919" s="6" t="s">
        <v>19</v>
      </c>
      <c r="F919" s="6" t="s">
        <v>24</v>
      </c>
      <c r="G919" s="7">
        <v>2177.4322149999998</v>
      </c>
      <c r="H919" t="str">
        <f t="shared" si="42"/>
        <v>3.sobrepeso</v>
      </c>
      <c r="I919">
        <f t="shared" si="43"/>
        <v>1</v>
      </c>
      <c r="J919">
        <f t="shared" si="44"/>
        <v>1</v>
      </c>
    </row>
    <row r="920" spans="1:10" x14ac:dyDescent="0.25">
      <c r="A920" s="6">
        <v>45</v>
      </c>
      <c r="B920" s="6" t="s">
        <v>21</v>
      </c>
      <c r="C920" s="7">
        <v>22.895</v>
      </c>
      <c r="D920" s="6">
        <v>0</v>
      </c>
      <c r="E920" s="6" t="s">
        <v>19</v>
      </c>
      <c r="F920" s="6" t="s">
        <v>25</v>
      </c>
      <c r="G920" s="7">
        <v>3506.9374519999997</v>
      </c>
      <c r="H920" t="str">
        <f t="shared" si="42"/>
        <v>2.peso normal</v>
      </c>
      <c r="I920">
        <f t="shared" si="43"/>
        <v>1</v>
      </c>
      <c r="J920">
        <f t="shared" si="44"/>
        <v>0</v>
      </c>
    </row>
    <row r="921" spans="1:10" x14ac:dyDescent="0.25">
      <c r="A921" s="6">
        <v>61</v>
      </c>
      <c r="B921" s="6" t="s">
        <v>18</v>
      </c>
      <c r="C921" s="7">
        <v>28.2</v>
      </c>
      <c r="D921" s="6">
        <v>0</v>
      </c>
      <c r="E921" s="6" t="s">
        <v>22</v>
      </c>
      <c r="F921" s="6" t="s">
        <v>20</v>
      </c>
      <c r="G921" s="7">
        <v>1304.1921</v>
      </c>
      <c r="H921" t="str">
        <f t="shared" si="42"/>
        <v>3.sobrepeso</v>
      </c>
      <c r="I921">
        <f t="shared" si="43"/>
        <v>0</v>
      </c>
      <c r="J921">
        <f t="shared" si="44"/>
        <v>1</v>
      </c>
    </row>
    <row r="922" spans="1:10" x14ac:dyDescent="0.25">
      <c r="A922" s="6">
        <v>35</v>
      </c>
      <c r="B922" s="6" t="s">
        <v>18</v>
      </c>
      <c r="C922" s="7">
        <v>34.21</v>
      </c>
      <c r="D922" s="6">
        <v>1</v>
      </c>
      <c r="E922" s="6" t="s">
        <v>22</v>
      </c>
      <c r="F922" s="6" t="s">
        <v>23</v>
      </c>
      <c r="G922" s="7">
        <v>524.52269000000001</v>
      </c>
      <c r="H922" t="str">
        <f t="shared" si="42"/>
        <v>4.obesidade grau I</v>
      </c>
      <c r="I922">
        <f t="shared" si="43"/>
        <v>0</v>
      </c>
      <c r="J922">
        <f t="shared" si="44"/>
        <v>1</v>
      </c>
    </row>
    <row r="923" spans="1:10" x14ac:dyDescent="0.25">
      <c r="A923" s="6">
        <v>62</v>
      </c>
      <c r="B923" s="6" t="s">
        <v>18</v>
      </c>
      <c r="C923" s="7">
        <v>25</v>
      </c>
      <c r="D923" s="6">
        <v>0</v>
      </c>
      <c r="E923" s="6" t="s">
        <v>22</v>
      </c>
      <c r="F923" s="6" t="s">
        <v>20</v>
      </c>
      <c r="G923" s="7">
        <v>1345.1122</v>
      </c>
      <c r="H923" t="str">
        <f t="shared" si="42"/>
        <v>3.sobrepeso</v>
      </c>
      <c r="I923">
        <f t="shared" si="43"/>
        <v>0</v>
      </c>
      <c r="J923">
        <f t="shared" si="44"/>
        <v>1</v>
      </c>
    </row>
    <row r="924" spans="1:10" x14ac:dyDescent="0.25">
      <c r="A924" s="6">
        <v>62</v>
      </c>
      <c r="B924" s="6" t="s">
        <v>18</v>
      </c>
      <c r="C924" s="7">
        <v>33.200000000000003</v>
      </c>
      <c r="D924" s="6">
        <v>0</v>
      </c>
      <c r="E924" s="6" t="s">
        <v>22</v>
      </c>
      <c r="F924" s="6" t="s">
        <v>20</v>
      </c>
      <c r="G924" s="7">
        <v>1346.252</v>
      </c>
      <c r="H924" t="str">
        <f t="shared" si="42"/>
        <v>4.obesidade grau I</v>
      </c>
      <c r="I924">
        <f t="shared" si="43"/>
        <v>0</v>
      </c>
      <c r="J924">
        <f t="shared" si="44"/>
        <v>1</v>
      </c>
    </row>
    <row r="925" spans="1:10" x14ac:dyDescent="0.25">
      <c r="A925" s="6">
        <v>38</v>
      </c>
      <c r="B925" s="6" t="s">
        <v>21</v>
      </c>
      <c r="C925" s="7">
        <v>31</v>
      </c>
      <c r="D925" s="6">
        <v>1</v>
      </c>
      <c r="E925" s="6" t="s">
        <v>22</v>
      </c>
      <c r="F925" s="6" t="s">
        <v>20</v>
      </c>
      <c r="G925" s="7">
        <v>548.82619999999997</v>
      </c>
      <c r="H925" t="str">
        <f t="shared" si="42"/>
        <v>4.obesidade grau I</v>
      </c>
      <c r="I925">
        <f t="shared" si="43"/>
        <v>0</v>
      </c>
      <c r="J925">
        <f t="shared" si="44"/>
        <v>1</v>
      </c>
    </row>
    <row r="926" spans="1:10" x14ac:dyDescent="0.25">
      <c r="A926" s="6">
        <v>34</v>
      </c>
      <c r="B926" s="6" t="s">
        <v>21</v>
      </c>
      <c r="C926" s="7">
        <v>35.814999999999998</v>
      </c>
      <c r="D926" s="6">
        <v>0</v>
      </c>
      <c r="E926" s="6" t="s">
        <v>22</v>
      </c>
      <c r="F926" s="6" t="s">
        <v>24</v>
      </c>
      <c r="G926" s="7">
        <v>432.04108500000001</v>
      </c>
      <c r="H926" t="str">
        <f t="shared" si="42"/>
        <v>5.obesidade grau II</v>
      </c>
      <c r="I926">
        <f t="shared" si="43"/>
        <v>0</v>
      </c>
      <c r="J926">
        <f t="shared" si="44"/>
        <v>1</v>
      </c>
    </row>
    <row r="927" spans="1:10" x14ac:dyDescent="0.25">
      <c r="A927" s="6">
        <v>43</v>
      </c>
      <c r="B927" s="6" t="s">
        <v>21</v>
      </c>
      <c r="C927" s="7">
        <v>23.2</v>
      </c>
      <c r="D927" s="6">
        <v>0</v>
      </c>
      <c r="E927" s="6" t="s">
        <v>22</v>
      </c>
      <c r="F927" s="6" t="s">
        <v>20</v>
      </c>
      <c r="G927" s="7">
        <v>625.04349999999999</v>
      </c>
      <c r="H927" t="str">
        <f t="shared" si="42"/>
        <v>2.peso normal</v>
      </c>
      <c r="I927">
        <f t="shared" si="43"/>
        <v>0</v>
      </c>
      <c r="J927">
        <f t="shared" si="44"/>
        <v>0</v>
      </c>
    </row>
    <row r="928" spans="1:10" x14ac:dyDescent="0.25">
      <c r="A928" s="6">
        <v>50</v>
      </c>
      <c r="B928" s="6" t="s">
        <v>21</v>
      </c>
      <c r="C928" s="7">
        <v>32.11</v>
      </c>
      <c r="D928" s="6">
        <v>2</v>
      </c>
      <c r="E928" s="6" t="s">
        <v>22</v>
      </c>
      <c r="F928" s="6" t="s">
        <v>25</v>
      </c>
      <c r="G928" s="7">
        <v>2533.3332839999998</v>
      </c>
      <c r="H928" t="str">
        <f t="shared" si="42"/>
        <v>4.obesidade grau I</v>
      </c>
      <c r="I928">
        <f t="shared" si="43"/>
        <v>0</v>
      </c>
      <c r="J928">
        <f t="shared" si="44"/>
        <v>1</v>
      </c>
    </row>
    <row r="929" spans="1:10" x14ac:dyDescent="0.25">
      <c r="A929" s="6">
        <v>19</v>
      </c>
      <c r="B929" s="6" t="s">
        <v>18</v>
      </c>
      <c r="C929" s="7">
        <v>23.4</v>
      </c>
      <c r="D929" s="6">
        <v>2</v>
      </c>
      <c r="E929" s="6" t="s">
        <v>22</v>
      </c>
      <c r="F929" s="6" t="s">
        <v>20</v>
      </c>
      <c r="G929" s="7">
        <v>291.3569</v>
      </c>
      <c r="H929" t="str">
        <f t="shared" si="42"/>
        <v>2.peso normal</v>
      </c>
      <c r="I929">
        <f t="shared" si="43"/>
        <v>0</v>
      </c>
      <c r="J929">
        <f t="shared" si="44"/>
        <v>0</v>
      </c>
    </row>
    <row r="930" spans="1:10" x14ac:dyDescent="0.25">
      <c r="A930" s="6">
        <v>57</v>
      </c>
      <c r="B930" s="6" t="s">
        <v>18</v>
      </c>
      <c r="C930" s="7">
        <v>20.100000000000001</v>
      </c>
      <c r="D930" s="6">
        <v>1</v>
      </c>
      <c r="E930" s="6" t="s">
        <v>22</v>
      </c>
      <c r="F930" s="6" t="s">
        <v>20</v>
      </c>
      <c r="G930" s="7">
        <v>1203.2325999999998</v>
      </c>
      <c r="H930" t="str">
        <f t="shared" si="42"/>
        <v>2.peso normal</v>
      </c>
      <c r="I930">
        <f t="shared" si="43"/>
        <v>0</v>
      </c>
      <c r="J930">
        <f t="shared" si="44"/>
        <v>0</v>
      </c>
    </row>
    <row r="931" spans="1:10" x14ac:dyDescent="0.25">
      <c r="A931" s="6">
        <v>62</v>
      </c>
      <c r="B931" s="6" t="s">
        <v>18</v>
      </c>
      <c r="C931" s="7">
        <v>39.159999999999997</v>
      </c>
      <c r="D931" s="6">
        <v>0</v>
      </c>
      <c r="E931" s="6" t="s">
        <v>22</v>
      </c>
      <c r="F931" s="6" t="s">
        <v>23</v>
      </c>
      <c r="G931" s="7">
        <v>1347.0804400000002</v>
      </c>
      <c r="H931" t="str">
        <f t="shared" si="42"/>
        <v>5.obesidade grau II</v>
      </c>
      <c r="I931">
        <f t="shared" si="43"/>
        <v>0</v>
      </c>
      <c r="J931">
        <f t="shared" si="44"/>
        <v>1</v>
      </c>
    </row>
    <row r="932" spans="1:10" x14ac:dyDescent="0.25">
      <c r="A932" s="6">
        <v>41</v>
      </c>
      <c r="B932" s="6" t="s">
        <v>21</v>
      </c>
      <c r="C932" s="7">
        <v>34.21</v>
      </c>
      <c r="D932" s="6">
        <v>1</v>
      </c>
      <c r="E932" s="6" t="s">
        <v>22</v>
      </c>
      <c r="F932" s="6" t="s">
        <v>23</v>
      </c>
      <c r="G932" s="7">
        <v>628.97549000000004</v>
      </c>
      <c r="H932" t="str">
        <f t="shared" si="42"/>
        <v>4.obesidade grau I</v>
      </c>
      <c r="I932">
        <f t="shared" si="43"/>
        <v>0</v>
      </c>
      <c r="J932">
        <f t="shared" si="44"/>
        <v>1</v>
      </c>
    </row>
    <row r="933" spans="1:10" x14ac:dyDescent="0.25">
      <c r="A933" s="6">
        <v>26</v>
      </c>
      <c r="B933" s="6" t="s">
        <v>21</v>
      </c>
      <c r="C933" s="7">
        <v>46.53</v>
      </c>
      <c r="D933" s="6">
        <v>1</v>
      </c>
      <c r="E933" s="6" t="s">
        <v>22</v>
      </c>
      <c r="F933" s="6" t="s">
        <v>23</v>
      </c>
      <c r="G933" s="7">
        <v>292.70646999999997</v>
      </c>
      <c r="H933" t="str">
        <f t="shared" si="42"/>
        <v>6.obesidade grau III</v>
      </c>
      <c r="I933">
        <f t="shared" si="43"/>
        <v>0</v>
      </c>
      <c r="J933">
        <f t="shared" si="44"/>
        <v>1</v>
      </c>
    </row>
    <row r="934" spans="1:10" x14ac:dyDescent="0.25">
      <c r="A934" s="6">
        <v>39</v>
      </c>
      <c r="B934" s="6" t="s">
        <v>18</v>
      </c>
      <c r="C934" s="7">
        <v>32.5</v>
      </c>
      <c r="D934" s="6">
        <v>1</v>
      </c>
      <c r="E934" s="6" t="s">
        <v>22</v>
      </c>
      <c r="F934" s="6" t="s">
        <v>20</v>
      </c>
      <c r="G934" s="7">
        <v>623.82979999999998</v>
      </c>
      <c r="H934" t="str">
        <f t="shared" si="42"/>
        <v>4.obesidade grau I</v>
      </c>
      <c r="I934">
        <f t="shared" si="43"/>
        <v>0</v>
      </c>
      <c r="J934">
        <f t="shared" si="44"/>
        <v>1</v>
      </c>
    </row>
    <row r="935" spans="1:10" x14ac:dyDescent="0.25">
      <c r="A935" s="6">
        <v>46</v>
      </c>
      <c r="B935" s="6" t="s">
        <v>21</v>
      </c>
      <c r="C935" s="7">
        <v>25.8</v>
      </c>
      <c r="D935" s="6">
        <v>5</v>
      </c>
      <c r="E935" s="6" t="s">
        <v>22</v>
      </c>
      <c r="F935" s="6" t="s">
        <v>20</v>
      </c>
      <c r="G935" s="7">
        <v>1009.6969999999999</v>
      </c>
      <c r="H935" t="str">
        <f t="shared" si="42"/>
        <v>3.sobrepeso</v>
      </c>
      <c r="I935">
        <f t="shared" si="43"/>
        <v>0</v>
      </c>
      <c r="J935">
        <f t="shared" si="44"/>
        <v>1</v>
      </c>
    </row>
    <row r="936" spans="1:10" x14ac:dyDescent="0.25">
      <c r="A936" s="6">
        <v>45</v>
      </c>
      <c r="B936" s="6" t="s">
        <v>18</v>
      </c>
      <c r="C936" s="7">
        <v>35.299999999999997</v>
      </c>
      <c r="D936" s="6">
        <v>0</v>
      </c>
      <c r="E936" s="6" t="s">
        <v>22</v>
      </c>
      <c r="F936" s="6" t="s">
        <v>20</v>
      </c>
      <c r="G936" s="7">
        <v>734.81420000000003</v>
      </c>
      <c r="H936" t="str">
        <f t="shared" si="42"/>
        <v>5.obesidade grau II</v>
      </c>
      <c r="I936">
        <f t="shared" si="43"/>
        <v>0</v>
      </c>
      <c r="J936">
        <f t="shared" si="44"/>
        <v>1</v>
      </c>
    </row>
    <row r="937" spans="1:10" x14ac:dyDescent="0.25">
      <c r="A937" s="6">
        <v>32</v>
      </c>
      <c r="B937" s="6" t="s">
        <v>21</v>
      </c>
      <c r="C937" s="7">
        <v>37.18</v>
      </c>
      <c r="D937" s="6">
        <v>2</v>
      </c>
      <c r="E937" s="6" t="s">
        <v>22</v>
      </c>
      <c r="F937" s="6" t="s">
        <v>23</v>
      </c>
      <c r="G937" s="7">
        <v>467.33922000000001</v>
      </c>
      <c r="H937" t="str">
        <f t="shared" si="42"/>
        <v>5.obesidade grau II</v>
      </c>
      <c r="I937">
        <f t="shared" si="43"/>
        <v>0</v>
      </c>
      <c r="J937">
        <f t="shared" si="44"/>
        <v>1</v>
      </c>
    </row>
    <row r="938" spans="1:10" x14ac:dyDescent="0.25">
      <c r="A938" s="6">
        <v>59</v>
      </c>
      <c r="B938" s="6" t="s">
        <v>18</v>
      </c>
      <c r="C938" s="7">
        <v>27.5</v>
      </c>
      <c r="D938" s="6">
        <v>0</v>
      </c>
      <c r="E938" s="6" t="s">
        <v>22</v>
      </c>
      <c r="F938" s="6" t="s">
        <v>20</v>
      </c>
      <c r="G938" s="7">
        <v>1223.3827999999999</v>
      </c>
      <c r="H938" t="str">
        <f t="shared" si="42"/>
        <v>3.sobrepeso</v>
      </c>
      <c r="I938">
        <f t="shared" si="43"/>
        <v>0</v>
      </c>
      <c r="J938">
        <f t="shared" si="44"/>
        <v>1</v>
      </c>
    </row>
    <row r="939" spans="1:10" x14ac:dyDescent="0.25">
      <c r="A939" s="6">
        <v>44</v>
      </c>
      <c r="B939" s="6" t="s">
        <v>21</v>
      </c>
      <c r="C939" s="7">
        <v>29.734999999999999</v>
      </c>
      <c r="D939" s="6">
        <v>2</v>
      </c>
      <c r="E939" s="6" t="s">
        <v>22</v>
      </c>
      <c r="F939" s="6" t="s">
        <v>25</v>
      </c>
      <c r="G939" s="7">
        <v>3210.866282</v>
      </c>
      <c r="H939" t="str">
        <f t="shared" si="42"/>
        <v>3.sobrepeso</v>
      </c>
      <c r="I939">
        <f t="shared" si="43"/>
        <v>0</v>
      </c>
      <c r="J939">
        <f t="shared" si="44"/>
        <v>1</v>
      </c>
    </row>
    <row r="940" spans="1:10" x14ac:dyDescent="0.25">
      <c r="A940" s="6">
        <v>39</v>
      </c>
      <c r="B940" s="6" t="s">
        <v>18</v>
      </c>
      <c r="C940" s="7">
        <v>24.225000000000001</v>
      </c>
      <c r="D940" s="6">
        <v>5</v>
      </c>
      <c r="E940" s="6" t="s">
        <v>22</v>
      </c>
      <c r="F940" s="6" t="s">
        <v>24</v>
      </c>
      <c r="G940" s="7">
        <v>896.57957499999998</v>
      </c>
      <c r="H940" t="str">
        <f t="shared" si="42"/>
        <v>2.peso normal</v>
      </c>
      <c r="I940">
        <f t="shared" si="43"/>
        <v>0</v>
      </c>
      <c r="J940">
        <f t="shared" si="44"/>
        <v>0</v>
      </c>
    </row>
    <row r="941" spans="1:10" x14ac:dyDescent="0.25">
      <c r="A941" s="6">
        <v>18</v>
      </c>
      <c r="B941" s="6" t="s">
        <v>21</v>
      </c>
      <c r="C941" s="7">
        <v>26.18</v>
      </c>
      <c r="D941" s="6">
        <v>2</v>
      </c>
      <c r="E941" s="6" t="s">
        <v>22</v>
      </c>
      <c r="F941" s="6" t="s">
        <v>23</v>
      </c>
      <c r="G941" s="7">
        <v>230.40021999999999</v>
      </c>
      <c r="H941" t="str">
        <f t="shared" si="42"/>
        <v>3.sobrepeso</v>
      </c>
      <c r="I941">
        <f t="shared" si="43"/>
        <v>0</v>
      </c>
      <c r="J941">
        <f t="shared" si="44"/>
        <v>1</v>
      </c>
    </row>
    <row r="942" spans="1:10" x14ac:dyDescent="0.25">
      <c r="A942" s="6">
        <v>53</v>
      </c>
      <c r="B942" s="6" t="s">
        <v>21</v>
      </c>
      <c r="C942" s="7">
        <v>29.48</v>
      </c>
      <c r="D942" s="6">
        <v>0</v>
      </c>
      <c r="E942" s="6" t="s">
        <v>22</v>
      </c>
      <c r="F942" s="6" t="s">
        <v>23</v>
      </c>
      <c r="G942" s="7">
        <v>948.76442000000009</v>
      </c>
      <c r="H942" t="str">
        <f t="shared" si="42"/>
        <v>3.sobrepeso</v>
      </c>
      <c r="I942">
        <f t="shared" si="43"/>
        <v>0</v>
      </c>
      <c r="J942">
        <f t="shared" si="44"/>
        <v>1</v>
      </c>
    </row>
    <row r="943" spans="1:10" x14ac:dyDescent="0.25">
      <c r="A943" s="6">
        <v>18</v>
      </c>
      <c r="B943" s="6" t="s">
        <v>21</v>
      </c>
      <c r="C943" s="7">
        <v>23.21</v>
      </c>
      <c r="D943" s="6">
        <v>0</v>
      </c>
      <c r="E943" s="6" t="s">
        <v>22</v>
      </c>
      <c r="F943" s="6" t="s">
        <v>23</v>
      </c>
      <c r="G943" s="7">
        <v>112.18739000000001</v>
      </c>
      <c r="H943" t="str">
        <f t="shared" si="42"/>
        <v>2.peso normal</v>
      </c>
      <c r="I943">
        <f t="shared" si="43"/>
        <v>0</v>
      </c>
      <c r="J943">
        <f t="shared" si="44"/>
        <v>0</v>
      </c>
    </row>
    <row r="944" spans="1:10" x14ac:dyDescent="0.25">
      <c r="A944" s="6">
        <v>50</v>
      </c>
      <c r="B944" s="6" t="s">
        <v>18</v>
      </c>
      <c r="C944" s="7">
        <v>46.09</v>
      </c>
      <c r="D944" s="6">
        <v>1</v>
      </c>
      <c r="E944" s="6" t="s">
        <v>22</v>
      </c>
      <c r="F944" s="6" t="s">
        <v>23</v>
      </c>
      <c r="G944" s="7">
        <v>954.95650999999998</v>
      </c>
      <c r="H944" t="str">
        <f t="shared" si="42"/>
        <v>6.obesidade grau III</v>
      </c>
      <c r="I944">
        <f t="shared" si="43"/>
        <v>0</v>
      </c>
      <c r="J944">
        <f t="shared" si="44"/>
        <v>1</v>
      </c>
    </row>
    <row r="945" spans="1:10" x14ac:dyDescent="0.25">
      <c r="A945" s="6">
        <v>18</v>
      </c>
      <c r="B945" s="6" t="s">
        <v>18</v>
      </c>
      <c r="C945" s="7">
        <v>40.185000000000002</v>
      </c>
      <c r="D945" s="6">
        <v>0</v>
      </c>
      <c r="E945" s="6" t="s">
        <v>22</v>
      </c>
      <c r="F945" s="6" t="s">
        <v>25</v>
      </c>
      <c r="G945" s="7">
        <v>221.746915</v>
      </c>
      <c r="H945" t="str">
        <f t="shared" si="42"/>
        <v>6.obesidade grau III</v>
      </c>
      <c r="I945">
        <f t="shared" si="43"/>
        <v>0</v>
      </c>
      <c r="J945">
        <f t="shared" si="44"/>
        <v>1</v>
      </c>
    </row>
    <row r="946" spans="1:10" x14ac:dyDescent="0.25">
      <c r="A946" s="6">
        <v>19</v>
      </c>
      <c r="B946" s="6" t="s">
        <v>21</v>
      </c>
      <c r="C946" s="7">
        <v>22.61</v>
      </c>
      <c r="D946" s="6">
        <v>0</v>
      </c>
      <c r="E946" s="6" t="s">
        <v>22</v>
      </c>
      <c r="F946" s="6" t="s">
        <v>24</v>
      </c>
      <c r="G946" s="7">
        <v>162.84709000000001</v>
      </c>
      <c r="H946" t="str">
        <f t="shared" si="42"/>
        <v>2.peso normal</v>
      </c>
      <c r="I946">
        <f t="shared" si="43"/>
        <v>0</v>
      </c>
      <c r="J946">
        <f t="shared" si="44"/>
        <v>0</v>
      </c>
    </row>
    <row r="947" spans="1:10" x14ac:dyDescent="0.25">
      <c r="A947" s="6">
        <v>62</v>
      </c>
      <c r="B947" s="6" t="s">
        <v>21</v>
      </c>
      <c r="C947" s="7">
        <v>39.93</v>
      </c>
      <c r="D947" s="6">
        <v>0</v>
      </c>
      <c r="E947" s="6" t="s">
        <v>22</v>
      </c>
      <c r="F947" s="6" t="s">
        <v>23</v>
      </c>
      <c r="G947" s="7">
        <v>1298.28747</v>
      </c>
      <c r="H947" t="str">
        <f t="shared" si="42"/>
        <v>5.obesidade grau II</v>
      </c>
      <c r="I947">
        <f t="shared" si="43"/>
        <v>0</v>
      </c>
      <c r="J947">
        <f t="shared" si="44"/>
        <v>1</v>
      </c>
    </row>
    <row r="948" spans="1:10" x14ac:dyDescent="0.25">
      <c r="A948" s="6">
        <v>56</v>
      </c>
      <c r="B948" s="6" t="s">
        <v>18</v>
      </c>
      <c r="C948" s="7">
        <v>35.799999999999997</v>
      </c>
      <c r="D948" s="6">
        <v>1</v>
      </c>
      <c r="E948" s="6" t="s">
        <v>22</v>
      </c>
      <c r="F948" s="6" t="s">
        <v>20</v>
      </c>
      <c r="G948" s="7">
        <v>1167.413</v>
      </c>
      <c r="H948" t="str">
        <f t="shared" si="42"/>
        <v>5.obesidade grau II</v>
      </c>
      <c r="I948">
        <f t="shared" si="43"/>
        <v>0</v>
      </c>
      <c r="J948">
        <f t="shared" si="44"/>
        <v>1</v>
      </c>
    </row>
    <row r="949" spans="1:10" x14ac:dyDescent="0.25">
      <c r="A949" s="6">
        <v>42</v>
      </c>
      <c r="B949" s="6" t="s">
        <v>21</v>
      </c>
      <c r="C949" s="7">
        <v>35.799999999999997</v>
      </c>
      <c r="D949" s="6">
        <v>2</v>
      </c>
      <c r="E949" s="6" t="s">
        <v>22</v>
      </c>
      <c r="F949" s="6" t="s">
        <v>20</v>
      </c>
      <c r="G949" s="7">
        <v>716.00940000000003</v>
      </c>
      <c r="H949" t="str">
        <f t="shared" si="42"/>
        <v>5.obesidade grau II</v>
      </c>
      <c r="I949">
        <f t="shared" si="43"/>
        <v>0</v>
      </c>
      <c r="J949">
        <f t="shared" si="44"/>
        <v>1</v>
      </c>
    </row>
    <row r="950" spans="1:10" x14ac:dyDescent="0.25">
      <c r="A950" s="6">
        <v>37</v>
      </c>
      <c r="B950" s="6" t="s">
        <v>21</v>
      </c>
      <c r="C950" s="7">
        <v>34.200000000000003</v>
      </c>
      <c r="D950" s="6">
        <v>1</v>
      </c>
      <c r="E950" s="6" t="s">
        <v>19</v>
      </c>
      <c r="F950" s="6" t="s">
        <v>25</v>
      </c>
      <c r="G950" s="7">
        <v>3904.7285000000002</v>
      </c>
      <c r="H950" t="str">
        <f t="shared" si="42"/>
        <v>4.obesidade grau I</v>
      </c>
      <c r="I950">
        <f t="shared" si="43"/>
        <v>1</v>
      </c>
      <c r="J950">
        <f t="shared" si="44"/>
        <v>1</v>
      </c>
    </row>
    <row r="951" spans="1:10" x14ac:dyDescent="0.25">
      <c r="A951" s="6">
        <v>42</v>
      </c>
      <c r="B951" s="6" t="s">
        <v>21</v>
      </c>
      <c r="C951" s="7">
        <v>31.254999999999999</v>
      </c>
      <c r="D951" s="6">
        <v>0</v>
      </c>
      <c r="E951" s="6" t="s">
        <v>22</v>
      </c>
      <c r="F951" s="6" t="s">
        <v>24</v>
      </c>
      <c r="G951" s="7">
        <v>635.87764500000003</v>
      </c>
      <c r="H951" t="str">
        <f t="shared" si="42"/>
        <v>4.obesidade grau I</v>
      </c>
      <c r="I951">
        <f t="shared" si="43"/>
        <v>0</v>
      </c>
      <c r="J951">
        <f t="shared" si="44"/>
        <v>1</v>
      </c>
    </row>
    <row r="952" spans="1:10" x14ac:dyDescent="0.25">
      <c r="A952" s="6">
        <v>25</v>
      </c>
      <c r="B952" s="6" t="s">
        <v>21</v>
      </c>
      <c r="C952" s="7">
        <v>29.7</v>
      </c>
      <c r="D952" s="6">
        <v>3</v>
      </c>
      <c r="E952" s="6" t="s">
        <v>19</v>
      </c>
      <c r="F952" s="6" t="s">
        <v>20</v>
      </c>
      <c r="G952" s="7">
        <v>1993.3457999999998</v>
      </c>
      <c r="H952" t="str">
        <f t="shared" si="42"/>
        <v>3.sobrepeso</v>
      </c>
      <c r="I952">
        <f t="shared" si="43"/>
        <v>1</v>
      </c>
      <c r="J952">
        <f t="shared" si="44"/>
        <v>1</v>
      </c>
    </row>
    <row r="953" spans="1:10" x14ac:dyDescent="0.25">
      <c r="A953" s="6">
        <v>57</v>
      </c>
      <c r="B953" s="6" t="s">
        <v>21</v>
      </c>
      <c r="C953" s="7">
        <v>18.335000000000001</v>
      </c>
      <c r="D953" s="6">
        <v>0</v>
      </c>
      <c r="E953" s="6" t="s">
        <v>22</v>
      </c>
      <c r="F953" s="6" t="s">
        <v>25</v>
      </c>
      <c r="G953" s="7">
        <v>1153.487265</v>
      </c>
      <c r="H953" t="str">
        <f t="shared" si="42"/>
        <v>1.baixo peso</v>
      </c>
      <c r="I953">
        <f t="shared" si="43"/>
        <v>0</v>
      </c>
      <c r="J953">
        <f t="shared" si="44"/>
        <v>0</v>
      </c>
    </row>
    <row r="954" spans="1:10" x14ac:dyDescent="0.25">
      <c r="A954" s="6">
        <v>51</v>
      </c>
      <c r="B954" s="6" t="s">
        <v>21</v>
      </c>
      <c r="C954" s="7">
        <v>42.9</v>
      </c>
      <c r="D954" s="6">
        <v>2</v>
      </c>
      <c r="E954" s="6" t="s">
        <v>19</v>
      </c>
      <c r="F954" s="6" t="s">
        <v>23</v>
      </c>
      <c r="G954" s="7">
        <v>4746.2893999999997</v>
      </c>
      <c r="H954" t="str">
        <f t="shared" si="42"/>
        <v>6.obesidade grau III</v>
      </c>
      <c r="I954">
        <f t="shared" si="43"/>
        <v>1</v>
      </c>
      <c r="J954">
        <f t="shared" si="44"/>
        <v>1</v>
      </c>
    </row>
    <row r="955" spans="1:10" x14ac:dyDescent="0.25">
      <c r="A955" s="6">
        <v>30</v>
      </c>
      <c r="B955" s="6" t="s">
        <v>18</v>
      </c>
      <c r="C955" s="7">
        <v>28.405000000000001</v>
      </c>
      <c r="D955" s="6">
        <v>1</v>
      </c>
      <c r="E955" s="6" t="s">
        <v>22</v>
      </c>
      <c r="F955" s="6" t="s">
        <v>24</v>
      </c>
      <c r="G955" s="7">
        <v>452.71829500000001</v>
      </c>
      <c r="H955" t="str">
        <f t="shared" si="42"/>
        <v>3.sobrepeso</v>
      </c>
      <c r="I955">
        <f t="shared" si="43"/>
        <v>0</v>
      </c>
      <c r="J955">
        <f t="shared" si="44"/>
        <v>1</v>
      </c>
    </row>
    <row r="956" spans="1:10" x14ac:dyDescent="0.25">
      <c r="A956" s="6">
        <v>44</v>
      </c>
      <c r="B956" s="6" t="s">
        <v>21</v>
      </c>
      <c r="C956" s="7">
        <v>30.2</v>
      </c>
      <c r="D956" s="6">
        <v>2</v>
      </c>
      <c r="E956" s="6" t="s">
        <v>19</v>
      </c>
      <c r="F956" s="6" t="s">
        <v>20</v>
      </c>
      <c r="G956" s="7">
        <v>3899.8546000000001</v>
      </c>
      <c r="H956" t="str">
        <f t="shared" si="42"/>
        <v>4.obesidade grau I</v>
      </c>
      <c r="I956">
        <f t="shared" si="43"/>
        <v>1</v>
      </c>
      <c r="J956">
        <f t="shared" si="44"/>
        <v>1</v>
      </c>
    </row>
    <row r="957" spans="1:10" x14ac:dyDescent="0.25">
      <c r="A957" s="6">
        <v>34</v>
      </c>
      <c r="B957" s="6" t="s">
        <v>21</v>
      </c>
      <c r="C957" s="7">
        <v>27.835000000000001</v>
      </c>
      <c r="D957" s="6">
        <v>1</v>
      </c>
      <c r="E957" s="6" t="s">
        <v>19</v>
      </c>
      <c r="F957" s="6" t="s">
        <v>24</v>
      </c>
      <c r="G957" s="7">
        <v>2000.9633650000001</v>
      </c>
      <c r="H957" t="str">
        <f t="shared" si="42"/>
        <v>3.sobrepeso</v>
      </c>
      <c r="I957">
        <f t="shared" si="43"/>
        <v>1</v>
      </c>
      <c r="J957">
        <f t="shared" si="44"/>
        <v>1</v>
      </c>
    </row>
    <row r="958" spans="1:10" x14ac:dyDescent="0.25">
      <c r="A958" s="6">
        <v>31</v>
      </c>
      <c r="B958" s="6" t="s">
        <v>21</v>
      </c>
      <c r="C958" s="7">
        <v>39.49</v>
      </c>
      <c r="D958" s="6">
        <v>1</v>
      </c>
      <c r="E958" s="6" t="s">
        <v>22</v>
      </c>
      <c r="F958" s="6" t="s">
        <v>23</v>
      </c>
      <c r="G958" s="7">
        <v>387.57341000000002</v>
      </c>
      <c r="H958" t="str">
        <f t="shared" si="42"/>
        <v>5.obesidade grau II</v>
      </c>
      <c r="I958">
        <f t="shared" si="43"/>
        <v>0</v>
      </c>
      <c r="J958">
        <f t="shared" si="44"/>
        <v>1</v>
      </c>
    </row>
    <row r="959" spans="1:10" x14ac:dyDescent="0.25">
      <c r="A959" s="6">
        <v>54</v>
      </c>
      <c r="B959" s="6" t="s">
        <v>21</v>
      </c>
      <c r="C959" s="7">
        <v>30.8</v>
      </c>
      <c r="D959" s="6">
        <v>1</v>
      </c>
      <c r="E959" s="6" t="s">
        <v>19</v>
      </c>
      <c r="F959" s="6" t="s">
        <v>23</v>
      </c>
      <c r="G959" s="7">
        <v>4199.9519999999993</v>
      </c>
      <c r="H959" t="str">
        <f t="shared" si="42"/>
        <v>4.obesidade grau I</v>
      </c>
      <c r="I959">
        <f t="shared" si="43"/>
        <v>1</v>
      </c>
      <c r="J959">
        <f t="shared" si="44"/>
        <v>1</v>
      </c>
    </row>
    <row r="960" spans="1:10" x14ac:dyDescent="0.25">
      <c r="A960" s="6">
        <v>24</v>
      </c>
      <c r="B960" s="6" t="s">
        <v>21</v>
      </c>
      <c r="C960" s="7">
        <v>26.79</v>
      </c>
      <c r="D960" s="6">
        <v>1</v>
      </c>
      <c r="E960" s="6" t="s">
        <v>22</v>
      </c>
      <c r="F960" s="6" t="s">
        <v>24</v>
      </c>
      <c r="G960" s="7">
        <v>1260.9887020000001</v>
      </c>
      <c r="H960" t="str">
        <f t="shared" si="42"/>
        <v>3.sobrepeso</v>
      </c>
      <c r="I960">
        <f t="shared" si="43"/>
        <v>0</v>
      </c>
      <c r="J960">
        <f t="shared" si="44"/>
        <v>1</v>
      </c>
    </row>
    <row r="961" spans="1:10" x14ac:dyDescent="0.25">
      <c r="A961" s="6">
        <v>43</v>
      </c>
      <c r="B961" s="6" t="s">
        <v>21</v>
      </c>
      <c r="C961" s="7">
        <v>34.96</v>
      </c>
      <c r="D961" s="6">
        <v>1</v>
      </c>
      <c r="E961" s="6" t="s">
        <v>19</v>
      </c>
      <c r="F961" s="6" t="s">
        <v>25</v>
      </c>
      <c r="G961" s="7">
        <v>4103.4221400000006</v>
      </c>
      <c r="H961" t="str">
        <f t="shared" si="42"/>
        <v>4.obesidade grau I</v>
      </c>
      <c r="I961">
        <f t="shared" si="43"/>
        <v>1</v>
      </c>
      <c r="J961">
        <f t="shared" si="44"/>
        <v>1</v>
      </c>
    </row>
    <row r="962" spans="1:10" x14ac:dyDescent="0.25">
      <c r="A962" s="6">
        <v>48</v>
      </c>
      <c r="B962" s="6" t="s">
        <v>21</v>
      </c>
      <c r="C962" s="7">
        <v>36.67</v>
      </c>
      <c r="D962" s="6">
        <v>1</v>
      </c>
      <c r="E962" s="6" t="s">
        <v>22</v>
      </c>
      <c r="F962" s="6" t="s">
        <v>24</v>
      </c>
      <c r="G962" s="7">
        <v>2846.891901</v>
      </c>
      <c r="H962" t="str">
        <f t="shared" si="42"/>
        <v>5.obesidade grau II</v>
      </c>
      <c r="I962">
        <f t="shared" si="43"/>
        <v>0</v>
      </c>
      <c r="J962">
        <f t="shared" si="44"/>
        <v>1</v>
      </c>
    </row>
    <row r="963" spans="1:10" x14ac:dyDescent="0.25">
      <c r="A963" s="6">
        <v>19</v>
      </c>
      <c r="B963" s="6" t="s">
        <v>18</v>
      </c>
      <c r="C963" s="7">
        <v>39.615000000000002</v>
      </c>
      <c r="D963" s="6">
        <v>1</v>
      </c>
      <c r="E963" s="6" t="s">
        <v>22</v>
      </c>
      <c r="F963" s="6" t="s">
        <v>24</v>
      </c>
      <c r="G963" s="7">
        <v>273.010785</v>
      </c>
      <c r="H963" t="str">
        <f t="shared" si="42"/>
        <v>5.obesidade grau II</v>
      </c>
      <c r="I963">
        <f t="shared" si="43"/>
        <v>0</v>
      </c>
      <c r="J963">
        <f t="shared" si="44"/>
        <v>1</v>
      </c>
    </row>
    <row r="964" spans="1:10" x14ac:dyDescent="0.25">
      <c r="A964" s="6">
        <v>29</v>
      </c>
      <c r="B964" s="6" t="s">
        <v>18</v>
      </c>
      <c r="C964" s="7">
        <v>25.9</v>
      </c>
      <c r="D964" s="6">
        <v>0</v>
      </c>
      <c r="E964" s="6" t="s">
        <v>22</v>
      </c>
      <c r="F964" s="6" t="s">
        <v>20</v>
      </c>
      <c r="G964" s="7">
        <v>335.32839999999999</v>
      </c>
      <c r="H964" t="str">
        <f t="shared" ref="H964:H1027" si="45">IF(C964&lt;18.5,"1.baixo peso",IF(C964&lt;25,"2.peso normal",IF(C964&lt;30,"3.sobrepeso",IF(C964&lt;35,"4.obesidade grau I",IF(C964&lt;40,"5.obesidade grau II","6.obesidade grau III")))))</f>
        <v>3.sobrepeso</v>
      </c>
      <c r="I964">
        <f t="shared" ref="I964:I1027" si="46">IF(E964="Sim",1,0)</f>
        <v>0</v>
      </c>
      <c r="J964">
        <f t="shared" ref="J964:J1027" si="47">IF(C964&gt;24.99,1,0)</f>
        <v>1</v>
      </c>
    </row>
    <row r="965" spans="1:10" x14ac:dyDescent="0.25">
      <c r="A965" s="6">
        <v>63</v>
      </c>
      <c r="B965" s="6" t="s">
        <v>18</v>
      </c>
      <c r="C965" s="7">
        <v>35.200000000000003</v>
      </c>
      <c r="D965" s="6">
        <v>1</v>
      </c>
      <c r="E965" s="6" t="s">
        <v>22</v>
      </c>
      <c r="F965" s="6" t="s">
        <v>23</v>
      </c>
      <c r="G965" s="7">
        <v>1447.4675</v>
      </c>
      <c r="H965" t="str">
        <f t="shared" si="45"/>
        <v>5.obesidade grau II</v>
      </c>
      <c r="I965">
        <f t="shared" si="46"/>
        <v>0</v>
      </c>
      <c r="J965">
        <f t="shared" si="47"/>
        <v>1</v>
      </c>
    </row>
    <row r="966" spans="1:10" x14ac:dyDescent="0.25">
      <c r="A966" s="6">
        <v>46</v>
      </c>
      <c r="B966" s="6" t="s">
        <v>21</v>
      </c>
      <c r="C966" s="7">
        <v>24.795000000000002</v>
      </c>
      <c r="D966" s="6">
        <v>3</v>
      </c>
      <c r="E966" s="6" t="s">
        <v>22</v>
      </c>
      <c r="F966" s="6" t="s">
        <v>25</v>
      </c>
      <c r="G966" s="7">
        <v>950.05730500000004</v>
      </c>
      <c r="H966" t="str">
        <f t="shared" si="45"/>
        <v>2.peso normal</v>
      </c>
      <c r="I966">
        <f t="shared" si="46"/>
        <v>0</v>
      </c>
      <c r="J966">
        <f t="shared" si="47"/>
        <v>0</v>
      </c>
    </row>
    <row r="967" spans="1:10" x14ac:dyDescent="0.25">
      <c r="A967" s="6">
        <v>52</v>
      </c>
      <c r="B967" s="6" t="s">
        <v>21</v>
      </c>
      <c r="C967" s="7">
        <v>36.765000000000001</v>
      </c>
      <c r="D967" s="6">
        <v>2</v>
      </c>
      <c r="E967" s="6" t="s">
        <v>22</v>
      </c>
      <c r="F967" s="6" t="s">
        <v>24</v>
      </c>
      <c r="G967" s="7">
        <v>2646.7097370000001</v>
      </c>
      <c r="H967" t="str">
        <f t="shared" si="45"/>
        <v>5.obesidade grau II</v>
      </c>
      <c r="I967">
        <f t="shared" si="46"/>
        <v>0</v>
      </c>
      <c r="J967">
        <f t="shared" si="47"/>
        <v>1</v>
      </c>
    </row>
    <row r="968" spans="1:10" x14ac:dyDescent="0.25">
      <c r="A968" s="6">
        <v>35</v>
      </c>
      <c r="B968" s="6" t="s">
        <v>21</v>
      </c>
      <c r="C968" s="7">
        <v>27.1</v>
      </c>
      <c r="D968" s="6">
        <v>1</v>
      </c>
      <c r="E968" s="6" t="s">
        <v>22</v>
      </c>
      <c r="F968" s="6" t="s">
        <v>20</v>
      </c>
      <c r="G968" s="7">
        <v>474.63440000000003</v>
      </c>
      <c r="H968" t="str">
        <f t="shared" si="45"/>
        <v>3.sobrepeso</v>
      </c>
      <c r="I968">
        <f t="shared" si="46"/>
        <v>0</v>
      </c>
      <c r="J968">
        <f t="shared" si="47"/>
        <v>1</v>
      </c>
    </row>
    <row r="969" spans="1:10" x14ac:dyDescent="0.25">
      <c r="A969" s="6">
        <v>51</v>
      </c>
      <c r="B969" s="6" t="s">
        <v>21</v>
      </c>
      <c r="C969" s="7">
        <v>24.795000000000002</v>
      </c>
      <c r="D969" s="6">
        <v>2</v>
      </c>
      <c r="E969" s="6" t="s">
        <v>19</v>
      </c>
      <c r="F969" s="6" t="s">
        <v>24</v>
      </c>
      <c r="G969" s="7">
        <v>2396.7383049999999</v>
      </c>
      <c r="H969" t="str">
        <f t="shared" si="45"/>
        <v>2.peso normal</v>
      </c>
      <c r="I969">
        <f t="shared" si="46"/>
        <v>1</v>
      </c>
      <c r="J969">
        <f t="shared" si="47"/>
        <v>0</v>
      </c>
    </row>
    <row r="970" spans="1:10" x14ac:dyDescent="0.25">
      <c r="A970" s="6">
        <v>44</v>
      </c>
      <c r="B970" s="6" t="s">
        <v>21</v>
      </c>
      <c r="C970" s="7">
        <v>25.364999999999998</v>
      </c>
      <c r="D970" s="6">
        <v>1</v>
      </c>
      <c r="E970" s="6" t="s">
        <v>22</v>
      </c>
      <c r="F970" s="6" t="s">
        <v>24</v>
      </c>
      <c r="G970" s="7">
        <v>751.80253500000003</v>
      </c>
      <c r="H970" t="str">
        <f t="shared" si="45"/>
        <v>3.sobrepeso</v>
      </c>
      <c r="I970">
        <f t="shared" si="46"/>
        <v>0</v>
      </c>
      <c r="J970">
        <f t="shared" si="47"/>
        <v>1</v>
      </c>
    </row>
    <row r="971" spans="1:10" x14ac:dyDescent="0.25">
      <c r="A971" s="6">
        <v>21</v>
      </c>
      <c r="B971" s="6" t="s">
        <v>21</v>
      </c>
      <c r="C971" s="7">
        <v>25.745000000000001</v>
      </c>
      <c r="D971" s="6">
        <v>2</v>
      </c>
      <c r="E971" s="6" t="s">
        <v>22</v>
      </c>
      <c r="F971" s="6" t="s">
        <v>25</v>
      </c>
      <c r="G971" s="7">
        <v>327.98685499999999</v>
      </c>
      <c r="H971" t="str">
        <f t="shared" si="45"/>
        <v>3.sobrepeso</v>
      </c>
      <c r="I971">
        <f t="shared" si="46"/>
        <v>0</v>
      </c>
      <c r="J971">
        <f t="shared" si="47"/>
        <v>1</v>
      </c>
    </row>
    <row r="972" spans="1:10" x14ac:dyDescent="0.25">
      <c r="A972" s="6">
        <v>39</v>
      </c>
      <c r="B972" s="6" t="s">
        <v>18</v>
      </c>
      <c r="C972" s="7">
        <v>34.32</v>
      </c>
      <c r="D972" s="6">
        <v>5</v>
      </c>
      <c r="E972" s="6" t="s">
        <v>22</v>
      </c>
      <c r="F972" s="6" t="s">
        <v>23</v>
      </c>
      <c r="G972" s="7">
        <v>859.68277999999987</v>
      </c>
      <c r="H972" t="str">
        <f t="shared" si="45"/>
        <v>4.obesidade grau I</v>
      </c>
      <c r="I972">
        <f t="shared" si="46"/>
        <v>0</v>
      </c>
      <c r="J972">
        <f t="shared" si="47"/>
        <v>1</v>
      </c>
    </row>
    <row r="973" spans="1:10" x14ac:dyDescent="0.25">
      <c r="A973" s="6">
        <v>50</v>
      </c>
      <c r="B973" s="6" t="s">
        <v>18</v>
      </c>
      <c r="C973" s="7">
        <v>28.16</v>
      </c>
      <c r="D973" s="6">
        <v>3</v>
      </c>
      <c r="E973" s="6" t="s">
        <v>22</v>
      </c>
      <c r="F973" s="6" t="s">
        <v>23</v>
      </c>
      <c r="G973" s="7">
        <v>1070.26424</v>
      </c>
      <c r="H973" t="str">
        <f t="shared" si="45"/>
        <v>3.sobrepeso</v>
      </c>
      <c r="I973">
        <f t="shared" si="46"/>
        <v>0</v>
      </c>
      <c r="J973">
        <f t="shared" si="47"/>
        <v>1</v>
      </c>
    </row>
    <row r="974" spans="1:10" x14ac:dyDescent="0.25">
      <c r="A974" s="6">
        <v>34</v>
      </c>
      <c r="B974" s="6" t="s">
        <v>18</v>
      </c>
      <c r="C974" s="7">
        <v>23.56</v>
      </c>
      <c r="D974" s="6">
        <v>0</v>
      </c>
      <c r="E974" s="6" t="s">
        <v>22</v>
      </c>
      <c r="F974" s="6" t="s">
        <v>25</v>
      </c>
      <c r="G974" s="7">
        <v>499.23764</v>
      </c>
      <c r="H974" t="str">
        <f t="shared" si="45"/>
        <v>2.peso normal</v>
      </c>
      <c r="I974">
        <f t="shared" si="46"/>
        <v>0</v>
      </c>
      <c r="J974">
        <f t="shared" si="47"/>
        <v>0</v>
      </c>
    </row>
    <row r="975" spans="1:10" x14ac:dyDescent="0.25">
      <c r="A975" s="6">
        <v>22</v>
      </c>
      <c r="B975" s="6" t="s">
        <v>18</v>
      </c>
      <c r="C975" s="7">
        <v>20.234999999999999</v>
      </c>
      <c r="D975" s="6">
        <v>0</v>
      </c>
      <c r="E975" s="6" t="s">
        <v>22</v>
      </c>
      <c r="F975" s="6" t="s">
        <v>24</v>
      </c>
      <c r="G975" s="7">
        <v>252.78186500000001</v>
      </c>
      <c r="H975" t="str">
        <f t="shared" si="45"/>
        <v>2.peso normal</v>
      </c>
      <c r="I975">
        <f t="shared" si="46"/>
        <v>0</v>
      </c>
      <c r="J975">
        <f t="shared" si="47"/>
        <v>0</v>
      </c>
    </row>
    <row r="976" spans="1:10" x14ac:dyDescent="0.25">
      <c r="A976" s="6">
        <v>19</v>
      </c>
      <c r="B976" s="6" t="s">
        <v>18</v>
      </c>
      <c r="C976" s="7">
        <v>40.5</v>
      </c>
      <c r="D976" s="6">
        <v>0</v>
      </c>
      <c r="E976" s="6" t="s">
        <v>22</v>
      </c>
      <c r="F976" s="6" t="s">
        <v>20</v>
      </c>
      <c r="G976" s="7">
        <v>175.93379999999999</v>
      </c>
      <c r="H976" t="str">
        <f t="shared" si="45"/>
        <v>6.obesidade grau III</v>
      </c>
      <c r="I976">
        <f t="shared" si="46"/>
        <v>0</v>
      </c>
      <c r="J976">
        <f t="shared" si="47"/>
        <v>1</v>
      </c>
    </row>
    <row r="977" spans="1:10" x14ac:dyDescent="0.25">
      <c r="A977" s="6">
        <v>26</v>
      </c>
      <c r="B977" s="6" t="s">
        <v>21</v>
      </c>
      <c r="C977" s="7">
        <v>35.42</v>
      </c>
      <c r="D977" s="6">
        <v>0</v>
      </c>
      <c r="E977" s="6" t="s">
        <v>22</v>
      </c>
      <c r="F977" s="6" t="s">
        <v>23</v>
      </c>
      <c r="G977" s="7">
        <v>232.26218</v>
      </c>
      <c r="H977" t="str">
        <f t="shared" si="45"/>
        <v>5.obesidade grau II</v>
      </c>
      <c r="I977">
        <f t="shared" si="46"/>
        <v>0</v>
      </c>
      <c r="J977">
        <f t="shared" si="47"/>
        <v>1</v>
      </c>
    </row>
    <row r="978" spans="1:10" x14ac:dyDescent="0.25">
      <c r="A978" s="6">
        <v>29</v>
      </c>
      <c r="B978" s="6" t="s">
        <v>21</v>
      </c>
      <c r="C978" s="7">
        <v>22.895</v>
      </c>
      <c r="D978" s="6">
        <v>0</v>
      </c>
      <c r="E978" s="6" t="s">
        <v>19</v>
      </c>
      <c r="F978" s="6" t="s">
        <v>25</v>
      </c>
      <c r="G978" s="7">
        <v>1613.876205</v>
      </c>
      <c r="H978" t="str">
        <f t="shared" si="45"/>
        <v>2.peso normal</v>
      </c>
      <c r="I978">
        <f t="shared" si="46"/>
        <v>1</v>
      </c>
      <c r="J978">
        <f t="shared" si="47"/>
        <v>0</v>
      </c>
    </row>
    <row r="979" spans="1:10" x14ac:dyDescent="0.25">
      <c r="A979" s="6">
        <v>48</v>
      </c>
      <c r="B979" s="6" t="s">
        <v>21</v>
      </c>
      <c r="C979" s="7">
        <v>40.15</v>
      </c>
      <c r="D979" s="6">
        <v>0</v>
      </c>
      <c r="E979" s="6" t="s">
        <v>22</v>
      </c>
      <c r="F979" s="6" t="s">
        <v>23</v>
      </c>
      <c r="G979" s="7">
        <v>780.41605000000004</v>
      </c>
      <c r="H979" t="str">
        <f t="shared" si="45"/>
        <v>6.obesidade grau III</v>
      </c>
      <c r="I979">
        <f t="shared" si="46"/>
        <v>0</v>
      </c>
      <c r="J979">
        <f t="shared" si="47"/>
        <v>1</v>
      </c>
    </row>
    <row r="980" spans="1:10" x14ac:dyDescent="0.25">
      <c r="A980" s="6">
        <v>26</v>
      </c>
      <c r="B980" s="6" t="s">
        <v>21</v>
      </c>
      <c r="C980" s="7">
        <v>29.15</v>
      </c>
      <c r="D980" s="6">
        <v>1</v>
      </c>
      <c r="E980" s="6" t="s">
        <v>22</v>
      </c>
      <c r="F980" s="6" t="s">
        <v>23</v>
      </c>
      <c r="G980" s="7">
        <v>290.29065000000003</v>
      </c>
      <c r="H980" t="str">
        <f t="shared" si="45"/>
        <v>3.sobrepeso</v>
      </c>
      <c r="I980">
        <f t="shared" si="46"/>
        <v>0</v>
      </c>
      <c r="J980">
        <f t="shared" si="47"/>
        <v>1</v>
      </c>
    </row>
    <row r="981" spans="1:10" x14ac:dyDescent="0.25">
      <c r="A981" s="6">
        <v>45</v>
      </c>
      <c r="B981" s="6" t="s">
        <v>18</v>
      </c>
      <c r="C981" s="7">
        <v>39.994999999999997</v>
      </c>
      <c r="D981" s="6">
        <v>3</v>
      </c>
      <c r="E981" s="6" t="s">
        <v>22</v>
      </c>
      <c r="F981" s="6" t="s">
        <v>25</v>
      </c>
      <c r="G981" s="7">
        <v>970.46680500000002</v>
      </c>
      <c r="H981" t="str">
        <f t="shared" si="45"/>
        <v>5.obesidade grau II</v>
      </c>
      <c r="I981">
        <f t="shared" si="46"/>
        <v>0</v>
      </c>
      <c r="J981">
        <f t="shared" si="47"/>
        <v>1</v>
      </c>
    </row>
    <row r="982" spans="1:10" x14ac:dyDescent="0.25">
      <c r="A982" s="6">
        <v>36</v>
      </c>
      <c r="B982" s="6" t="s">
        <v>18</v>
      </c>
      <c r="C982" s="7">
        <v>29.92</v>
      </c>
      <c r="D982" s="6">
        <v>0</v>
      </c>
      <c r="E982" s="6" t="s">
        <v>22</v>
      </c>
      <c r="F982" s="6" t="s">
        <v>23</v>
      </c>
      <c r="G982" s="7">
        <v>488.90368000000001</v>
      </c>
      <c r="H982" t="str">
        <f t="shared" si="45"/>
        <v>3.sobrepeso</v>
      </c>
      <c r="I982">
        <f t="shared" si="46"/>
        <v>0</v>
      </c>
      <c r="J982">
        <f t="shared" si="47"/>
        <v>1</v>
      </c>
    </row>
    <row r="983" spans="1:10" x14ac:dyDescent="0.25">
      <c r="A983" s="6">
        <v>54</v>
      </c>
      <c r="B983" s="6" t="s">
        <v>21</v>
      </c>
      <c r="C983" s="7">
        <v>25.46</v>
      </c>
      <c r="D983" s="6">
        <v>1</v>
      </c>
      <c r="E983" s="6" t="s">
        <v>22</v>
      </c>
      <c r="F983" s="6" t="s">
        <v>25</v>
      </c>
      <c r="G983" s="7">
        <v>2551.7113629999999</v>
      </c>
      <c r="H983" t="str">
        <f t="shared" si="45"/>
        <v>3.sobrepeso</v>
      </c>
      <c r="I983">
        <f t="shared" si="46"/>
        <v>0</v>
      </c>
      <c r="J983">
        <f t="shared" si="47"/>
        <v>1</v>
      </c>
    </row>
    <row r="984" spans="1:10" x14ac:dyDescent="0.25">
      <c r="A984" s="6">
        <v>34</v>
      </c>
      <c r="B984" s="6" t="s">
        <v>21</v>
      </c>
      <c r="C984" s="7">
        <v>21.375</v>
      </c>
      <c r="D984" s="6">
        <v>0</v>
      </c>
      <c r="E984" s="6" t="s">
        <v>22</v>
      </c>
      <c r="F984" s="6" t="s">
        <v>25</v>
      </c>
      <c r="G984" s="7">
        <v>450.03392500000001</v>
      </c>
      <c r="H984" t="str">
        <f t="shared" si="45"/>
        <v>2.peso normal</v>
      </c>
      <c r="I984">
        <f t="shared" si="46"/>
        <v>0</v>
      </c>
      <c r="J984">
        <f t="shared" si="47"/>
        <v>0</v>
      </c>
    </row>
    <row r="985" spans="1:10" x14ac:dyDescent="0.25">
      <c r="A985" s="6">
        <v>31</v>
      </c>
      <c r="B985" s="6" t="s">
        <v>21</v>
      </c>
      <c r="C985" s="7">
        <v>25.9</v>
      </c>
      <c r="D985" s="6">
        <v>3</v>
      </c>
      <c r="E985" s="6" t="s">
        <v>19</v>
      </c>
      <c r="F985" s="6" t="s">
        <v>20</v>
      </c>
      <c r="G985" s="7">
        <v>1919.9944</v>
      </c>
      <c r="H985" t="str">
        <f t="shared" si="45"/>
        <v>3.sobrepeso</v>
      </c>
      <c r="I985">
        <f t="shared" si="46"/>
        <v>1</v>
      </c>
      <c r="J985">
        <f t="shared" si="47"/>
        <v>1</v>
      </c>
    </row>
    <row r="986" spans="1:10" x14ac:dyDescent="0.25">
      <c r="A986" s="6">
        <v>27</v>
      </c>
      <c r="B986" s="6" t="s">
        <v>18</v>
      </c>
      <c r="C986" s="7">
        <v>30.59</v>
      </c>
      <c r="D986" s="6">
        <v>1</v>
      </c>
      <c r="E986" s="6" t="s">
        <v>22</v>
      </c>
      <c r="F986" s="6" t="s">
        <v>25</v>
      </c>
      <c r="G986" s="7">
        <v>1679.6411940000003</v>
      </c>
      <c r="H986" t="str">
        <f t="shared" si="45"/>
        <v>4.obesidade grau I</v>
      </c>
      <c r="I986">
        <f t="shared" si="46"/>
        <v>0</v>
      </c>
      <c r="J986">
        <f t="shared" si="47"/>
        <v>1</v>
      </c>
    </row>
    <row r="987" spans="1:10" x14ac:dyDescent="0.25">
      <c r="A987" s="6">
        <v>20</v>
      </c>
      <c r="B987" s="6" t="s">
        <v>21</v>
      </c>
      <c r="C987" s="7">
        <v>30.114999999999998</v>
      </c>
      <c r="D987" s="6">
        <v>5</v>
      </c>
      <c r="E987" s="6" t="s">
        <v>22</v>
      </c>
      <c r="F987" s="6" t="s">
        <v>25</v>
      </c>
      <c r="G987" s="7">
        <v>491.50598499999995</v>
      </c>
      <c r="H987" t="str">
        <f t="shared" si="45"/>
        <v>4.obesidade grau I</v>
      </c>
      <c r="I987">
        <f t="shared" si="46"/>
        <v>0</v>
      </c>
      <c r="J987">
        <f t="shared" si="47"/>
        <v>1</v>
      </c>
    </row>
    <row r="988" spans="1:10" x14ac:dyDescent="0.25">
      <c r="A988" s="6">
        <v>44</v>
      </c>
      <c r="B988" s="6" t="s">
        <v>18</v>
      </c>
      <c r="C988" s="7">
        <v>25.8</v>
      </c>
      <c r="D988" s="6">
        <v>1</v>
      </c>
      <c r="E988" s="6" t="s">
        <v>22</v>
      </c>
      <c r="F988" s="6" t="s">
        <v>20</v>
      </c>
      <c r="G988" s="7">
        <v>762.46299999999997</v>
      </c>
      <c r="H988" t="str">
        <f t="shared" si="45"/>
        <v>3.sobrepeso</v>
      </c>
      <c r="I988">
        <f t="shared" si="46"/>
        <v>0</v>
      </c>
      <c r="J988">
        <f t="shared" si="47"/>
        <v>1</v>
      </c>
    </row>
    <row r="989" spans="1:10" x14ac:dyDescent="0.25">
      <c r="A989" s="6">
        <v>43</v>
      </c>
      <c r="B989" s="6" t="s">
        <v>21</v>
      </c>
      <c r="C989" s="7">
        <v>30.114999999999998</v>
      </c>
      <c r="D989" s="6">
        <v>3</v>
      </c>
      <c r="E989" s="6" t="s">
        <v>22</v>
      </c>
      <c r="F989" s="6" t="s">
        <v>24</v>
      </c>
      <c r="G989" s="7">
        <v>841.00468500000011</v>
      </c>
      <c r="H989" t="str">
        <f t="shared" si="45"/>
        <v>4.obesidade grau I</v>
      </c>
      <c r="I989">
        <f t="shared" si="46"/>
        <v>0</v>
      </c>
      <c r="J989">
        <f t="shared" si="47"/>
        <v>1</v>
      </c>
    </row>
    <row r="990" spans="1:10" x14ac:dyDescent="0.25">
      <c r="A990" s="6">
        <v>45</v>
      </c>
      <c r="B990" s="6" t="s">
        <v>18</v>
      </c>
      <c r="C990" s="7">
        <v>27.645</v>
      </c>
      <c r="D990" s="6">
        <v>1</v>
      </c>
      <c r="E990" s="6" t="s">
        <v>22</v>
      </c>
      <c r="F990" s="6" t="s">
        <v>24</v>
      </c>
      <c r="G990" s="7">
        <v>2834.018885</v>
      </c>
      <c r="H990" t="str">
        <f t="shared" si="45"/>
        <v>3.sobrepeso</v>
      </c>
      <c r="I990">
        <f t="shared" si="46"/>
        <v>0</v>
      </c>
      <c r="J990">
        <f t="shared" si="47"/>
        <v>1</v>
      </c>
    </row>
    <row r="991" spans="1:10" x14ac:dyDescent="0.25">
      <c r="A991" s="6">
        <v>34</v>
      </c>
      <c r="B991" s="6" t="s">
        <v>21</v>
      </c>
      <c r="C991" s="7">
        <v>34.674999999999997</v>
      </c>
      <c r="D991" s="6">
        <v>0</v>
      </c>
      <c r="E991" s="6" t="s">
        <v>22</v>
      </c>
      <c r="F991" s="6" t="s">
        <v>25</v>
      </c>
      <c r="G991" s="7">
        <v>451.88262500000002</v>
      </c>
      <c r="H991" t="str">
        <f t="shared" si="45"/>
        <v>4.obesidade grau I</v>
      </c>
      <c r="I991">
        <f t="shared" si="46"/>
        <v>0</v>
      </c>
      <c r="J991">
        <f t="shared" si="47"/>
        <v>1</v>
      </c>
    </row>
    <row r="992" spans="1:10" x14ac:dyDescent="0.25">
      <c r="A992" s="6">
        <v>24</v>
      </c>
      <c r="B992" s="6" t="s">
        <v>18</v>
      </c>
      <c r="C992" s="7">
        <v>20.52</v>
      </c>
      <c r="D992" s="6">
        <v>0</v>
      </c>
      <c r="E992" s="6" t="s">
        <v>19</v>
      </c>
      <c r="F992" s="6" t="s">
        <v>25</v>
      </c>
      <c r="G992" s="7">
        <v>1457.1890799999999</v>
      </c>
      <c r="H992" t="str">
        <f t="shared" si="45"/>
        <v>2.peso normal</v>
      </c>
      <c r="I992">
        <f t="shared" si="46"/>
        <v>1</v>
      </c>
      <c r="J992">
        <f t="shared" si="47"/>
        <v>0</v>
      </c>
    </row>
    <row r="993" spans="1:10" x14ac:dyDescent="0.25">
      <c r="A993" s="6">
        <v>26</v>
      </c>
      <c r="B993" s="6" t="s">
        <v>18</v>
      </c>
      <c r="C993" s="7">
        <v>19.8</v>
      </c>
      <c r="D993" s="6">
        <v>1</v>
      </c>
      <c r="E993" s="6" t="s">
        <v>22</v>
      </c>
      <c r="F993" s="6" t="s">
        <v>20</v>
      </c>
      <c r="G993" s="7">
        <v>337.89099999999996</v>
      </c>
      <c r="H993" t="str">
        <f t="shared" si="45"/>
        <v>2.peso normal</v>
      </c>
      <c r="I993">
        <f t="shared" si="46"/>
        <v>0</v>
      </c>
      <c r="J993">
        <f t="shared" si="47"/>
        <v>0</v>
      </c>
    </row>
    <row r="994" spans="1:10" x14ac:dyDescent="0.25">
      <c r="A994" s="6">
        <v>38</v>
      </c>
      <c r="B994" s="6" t="s">
        <v>18</v>
      </c>
      <c r="C994" s="7">
        <v>27.835000000000001</v>
      </c>
      <c r="D994" s="6">
        <v>2</v>
      </c>
      <c r="E994" s="6" t="s">
        <v>22</v>
      </c>
      <c r="F994" s="6" t="s">
        <v>25</v>
      </c>
      <c r="G994" s="7">
        <v>714.486265</v>
      </c>
      <c r="H994" t="str">
        <f t="shared" si="45"/>
        <v>3.sobrepeso</v>
      </c>
      <c r="I994">
        <f t="shared" si="46"/>
        <v>0</v>
      </c>
      <c r="J994">
        <f t="shared" si="47"/>
        <v>1</v>
      </c>
    </row>
    <row r="995" spans="1:10" x14ac:dyDescent="0.25">
      <c r="A995" s="6">
        <v>50</v>
      </c>
      <c r="B995" s="6" t="s">
        <v>18</v>
      </c>
      <c r="C995" s="7">
        <v>31.6</v>
      </c>
      <c r="D995" s="6">
        <v>2</v>
      </c>
      <c r="E995" s="6" t="s">
        <v>22</v>
      </c>
      <c r="F995" s="6" t="s">
        <v>20</v>
      </c>
      <c r="G995" s="7">
        <v>1011.8424000000001</v>
      </c>
      <c r="H995" t="str">
        <f t="shared" si="45"/>
        <v>4.obesidade grau I</v>
      </c>
      <c r="I995">
        <f t="shared" si="46"/>
        <v>0</v>
      </c>
      <c r="J995">
        <f t="shared" si="47"/>
        <v>1</v>
      </c>
    </row>
    <row r="996" spans="1:10" x14ac:dyDescent="0.25">
      <c r="A996" s="6">
        <v>38</v>
      </c>
      <c r="B996" s="6" t="s">
        <v>21</v>
      </c>
      <c r="C996" s="7">
        <v>28.27</v>
      </c>
      <c r="D996" s="6">
        <v>1</v>
      </c>
      <c r="E996" s="6" t="s">
        <v>22</v>
      </c>
      <c r="F996" s="6" t="s">
        <v>23</v>
      </c>
      <c r="G996" s="7">
        <v>548.44673</v>
      </c>
      <c r="H996" t="str">
        <f t="shared" si="45"/>
        <v>3.sobrepeso</v>
      </c>
      <c r="I996">
        <f t="shared" si="46"/>
        <v>0</v>
      </c>
      <c r="J996">
        <f t="shared" si="47"/>
        <v>1</v>
      </c>
    </row>
    <row r="997" spans="1:10" x14ac:dyDescent="0.25">
      <c r="A997" s="6">
        <v>27</v>
      </c>
      <c r="B997" s="6" t="s">
        <v>18</v>
      </c>
      <c r="C997" s="7">
        <v>20.045000000000002</v>
      </c>
      <c r="D997" s="6">
        <v>3</v>
      </c>
      <c r="E997" s="6" t="s">
        <v>19</v>
      </c>
      <c r="F997" s="6" t="s">
        <v>24</v>
      </c>
      <c r="G997" s="7">
        <v>1642.0494549999999</v>
      </c>
      <c r="H997" t="str">
        <f t="shared" si="45"/>
        <v>2.peso normal</v>
      </c>
      <c r="I997">
        <f t="shared" si="46"/>
        <v>1</v>
      </c>
      <c r="J997">
        <f t="shared" si="47"/>
        <v>0</v>
      </c>
    </row>
    <row r="998" spans="1:10" x14ac:dyDescent="0.25">
      <c r="A998" s="6">
        <v>39</v>
      </c>
      <c r="B998" s="6" t="s">
        <v>18</v>
      </c>
      <c r="C998" s="7">
        <v>23.274999999999999</v>
      </c>
      <c r="D998" s="6">
        <v>3</v>
      </c>
      <c r="E998" s="6" t="s">
        <v>22</v>
      </c>
      <c r="F998" s="6" t="s">
        <v>25</v>
      </c>
      <c r="G998" s="7">
        <v>798.64752500000009</v>
      </c>
      <c r="H998" t="str">
        <f t="shared" si="45"/>
        <v>2.peso normal</v>
      </c>
      <c r="I998">
        <f t="shared" si="46"/>
        <v>0</v>
      </c>
      <c r="J998">
        <f t="shared" si="47"/>
        <v>0</v>
      </c>
    </row>
    <row r="999" spans="1:10" x14ac:dyDescent="0.25">
      <c r="A999" s="6">
        <v>39</v>
      </c>
      <c r="B999" s="6" t="s">
        <v>18</v>
      </c>
      <c r="C999" s="7">
        <v>34.1</v>
      </c>
      <c r="D999" s="6">
        <v>3</v>
      </c>
      <c r="E999" s="6" t="s">
        <v>22</v>
      </c>
      <c r="F999" s="6" t="s">
        <v>20</v>
      </c>
      <c r="G999" s="7">
        <v>741.85220000000004</v>
      </c>
      <c r="H999" t="str">
        <f t="shared" si="45"/>
        <v>4.obesidade grau I</v>
      </c>
      <c r="I999">
        <f t="shared" si="46"/>
        <v>0</v>
      </c>
      <c r="J999">
        <f t="shared" si="47"/>
        <v>1</v>
      </c>
    </row>
    <row r="1000" spans="1:10" x14ac:dyDescent="0.25">
      <c r="A1000" s="6">
        <v>63</v>
      </c>
      <c r="B1000" s="6" t="s">
        <v>18</v>
      </c>
      <c r="C1000" s="7">
        <v>36.85</v>
      </c>
      <c r="D1000" s="6">
        <v>0</v>
      </c>
      <c r="E1000" s="6" t="s">
        <v>22</v>
      </c>
      <c r="F1000" s="6" t="s">
        <v>23</v>
      </c>
      <c r="G1000" s="7">
        <v>1388.7968500000002</v>
      </c>
      <c r="H1000" t="str">
        <f t="shared" si="45"/>
        <v>5.obesidade grau II</v>
      </c>
      <c r="I1000">
        <f t="shared" si="46"/>
        <v>0</v>
      </c>
      <c r="J1000">
        <f t="shared" si="47"/>
        <v>1</v>
      </c>
    </row>
    <row r="1001" spans="1:10" x14ac:dyDescent="0.25">
      <c r="A1001" s="6">
        <v>33</v>
      </c>
      <c r="B1001" s="6" t="s">
        <v>18</v>
      </c>
      <c r="C1001" s="7">
        <v>36.29</v>
      </c>
      <c r="D1001" s="6">
        <v>3</v>
      </c>
      <c r="E1001" s="6" t="s">
        <v>22</v>
      </c>
      <c r="F1001" s="6" t="s">
        <v>25</v>
      </c>
      <c r="G1001" s="7">
        <v>655.17501000000004</v>
      </c>
      <c r="H1001" t="str">
        <f t="shared" si="45"/>
        <v>5.obesidade grau II</v>
      </c>
      <c r="I1001">
        <f t="shared" si="46"/>
        <v>0</v>
      </c>
      <c r="J1001">
        <f t="shared" si="47"/>
        <v>1</v>
      </c>
    </row>
    <row r="1002" spans="1:10" x14ac:dyDescent="0.25">
      <c r="A1002" s="6">
        <v>36</v>
      </c>
      <c r="B1002" s="6" t="s">
        <v>18</v>
      </c>
      <c r="C1002" s="7">
        <v>26.885000000000002</v>
      </c>
      <c r="D1002" s="6">
        <v>0</v>
      </c>
      <c r="E1002" s="6" t="s">
        <v>22</v>
      </c>
      <c r="F1002" s="6" t="s">
        <v>24</v>
      </c>
      <c r="G1002" s="7">
        <v>526.78181500000005</v>
      </c>
      <c r="H1002" t="str">
        <f t="shared" si="45"/>
        <v>3.sobrepeso</v>
      </c>
      <c r="I1002">
        <f t="shared" si="46"/>
        <v>0</v>
      </c>
      <c r="J1002">
        <f t="shared" si="47"/>
        <v>1</v>
      </c>
    </row>
    <row r="1003" spans="1:10" x14ac:dyDescent="0.25">
      <c r="A1003" s="6">
        <v>30</v>
      </c>
      <c r="B1003" s="6" t="s">
        <v>21</v>
      </c>
      <c r="C1003" s="7">
        <v>22.99</v>
      </c>
      <c r="D1003" s="6">
        <v>2</v>
      </c>
      <c r="E1003" s="6" t="s">
        <v>19</v>
      </c>
      <c r="F1003" s="6" t="s">
        <v>24</v>
      </c>
      <c r="G1003" s="7">
        <v>1736.17661</v>
      </c>
      <c r="H1003" t="str">
        <f t="shared" si="45"/>
        <v>2.peso normal</v>
      </c>
      <c r="I1003">
        <f t="shared" si="46"/>
        <v>1</v>
      </c>
      <c r="J1003">
        <f t="shared" si="47"/>
        <v>0</v>
      </c>
    </row>
    <row r="1004" spans="1:10" x14ac:dyDescent="0.25">
      <c r="A1004" s="6">
        <v>24</v>
      </c>
      <c r="B1004" s="6" t="s">
        <v>21</v>
      </c>
      <c r="C1004" s="7">
        <v>32.700000000000003</v>
      </c>
      <c r="D1004" s="6">
        <v>0</v>
      </c>
      <c r="E1004" s="6" t="s">
        <v>19</v>
      </c>
      <c r="F1004" s="6" t="s">
        <v>20</v>
      </c>
      <c r="G1004" s="7">
        <v>3447.2840999999999</v>
      </c>
      <c r="H1004" t="str">
        <f t="shared" si="45"/>
        <v>4.obesidade grau I</v>
      </c>
      <c r="I1004">
        <f t="shared" si="46"/>
        <v>1</v>
      </c>
      <c r="J1004">
        <f t="shared" si="47"/>
        <v>1</v>
      </c>
    </row>
    <row r="1005" spans="1:10" x14ac:dyDescent="0.25">
      <c r="A1005" s="6">
        <v>24</v>
      </c>
      <c r="B1005" s="6" t="s">
        <v>21</v>
      </c>
      <c r="C1005" s="7">
        <v>25.8</v>
      </c>
      <c r="D1005" s="6">
        <v>0</v>
      </c>
      <c r="E1005" s="6" t="s">
        <v>22</v>
      </c>
      <c r="F1005" s="6" t="s">
        <v>20</v>
      </c>
      <c r="G1005" s="7">
        <v>197.29500000000002</v>
      </c>
      <c r="H1005" t="str">
        <f t="shared" si="45"/>
        <v>3.sobrepeso</v>
      </c>
      <c r="I1005">
        <f t="shared" si="46"/>
        <v>0</v>
      </c>
      <c r="J1005">
        <f t="shared" si="47"/>
        <v>1</v>
      </c>
    </row>
    <row r="1006" spans="1:10" x14ac:dyDescent="0.25">
      <c r="A1006" s="6">
        <v>48</v>
      </c>
      <c r="B1006" s="6" t="s">
        <v>21</v>
      </c>
      <c r="C1006" s="7">
        <v>29.6</v>
      </c>
      <c r="D1006" s="6">
        <v>0</v>
      </c>
      <c r="E1006" s="6" t="s">
        <v>22</v>
      </c>
      <c r="F1006" s="6" t="s">
        <v>20</v>
      </c>
      <c r="G1006" s="7">
        <v>2123.218226</v>
      </c>
      <c r="H1006" t="str">
        <f t="shared" si="45"/>
        <v>3.sobrepeso</v>
      </c>
      <c r="I1006">
        <f t="shared" si="46"/>
        <v>0</v>
      </c>
      <c r="J1006">
        <f t="shared" si="47"/>
        <v>1</v>
      </c>
    </row>
    <row r="1007" spans="1:10" x14ac:dyDescent="0.25">
      <c r="A1007" s="6">
        <v>47</v>
      </c>
      <c r="B1007" s="6" t="s">
        <v>21</v>
      </c>
      <c r="C1007" s="7">
        <v>19.190000000000001</v>
      </c>
      <c r="D1007" s="6">
        <v>1</v>
      </c>
      <c r="E1007" s="6" t="s">
        <v>22</v>
      </c>
      <c r="F1007" s="6" t="s">
        <v>25</v>
      </c>
      <c r="G1007" s="7">
        <v>862.75411000000008</v>
      </c>
      <c r="H1007" t="str">
        <f t="shared" si="45"/>
        <v>2.peso normal</v>
      </c>
      <c r="I1007">
        <f t="shared" si="46"/>
        <v>0</v>
      </c>
      <c r="J1007">
        <f t="shared" si="47"/>
        <v>0</v>
      </c>
    </row>
    <row r="1008" spans="1:10" x14ac:dyDescent="0.25">
      <c r="A1008" s="6">
        <v>29</v>
      </c>
      <c r="B1008" s="6" t="s">
        <v>21</v>
      </c>
      <c r="C1008" s="7">
        <v>31.73</v>
      </c>
      <c r="D1008" s="6">
        <v>2</v>
      </c>
      <c r="E1008" s="6" t="s">
        <v>22</v>
      </c>
      <c r="F1008" s="6" t="s">
        <v>24</v>
      </c>
      <c r="G1008" s="7">
        <v>443.33877000000001</v>
      </c>
      <c r="H1008" t="str">
        <f t="shared" si="45"/>
        <v>4.obesidade grau I</v>
      </c>
      <c r="I1008">
        <f t="shared" si="46"/>
        <v>0</v>
      </c>
      <c r="J1008">
        <f t="shared" si="47"/>
        <v>1</v>
      </c>
    </row>
    <row r="1009" spans="1:10" x14ac:dyDescent="0.25">
      <c r="A1009" s="6">
        <v>28</v>
      </c>
      <c r="B1009" s="6" t="s">
        <v>21</v>
      </c>
      <c r="C1009" s="7">
        <v>29.26</v>
      </c>
      <c r="D1009" s="6">
        <v>2</v>
      </c>
      <c r="E1009" s="6" t="s">
        <v>22</v>
      </c>
      <c r="F1009" s="6" t="s">
        <v>25</v>
      </c>
      <c r="G1009" s="7">
        <v>443.82633999999996</v>
      </c>
      <c r="H1009" t="str">
        <f t="shared" si="45"/>
        <v>3.sobrepeso</v>
      </c>
      <c r="I1009">
        <f t="shared" si="46"/>
        <v>0</v>
      </c>
      <c r="J1009">
        <f t="shared" si="47"/>
        <v>1</v>
      </c>
    </row>
    <row r="1010" spans="1:10" x14ac:dyDescent="0.25">
      <c r="A1010" s="6">
        <v>47</v>
      </c>
      <c r="B1010" s="6" t="s">
        <v>21</v>
      </c>
      <c r="C1010" s="7">
        <v>28.215</v>
      </c>
      <c r="D1010" s="6">
        <v>3</v>
      </c>
      <c r="E1010" s="6" t="s">
        <v>19</v>
      </c>
      <c r="F1010" s="6" t="s">
        <v>24</v>
      </c>
      <c r="G1010" s="7">
        <v>2491.5220850000001</v>
      </c>
      <c r="H1010" t="str">
        <f t="shared" si="45"/>
        <v>3.sobrepeso</v>
      </c>
      <c r="I1010">
        <f t="shared" si="46"/>
        <v>1</v>
      </c>
      <c r="J1010">
        <f t="shared" si="47"/>
        <v>1</v>
      </c>
    </row>
    <row r="1011" spans="1:10" x14ac:dyDescent="0.25">
      <c r="A1011" s="6">
        <v>25</v>
      </c>
      <c r="B1011" s="6" t="s">
        <v>21</v>
      </c>
      <c r="C1011" s="7">
        <v>24.984999999999999</v>
      </c>
      <c r="D1011" s="6">
        <v>2</v>
      </c>
      <c r="E1011" s="6" t="s">
        <v>22</v>
      </c>
      <c r="F1011" s="6" t="s">
        <v>25</v>
      </c>
      <c r="G1011" s="7">
        <v>2324.147453</v>
      </c>
      <c r="H1011" t="str">
        <f t="shared" si="45"/>
        <v>2.peso normal</v>
      </c>
      <c r="I1011">
        <f t="shared" si="46"/>
        <v>0</v>
      </c>
      <c r="J1011">
        <f t="shared" si="47"/>
        <v>0</v>
      </c>
    </row>
    <row r="1012" spans="1:10" x14ac:dyDescent="0.25">
      <c r="A1012" s="6">
        <v>51</v>
      </c>
      <c r="B1012" s="6" t="s">
        <v>21</v>
      </c>
      <c r="C1012" s="7">
        <v>27.74</v>
      </c>
      <c r="D1012" s="6">
        <v>1</v>
      </c>
      <c r="E1012" s="6" t="s">
        <v>22</v>
      </c>
      <c r="F1012" s="6" t="s">
        <v>25</v>
      </c>
      <c r="G1012" s="7">
        <v>995.7721600000001</v>
      </c>
      <c r="H1012" t="str">
        <f t="shared" si="45"/>
        <v>3.sobrepeso</v>
      </c>
      <c r="I1012">
        <f t="shared" si="46"/>
        <v>0</v>
      </c>
      <c r="J1012">
        <f t="shared" si="47"/>
        <v>1</v>
      </c>
    </row>
    <row r="1013" spans="1:10" x14ac:dyDescent="0.25">
      <c r="A1013" s="6">
        <v>48</v>
      </c>
      <c r="B1013" s="6" t="s">
        <v>18</v>
      </c>
      <c r="C1013" s="7">
        <v>22.8</v>
      </c>
      <c r="D1013" s="6">
        <v>0</v>
      </c>
      <c r="E1013" s="6" t="s">
        <v>22</v>
      </c>
      <c r="F1013" s="6" t="s">
        <v>20</v>
      </c>
      <c r="G1013" s="7">
        <v>826.90440000000001</v>
      </c>
      <c r="H1013" t="str">
        <f t="shared" si="45"/>
        <v>2.peso normal</v>
      </c>
      <c r="I1013">
        <f t="shared" si="46"/>
        <v>0</v>
      </c>
      <c r="J1013">
        <f t="shared" si="47"/>
        <v>0</v>
      </c>
    </row>
    <row r="1014" spans="1:10" x14ac:dyDescent="0.25">
      <c r="A1014" s="6">
        <v>43</v>
      </c>
      <c r="B1014" s="6" t="s">
        <v>21</v>
      </c>
      <c r="C1014" s="7">
        <v>20.13</v>
      </c>
      <c r="D1014" s="6">
        <v>2</v>
      </c>
      <c r="E1014" s="6" t="s">
        <v>19</v>
      </c>
      <c r="F1014" s="6" t="s">
        <v>23</v>
      </c>
      <c r="G1014" s="7">
        <v>1876.7737700000002</v>
      </c>
      <c r="H1014" t="str">
        <f t="shared" si="45"/>
        <v>2.peso normal</v>
      </c>
      <c r="I1014">
        <f t="shared" si="46"/>
        <v>1</v>
      </c>
      <c r="J1014">
        <f t="shared" si="47"/>
        <v>0</v>
      </c>
    </row>
    <row r="1015" spans="1:10" x14ac:dyDescent="0.25">
      <c r="A1015" s="6">
        <v>61</v>
      </c>
      <c r="B1015" s="6" t="s">
        <v>18</v>
      </c>
      <c r="C1015" s="7">
        <v>33.33</v>
      </c>
      <c r="D1015" s="6">
        <v>4</v>
      </c>
      <c r="E1015" s="6" t="s">
        <v>22</v>
      </c>
      <c r="F1015" s="6" t="s">
        <v>23</v>
      </c>
      <c r="G1015" s="7">
        <v>3658.0282160000002</v>
      </c>
      <c r="H1015" t="str">
        <f t="shared" si="45"/>
        <v>4.obesidade grau I</v>
      </c>
      <c r="I1015">
        <f t="shared" si="46"/>
        <v>0</v>
      </c>
      <c r="J1015">
        <f t="shared" si="47"/>
        <v>1</v>
      </c>
    </row>
    <row r="1016" spans="1:10" x14ac:dyDescent="0.25">
      <c r="A1016" s="6">
        <v>48</v>
      </c>
      <c r="B1016" s="6" t="s">
        <v>21</v>
      </c>
      <c r="C1016" s="7">
        <v>32.299999999999997</v>
      </c>
      <c r="D1016" s="6">
        <v>1</v>
      </c>
      <c r="E1016" s="6" t="s">
        <v>22</v>
      </c>
      <c r="F1016" s="6" t="s">
        <v>24</v>
      </c>
      <c r="G1016" s="7">
        <v>876.5249</v>
      </c>
      <c r="H1016" t="str">
        <f t="shared" si="45"/>
        <v>4.obesidade grau I</v>
      </c>
      <c r="I1016">
        <f t="shared" si="46"/>
        <v>0</v>
      </c>
      <c r="J1016">
        <f t="shared" si="47"/>
        <v>1</v>
      </c>
    </row>
    <row r="1017" spans="1:10" x14ac:dyDescent="0.25">
      <c r="A1017" s="6">
        <v>38</v>
      </c>
      <c r="B1017" s="6" t="s">
        <v>18</v>
      </c>
      <c r="C1017" s="7">
        <v>27.6</v>
      </c>
      <c r="D1017" s="6">
        <v>0</v>
      </c>
      <c r="E1017" s="6" t="s">
        <v>22</v>
      </c>
      <c r="F1017" s="6" t="s">
        <v>20</v>
      </c>
      <c r="G1017" s="7">
        <v>538.35360000000003</v>
      </c>
      <c r="H1017" t="str">
        <f t="shared" si="45"/>
        <v>3.sobrepeso</v>
      </c>
      <c r="I1017">
        <f t="shared" si="46"/>
        <v>0</v>
      </c>
      <c r="J1017">
        <f t="shared" si="47"/>
        <v>1</v>
      </c>
    </row>
    <row r="1018" spans="1:10" x14ac:dyDescent="0.25">
      <c r="A1018" s="6">
        <v>59</v>
      </c>
      <c r="B1018" s="6" t="s">
        <v>21</v>
      </c>
      <c r="C1018" s="7">
        <v>25.46</v>
      </c>
      <c r="D1018" s="6">
        <v>0</v>
      </c>
      <c r="E1018" s="6" t="s">
        <v>22</v>
      </c>
      <c r="F1018" s="6" t="s">
        <v>24</v>
      </c>
      <c r="G1018" s="7">
        <v>1212.4992399999999</v>
      </c>
      <c r="H1018" t="str">
        <f t="shared" si="45"/>
        <v>3.sobrepeso</v>
      </c>
      <c r="I1018">
        <f t="shared" si="46"/>
        <v>0</v>
      </c>
      <c r="J1018">
        <f t="shared" si="47"/>
        <v>1</v>
      </c>
    </row>
    <row r="1019" spans="1:10" x14ac:dyDescent="0.25">
      <c r="A1019" s="6">
        <v>19</v>
      </c>
      <c r="B1019" s="6" t="s">
        <v>18</v>
      </c>
      <c r="C1019" s="7">
        <v>24.605</v>
      </c>
      <c r="D1019" s="6">
        <v>1</v>
      </c>
      <c r="E1019" s="6" t="s">
        <v>22</v>
      </c>
      <c r="F1019" s="6" t="s">
        <v>24</v>
      </c>
      <c r="G1019" s="7">
        <v>270.924395</v>
      </c>
      <c r="H1019" t="str">
        <f t="shared" si="45"/>
        <v>2.peso normal</v>
      </c>
      <c r="I1019">
        <f t="shared" si="46"/>
        <v>0</v>
      </c>
      <c r="J1019">
        <f t="shared" si="47"/>
        <v>0</v>
      </c>
    </row>
    <row r="1020" spans="1:10" x14ac:dyDescent="0.25">
      <c r="A1020" s="6">
        <v>26</v>
      </c>
      <c r="B1020" s="6" t="s">
        <v>18</v>
      </c>
      <c r="C1020" s="7">
        <v>34.200000000000003</v>
      </c>
      <c r="D1020" s="6">
        <v>2</v>
      </c>
      <c r="E1020" s="6" t="s">
        <v>22</v>
      </c>
      <c r="F1020" s="6" t="s">
        <v>20</v>
      </c>
      <c r="G1020" s="7">
        <v>398.79259999999999</v>
      </c>
      <c r="H1020" t="str">
        <f t="shared" si="45"/>
        <v>4.obesidade grau I</v>
      </c>
      <c r="I1020">
        <f t="shared" si="46"/>
        <v>0</v>
      </c>
      <c r="J1020">
        <f t="shared" si="47"/>
        <v>1</v>
      </c>
    </row>
    <row r="1021" spans="1:10" x14ac:dyDescent="0.25">
      <c r="A1021" s="6">
        <v>54</v>
      </c>
      <c r="B1021" s="6" t="s">
        <v>18</v>
      </c>
      <c r="C1021" s="7">
        <v>35.814999999999998</v>
      </c>
      <c r="D1021" s="6">
        <v>3</v>
      </c>
      <c r="E1021" s="6" t="s">
        <v>22</v>
      </c>
      <c r="F1021" s="6" t="s">
        <v>24</v>
      </c>
      <c r="G1021" s="7">
        <v>1249.5290849999999</v>
      </c>
      <c r="H1021" t="str">
        <f t="shared" si="45"/>
        <v>5.obesidade grau II</v>
      </c>
      <c r="I1021">
        <f t="shared" si="46"/>
        <v>0</v>
      </c>
      <c r="J1021">
        <f t="shared" si="47"/>
        <v>1</v>
      </c>
    </row>
    <row r="1022" spans="1:10" x14ac:dyDescent="0.25">
      <c r="A1022" s="6">
        <v>21</v>
      </c>
      <c r="B1022" s="6" t="s">
        <v>18</v>
      </c>
      <c r="C1022" s="7">
        <v>32.68</v>
      </c>
      <c r="D1022" s="6">
        <v>2</v>
      </c>
      <c r="E1022" s="6" t="s">
        <v>22</v>
      </c>
      <c r="F1022" s="6" t="s">
        <v>24</v>
      </c>
      <c r="G1022" s="7">
        <v>2601.8950519999999</v>
      </c>
      <c r="H1022" t="str">
        <f t="shared" si="45"/>
        <v>4.obesidade grau I</v>
      </c>
      <c r="I1022">
        <f t="shared" si="46"/>
        <v>0</v>
      </c>
      <c r="J1022">
        <f t="shared" si="47"/>
        <v>1</v>
      </c>
    </row>
    <row r="1023" spans="1:10" x14ac:dyDescent="0.25">
      <c r="A1023" s="6">
        <v>51</v>
      </c>
      <c r="B1023" s="6" t="s">
        <v>21</v>
      </c>
      <c r="C1023" s="7">
        <v>37</v>
      </c>
      <c r="D1023" s="6">
        <v>0</v>
      </c>
      <c r="E1023" s="6" t="s">
        <v>22</v>
      </c>
      <c r="F1023" s="6" t="s">
        <v>20</v>
      </c>
      <c r="G1023" s="7">
        <v>879.85930000000008</v>
      </c>
      <c r="H1023" t="str">
        <f t="shared" si="45"/>
        <v>5.obesidade grau II</v>
      </c>
      <c r="I1023">
        <f t="shared" si="46"/>
        <v>0</v>
      </c>
      <c r="J1023">
        <f t="shared" si="47"/>
        <v>1</v>
      </c>
    </row>
    <row r="1024" spans="1:10" x14ac:dyDescent="0.25">
      <c r="A1024" s="6">
        <v>22</v>
      </c>
      <c r="B1024" s="6" t="s">
        <v>18</v>
      </c>
      <c r="C1024" s="7">
        <v>31.02</v>
      </c>
      <c r="D1024" s="6">
        <v>3</v>
      </c>
      <c r="E1024" s="6" t="s">
        <v>19</v>
      </c>
      <c r="F1024" s="6" t="s">
        <v>23</v>
      </c>
      <c r="G1024" s="7">
        <v>3559.5589800000002</v>
      </c>
      <c r="H1024" t="str">
        <f t="shared" si="45"/>
        <v>4.obesidade grau I</v>
      </c>
      <c r="I1024">
        <f t="shared" si="46"/>
        <v>1</v>
      </c>
      <c r="J1024">
        <f t="shared" si="47"/>
        <v>1</v>
      </c>
    </row>
    <row r="1025" spans="1:10" x14ac:dyDescent="0.25">
      <c r="A1025" s="6">
        <v>47</v>
      </c>
      <c r="B1025" s="6" t="s">
        <v>21</v>
      </c>
      <c r="C1025" s="7">
        <v>36.08</v>
      </c>
      <c r="D1025" s="6">
        <v>1</v>
      </c>
      <c r="E1025" s="6" t="s">
        <v>19</v>
      </c>
      <c r="F1025" s="6" t="s">
        <v>23</v>
      </c>
      <c r="G1025" s="7">
        <v>4221.1138200000005</v>
      </c>
      <c r="H1025" t="str">
        <f t="shared" si="45"/>
        <v>5.obesidade grau II</v>
      </c>
      <c r="I1025">
        <f t="shared" si="46"/>
        <v>1</v>
      </c>
      <c r="J1025">
        <f t="shared" si="47"/>
        <v>1</v>
      </c>
    </row>
    <row r="1026" spans="1:10" x14ac:dyDescent="0.25">
      <c r="A1026" s="6">
        <v>18</v>
      </c>
      <c r="B1026" s="6" t="s">
        <v>21</v>
      </c>
      <c r="C1026" s="7">
        <v>23.32</v>
      </c>
      <c r="D1026" s="6">
        <v>1</v>
      </c>
      <c r="E1026" s="6" t="s">
        <v>22</v>
      </c>
      <c r="F1026" s="6" t="s">
        <v>23</v>
      </c>
      <c r="G1026" s="7">
        <v>171.10268000000002</v>
      </c>
      <c r="H1026" t="str">
        <f t="shared" si="45"/>
        <v>2.peso normal</v>
      </c>
      <c r="I1026">
        <f t="shared" si="46"/>
        <v>0</v>
      </c>
      <c r="J1026">
        <f t="shared" si="47"/>
        <v>0</v>
      </c>
    </row>
    <row r="1027" spans="1:10" x14ac:dyDescent="0.25">
      <c r="A1027" s="6">
        <v>47</v>
      </c>
      <c r="B1027" s="6" t="s">
        <v>18</v>
      </c>
      <c r="C1027" s="7">
        <v>45.32</v>
      </c>
      <c r="D1027" s="6">
        <v>1</v>
      </c>
      <c r="E1027" s="6" t="s">
        <v>22</v>
      </c>
      <c r="F1027" s="6" t="s">
        <v>23</v>
      </c>
      <c r="G1027" s="7">
        <v>856.9861800000001</v>
      </c>
      <c r="H1027" t="str">
        <f t="shared" si="45"/>
        <v>6.obesidade grau III</v>
      </c>
      <c r="I1027">
        <f t="shared" si="46"/>
        <v>0</v>
      </c>
      <c r="J1027">
        <f t="shared" si="47"/>
        <v>1</v>
      </c>
    </row>
    <row r="1028" spans="1:10" x14ac:dyDescent="0.25">
      <c r="A1028" s="6">
        <v>21</v>
      </c>
      <c r="B1028" s="6" t="s">
        <v>18</v>
      </c>
      <c r="C1028" s="7">
        <v>34.6</v>
      </c>
      <c r="D1028" s="6">
        <v>0</v>
      </c>
      <c r="E1028" s="6" t="s">
        <v>22</v>
      </c>
      <c r="F1028" s="6" t="s">
        <v>20</v>
      </c>
      <c r="G1028" s="7">
        <v>202.01769999999999</v>
      </c>
      <c r="H1028" t="str">
        <f t="shared" ref="H1028:H1091" si="48">IF(C1028&lt;18.5,"1.baixo peso",IF(C1028&lt;25,"2.peso normal",IF(C1028&lt;30,"3.sobrepeso",IF(C1028&lt;35,"4.obesidade grau I",IF(C1028&lt;40,"5.obesidade grau II","6.obesidade grau III")))))</f>
        <v>4.obesidade grau I</v>
      </c>
      <c r="I1028">
        <f t="shared" ref="I1028:I1091" si="49">IF(E1028="Sim",1,0)</f>
        <v>0</v>
      </c>
      <c r="J1028">
        <f t="shared" ref="J1028:J1091" si="50">IF(C1028&gt;24.99,1,0)</f>
        <v>1</v>
      </c>
    </row>
    <row r="1029" spans="1:10" x14ac:dyDescent="0.25">
      <c r="A1029" s="6">
        <v>19</v>
      </c>
      <c r="B1029" s="6" t="s">
        <v>21</v>
      </c>
      <c r="C1029" s="7">
        <v>26.03</v>
      </c>
      <c r="D1029" s="6">
        <v>1</v>
      </c>
      <c r="E1029" s="6" t="s">
        <v>19</v>
      </c>
      <c r="F1029" s="6" t="s">
        <v>24</v>
      </c>
      <c r="G1029" s="7">
        <v>1645.0894700000001</v>
      </c>
      <c r="H1029" t="str">
        <f t="shared" si="48"/>
        <v>3.sobrepeso</v>
      </c>
      <c r="I1029">
        <f t="shared" si="49"/>
        <v>1</v>
      </c>
      <c r="J1029">
        <f t="shared" si="50"/>
        <v>1</v>
      </c>
    </row>
    <row r="1030" spans="1:10" x14ac:dyDescent="0.25">
      <c r="A1030" s="6">
        <v>23</v>
      </c>
      <c r="B1030" s="6" t="s">
        <v>21</v>
      </c>
      <c r="C1030" s="7">
        <v>18.715</v>
      </c>
      <c r="D1030" s="6">
        <v>0</v>
      </c>
      <c r="E1030" s="6" t="s">
        <v>22</v>
      </c>
      <c r="F1030" s="6" t="s">
        <v>24</v>
      </c>
      <c r="G1030" s="7">
        <v>2159.5382290000002</v>
      </c>
      <c r="H1030" t="str">
        <f t="shared" si="48"/>
        <v>2.peso normal</v>
      </c>
      <c r="I1030">
        <f t="shared" si="49"/>
        <v>0</v>
      </c>
      <c r="J1030">
        <f t="shared" si="50"/>
        <v>0</v>
      </c>
    </row>
    <row r="1031" spans="1:10" x14ac:dyDescent="0.25">
      <c r="A1031" s="6">
        <v>54</v>
      </c>
      <c r="B1031" s="6" t="s">
        <v>21</v>
      </c>
      <c r="C1031" s="7">
        <v>31.6</v>
      </c>
      <c r="D1031" s="6">
        <v>0</v>
      </c>
      <c r="E1031" s="6" t="s">
        <v>22</v>
      </c>
      <c r="F1031" s="6" t="s">
        <v>20</v>
      </c>
      <c r="G1031" s="7">
        <v>985.04320000000007</v>
      </c>
      <c r="H1031" t="str">
        <f t="shared" si="48"/>
        <v>4.obesidade grau I</v>
      </c>
      <c r="I1031">
        <f t="shared" si="49"/>
        <v>0</v>
      </c>
      <c r="J1031">
        <f t="shared" si="50"/>
        <v>1</v>
      </c>
    </row>
    <row r="1032" spans="1:10" x14ac:dyDescent="0.25">
      <c r="A1032" s="6">
        <v>37</v>
      </c>
      <c r="B1032" s="6" t="s">
        <v>18</v>
      </c>
      <c r="C1032" s="7">
        <v>17.29</v>
      </c>
      <c r="D1032" s="6">
        <v>2</v>
      </c>
      <c r="E1032" s="6" t="s">
        <v>22</v>
      </c>
      <c r="F1032" s="6" t="s">
        <v>25</v>
      </c>
      <c r="G1032" s="7">
        <v>687.79800999999998</v>
      </c>
      <c r="H1032" t="str">
        <f t="shared" si="48"/>
        <v>1.baixo peso</v>
      </c>
      <c r="I1032">
        <f t="shared" si="49"/>
        <v>0</v>
      </c>
      <c r="J1032">
        <f t="shared" si="50"/>
        <v>0</v>
      </c>
    </row>
    <row r="1033" spans="1:10" x14ac:dyDescent="0.25">
      <c r="A1033" s="6">
        <v>46</v>
      </c>
      <c r="B1033" s="6" t="s">
        <v>18</v>
      </c>
      <c r="C1033" s="7">
        <v>23.655000000000001</v>
      </c>
      <c r="D1033" s="6">
        <v>1</v>
      </c>
      <c r="E1033" s="6" t="s">
        <v>19</v>
      </c>
      <c r="F1033" s="6" t="s">
        <v>24</v>
      </c>
      <c r="G1033" s="7">
        <v>2167.728345</v>
      </c>
      <c r="H1033" t="str">
        <f t="shared" si="48"/>
        <v>2.peso normal</v>
      </c>
      <c r="I1033">
        <f t="shared" si="49"/>
        <v>1</v>
      </c>
      <c r="J1033">
        <f t="shared" si="50"/>
        <v>0</v>
      </c>
    </row>
    <row r="1034" spans="1:10" x14ac:dyDescent="0.25">
      <c r="A1034" s="6">
        <v>55</v>
      </c>
      <c r="B1034" s="6" t="s">
        <v>18</v>
      </c>
      <c r="C1034" s="7">
        <v>35.200000000000003</v>
      </c>
      <c r="D1034" s="6">
        <v>0</v>
      </c>
      <c r="E1034" s="6" t="s">
        <v>19</v>
      </c>
      <c r="F1034" s="6" t="s">
        <v>23</v>
      </c>
      <c r="G1034" s="7">
        <v>4442.3802999999998</v>
      </c>
      <c r="H1034" t="str">
        <f t="shared" si="48"/>
        <v>5.obesidade grau II</v>
      </c>
      <c r="I1034">
        <f t="shared" si="49"/>
        <v>1</v>
      </c>
      <c r="J1034">
        <f t="shared" si="50"/>
        <v>1</v>
      </c>
    </row>
    <row r="1035" spans="1:10" x14ac:dyDescent="0.25">
      <c r="A1035" s="6">
        <v>30</v>
      </c>
      <c r="B1035" s="6" t="s">
        <v>18</v>
      </c>
      <c r="C1035" s="7">
        <v>27.93</v>
      </c>
      <c r="D1035" s="6">
        <v>0</v>
      </c>
      <c r="E1035" s="6" t="s">
        <v>22</v>
      </c>
      <c r="F1035" s="6" t="s">
        <v>25</v>
      </c>
      <c r="G1035" s="7">
        <v>413.75227000000007</v>
      </c>
      <c r="H1035" t="str">
        <f t="shared" si="48"/>
        <v>3.sobrepeso</v>
      </c>
      <c r="I1035">
        <f t="shared" si="49"/>
        <v>0</v>
      </c>
      <c r="J1035">
        <f t="shared" si="50"/>
        <v>1</v>
      </c>
    </row>
    <row r="1036" spans="1:10" x14ac:dyDescent="0.25">
      <c r="A1036" s="6">
        <v>18</v>
      </c>
      <c r="B1036" s="6" t="s">
        <v>21</v>
      </c>
      <c r="C1036" s="7">
        <v>21.565000000000001</v>
      </c>
      <c r="D1036" s="6">
        <v>0</v>
      </c>
      <c r="E1036" s="6" t="s">
        <v>19</v>
      </c>
      <c r="F1036" s="6" t="s">
        <v>25</v>
      </c>
      <c r="G1036" s="7">
        <v>1374.787235</v>
      </c>
      <c r="H1036" t="str">
        <f t="shared" si="48"/>
        <v>2.peso normal</v>
      </c>
      <c r="I1036">
        <f t="shared" si="49"/>
        <v>1</v>
      </c>
      <c r="J1036">
        <f t="shared" si="50"/>
        <v>0</v>
      </c>
    </row>
    <row r="1037" spans="1:10" x14ac:dyDescent="0.25">
      <c r="A1037" s="6">
        <v>61</v>
      </c>
      <c r="B1037" s="6" t="s">
        <v>21</v>
      </c>
      <c r="C1037" s="7">
        <v>38.380000000000003</v>
      </c>
      <c r="D1037" s="6">
        <v>0</v>
      </c>
      <c r="E1037" s="6" t="s">
        <v>22</v>
      </c>
      <c r="F1037" s="6" t="s">
        <v>24</v>
      </c>
      <c r="G1037" s="7">
        <v>1295.00712</v>
      </c>
      <c r="H1037" t="str">
        <f t="shared" si="48"/>
        <v>5.obesidade grau II</v>
      </c>
      <c r="I1037">
        <f t="shared" si="49"/>
        <v>0</v>
      </c>
      <c r="J1037">
        <f t="shared" si="50"/>
        <v>1</v>
      </c>
    </row>
    <row r="1038" spans="1:10" x14ac:dyDescent="0.25">
      <c r="A1038" s="6">
        <v>54</v>
      </c>
      <c r="B1038" s="6" t="s">
        <v>18</v>
      </c>
      <c r="C1038" s="7">
        <v>23</v>
      </c>
      <c r="D1038" s="6">
        <v>3</v>
      </c>
      <c r="E1038" s="6" t="s">
        <v>22</v>
      </c>
      <c r="F1038" s="6" t="s">
        <v>20</v>
      </c>
      <c r="G1038" s="7">
        <v>1209.4477999999999</v>
      </c>
      <c r="H1038" t="str">
        <f t="shared" si="48"/>
        <v>2.peso normal</v>
      </c>
      <c r="I1038">
        <f t="shared" si="49"/>
        <v>0</v>
      </c>
      <c r="J1038">
        <f t="shared" si="50"/>
        <v>0</v>
      </c>
    </row>
    <row r="1039" spans="1:10" x14ac:dyDescent="0.25">
      <c r="A1039" s="6">
        <v>22</v>
      </c>
      <c r="B1039" s="6" t="s">
        <v>21</v>
      </c>
      <c r="C1039" s="7">
        <v>37.07</v>
      </c>
      <c r="D1039" s="6">
        <v>2</v>
      </c>
      <c r="E1039" s="6" t="s">
        <v>19</v>
      </c>
      <c r="F1039" s="6" t="s">
        <v>23</v>
      </c>
      <c r="G1039" s="7">
        <v>3748.4449300000001</v>
      </c>
      <c r="H1039" t="str">
        <f t="shared" si="48"/>
        <v>5.obesidade grau II</v>
      </c>
      <c r="I1039">
        <f t="shared" si="49"/>
        <v>1</v>
      </c>
      <c r="J1039">
        <f t="shared" si="50"/>
        <v>1</v>
      </c>
    </row>
    <row r="1040" spans="1:10" x14ac:dyDescent="0.25">
      <c r="A1040" s="6">
        <v>45</v>
      </c>
      <c r="B1040" s="6" t="s">
        <v>18</v>
      </c>
      <c r="C1040" s="7">
        <v>30.495000000000001</v>
      </c>
      <c r="D1040" s="6">
        <v>1</v>
      </c>
      <c r="E1040" s="6" t="s">
        <v>19</v>
      </c>
      <c r="F1040" s="6" t="s">
        <v>24</v>
      </c>
      <c r="G1040" s="7">
        <v>3972.5518050000001</v>
      </c>
      <c r="H1040" t="str">
        <f t="shared" si="48"/>
        <v>4.obesidade grau I</v>
      </c>
      <c r="I1040">
        <f t="shared" si="49"/>
        <v>1</v>
      </c>
      <c r="J1040">
        <f t="shared" si="50"/>
        <v>1</v>
      </c>
    </row>
    <row r="1041" spans="1:10" x14ac:dyDescent="0.25">
      <c r="A1041" s="6">
        <v>22</v>
      </c>
      <c r="B1041" s="6" t="s">
        <v>21</v>
      </c>
      <c r="C1041" s="7">
        <v>28.88</v>
      </c>
      <c r="D1041" s="6">
        <v>0</v>
      </c>
      <c r="E1041" s="6" t="s">
        <v>22</v>
      </c>
      <c r="F1041" s="6" t="s">
        <v>25</v>
      </c>
      <c r="G1041" s="7">
        <v>225.08351999999999</v>
      </c>
      <c r="H1041" t="str">
        <f t="shared" si="48"/>
        <v>3.sobrepeso</v>
      </c>
      <c r="I1041">
        <f t="shared" si="49"/>
        <v>0</v>
      </c>
      <c r="J1041">
        <f t="shared" si="50"/>
        <v>1</v>
      </c>
    </row>
    <row r="1042" spans="1:10" x14ac:dyDescent="0.25">
      <c r="A1042" s="6">
        <v>19</v>
      </c>
      <c r="B1042" s="6" t="s">
        <v>21</v>
      </c>
      <c r="C1042" s="7">
        <v>27.265000000000001</v>
      </c>
      <c r="D1042" s="6">
        <v>2</v>
      </c>
      <c r="E1042" s="6" t="s">
        <v>22</v>
      </c>
      <c r="F1042" s="6" t="s">
        <v>24</v>
      </c>
      <c r="G1042" s="7">
        <v>2249.3659640000001</v>
      </c>
      <c r="H1042" t="str">
        <f t="shared" si="48"/>
        <v>3.sobrepeso</v>
      </c>
      <c r="I1042">
        <f t="shared" si="49"/>
        <v>0</v>
      </c>
      <c r="J1042">
        <f t="shared" si="50"/>
        <v>1</v>
      </c>
    </row>
    <row r="1043" spans="1:10" x14ac:dyDescent="0.25">
      <c r="A1043" s="6">
        <v>35</v>
      </c>
      <c r="B1043" s="6" t="s">
        <v>18</v>
      </c>
      <c r="C1043" s="7">
        <v>28.024999999999999</v>
      </c>
      <c r="D1043" s="6">
        <v>0</v>
      </c>
      <c r="E1043" s="6" t="s">
        <v>19</v>
      </c>
      <c r="F1043" s="6" t="s">
        <v>24</v>
      </c>
      <c r="G1043" s="7">
        <v>2023.485475</v>
      </c>
      <c r="H1043" t="str">
        <f t="shared" si="48"/>
        <v>3.sobrepeso</v>
      </c>
      <c r="I1043">
        <f t="shared" si="49"/>
        <v>1</v>
      </c>
      <c r="J1043">
        <f t="shared" si="50"/>
        <v>1</v>
      </c>
    </row>
    <row r="1044" spans="1:10" x14ac:dyDescent="0.25">
      <c r="A1044" s="6">
        <v>18</v>
      </c>
      <c r="B1044" s="6" t="s">
        <v>21</v>
      </c>
      <c r="C1044" s="7">
        <v>23.085000000000001</v>
      </c>
      <c r="D1044" s="6">
        <v>0</v>
      </c>
      <c r="E1044" s="6" t="s">
        <v>22</v>
      </c>
      <c r="F1044" s="6" t="s">
        <v>25</v>
      </c>
      <c r="G1044" s="7">
        <v>170.47001499999999</v>
      </c>
      <c r="H1044" t="str">
        <f t="shared" si="48"/>
        <v>2.peso normal</v>
      </c>
      <c r="I1044">
        <f t="shared" si="49"/>
        <v>0</v>
      </c>
      <c r="J1044">
        <f t="shared" si="50"/>
        <v>0</v>
      </c>
    </row>
    <row r="1045" spans="1:10" x14ac:dyDescent="0.25">
      <c r="A1045" s="6">
        <v>20</v>
      </c>
      <c r="B1045" s="6" t="s">
        <v>21</v>
      </c>
      <c r="C1045" s="7">
        <v>30.684999999999999</v>
      </c>
      <c r="D1045" s="6">
        <v>0</v>
      </c>
      <c r="E1045" s="6" t="s">
        <v>19</v>
      </c>
      <c r="F1045" s="6" t="s">
        <v>25</v>
      </c>
      <c r="G1045" s="7">
        <v>3347.5817150000003</v>
      </c>
      <c r="H1045" t="str">
        <f t="shared" si="48"/>
        <v>4.obesidade grau I</v>
      </c>
      <c r="I1045">
        <f t="shared" si="49"/>
        <v>1</v>
      </c>
      <c r="J1045">
        <f t="shared" si="50"/>
        <v>1</v>
      </c>
    </row>
    <row r="1046" spans="1:10" x14ac:dyDescent="0.25">
      <c r="A1046" s="6">
        <v>28</v>
      </c>
      <c r="B1046" s="6" t="s">
        <v>18</v>
      </c>
      <c r="C1046" s="7">
        <v>25.8</v>
      </c>
      <c r="D1046" s="6">
        <v>0</v>
      </c>
      <c r="E1046" s="6" t="s">
        <v>22</v>
      </c>
      <c r="F1046" s="6" t="s">
        <v>20</v>
      </c>
      <c r="G1046" s="7">
        <v>316.1454</v>
      </c>
      <c r="H1046" t="str">
        <f t="shared" si="48"/>
        <v>3.sobrepeso</v>
      </c>
      <c r="I1046">
        <f t="shared" si="49"/>
        <v>0</v>
      </c>
      <c r="J1046">
        <f t="shared" si="50"/>
        <v>1</v>
      </c>
    </row>
    <row r="1047" spans="1:10" x14ac:dyDescent="0.25">
      <c r="A1047" s="6">
        <v>55</v>
      </c>
      <c r="B1047" s="6" t="s">
        <v>21</v>
      </c>
      <c r="C1047" s="7">
        <v>35.244999999999997</v>
      </c>
      <c r="D1047" s="6">
        <v>1</v>
      </c>
      <c r="E1047" s="6" t="s">
        <v>22</v>
      </c>
      <c r="F1047" s="6" t="s">
        <v>25</v>
      </c>
      <c r="G1047" s="7">
        <v>1139.406555</v>
      </c>
      <c r="H1047" t="str">
        <f t="shared" si="48"/>
        <v>5.obesidade grau II</v>
      </c>
      <c r="I1047">
        <f t="shared" si="49"/>
        <v>0</v>
      </c>
      <c r="J1047">
        <f t="shared" si="50"/>
        <v>1</v>
      </c>
    </row>
    <row r="1048" spans="1:10" x14ac:dyDescent="0.25">
      <c r="A1048" s="6">
        <v>43</v>
      </c>
      <c r="B1048" s="6" t="s">
        <v>18</v>
      </c>
      <c r="C1048" s="7">
        <v>24.7</v>
      </c>
      <c r="D1048" s="6">
        <v>2</v>
      </c>
      <c r="E1048" s="6" t="s">
        <v>19</v>
      </c>
      <c r="F1048" s="6" t="s">
        <v>24</v>
      </c>
      <c r="G1048" s="7">
        <v>2188.0819999999999</v>
      </c>
      <c r="H1048" t="str">
        <f t="shared" si="48"/>
        <v>2.peso normal</v>
      </c>
      <c r="I1048">
        <f t="shared" si="49"/>
        <v>1</v>
      </c>
      <c r="J1048">
        <f t="shared" si="50"/>
        <v>0</v>
      </c>
    </row>
    <row r="1049" spans="1:10" x14ac:dyDescent="0.25">
      <c r="A1049" s="6">
        <v>43</v>
      </c>
      <c r="B1049" s="6" t="s">
        <v>18</v>
      </c>
      <c r="C1049" s="7">
        <v>25.08</v>
      </c>
      <c r="D1049" s="6">
        <v>0</v>
      </c>
      <c r="E1049" s="6" t="s">
        <v>22</v>
      </c>
      <c r="F1049" s="6" t="s">
        <v>25</v>
      </c>
      <c r="G1049" s="7">
        <v>732.50482</v>
      </c>
      <c r="H1049" t="str">
        <f t="shared" si="48"/>
        <v>3.sobrepeso</v>
      </c>
      <c r="I1049">
        <f t="shared" si="49"/>
        <v>0</v>
      </c>
      <c r="J1049">
        <f t="shared" si="50"/>
        <v>1</v>
      </c>
    </row>
    <row r="1050" spans="1:10" x14ac:dyDescent="0.25">
      <c r="A1050" s="6">
        <v>22</v>
      </c>
      <c r="B1050" s="6" t="s">
        <v>21</v>
      </c>
      <c r="C1050" s="7">
        <v>52.58</v>
      </c>
      <c r="D1050" s="6">
        <v>1</v>
      </c>
      <c r="E1050" s="6" t="s">
        <v>19</v>
      </c>
      <c r="F1050" s="6" t="s">
        <v>23</v>
      </c>
      <c r="G1050" s="7">
        <v>4450.1398200000003</v>
      </c>
      <c r="H1050" t="str">
        <f t="shared" si="48"/>
        <v>6.obesidade grau III</v>
      </c>
      <c r="I1050">
        <f t="shared" si="49"/>
        <v>1</v>
      </c>
      <c r="J1050">
        <f t="shared" si="50"/>
        <v>1</v>
      </c>
    </row>
    <row r="1051" spans="1:10" x14ac:dyDescent="0.25">
      <c r="A1051" s="6">
        <v>25</v>
      </c>
      <c r="B1051" s="6" t="s">
        <v>18</v>
      </c>
      <c r="C1051" s="7">
        <v>22.515000000000001</v>
      </c>
      <c r="D1051" s="6">
        <v>1</v>
      </c>
      <c r="E1051" s="6" t="s">
        <v>22</v>
      </c>
      <c r="F1051" s="6" t="s">
        <v>24</v>
      </c>
      <c r="G1051" s="7">
        <v>359.41708499999999</v>
      </c>
      <c r="H1051" t="str">
        <f t="shared" si="48"/>
        <v>2.peso normal</v>
      </c>
      <c r="I1051">
        <f t="shared" si="49"/>
        <v>0</v>
      </c>
      <c r="J1051">
        <f t="shared" si="50"/>
        <v>0</v>
      </c>
    </row>
    <row r="1052" spans="1:10" x14ac:dyDescent="0.25">
      <c r="A1052" s="6">
        <v>49</v>
      </c>
      <c r="B1052" s="6" t="s">
        <v>21</v>
      </c>
      <c r="C1052" s="7">
        <v>30.9</v>
      </c>
      <c r="D1052" s="6">
        <v>0</v>
      </c>
      <c r="E1052" s="6" t="s">
        <v>19</v>
      </c>
      <c r="F1052" s="6" t="s">
        <v>20</v>
      </c>
      <c r="G1052" s="7">
        <v>3972.7614000000003</v>
      </c>
      <c r="H1052" t="str">
        <f t="shared" si="48"/>
        <v>4.obesidade grau I</v>
      </c>
      <c r="I1052">
        <f t="shared" si="49"/>
        <v>1</v>
      </c>
      <c r="J1052">
        <f t="shared" si="50"/>
        <v>1</v>
      </c>
    </row>
    <row r="1053" spans="1:10" x14ac:dyDescent="0.25">
      <c r="A1053" s="6">
        <v>44</v>
      </c>
      <c r="B1053" s="6" t="s">
        <v>18</v>
      </c>
      <c r="C1053" s="7">
        <v>36.954999999999998</v>
      </c>
      <c r="D1053" s="6">
        <v>1</v>
      </c>
      <c r="E1053" s="6" t="s">
        <v>22</v>
      </c>
      <c r="F1053" s="6" t="s">
        <v>24</v>
      </c>
      <c r="G1053" s="7">
        <v>802.31354499999998</v>
      </c>
      <c r="H1053" t="str">
        <f t="shared" si="48"/>
        <v>5.obesidade grau II</v>
      </c>
      <c r="I1053">
        <f t="shared" si="49"/>
        <v>0</v>
      </c>
      <c r="J1053">
        <f t="shared" si="50"/>
        <v>1</v>
      </c>
    </row>
    <row r="1054" spans="1:10" x14ac:dyDescent="0.25">
      <c r="A1054" s="6">
        <v>64</v>
      </c>
      <c r="B1054" s="6" t="s">
        <v>21</v>
      </c>
      <c r="C1054" s="7">
        <v>26.41</v>
      </c>
      <c r="D1054" s="6">
        <v>0</v>
      </c>
      <c r="E1054" s="6" t="s">
        <v>22</v>
      </c>
      <c r="F1054" s="6" t="s">
        <v>25</v>
      </c>
      <c r="G1054" s="7">
        <v>1439.45579</v>
      </c>
      <c r="H1054" t="str">
        <f t="shared" si="48"/>
        <v>3.sobrepeso</v>
      </c>
      <c r="I1054">
        <f t="shared" si="49"/>
        <v>0</v>
      </c>
      <c r="J1054">
        <f t="shared" si="50"/>
        <v>1</v>
      </c>
    </row>
    <row r="1055" spans="1:10" x14ac:dyDescent="0.25">
      <c r="A1055" s="6">
        <v>49</v>
      </c>
      <c r="B1055" s="6" t="s">
        <v>21</v>
      </c>
      <c r="C1055" s="7">
        <v>29.83</v>
      </c>
      <c r="D1055" s="6">
        <v>1</v>
      </c>
      <c r="E1055" s="6" t="s">
        <v>22</v>
      </c>
      <c r="F1055" s="6" t="s">
        <v>25</v>
      </c>
      <c r="G1055" s="7">
        <v>928.80267000000003</v>
      </c>
      <c r="H1055" t="str">
        <f t="shared" si="48"/>
        <v>3.sobrepeso</v>
      </c>
      <c r="I1055">
        <f t="shared" si="49"/>
        <v>0</v>
      </c>
      <c r="J1055">
        <f t="shared" si="50"/>
        <v>1</v>
      </c>
    </row>
    <row r="1056" spans="1:10" x14ac:dyDescent="0.25">
      <c r="A1056" s="6">
        <v>47</v>
      </c>
      <c r="B1056" s="6" t="s">
        <v>21</v>
      </c>
      <c r="C1056" s="7">
        <v>29.8</v>
      </c>
      <c r="D1056" s="6">
        <v>3</v>
      </c>
      <c r="E1056" s="6" t="s">
        <v>19</v>
      </c>
      <c r="F1056" s="6" t="s">
        <v>20</v>
      </c>
      <c r="G1056" s="7">
        <v>2530.9489000000003</v>
      </c>
      <c r="H1056" t="str">
        <f t="shared" si="48"/>
        <v>3.sobrepeso</v>
      </c>
      <c r="I1056">
        <f t="shared" si="49"/>
        <v>1</v>
      </c>
      <c r="J1056">
        <f t="shared" si="50"/>
        <v>1</v>
      </c>
    </row>
    <row r="1057" spans="1:10" x14ac:dyDescent="0.25">
      <c r="A1057" s="6">
        <v>27</v>
      </c>
      <c r="B1057" s="6" t="s">
        <v>18</v>
      </c>
      <c r="C1057" s="7">
        <v>21.47</v>
      </c>
      <c r="D1057" s="6">
        <v>0</v>
      </c>
      <c r="E1057" s="6" t="s">
        <v>22</v>
      </c>
      <c r="F1057" s="6" t="s">
        <v>24</v>
      </c>
      <c r="G1057" s="7">
        <v>335.34703000000002</v>
      </c>
      <c r="H1057" t="str">
        <f t="shared" si="48"/>
        <v>2.peso normal</v>
      </c>
      <c r="I1057">
        <f t="shared" si="49"/>
        <v>0</v>
      </c>
      <c r="J1057">
        <f t="shared" si="50"/>
        <v>0</v>
      </c>
    </row>
    <row r="1058" spans="1:10" x14ac:dyDescent="0.25">
      <c r="A1058" s="6">
        <v>55</v>
      </c>
      <c r="B1058" s="6" t="s">
        <v>21</v>
      </c>
      <c r="C1058" s="7">
        <v>27.645</v>
      </c>
      <c r="D1058" s="6">
        <v>0</v>
      </c>
      <c r="E1058" s="6" t="s">
        <v>22</v>
      </c>
      <c r="F1058" s="6" t="s">
        <v>24</v>
      </c>
      <c r="G1058" s="7">
        <v>1059.450155</v>
      </c>
      <c r="H1058" t="str">
        <f t="shared" si="48"/>
        <v>3.sobrepeso</v>
      </c>
      <c r="I1058">
        <f t="shared" si="49"/>
        <v>0</v>
      </c>
      <c r="J1058">
        <f t="shared" si="50"/>
        <v>1</v>
      </c>
    </row>
    <row r="1059" spans="1:10" x14ac:dyDescent="0.25">
      <c r="A1059" s="6">
        <v>48</v>
      </c>
      <c r="B1059" s="6" t="s">
        <v>18</v>
      </c>
      <c r="C1059" s="7">
        <v>28.9</v>
      </c>
      <c r="D1059" s="6">
        <v>0</v>
      </c>
      <c r="E1059" s="6" t="s">
        <v>22</v>
      </c>
      <c r="F1059" s="6" t="s">
        <v>20</v>
      </c>
      <c r="G1059" s="7">
        <v>827.75229999999988</v>
      </c>
      <c r="H1059" t="str">
        <f t="shared" si="48"/>
        <v>3.sobrepeso</v>
      </c>
      <c r="I1059">
        <f t="shared" si="49"/>
        <v>0</v>
      </c>
      <c r="J1059">
        <f t="shared" si="50"/>
        <v>1</v>
      </c>
    </row>
    <row r="1060" spans="1:10" x14ac:dyDescent="0.25">
      <c r="A1060" s="6">
        <v>45</v>
      </c>
      <c r="B1060" s="6" t="s">
        <v>18</v>
      </c>
      <c r="C1060" s="7">
        <v>31.79</v>
      </c>
      <c r="D1060" s="6">
        <v>0</v>
      </c>
      <c r="E1060" s="6" t="s">
        <v>22</v>
      </c>
      <c r="F1060" s="6" t="s">
        <v>23</v>
      </c>
      <c r="G1060" s="7">
        <v>1792.9303370000002</v>
      </c>
      <c r="H1060" t="str">
        <f t="shared" si="48"/>
        <v>4.obesidade grau I</v>
      </c>
      <c r="I1060">
        <f t="shared" si="49"/>
        <v>0</v>
      </c>
      <c r="J1060">
        <f t="shared" si="50"/>
        <v>1</v>
      </c>
    </row>
    <row r="1061" spans="1:10" x14ac:dyDescent="0.25">
      <c r="A1061" s="6">
        <v>24</v>
      </c>
      <c r="B1061" s="6" t="s">
        <v>18</v>
      </c>
      <c r="C1061" s="7">
        <v>39.49</v>
      </c>
      <c r="D1061" s="6">
        <v>0</v>
      </c>
      <c r="E1061" s="6" t="s">
        <v>22</v>
      </c>
      <c r="F1061" s="6" t="s">
        <v>23</v>
      </c>
      <c r="G1061" s="7">
        <v>248.09791000000001</v>
      </c>
      <c r="H1061" t="str">
        <f t="shared" si="48"/>
        <v>5.obesidade grau II</v>
      </c>
      <c r="I1061">
        <f t="shared" si="49"/>
        <v>0</v>
      </c>
      <c r="J1061">
        <f t="shared" si="50"/>
        <v>1</v>
      </c>
    </row>
    <row r="1062" spans="1:10" x14ac:dyDescent="0.25">
      <c r="A1062" s="6">
        <v>32</v>
      </c>
      <c r="B1062" s="6" t="s">
        <v>21</v>
      </c>
      <c r="C1062" s="7">
        <v>33.82</v>
      </c>
      <c r="D1062" s="6">
        <v>1</v>
      </c>
      <c r="E1062" s="6" t="s">
        <v>22</v>
      </c>
      <c r="F1062" s="6" t="s">
        <v>24</v>
      </c>
      <c r="G1062" s="7">
        <v>446.27218000000005</v>
      </c>
      <c r="H1062" t="str">
        <f t="shared" si="48"/>
        <v>4.obesidade grau I</v>
      </c>
      <c r="I1062">
        <f t="shared" si="49"/>
        <v>0</v>
      </c>
      <c r="J1062">
        <f t="shared" si="50"/>
        <v>1</v>
      </c>
    </row>
    <row r="1063" spans="1:10" x14ac:dyDescent="0.25">
      <c r="A1063" s="6">
        <v>24</v>
      </c>
      <c r="B1063" s="6" t="s">
        <v>21</v>
      </c>
      <c r="C1063" s="7">
        <v>32.01</v>
      </c>
      <c r="D1063" s="6">
        <v>0</v>
      </c>
      <c r="E1063" s="6" t="s">
        <v>22</v>
      </c>
      <c r="F1063" s="6" t="s">
        <v>23</v>
      </c>
      <c r="G1063" s="7">
        <v>198.15818999999999</v>
      </c>
      <c r="H1063" t="str">
        <f t="shared" si="48"/>
        <v>4.obesidade grau I</v>
      </c>
      <c r="I1063">
        <f t="shared" si="49"/>
        <v>0</v>
      </c>
      <c r="J1063">
        <f t="shared" si="50"/>
        <v>1</v>
      </c>
    </row>
    <row r="1064" spans="1:10" x14ac:dyDescent="0.25">
      <c r="A1064" s="6">
        <v>57</v>
      </c>
      <c r="B1064" s="6" t="s">
        <v>21</v>
      </c>
      <c r="C1064" s="7">
        <v>27.94</v>
      </c>
      <c r="D1064" s="6">
        <v>1</v>
      </c>
      <c r="E1064" s="6" t="s">
        <v>22</v>
      </c>
      <c r="F1064" s="6" t="s">
        <v>23</v>
      </c>
      <c r="G1064" s="7">
        <v>1155.42236</v>
      </c>
      <c r="H1064" t="str">
        <f t="shared" si="48"/>
        <v>3.sobrepeso</v>
      </c>
      <c r="I1064">
        <f t="shared" si="49"/>
        <v>0</v>
      </c>
      <c r="J1064">
        <f t="shared" si="50"/>
        <v>1</v>
      </c>
    </row>
    <row r="1065" spans="1:10" x14ac:dyDescent="0.25">
      <c r="A1065" s="6">
        <v>59</v>
      </c>
      <c r="B1065" s="6" t="s">
        <v>21</v>
      </c>
      <c r="C1065" s="7">
        <v>41.14</v>
      </c>
      <c r="D1065" s="6">
        <v>1</v>
      </c>
      <c r="E1065" s="6" t="s">
        <v>19</v>
      </c>
      <c r="F1065" s="6" t="s">
        <v>23</v>
      </c>
      <c r="G1065" s="7">
        <v>4897.0247600000002</v>
      </c>
      <c r="H1065" t="str">
        <f t="shared" si="48"/>
        <v>6.obesidade grau III</v>
      </c>
      <c r="I1065">
        <f t="shared" si="49"/>
        <v>1</v>
      </c>
      <c r="J1065">
        <f t="shared" si="50"/>
        <v>1</v>
      </c>
    </row>
    <row r="1066" spans="1:10" x14ac:dyDescent="0.25">
      <c r="A1066" s="6">
        <v>36</v>
      </c>
      <c r="B1066" s="6" t="s">
        <v>21</v>
      </c>
      <c r="C1066" s="7">
        <v>28.594999999999999</v>
      </c>
      <c r="D1066" s="6">
        <v>3</v>
      </c>
      <c r="E1066" s="6" t="s">
        <v>22</v>
      </c>
      <c r="F1066" s="6" t="s">
        <v>24</v>
      </c>
      <c r="G1066" s="7">
        <v>654.81950500000005</v>
      </c>
      <c r="H1066" t="str">
        <f t="shared" si="48"/>
        <v>3.sobrepeso</v>
      </c>
      <c r="I1066">
        <f t="shared" si="49"/>
        <v>0</v>
      </c>
      <c r="J1066">
        <f t="shared" si="50"/>
        <v>1</v>
      </c>
    </row>
    <row r="1067" spans="1:10" x14ac:dyDescent="0.25">
      <c r="A1067" s="6">
        <v>29</v>
      </c>
      <c r="B1067" s="6" t="s">
        <v>18</v>
      </c>
      <c r="C1067" s="7">
        <v>25.6</v>
      </c>
      <c r="D1067" s="6">
        <v>4</v>
      </c>
      <c r="E1067" s="6" t="s">
        <v>22</v>
      </c>
      <c r="F1067" s="6" t="s">
        <v>20</v>
      </c>
      <c r="G1067" s="7">
        <v>570.88670000000002</v>
      </c>
      <c r="H1067" t="str">
        <f t="shared" si="48"/>
        <v>3.sobrepeso</v>
      </c>
      <c r="I1067">
        <f t="shared" si="49"/>
        <v>0</v>
      </c>
      <c r="J1067">
        <f t="shared" si="50"/>
        <v>1</v>
      </c>
    </row>
    <row r="1068" spans="1:10" x14ac:dyDescent="0.25">
      <c r="A1068" s="6">
        <v>42</v>
      </c>
      <c r="B1068" s="6" t="s">
        <v>18</v>
      </c>
      <c r="C1068" s="7">
        <v>25.3</v>
      </c>
      <c r="D1068" s="6">
        <v>1</v>
      </c>
      <c r="E1068" s="6" t="s">
        <v>22</v>
      </c>
      <c r="F1068" s="6" t="s">
        <v>20</v>
      </c>
      <c r="G1068" s="7">
        <v>704.54989999999998</v>
      </c>
      <c r="H1068" t="str">
        <f t="shared" si="48"/>
        <v>3.sobrepeso</v>
      </c>
      <c r="I1068">
        <f t="shared" si="49"/>
        <v>0</v>
      </c>
      <c r="J1068">
        <f t="shared" si="50"/>
        <v>1</v>
      </c>
    </row>
    <row r="1069" spans="1:10" x14ac:dyDescent="0.25">
      <c r="A1069" s="6">
        <v>48</v>
      </c>
      <c r="B1069" s="6" t="s">
        <v>21</v>
      </c>
      <c r="C1069" s="7">
        <v>37.29</v>
      </c>
      <c r="D1069" s="6">
        <v>2</v>
      </c>
      <c r="E1069" s="6" t="s">
        <v>22</v>
      </c>
      <c r="F1069" s="6" t="s">
        <v>23</v>
      </c>
      <c r="G1069" s="7">
        <v>897.81851000000006</v>
      </c>
      <c r="H1069" t="str">
        <f t="shared" si="48"/>
        <v>5.obesidade grau II</v>
      </c>
      <c r="I1069">
        <f t="shared" si="49"/>
        <v>0</v>
      </c>
      <c r="J1069">
        <f t="shared" si="50"/>
        <v>1</v>
      </c>
    </row>
    <row r="1070" spans="1:10" x14ac:dyDescent="0.25">
      <c r="A1070" s="6">
        <v>39</v>
      </c>
      <c r="B1070" s="6" t="s">
        <v>21</v>
      </c>
      <c r="C1070" s="7">
        <v>42.655000000000001</v>
      </c>
      <c r="D1070" s="6">
        <v>0</v>
      </c>
      <c r="E1070" s="6" t="s">
        <v>22</v>
      </c>
      <c r="F1070" s="6" t="s">
        <v>25</v>
      </c>
      <c r="G1070" s="7">
        <v>575.74134500000002</v>
      </c>
      <c r="H1070" t="str">
        <f t="shared" si="48"/>
        <v>6.obesidade grau III</v>
      </c>
      <c r="I1070">
        <f t="shared" si="49"/>
        <v>0</v>
      </c>
      <c r="J1070">
        <f t="shared" si="50"/>
        <v>1</v>
      </c>
    </row>
    <row r="1071" spans="1:10" x14ac:dyDescent="0.25">
      <c r="A1071" s="6">
        <v>63</v>
      </c>
      <c r="B1071" s="6" t="s">
        <v>21</v>
      </c>
      <c r="C1071" s="7">
        <v>21.66</v>
      </c>
      <c r="D1071" s="6">
        <v>1</v>
      </c>
      <c r="E1071" s="6" t="s">
        <v>22</v>
      </c>
      <c r="F1071" s="6" t="s">
        <v>24</v>
      </c>
      <c r="G1071" s="7">
        <v>1434.9854399999999</v>
      </c>
      <c r="H1071" t="str">
        <f t="shared" si="48"/>
        <v>2.peso normal</v>
      </c>
      <c r="I1071">
        <f t="shared" si="49"/>
        <v>0</v>
      </c>
      <c r="J1071">
        <f t="shared" si="50"/>
        <v>0</v>
      </c>
    </row>
    <row r="1072" spans="1:10" x14ac:dyDescent="0.25">
      <c r="A1072" s="6">
        <v>54</v>
      </c>
      <c r="B1072" s="6" t="s">
        <v>18</v>
      </c>
      <c r="C1072" s="7">
        <v>31.9</v>
      </c>
      <c r="D1072" s="6">
        <v>1</v>
      </c>
      <c r="E1072" s="6" t="s">
        <v>22</v>
      </c>
      <c r="F1072" s="6" t="s">
        <v>23</v>
      </c>
      <c r="G1072" s="7">
        <v>1092.8849</v>
      </c>
      <c r="H1072" t="str">
        <f t="shared" si="48"/>
        <v>4.obesidade grau I</v>
      </c>
      <c r="I1072">
        <f t="shared" si="49"/>
        <v>0</v>
      </c>
      <c r="J1072">
        <f t="shared" si="50"/>
        <v>1</v>
      </c>
    </row>
    <row r="1073" spans="1:10" x14ac:dyDescent="0.25">
      <c r="A1073" s="6">
        <v>37</v>
      </c>
      <c r="B1073" s="6" t="s">
        <v>21</v>
      </c>
      <c r="C1073" s="7">
        <v>37.07</v>
      </c>
      <c r="D1073" s="6">
        <v>1</v>
      </c>
      <c r="E1073" s="6" t="s">
        <v>19</v>
      </c>
      <c r="F1073" s="6" t="s">
        <v>23</v>
      </c>
      <c r="G1073" s="7">
        <v>3987.1704299999997</v>
      </c>
      <c r="H1073" t="str">
        <f t="shared" si="48"/>
        <v>5.obesidade grau II</v>
      </c>
      <c r="I1073">
        <f t="shared" si="49"/>
        <v>1</v>
      </c>
      <c r="J1073">
        <f t="shared" si="50"/>
        <v>1</v>
      </c>
    </row>
    <row r="1074" spans="1:10" x14ac:dyDescent="0.25">
      <c r="A1074" s="6">
        <v>63</v>
      </c>
      <c r="B1074" s="6" t="s">
        <v>21</v>
      </c>
      <c r="C1074" s="7">
        <v>31.445</v>
      </c>
      <c r="D1074" s="6">
        <v>0</v>
      </c>
      <c r="E1074" s="6" t="s">
        <v>22</v>
      </c>
      <c r="F1074" s="6" t="s">
        <v>25</v>
      </c>
      <c r="G1074" s="7">
        <v>1397.445555</v>
      </c>
      <c r="H1074" t="str">
        <f t="shared" si="48"/>
        <v>4.obesidade grau I</v>
      </c>
      <c r="I1074">
        <f t="shared" si="49"/>
        <v>0</v>
      </c>
      <c r="J1074">
        <f t="shared" si="50"/>
        <v>1</v>
      </c>
    </row>
    <row r="1075" spans="1:10" x14ac:dyDescent="0.25">
      <c r="A1075" s="6">
        <v>21</v>
      </c>
      <c r="B1075" s="6" t="s">
        <v>21</v>
      </c>
      <c r="C1075" s="7">
        <v>31.254999999999999</v>
      </c>
      <c r="D1075" s="6">
        <v>0</v>
      </c>
      <c r="E1075" s="6" t="s">
        <v>22</v>
      </c>
      <c r="F1075" s="6" t="s">
        <v>24</v>
      </c>
      <c r="G1075" s="7">
        <v>190.95274499999999</v>
      </c>
      <c r="H1075" t="str">
        <f t="shared" si="48"/>
        <v>4.obesidade grau I</v>
      </c>
      <c r="I1075">
        <f t="shared" si="49"/>
        <v>0</v>
      </c>
      <c r="J1075">
        <f t="shared" si="50"/>
        <v>1</v>
      </c>
    </row>
    <row r="1076" spans="1:10" x14ac:dyDescent="0.25">
      <c r="A1076" s="6">
        <v>54</v>
      </c>
      <c r="B1076" s="6" t="s">
        <v>18</v>
      </c>
      <c r="C1076" s="7">
        <v>28.88</v>
      </c>
      <c r="D1076" s="6">
        <v>2</v>
      </c>
      <c r="E1076" s="6" t="s">
        <v>22</v>
      </c>
      <c r="F1076" s="6" t="s">
        <v>25</v>
      </c>
      <c r="G1076" s="7">
        <v>1209.6651200000001</v>
      </c>
      <c r="H1076" t="str">
        <f t="shared" si="48"/>
        <v>3.sobrepeso</v>
      </c>
      <c r="I1076">
        <f t="shared" si="49"/>
        <v>0</v>
      </c>
      <c r="J1076">
        <f t="shared" si="50"/>
        <v>1</v>
      </c>
    </row>
    <row r="1077" spans="1:10" x14ac:dyDescent="0.25">
      <c r="A1077" s="6">
        <v>60</v>
      </c>
      <c r="B1077" s="6" t="s">
        <v>18</v>
      </c>
      <c r="C1077" s="7">
        <v>18.335000000000001</v>
      </c>
      <c r="D1077" s="6">
        <v>0</v>
      </c>
      <c r="E1077" s="6" t="s">
        <v>22</v>
      </c>
      <c r="F1077" s="6" t="s">
        <v>25</v>
      </c>
      <c r="G1077" s="7">
        <v>1320.4285649999999</v>
      </c>
      <c r="H1077" t="str">
        <f t="shared" si="48"/>
        <v>1.baixo peso</v>
      </c>
      <c r="I1077">
        <f t="shared" si="49"/>
        <v>0</v>
      </c>
      <c r="J1077">
        <f t="shared" si="50"/>
        <v>0</v>
      </c>
    </row>
    <row r="1078" spans="1:10" x14ac:dyDescent="0.25">
      <c r="A1078" s="6">
        <v>32</v>
      </c>
      <c r="B1078" s="6" t="s">
        <v>18</v>
      </c>
      <c r="C1078" s="7">
        <v>29.59</v>
      </c>
      <c r="D1078" s="6">
        <v>1</v>
      </c>
      <c r="E1078" s="6" t="s">
        <v>22</v>
      </c>
      <c r="F1078" s="6" t="s">
        <v>23</v>
      </c>
      <c r="G1078" s="7">
        <v>456.28420999999997</v>
      </c>
      <c r="H1078" t="str">
        <f t="shared" si="48"/>
        <v>3.sobrepeso</v>
      </c>
      <c r="I1078">
        <f t="shared" si="49"/>
        <v>0</v>
      </c>
      <c r="J1078">
        <f t="shared" si="50"/>
        <v>1</v>
      </c>
    </row>
    <row r="1079" spans="1:10" x14ac:dyDescent="0.25">
      <c r="A1079" s="6">
        <v>47</v>
      </c>
      <c r="B1079" s="6" t="s">
        <v>18</v>
      </c>
      <c r="C1079" s="7">
        <v>32</v>
      </c>
      <c r="D1079" s="6">
        <v>1</v>
      </c>
      <c r="E1079" s="6" t="s">
        <v>22</v>
      </c>
      <c r="F1079" s="6" t="s">
        <v>20</v>
      </c>
      <c r="G1079" s="7">
        <v>855.13469999999995</v>
      </c>
      <c r="H1079" t="str">
        <f t="shared" si="48"/>
        <v>4.obesidade grau I</v>
      </c>
      <c r="I1079">
        <f t="shared" si="49"/>
        <v>0</v>
      </c>
      <c r="J1079">
        <f t="shared" si="50"/>
        <v>1</v>
      </c>
    </row>
    <row r="1080" spans="1:10" x14ac:dyDescent="0.25">
      <c r="A1080" s="6">
        <v>21</v>
      </c>
      <c r="B1080" s="6" t="s">
        <v>21</v>
      </c>
      <c r="C1080" s="7">
        <v>26.03</v>
      </c>
      <c r="D1080" s="6">
        <v>0</v>
      </c>
      <c r="E1080" s="6" t="s">
        <v>22</v>
      </c>
      <c r="F1080" s="6" t="s">
        <v>25</v>
      </c>
      <c r="G1080" s="7">
        <v>210.22647000000001</v>
      </c>
      <c r="H1080" t="str">
        <f t="shared" si="48"/>
        <v>3.sobrepeso</v>
      </c>
      <c r="I1080">
        <f t="shared" si="49"/>
        <v>0</v>
      </c>
      <c r="J1080">
        <f t="shared" si="50"/>
        <v>1</v>
      </c>
    </row>
    <row r="1081" spans="1:10" x14ac:dyDescent="0.25">
      <c r="A1081" s="6">
        <v>28</v>
      </c>
      <c r="B1081" s="6" t="s">
        <v>21</v>
      </c>
      <c r="C1081" s="7">
        <v>31.68</v>
      </c>
      <c r="D1081" s="6">
        <v>0</v>
      </c>
      <c r="E1081" s="6" t="s">
        <v>19</v>
      </c>
      <c r="F1081" s="6" t="s">
        <v>23</v>
      </c>
      <c r="G1081" s="7">
        <v>3467.2147199999999</v>
      </c>
      <c r="H1081" t="str">
        <f t="shared" si="48"/>
        <v>4.obesidade grau I</v>
      </c>
      <c r="I1081">
        <f t="shared" si="49"/>
        <v>1</v>
      </c>
      <c r="J1081">
        <f t="shared" si="50"/>
        <v>1</v>
      </c>
    </row>
    <row r="1082" spans="1:10" x14ac:dyDescent="0.25">
      <c r="A1082" s="6">
        <v>63</v>
      </c>
      <c r="B1082" s="6" t="s">
        <v>21</v>
      </c>
      <c r="C1082" s="7">
        <v>33.659999999999997</v>
      </c>
      <c r="D1082" s="6">
        <v>3</v>
      </c>
      <c r="E1082" s="6" t="s">
        <v>22</v>
      </c>
      <c r="F1082" s="6" t="s">
        <v>23</v>
      </c>
      <c r="G1082" s="7">
        <v>1516.15344</v>
      </c>
      <c r="H1082" t="str">
        <f t="shared" si="48"/>
        <v>4.obesidade grau I</v>
      </c>
      <c r="I1082">
        <f t="shared" si="49"/>
        <v>0</v>
      </c>
      <c r="J1082">
        <f t="shared" si="50"/>
        <v>1</v>
      </c>
    </row>
    <row r="1083" spans="1:10" x14ac:dyDescent="0.25">
      <c r="A1083" s="6">
        <v>18</v>
      </c>
      <c r="B1083" s="6" t="s">
        <v>21</v>
      </c>
      <c r="C1083" s="7">
        <v>21.78</v>
      </c>
      <c r="D1083" s="6">
        <v>2</v>
      </c>
      <c r="E1083" s="6" t="s">
        <v>22</v>
      </c>
      <c r="F1083" s="6" t="s">
        <v>23</v>
      </c>
      <c r="G1083" s="7">
        <v>1188.4048580000001</v>
      </c>
      <c r="H1083" t="str">
        <f t="shared" si="48"/>
        <v>2.peso normal</v>
      </c>
      <c r="I1083">
        <f t="shared" si="49"/>
        <v>0</v>
      </c>
      <c r="J1083">
        <f t="shared" si="50"/>
        <v>0</v>
      </c>
    </row>
    <row r="1084" spans="1:10" x14ac:dyDescent="0.25">
      <c r="A1084" s="6">
        <v>32</v>
      </c>
      <c r="B1084" s="6" t="s">
        <v>21</v>
      </c>
      <c r="C1084" s="7">
        <v>27.835000000000001</v>
      </c>
      <c r="D1084" s="6">
        <v>1</v>
      </c>
      <c r="E1084" s="6" t="s">
        <v>22</v>
      </c>
      <c r="F1084" s="6" t="s">
        <v>24</v>
      </c>
      <c r="G1084" s="7">
        <v>445.44026500000001</v>
      </c>
      <c r="H1084" t="str">
        <f t="shared" si="48"/>
        <v>3.sobrepeso</v>
      </c>
      <c r="I1084">
        <f t="shared" si="49"/>
        <v>0</v>
      </c>
      <c r="J1084">
        <f t="shared" si="50"/>
        <v>1</v>
      </c>
    </row>
    <row r="1085" spans="1:10" x14ac:dyDescent="0.25">
      <c r="A1085" s="6">
        <v>38</v>
      </c>
      <c r="B1085" s="6" t="s">
        <v>21</v>
      </c>
      <c r="C1085" s="7">
        <v>19.95</v>
      </c>
      <c r="D1085" s="6">
        <v>1</v>
      </c>
      <c r="E1085" s="6" t="s">
        <v>22</v>
      </c>
      <c r="F1085" s="6" t="s">
        <v>24</v>
      </c>
      <c r="G1085" s="7">
        <v>585.59024999999997</v>
      </c>
      <c r="H1085" t="str">
        <f t="shared" si="48"/>
        <v>2.peso normal</v>
      </c>
      <c r="I1085">
        <f t="shared" si="49"/>
        <v>0</v>
      </c>
      <c r="J1085">
        <f t="shared" si="50"/>
        <v>0</v>
      </c>
    </row>
    <row r="1086" spans="1:10" x14ac:dyDescent="0.25">
      <c r="A1086" s="6">
        <v>32</v>
      </c>
      <c r="B1086" s="6" t="s">
        <v>21</v>
      </c>
      <c r="C1086" s="7">
        <v>31.5</v>
      </c>
      <c r="D1086" s="6">
        <v>1</v>
      </c>
      <c r="E1086" s="6" t="s">
        <v>22</v>
      </c>
      <c r="F1086" s="6" t="s">
        <v>20</v>
      </c>
      <c r="G1086" s="7">
        <v>407.6497</v>
      </c>
      <c r="H1086" t="str">
        <f t="shared" si="48"/>
        <v>4.obesidade grau I</v>
      </c>
      <c r="I1086">
        <f t="shared" si="49"/>
        <v>0</v>
      </c>
      <c r="J1086">
        <f t="shared" si="50"/>
        <v>1</v>
      </c>
    </row>
    <row r="1087" spans="1:10" x14ac:dyDescent="0.25">
      <c r="A1087" s="6">
        <v>62</v>
      </c>
      <c r="B1087" s="6" t="s">
        <v>18</v>
      </c>
      <c r="C1087" s="7">
        <v>30.495000000000001</v>
      </c>
      <c r="D1087" s="6">
        <v>2</v>
      </c>
      <c r="E1087" s="6" t="s">
        <v>22</v>
      </c>
      <c r="F1087" s="6" t="s">
        <v>24</v>
      </c>
      <c r="G1087" s="7">
        <v>1501.976005</v>
      </c>
      <c r="H1087" t="str">
        <f t="shared" si="48"/>
        <v>4.obesidade grau I</v>
      </c>
      <c r="I1087">
        <f t="shared" si="49"/>
        <v>0</v>
      </c>
      <c r="J1087">
        <f t="shared" si="50"/>
        <v>1</v>
      </c>
    </row>
    <row r="1088" spans="1:10" x14ac:dyDescent="0.25">
      <c r="A1088" s="6">
        <v>39</v>
      </c>
      <c r="B1088" s="6" t="s">
        <v>18</v>
      </c>
      <c r="C1088" s="7">
        <v>18.3</v>
      </c>
      <c r="D1088" s="6">
        <v>5</v>
      </c>
      <c r="E1088" s="6" t="s">
        <v>19</v>
      </c>
      <c r="F1088" s="6" t="s">
        <v>20</v>
      </c>
      <c r="G1088" s="7">
        <v>1902.3259999999998</v>
      </c>
      <c r="H1088" t="str">
        <f t="shared" si="48"/>
        <v>1.baixo peso</v>
      </c>
      <c r="I1088">
        <f t="shared" si="49"/>
        <v>1</v>
      </c>
      <c r="J1088">
        <f t="shared" si="50"/>
        <v>0</v>
      </c>
    </row>
    <row r="1089" spans="1:10" x14ac:dyDescent="0.25">
      <c r="A1089" s="6">
        <v>55</v>
      </c>
      <c r="B1089" s="6" t="s">
        <v>21</v>
      </c>
      <c r="C1089" s="7">
        <v>28.975000000000001</v>
      </c>
      <c r="D1089" s="6">
        <v>0</v>
      </c>
      <c r="E1089" s="6" t="s">
        <v>22</v>
      </c>
      <c r="F1089" s="6" t="s">
        <v>25</v>
      </c>
      <c r="G1089" s="7">
        <v>1079.635025</v>
      </c>
      <c r="H1089" t="str">
        <f t="shared" si="48"/>
        <v>3.sobrepeso</v>
      </c>
      <c r="I1089">
        <f t="shared" si="49"/>
        <v>0</v>
      </c>
      <c r="J1089">
        <f t="shared" si="50"/>
        <v>1</v>
      </c>
    </row>
    <row r="1090" spans="1:10" x14ac:dyDescent="0.25">
      <c r="A1090" s="6">
        <v>57</v>
      </c>
      <c r="B1090" s="6" t="s">
        <v>21</v>
      </c>
      <c r="C1090" s="7">
        <v>31.54</v>
      </c>
      <c r="D1090" s="6">
        <v>0</v>
      </c>
      <c r="E1090" s="6" t="s">
        <v>22</v>
      </c>
      <c r="F1090" s="6" t="s">
        <v>24</v>
      </c>
      <c r="G1090" s="7">
        <v>1135.32276</v>
      </c>
      <c r="H1090" t="str">
        <f t="shared" si="48"/>
        <v>4.obesidade grau I</v>
      </c>
      <c r="I1090">
        <f t="shared" si="49"/>
        <v>0</v>
      </c>
      <c r="J1090">
        <f t="shared" si="50"/>
        <v>1</v>
      </c>
    </row>
    <row r="1091" spans="1:10" x14ac:dyDescent="0.25">
      <c r="A1091" s="6">
        <v>52</v>
      </c>
      <c r="B1091" s="6" t="s">
        <v>21</v>
      </c>
      <c r="C1091" s="7">
        <v>47.74</v>
      </c>
      <c r="D1091" s="6">
        <v>1</v>
      </c>
      <c r="E1091" s="6" t="s">
        <v>22</v>
      </c>
      <c r="F1091" s="6" t="s">
        <v>23</v>
      </c>
      <c r="G1091" s="7">
        <v>974.89105999999992</v>
      </c>
      <c r="H1091" t="str">
        <f t="shared" si="48"/>
        <v>6.obesidade grau III</v>
      </c>
      <c r="I1091">
        <f t="shared" si="49"/>
        <v>0</v>
      </c>
      <c r="J1091">
        <f t="shared" si="50"/>
        <v>1</v>
      </c>
    </row>
    <row r="1092" spans="1:10" x14ac:dyDescent="0.25">
      <c r="A1092" s="6">
        <v>56</v>
      </c>
      <c r="B1092" s="6" t="s">
        <v>21</v>
      </c>
      <c r="C1092" s="7">
        <v>22.1</v>
      </c>
      <c r="D1092" s="6">
        <v>0</v>
      </c>
      <c r="E1092" s="6" t="s">
        <v>22</v>
      </c>
      <c r="F1092" s="6" t="s">
        <v>20</v>
      </c>
      <c r="G1092" s="7">
        <v>1057.7086999999999</v>
      </c>
      <c r="H1092" t="str">
        <f t="shared" ref="H1092:H1155" si="51">IF(C1092&lt;18.5,"1.baixo peso",IF(C1092&lt;25,"2.peso normal",IF(C1092&lt;30,"3.sobrepeso",IF(C1092&lt;35,"4.obesidade grau I",IF(C1092&lt;40,"5.obesidade grau II","6.obesidade grau III")))))</f>
        <v>2.peso normal</v>
      </c>
      <c r="I1092">
        <f t="shared" ref="I1092:I1155" si="52">IF(E1092="Sim",1,0)</f>
        <v>0</v>
      </c>
      <c r="J1092">
        <f t="shared" ref="J1092:J1155" si="53">IF(C1092&gt;24.99,1,0)</f>
        <v>0</v>
      </c>
    </row>
    <row r="1093" spans="1:10" x14ac:dyDescent="0.25">
      <c r="A1093" s="6">
        <v>47</v>
      </c>
      <c r="B1093" s="6" t="s">
        <v>21</v>
      </c>
      <c r="C1093" s="7">
        <v>36.19</v>
      </c>
      <c r="D1093" s="6">
        <v>0</v>
      </c>
      <c r="E1093" s="6" t="s">
        <v>19</v>
      </c>
      <c r="F1093" s="6" t="s">
        <v>23</v>
      </c>
      <c r="G1093" s="7">
        <v>4167.6081100000001</v>
      </c>
      <c r="H1093" t="str">
        <f t="shared" si="51"/>
        <v>5.obesidade grau II</v>
      </c>
      <c r="I1093">
        <f t="shared" si="52"/>
        <v>1</v>
      </c>
      <c r="J1093">
        <f t="shared" si="53"/>
        <v>1</v>
      </c>
    </row>
    <row r="1094" spans="1:10" x14ac:dyDescent="0.25">
      <c r="A1094" s="6">
        <v>55</v>
      </c>
      <c r="B1094" s="6" t="s">
        <v>18</v>
      </c>
      <c r="C1094" s="7">
        <v>29.83</v>
      </c>
      <c r="D1094" s="6">
        <v>0</v>
      </c>
      <c r="E1094" s="6" t="s">
        <v>22</v>
      </c>
      <c r="F1094" s="6" t="s">
        <v>25</v>
      </c>
      <c r="G1094" s="7">
        <v>1128.6538699999999</v>
      </c>
      <c r="H1094" t="str">
        <f t="shared" si="51"/>
        <v>3.sobrepeso</v>
      </c>
      <c r="I1094">
        <f t="shared" si="52"/>
        <v>0</v>
      </c>
      <c r="J1094">
        <f t="shared" si="53"/>
        <v>1</v>
      </c>
    </row>
    <row r="1095" spans="1:10" x14ac:dyDescent="0.25">
      <c r="A1095" s="6">
        <v>23</v>
      </c>
      <c r="B1095" s="6" t="s">
        <v>21</v>
      </c>
      <c r="C1095" s="7">
        <v>32.700000000000003</v>
      </c>
      <c r="D1095" s="6">
        <v>3</v>
      </c>
      <c r="E1095" s="6" t="s">
        <v>22</v>
      </c>
      <c r="F1095" s="6" t="s">
        <v>20</v>
      </c>
      <c r="G1095" s="7">
        <v>359.14800000000002</v>
      </c>
      <c r="H1095" t="str">
        <f t="shared" si="51"/>
        <v>4.obesidade grau I</v>
      </c>
      <c r="I1095">
        <f t="shared" si="52"/>
        <v>0</v>
      </c>
      <c r="J1095">
        <f t="shared" si="53"/>
        <v>1</v>
      </c>
    </row>
    <row r="1096" spans="1:10" x14ac:dyDescent="0.25">
      <c r="A1096" s="6">
        <v>22</v>
      </c>
      <c r="B1096" s="6" t="s">
        <v>18</v>
      </c>
      <c r="C1096" s="7">
        <v>30.4</v>
      </c>
      <c r="D1096" s="6">
        <v>0</v>
      </c>
      <c r="E1096" s="6" t="s">
        <v>19</v>
      </c>
      <c r="F1096" s="6" t="s">
        <v>24</v>
      </c>
      <c r="G1096" s="7">
        <v>3390.7548000000002</v>
      </c>
      <c r="H1096" t="str">
        <f t="shared" si="51"/>
        <v>4.obesidade grau I</v>
      </c>
      <c r="I1096">
        <f t="shared" si="52"/>
        <v>1</v>
      </c>
      <c r="J1096">
        <f t="shared" si="53"/>
        <v>1</v>
      </c>
    </row>
    <row r="1097" spans="1:10" x14ac:dyDescent="0.25">
      <c r="A1097" s="6">
        <v>50</v>
      </c>
      <c r="B1097" s="6" t="s">
        <v>18</v>
      </c>
      <c r="C1097" s="7">
        <v>33.700000000000003</v>
      </c>
      <c r="D1097" s="6">
        <v>4</v>
      </c>
      <c r="E1097" s="6" t="s">
        <v>22</v>
      </c>
      <c r="F1097" s="6" t="s">
        <v>20</v>
      </c>
      <c r="G1097" s="7">
        <v>1129.9343000000001</v>
      </c>
      <c r="H1097" t="str">
        <f t="shared" si="51"/>
        <v>4.obesidade grau I</v>
      </c>
      <c r="I1097">
        <f t="shared" si="52"/>
        <v>0</v>
      </c>
      <c r="J1097">
        <f t="shared" si="53"/>
        <v>1</v>
      </c>
    </row>
    <row r="1098" spans="1:10" x14ac:dyDescent="0.25">
      <c r="A1098" s="6">
        <v>18</v>
      </c>
      <c r="B1098" s="6" t="s">
        <v>18</v>
      </c>
      <c r="C1098" s="7">
        <v>31.35</v>
      </c>
      <c r="D1098" s="6">
        <v>4</v>
      </c>
      <c r="E1098" s="6" t="s">
        <v>22</v>
      </c>
      <c r="F1098" s="6" t="s">
        <v>25</v>
      </c>
      <c r="G1098" s="7">
        <v>456.11885000000001</v>
      </c>
      <c r="H1098" t="str">
        <f t="shared" si="51"/>
        <v>4.obesidade grau I</v>
      </c>
      <c r="I1098">
        <f t="shared" si="52"/>
        <v>0</v>
      </c>
      <c r="J1098">
        <f t="shared" si="53"/>
        <v>1</v>
      </c>
    </row>
    <row r="1099" spans="1:10" x14ac:dyDescent="0.25">
      <c r="A1099" s="6">
        <v>51</v>
      </c>
      <c r="B1099" s="6" t="s">
        <v>18</v>
      </c>
      <c r="C1099" s="7">
        <v>34.96</v>
      </c>
      <c r="D1099" s="6">
        <v>2</v>
      </c>
      <c r="E1099" s="6" t="s">
        <v>19</v>
      </c>
      <c r="F1099" s="6" t="s">
        <v>25</v>
      </c>
      <c r="G1099" s="7">
        <v>4464.1197400000001</v>
      </c>
      <c r="H1099" t="str">
        <f t="shared" si="51"/>
        <v>4.obesidade grau I</v>
      </c>
      <c r="I1099">
        <f t="shared" si="52"/>
        <v>1</v>
      </c>
      <c r="J1099">
        <f t="shared" si="53"/>
        <v>1</v>
      </c>
    </row>
    <row r="1100" spans="1:10" x14ac:dyDescent="0.25">
      <c r="A1100" s="6">
        <v>22</v>
      </c>
      <c r="B1100" s="6" t="s">
        <v>21</v>
      </c>
      <c r="C1100" s="7">
        <v>33.770000000000003</v>
      </c>
      <c r="D1100" s="6">
        <v>0</v>
      </c>
      <c r="E1100" s="6" t="s">
        <v>22</v>
      </c>
      <c r="F1100" s="6" t="s">
        <v>23</v>
      </c>
      <c r="G1100" s="7">
        <v>167.46323000000001</v>
      </c>
      <c r="H1100" t="str">
        <f t="shared" si="51"/>
        <v>4.obesidade grau I</v>
      </c>
      <c r="I1100">
        <f t="shared" si="52"/>
        <v>0</v>
      </c>
      <c r="J1100">
        <f t="shared" si="53"/>
        <v>1</v>
      </c>
    </row>
    <row r="1101" spans="1:10" x14ac:dyDescent="0.25">
      <c r="A1101" s="6">
        <v>52</v>
      </c>
      <c r="B1101" s="6" t="s">
        <v>18</v>
      </c>
      <c r="C1101" s="7">
        <v>30.875</v>
      </c>
      <c r="D1101" s="6">
        <v>0</v>
      </c>
      <c r="E1101" s="6" t="s">
        <v>22</v>
      </c>
      <c r="F1101" s="6" t="s">
        <v>25</v>
      </c>
      <c r="G1101" s="7">
        <v>2304.5566159999998</v>
      </c>
      <c r="H1101" t="str">
        <f t="shared" si="51"/>
        <v>4.obesidade grau I</v>
      </c>
      <c r="I1101">
        <f t="shared" si="52"/>
        <v>0</v>
      </c>
      <c r="J1101">
        <f t="shared" si="53"/>
        <v>1</v>
      </c>
    </row>
    <row r="1102" spans="1:10" x14ac:dyDescent="0.25">
      <c r="A1102" s="6">
        <v>25</v>
      </c>
      <c r="B1102" s="6" t="s">
        <v>18</v>
      </c>
      <c r="C1102" s="7">
        <v>33.99</v>
      </c>
      <c r="D1102" s="6">
        <v>1</v>
      </c>
      <c r="E1102" s="6" t="s">
        <v>22</v>
      </c>
      <c r="F1102" s="6" t="s">
        <v>23</v>
      </c>
      <c r="G1102" s="7">
        <v>322.71211</v>
      </c>
      <c r="H1102" t="str">
        <f t="shared" si="51"/>
        <v>4.obesidade grau I</v>
      </c>
      <c r="I1102">
        <f t="shared" si="52"/>
        <v>0</v>
      </c>
      <c r="J1102">
        <f t="shared" si="53"/>
        <v>1</v>
      </c>
    </row>
    <row r="1103" spans="1:10" x14ac:dyDescent="0.25">
      <c r="A1103" s="6">
        <v>33</v>
      </c>
      <c r="B1103" s="6" t="s">
        <v>18</v>
      </c>
      <c r="C1103" s="7">
        <v>19.094999999999999</v>
      </c>
      <c r="D1103" s="6">
        <v>2</v>
      </c>
      <c r="E1103" s="6" t="s">
        <v>19</v>
      </c>
      <c r="F1103" s="6" t="s">
        <v>25</v>
      </c>
      <c r="G1103" s="7">
        <v>1677.6304049999999</v>
      </c>
      <c r="H1103" t="str">
        <f t="shared" si="51"/>
        <v>2.peso normal</v>
      </c>
      <c r="I1103">
        <f t="shared" si="52"/>
        <v>1</v>
      </c>
      <c r="J1103">
        <f t="shared" si="53"/>
        <v>0</v>
      </c>
    </row>
    <row r="1104" spans="1:10" x14ac:dyDescent="0.25">
      <c r="A1104" s="6">
        <v>53</v>
      </c>
      <c r="B1104" s="6" t="s">
        <v>21</v>
      </c>
      <c r="C1104" s="7">
        <v>28.6</v>
      </c>
      <c r="D1104" s="6">
        <v>3</v>
      </c>
      <c r="E1104" s="6" t="s">
        <v>22</v>
      </c>
      <c r="F1104" s="6" t="s">
        <v>20</v>
      </c>
      <c r="G1104" s="7">
        <v>1125.3421000000001</v>
      </c>
      <c r="H1104" t="str">
        <f t="shared" si="51"/>
        <v>3.sobrepeso</v>
      </c>
      <c r="I1104">
        <f t="shared" si="52"/>
        <v>0</v>
      </c>
      <c r="J1104">
        <f t="shared" si="53"/>
        <v>1</v>
      </c>
    </row>
    <row r="1105" spans="1:10" x14ac:dyDescent="0.25">
      <c r="A1105" s="6">
        <v>29</v>
      </c>
      <c r="B1105" s="6" t="s">
        <v>21</v>
      </c>
      <c r="C1105" s="7">
        <v>38.94</v>
      </c>
      <c r="D1105" s="6">
        <v>1</v>
      </c>
      <c r="E1105" s="6" t="s">
        <v>22</v>
      </c>
      <c r="F1105" s="6" t="s">
        <v>23</v>
      </c>
      <c r="G1105" s="7">
        <v>347.14096000000001</v>
      </c>
      <c r="H1105" t="str">
        <f t="shared" si="51"/>
        <v>5.obesidade grau II</v>
      </c>
      <c r="I1105">
        <f t="shared" si="52"/>
        <v>0</v>
      </c>
      <c r="J1105">
        <f t="shared" si="53"/>
        <v>1</v>
      </c>
    </row>
    <row r="1106" spans="1:10" x14ac:dyDescent="0.25">
      <c r="A1106" s="6">
        <v>58</v>
      </c>
      <c r="B1106" s="6" t="s">
        <v>21</v>
      </c>
      <c r="C1106" s="7">
        <v>36.08</v>
      </c>
      <c r="D1106" s="6">
        <v>0</v>
      </c>
      <c r="E1106" s="6" t="s">
        <v>22</v>
      </c>
      <c r="F1106" s="6" t="s">
        <v>23</v>
      </c>
      <c r="G1106" s="7">
        <v>1136.3283200000001</v>
      </c>
      <c r="H1106" t="str">
        <f t="shared" si="51"/>
        <v>5.obesidade grau II</v>
      </c>
      <c r="I1106">
        <f t="shared" si="52"/>
        <v>0</v>
      </c>
      <c r="J1106">
        <f t="shared" si="53"/>
        <v>1</v>
      </c>
    </row>
    <row r="1107" spans="1:10" x14ac:dyDescent="0.25">
      <c r="A1107" s="6">
        <v>37</v>
      </c>
      <c r="B1107" s="6" t="s">
        <v>21</v>
      </c>
      <c r="C1107" s="7">
        <v>29.8</v>
      </c>
      <c r="D1107" s="6">
        <v>0</v>
      </c>
      <c r="E1107" s="6" t="s">
        <v>22</v>
      </c>
      <c r="F1107" s="6" t="s">
        <v>20</v>
      </c>
      <c r="G1107" s="7">
        <v>2042.060465</v>
      </c>
      <c r="H1107" t="str">
        <f t="shared" si="51"/>
        <v>3.sobrepeso</v>
      </c>
      <c r="I1107">
        <f t="shared" si="52"/>
        <v>0</v>
      </c>
      <c r="J1107">
        <f t="shared" si="53"/>
        <v>1</v>
      </c>
    </row>
    <row r="1108" spans="1:10" x14ac:dyDescent="0.25">
      <c r="A1108" s="6">
        <v>54</v>
      </c>
      <c r="B1108" s="6" t="s">
        <v>18</v>
      </c>
      <c r="C1108" s="7">
        <v>31.24</v>
      </c>
      <c r="D1108" s="6">
        <v>0</v>
      </c>
      <c r="E1108" s="6" t="s">
        <v>22</v>
      </c>
      <c r="F1108" s="6" t="s">
        <v>23</v>
      </c>
      <c r="G1108" s="7">
        <v>1033.8931600000001</v>
      </c>
      <c r="H1108" t="str">
        <f t="shared" si="51"/>
        <v>4.obesidade grau I</v>
      </c>
      <c r="I1108">
        <f t="shared" si="52"/>
        <v>0</v>
      </c>
      <c r="J1108">
        <f t="shared" si="53"/>
        <v>1</v>
      </c>
    </row>
    <row r="1109" spans="1:10" x14ac:dyDescent="0.25">
      <c r="A1109" s="6">
        <v>49</v>
      </c>
      <c r="B1109" s="6" t="s">
        <v>18</v>
      </c>
      <c r="C1109" s="7">
        <v>29.925000000000001</v>
      </c>
      <c r="D1109" s="6">
        <v>0</v>
      </c>
      <c r="E1109" s="6" t="s">
        <v>22</v>
      </c>
      <c r="F1109" s="6" t="s">
        <v>24</v>
      </c>
      <c r="G1109" s="7">
        <v>898.81587500000001</v>
      </c>
      <c r="H1109" t="str">
        <f t="shared" si="51"/>
        <v>3.sobrepeso</v>
      </c>
      <c r="I1109">
        <f t="shared" si="52"/>
        <v>0</v>
      </c>
      <c r="J1109">
        <f t="shared" si="53"/>
        <v>1</v>
      </c>
    </row>
    <row r="1110" spans="1:10" x14ac:dyDescent="0.25">
      <c r="A1110" s="6">
        <v>50</v>
      </c>
      <c r="B1110" s="6" t="s">
        <v>18</v>
      </c>
      <c r="C1110" s="7">
        <v>26.22</v>
      </c>
      <c r="D1110" s="6">
        <v>2</v>
      </c>
      <c r="E1110" s="6" t="s">
        <v>22</v>
      </c>
      <c r="F1110" s="6" t="s">
        <v>24</v>
      </c>
      <c r="G1110" s="7">
        <v>1049.3945799999999</v>
      </c>
      <c r="H1110" t="str">
        <f t="shared" si="51"/>
        <v>3.sobrepeso</v>
      </c>
      <c r="I1110">
        <f t="shared" si="52"/>
        <v>0</v>
      </c>
      <c r="J1110">
        <f t="shared" si="53"/>
        <v>1</v>
      </c>
    </row>
    <row r="1111" spans="1:10" x14ac:dyDescent="0.25">
      <c r="A1111" s="6">
        <v>26</v>
      </c>
      <c r="B1111" s="6" t="s">
        <v>21</v>
      </c>
      <c r="C1111" s="7">
        <v>30</v>
      </c>
      <c r="D1111" s="6">
        <v>1</v>
      </c>
      <c r="E1111" s="6" t="s">
        <v>22</v>
      </c>
      <c r="F1111" s="6" t="s">
        <v>20</v>
      </c>
      <c r="G1111" s="7">
        <v>290.40880000000004</v>
      </c>
      <c r="H1111" t="str">
        <f t="shared" si="51"/>
        <v>4.obesidade grau I</v>
      </c>
      <c r="I1111">
        <f t="shared" si="52"/>
        <v>0</v>
      </c>
      <c r="J1111">
        <f t="shared" si="53"/>
        <v>1</v>
      </c>
    </row>
    <row r="1112" spans="1:10" x14ac:dyDescent="0.25">
      <c r="A1112" s="6">
        <v>45</v>
      </c>
      <c r="B1112" s="6" t="s">
        <v>21</v>
      </c>
      <c r="C1112" s="7">
        <v>20.350000000000001</v>
      </c>
      <c r="D1112" s="6">
        <v>3</v>
      </c>
      <c r="E1112" s="6" t="s">
        <v>22</v>
      </c>
      <c r="F1112" s="6" t="s">
        <v>23</v>
      </c>
      <c r="G1112" s="7">
        <v>860.53615000000013</v>
      </c>
      <c r="H1112" t="str">
        <f t="shared" si="51"/>
        <v>2.peso normal</v>
      </c>
      <c r="I1112">
        <f t="shared" si="52"/>
        <v>0</v>
      </c>
      <c r="J1112">
        <f t="shared" si="53"/>
        <v>0</v>
      </c>
    </row>
    <row r="1113" spans="1:10" x14ac:dyDescent="0.25">
      <c r="A1113" s="6">
        <v>54</v>
      </c>
      <c r="B1113" s="6" t="s">
        <v>18</v>
      </c>
      <c r="C1113" s="7">
        <v>32.299999999999997</v>
      </c>
      <c r="D1113" s="6">
        <v>1</v>
      </c>
      <c r="E1113" s="6" t="s">
        <v>22</v>
      </c>
      <c r="F1113" s="6" t="s">
        <v>25</v>
      </c>
      <c r="G1113" s="7">
        <v>1151.2405000000001</v>
      </c>
      <c r="H1113" t="str">
        <f t="shared" si="51"/>
        <v>4.obesidade grau I</v>
      </c>
      <c r="I1113">
        <f t="shared" si="52"/>
        <v>0</v>
      </c>
      <c r="J1113">
        <f t="shared" si="53"/>
        <v>1</v>
      </c>
    </row>
    <row r="1114" spans="1:10" x14ac:dyDescent="0.25">
      <c r="A1114" s="6">
        <v>38</v>
      </c>
      <c r="B1114" s="6" t="s">
        <v>21</v>
      </c>
      <c r="C1114" s="7">
        <v>38.39</v>
      </c>
      <c r="D1114" s="6">
        <v>3</v>
      </c>
      <c r="E1114" s="6" t="s">
        <v>19</v>
      </c>
      <c r="F1114" s="6" t="s">
        <v>23</v>
      </c>
      <c r="G1114" s="7">
        <v>4194.9244100000005</v>
      </c>
      <c r="H1114" t="str">
        <f t="shared" si="51"/>
        <v>5.obesidade grau II</v>
      </c>
      <c r="I1114">
        <f t="shared" si="52"/>
        <v>1</v>
      </c>
      <c r="J1114">
        <f t="shared" si="53"/>
        <v>1</v>
      </c>
    </row>
    <row r="1115" spans="1:10" x14ac:dyDescent="0.25">
      <c r="A1115" s="6">
        <v>48</v>
      </c>
      <c r="B1115" s="6" t="s">
        <v>18</v>
      </c>
      <c r="C1115" s="7">
        <v>25.85</v>
      </c>
      <c r="D1115" s="6">
        <v>3</v>
      </c>
      <c r="E1115" s="6" t="s">
        <v>19</v>
      </c>
      <c r="F1115" s="6" t="s">
        <v>23</v>
      </c>
      <c r="G1115" s="7">
        <v>2418.0933500000001</v>
      </c>
      <c r="H1115" t="str">
        <f t="shared" si="51"/>
        <v>3.sobrepeso</v>
      </c>
      <c r="I1115">
        <f t="shared" si="52"/>
        <v>1</v>
      </c>
      <c r="J1115">
        <f t="shared" si="53"/>
        <v>1</v>
      </c>
    </row>
    <row r="1116" spans="1:10" x14ac:dyDescent="0.25">
      <c r="A1116" s="6">
        <v>28</v>
      </c>
      <c r="B1116" s="6" t="s">
        <v>18</v>
      </c>
      <c r="C1116" s="7">
        <v>26.315000000000001</v>
      </c>
      <c r="D1116" s="6">
        <v>3</v>
      </c>
      <c r="E1116" s="6" t="s">
        <v>22</v>
      </c>
      <c r="F1116" s="6" t="s">
        <v>24</v>
      </c>
      <c r="G1116" s="7">
        <v>531.21698500000002</v>
      </c>
      <c r="H1116" t="str">
        <f t="shared" si="51"/>
        <v>3.sobrepeso</v>
      </c>
      <c r="I1116">
        <f t="shared" si="52"/>
        <v>0</v>
      </c>
      <c r="J1116">
        <f t="shared" si="53"/>
        <v>1</v>
      </c>
    </row>
    <row r="1117" spans="1:10" x14ac:dyDescent="0.25">
      <c r="A1117" s="6">
        <v>23</v>
      </c>
      <c r="B1117" s="6" t="s">
        <v>21</v>
      </c>
      <c r="C1117" s="7">
        <v>24.51</v>
      </c>
      <c r="D1117" s="6">
        <v>0</v>
      </c>
      <c r="E1117" s="6" t="s">
        <v>22</v>
      </c>
      <c r="F1117" s="6" t="s">
        <v>25</v>
      </c>
      <c r="G1117" s="7">
        <v>239.60958999999997</v>
      </c>
      <c r="H1117" t="str">
        <f t="shared" si="51"/>
        <v>2.peso normal</v>
      </c>
      <c r="I1117">
        <f t="shared" si="52"/>
        <v>0</v>
      </c>
      <c r="J1117">
        <f t="shared" si="53"/>
        <v>0</v>
      </c>
    </row>
    <row r="1118" spans="1:10" x14ac:dyDescent="0.25">
      <c r="A1118" s="6">
        <v>55</v>
      </c>
      <c r="B1118" s="6" t="s">
        <v>21</v>
      </c>
      <c r="C1118" s="7">
        <v>32.67</v>
      </c>
      <c r="D1118" s="6">
        <v>1</v>
      </c>
      <c r="E1118" s="6" t="s">
        <v>22</v>
      </c>
      <c r="F1118" s="6" t="s">
        <v>23</v>
      </c>
      <c r="G1118" s="7">
        <v>1080.74863</v>
      </c>
      <c r="H1118" t="str">
        <f t="shared" si="51"/>
        <v>4.obesidade grau I</v>
      </c>
      <c r="I1118">
        <f t="shared" si="52"/>
        <v>0</v>
      </c>
      <c r="J1118">
        <f t="shared" si="53"/>
        <v>1</v>
      </c>
    </row>
    <row r="1119" spans="1:10" x14ac:dyDescent="0.25">
      <c r="A1119" s="6">
        <v>41</v>
      </c>
      <c r="B1119" s="6" t="s">
        <v>21</v>
      </c>
      <c r="C1119" s="7">
        <v>29.64</v>
      </c>
      <c r="D1119" s="6">
        <v>5</v>
      </c>
      <c r="E1119" s="6" t="s">
        <v>22</v>
      </c>
      <c r="F1119" s="6" t="s">
        <v>25</v>
      </c>
      <c r="G1119" s="7">
        <v>922.24025999999992</v>
      </c>
      <c r="H1119" t="str">
        <f t="shared" si="51"/>
        <v>3.sobrepeso</v>
      </c>
      <c r="I1119">
        <f t="shared" si="52"/>
        <v>0</v>
      </c>
      <c r="J1119">
        <f t="shared" si="53"/>
        <v>1</v>
      </c>
    </row>
    <row r="1120" spans="1:10" x14ac:dyDescent="0.25">
      <c r="A1120" s="6">
        <v>25</v>
      </c>
      <c r="B1120" s="6" t="s">
        <v>21</v>
      </c>
      <c r="C1120" s="7">
        <v>33.33</v>
      </c>
      <c r="D1120" s="6">
        <v>2</v>
      </c>
      <c r="E1120" s="6" t="s">
        <v>19</v>
      </c>
      <c r="F1120" s="6" t="s">
        <v>23</v>
      </c>
      <c r="G1120" s="7">
        <v>3612.4573700000001</v>
      </c>
      <c r="H1120" t="str">
        <f t="shared" si="51"/>
        <v>4.obesidade grau I</v>
      </c>
      <c r="I1120">
        <f t="shared" si="52"/>
        <v>1</v>
      </c>
      <c r="J1120">
        <f t="shared" si="53"/>
        <v>1</v>
      </c>
    </row>
    <row r="1121" spans="1:10" x14ac:dyDescent="0.25">
      <c r="A1121" s="6">
        <v>33</v>
      </c>
      <c r="B1121" s="6" t="s">
        <v>21</v>
      </c>
      <c r="C1121" s="7">
        <v>35.75</v>
      </c>
      <c r="D1121" s="6">
        <v>1</v>
      </c>
      <c r="E1121" s="6" t="s">
        <v>19</v>
      </c>
      <c r="F1121" s="6" t="s">
        <v>23</v>
      </c>
      <c r="G1121" s="7">
        <v>3828.27495</v>
      </c>
      <c r="H1121" t="str">
        <f t="shared" si="51"/>
        <v>5.obesidade grau II</v>
      </c>
      <c r="I1121">
        <f t="shared" si="52"/>
        <v>1</v>
      </c>
      <c r="J1121">
        <f t="shared" si="53"/>
        <v>1</v>
      </c>
    </row>
    <row r="1122" spans="1:10" x14ac:dyDescent="0.25">
      <c r="A1122" s="6">
        <v>30</v>
      </c>
      <c r="B1122" s="6" t="s">
        <v>18</v>
      </c>
      <c r="C1122" s="7">
        <v>19.95</v>
      </c>
      <c r="D1122" s="6">
        <v>3</v>
      </c>
      <c r="E1122" s="6" t="s">
        <v>22</v>
      </c>
      <c r="F1122" s="6" t="s">
        <v>24</v>
      </c>
      <c r="G1122" s="7">
        <v>569.34305000000006</v>
      </c>
      <c r="H1122" t="str">
        <f t="shared" si="51"/>
        <v>2.peso normal</v>
      </c>
      <c r="I1122">
        <f t="shared" si="52"/>
        <v>0</v>
      </c>
      <c r="J1122">
        <f t="shared" si="53"/>
        <v>0</v>
      </c>
    </row>
    <row r="1123" spans="1:10" x14ac:dyDescent="0.25">
      <c r="A1123" s="6">
        <v>23</v>
      </c>
      <c r="B1123" s="6" t="s">
        <v>18</v>
      </c>
      <c r="C1123" s="7">
        <v>31.4</v>
      </c>
      <c r="D1123" s="6">
        <v>0</v>
      </c>
      <c r="E1123" s="6" t="s">
        <v>19</v>
      </c>
      <c r="F1123" s="6" t="s">
        <v>20</v>
      </c>
      <c r="G1123" s="7">
        <v>3416.6273000000001</v>
      </c>
      <c r="H1123" t="str">
        <f t="shared" si="51"/>
        <v>4.obesidade grau I</v>
      </c>
      <c r="I1123">
        <f t="shared" si="52"/>
        <v>1</v>
      </c>
      <c r="J1123">
        <f t="shared" si="53"/>
        <v>1</v>
      </c>
    </row>
    <row r="1124" spans="1:10" x14ac:dyDescent="0.25">
      <c r="A1124" s="6">
        <v>46</v>
      </c>
      <c r="B1124" s="6" t="s">
        <v>21</v>
      </c>
      <c r="C1124" s="7">
        <v>38.17</v>
      </c>
      <c r="D1124" s="6">
        <v>2</v>
      </c>
      <c r="E1124" s="6" t="s">
        <v>22</v>
      </c>
      <c r="F1124" s="6" t="s">
        <v>23</v>
      </c>
      <c r="G1124" s="7">
        <v>834.71643000000006</v>
      </c>
      <c r="H1124" t="str">
        <f t="shared" si="51"/>
        <v>5.obesidade grau II</v>
      </c>
      <c r="I1124">
        <f t="shared" si="52"/>
        <v>0</v>
      </c>
      <c r="J1124">
        <f t="shared" si="53"/>
        <v>1</v>
      </c>
    </row>
    <row r="1125" spans="1:10" x14ac:dyDescent="0.25">
      <c r="A1125" s="6">
        <v>53</v>
      </c>
      <c r="B1125" s="6" t="s">
        <v>18</v>
      </c>
      <c r="C1125" s="7">
        <v>36.86</v>
      </c>
      <c r="D1125" s="6">
        <v>3</v>
      </c>
      <c r="E1125" s="6" t="s">
        <v>19</v>
      </c>
      <c r="F1125" s="6" t="s">
        <v>24</v>
      </c>
      <c r="G1125" s="7">
        <v>4666.1442399999996</v>
      </c>
      <c r="H1125" t="str">
        <f t="shared" si="51"/>
        <v>5.obesidade grau II</v>
      </c>
      <c r="I1125">
        <f t="shared" si="52"/>
        <v>1</v>
      </c>
      <c r="J1125">
        <f t="shared" si="53"/>
        <v>1</v>
      </c>
    </row>
    <row r="1126" spans="1:10" x14ac:dyDescent="0.25">
      <c r="A1126" s="6">
        <v>27</v>
      </c>
      <c r="B1126" s="6" t="s">
        <v>18</v>
      </c>
      <c r="C1126" s="7">
        <v>32.395000000000003</v>
      </c>
      <c r="D1126" s="6">
        <v>1</v>
      </c>
      <c r="E1126" s="6" t="s">
        <v>22</v>
      </c>
      <c r="F1126" s="6" t="s">
        <v>25</v>
      </c>
      <c r="G1126" s="7">
        <v>1890.3491409999999</v>
      </c>
      <c r="H1126" t="str">
        <f t="shared" si="51"/>
        <v>4.obesidade grau I</v>
      </c>
      <c r="I1126">
        <f t="shared" si="52"/>
        <v>0</v>
      </c>
      <c r="J1126">
        <f t="shared" si="53"/>
        <v>1</v>
      </c>
    </row>
    <row r="1127" spans="1:10" x14ac:dyDescent="0.25">
      <c r="A1127" s="6">
        <v>23</v>
      </c>
      <c r="B1127" s="6" t="s">
        <v>18</v>
      </c>
      <c r="C1127" s="7">
        <v>42.75</v>
      </c>
      <c r="D1127" s="6">
        <v>1</v>
      </c>
      <c r="E1127" s="6" t="s">
        <v>19</v>
      </c>
      <c r="F1127" s="6" t="s">
        <v>25</v>
      </c>
      <c r="G1127" s="7">
        <v>4090.4199500000004</v>
      </c>
      <c r="H1127" t="str">
        <f t="shared" si="51"/>
        <v>6.obesidade grau III</v>
      </c>
      <c r="I1127">
        <f t="shared" si="52"/>
        <v>1</v>
      </c>
      <c r="J1127">
        <f t="shared" si="53"/>
        <v>1</v>
      </c>
    </row>
    <row r="1128" spans="1:10" x14ac:dyDescent="0.25">
      <c r="A1128" s="6">
        <v>63</v>
      </c>
      <c r="B1128" s="6" t="s">
        <v>18</v>
      </c>
      <c r="C1128" s="7">
        <v>25.08</v>
      </c>
      <c r="D1128" s="6">
        <v>0</v>
      </c>
      <c r="E1128" s="6" t="s">
        <v>22</v>
      </c>
      <c r="F1128" s="6" t="s">
        <v>24</v>
      </c>
      <c r="G1128" s="7">
        <v>1425.46082</v>
      </c>
      <c r="H1128" t="str">
        <f t="shared" si="51"/>
        <v>3.sobrepeso</v>
      </c>
      <c r="I1128">
        <f t="shared" si="52"/>
        <v>0</v>
      </c>
      <c r="J1128">
        <f t="shared" si="53"/>
        <v>1</v>
      </c>
    </row>
    <row r="1129" spans="1:10" x14ac:dyDescent="0.25">
      <c r="A1129" s="6">
        <v>55</v>
      </c>
      <c r="B1129" s="6" t="s">
        <v>21</v>
      </c>
      <c r="C1129" s="7">
        <v>29.9</v>
      </c>
      <c r="D1129" s="6">
        <v>0</v>
      </c>
      <c r="E1129" s="6" t="s">
        <v>22</v>
      </c>
      <c r="F1129" s="6" t="s">
        <v>20</v>
      </c>
      <c r="G1129" s="7">
        <v>1021.4636</v>
      </c>
      <c r="H1129" t="str">
        <f t="shared" si="51"/>
        <v>3.sobrepeso</v>
      </c>
      <c r="I1129">
        <f t="shared" si="52"/>
        <v>0</v>
      </c>
      <c r="J1129">
        <f t="shared" si="53"/>
        <v>1</v>
      </c>
    </row>
    <row r="1130" spans="1:10" x14ac:dyDescent="0.25">
      <c r="A1130" s="6">
        <v>35</v>
      </c>
      <c r="B1130" s="6" t="s">
        <v>18</v>
      </c>
      <c r="C1130" s="7">
        <v>35.86</v>
      </c>
      <c r="D1130" s="6">
        <v>2</v>
      </c>
      <c r="E1130" s="6" t="s">
        <v>22</v>
      </c>
      <c r="F1130" s="6" t="s">
        <v>23</v>
      </c>
      <c r="G1130" s="7">
        <v>583.65204000000006</v>
      </c>
      <c r="H1130" t="str">
        <f t="shared" si="51"/>
        <v>5.obesidade grau II</v>
      </c>
      <c r="I1130">
        <f t="shared" si="52"/>
        <v>0</v>
      </c>
      <c r="J1130">
        <f t="shared" si="53"/>
        <v>1</v>
      </c>
    </row>
    <row r="1131" spans="1:10" x14ac:dyDescent="0.25">
      <c r="A1131" s="6">
        <v>34</v>
      </c>
      <c r="B1131" s="6" t="s">
        <v>21</v>
      </c>
      <c r="C1131" s="7">
        <v>32.799999999999997</v>
      </c>
      <c r="D1131" s="6">
        <v>1</v>
      </c>
      <c r="E1131" s="6" t="s">
        <v>22</v>
      </c>
      <c r="F1131" s="6" t="s">
        <v>20</v>
      </c>
      <c r="G1131" s="7">
        <v>1435.8364369999999</v>
      </c>
      <c r="H1131" t="str">
        <f t="shared" si="51"/>
        <v>4.obesidade grau I</v>
      </c>
      <c r="I1131">
        <f t="shared" si="52"/>
        <v>0</v>
      </c>
      <c r="J1131">
        <f t="shared" si="53"/>
        <v>1</v>
      </c>
    </row>
    <row r="1132" spans="1:10" x14ac:dyDescent="0.25">
      <c r="A1132" s="6">
        <v>19</v>
      </c>
      <c r="B1132" s="6" t="s">
        <v>18</v>
      </c>
      <c r="C1132" s="7">
        <v>18.600000000000001</v>
      </c>
      <c r="D1132" s="6">
        <v>0</v>
      </c>
      <c r="E1132" s="6" t="s">
        <v>22</v>
      </c>
      <c r="F1132" s="6" t="s">
        <v>20</v>
      </c>
      <c r="G1132" s="7">
        <v>172.8897</v>
      </c>
      <c r="H1132" t="str">
        <f t="shared" si="51"/>
        <v>2.peso normal</v>
      </c>
      <c r="I1132">
        <f t="shared" si="52"/>
        <v>0</v>
      </c>
      <c r="J1132">
        <f t="shared" si="53"/>
        <v>0</v>
      </c>
    </row>
    <row r="1133" spans="1:10" x14ac:dyDescent="0.25">
      <c r="A1133" s="6">
        <v>39</v>
      </c>
      <c r="B1133" s="6" t="s">
        <v>18</v>
      </c>
      <c r="C1133" s="7">
        <v>23.87</v>
      </c>
      <c r="D1133" s="6">
        <v>5</v>
      </c>
      <c r="E1133" s="6" t="s">
        <v>22</v>
      </c>
      <c r="F1133" s="6" t="s">
        <v>23</v>
      </c>
      <c r="G1133" s="7">
        <v>858.23022999999989</v>
      </c>
      <c r="H1133" t="str">
        <f t="shared" si="51"/>
        <v>2.peso normal</v>
      </c>
      <c r="I1133">
        <f t="shared" si="52"/>
        <v>0</v>
      </c>
      <c r="J1133">
        <f t="shared" si="53"/>
        <v>0</v>
      </c>
    </row>
    <row r="1134" spans="1:10" x14ac:dyDescent="0.25">
      <c r="A1134" s="6">
        <v>27</v>
      </c>
      <c r="B1134" s="6" t="s">
        <v>21</v>
      </c>
      <c r="C1134" s="7">
        <v>45.9</v>
      </c>
      <c r="D1134" s="6">
        <v>2</v>
      </c>
      <c r="E1134" s="6" t="s">
        <v>22</v>
      </c>
      <c r="F1134" s="6" t="s">
        <v>20</v>
      </c>
      <c r="G1134" s="7">
        <v>369.34280000000001</v>
      </c>
      <c r="H1134" t="str">
        <f t="shared" si="51"/>
        <v>6.obesidade grau III</v>
      </c>
      <c r="I1134">
        <f t="shared" si="52"/>
        <v>0</v>
      </c>
      <c r="J1134">
        <f t="shared" si="53"/>
        <v>1</v>
      </c>
    </row>
    <row r="1135" spans="1:10" x14ac:dyDescent="0.25">
      <c r="A1135" s="6">
        <v>57</v>
      </c>
      <c r="B1135" s="6" t="s">
        <v>21</v>
      </c>
      <c r="C1135" s="7">
        <v>40.28</v>
      </c>
      <c r="D1135" s="6">
        <v>0</v>
      </c>
      <c r="E1135" s="6" t="s">
        <v>22</v>
      </c>
      <c r="F1135" s="6" t="s">
        <v>25</v>
      </c>
      <c r="G1135" s="7">
        <v>2070.9020339999997</v>
      </c>
      <c r="H1135" t="str">
        <f t="shared" si="51"/>
        <v>6.obesidade grau III</v>
      </c>
      <c r="I1135">
        <f t="shared" si="52"/>
        <v>0</v>
      </c>
      <c r="J1135">
        <f t="shared" si="53"/>
        <v>1</v>
      </c>
    </row>
    <row r="1136" spans="1:10" x14ac:dyDescent="0.25">
      <c r="A1136" s="6">
        <v>52</v>
      </c>
      <c r="B1136" s="6" t="s">
        <v>18</v>
      </c>
      <c r="C1136" s="7">
        <v>18.335000000000001</v>
      </c>
      <c r="D1136" s="6">
        <v>0</v>
      </c>
      <c r="E1136" s="6" t="s">
        <v>22</v>
      </c>
      <c r="F1136" s="6" t="s">
        <v>24</v>
      </c>
      <c r="G1136" s="7">
        <v>999.10376500000007</v>
      </c>
      <c r="H1136" t="str">
        <f t="shared" si="51"/>
        <v>1.baixo peso</v>
      </c>
      <c r="I1136">
        <f t="shared" si="52"/>
        <v>0</v>
      </c>
      <c r="J1136">
        <f t="shared" si="53"/>
        <v>0</v>
      </c>
    </row>
    <row r="1137" spans="1:10" x14ac:dyDescent="0.25">
      <c r="A1137" s="6">
        <v>28</v>
      </c>
      <c r="B1137" s="6" t="s">
        <v>21</v>
      </c>
      <c r="C1137" s="7">
        <v>33.82</v>
      </c>
      <c r="D1137" s="6">
        <v>0</v>
      </c>
      <c r="E1137" s="6" t="s">
        <v>22</v>
      </c>
      <c r="F1137" s="6" t="s">
        <v>24</v>
      </c>
      <c r="G1137" s="7">
        <v>1967.3335729999999</v>
      </c>
      <c r="H1137" t="str">
        <f t="shared" si="51"/>
        <v>4.obesidade grau I</v>
      </c>
      <c r="I1137">
        <f t="shared" si="52"/>
        <v>0</v>
      </c>
      <c r="J1137">
        <f t="shared" si="53"/>
        <v>1</v>
      </c>
    </row>
    <row r="1138" spans="1:10" x14ac:dyDescent="0.25">
      <c r="A1138" s="6">
        <v>50</v>
      </c>
      <c r="B1138" s="6" t="s">
        <v>18</v>
      </c>
      <c r="C1138" s="7">
        <v>28.12</v>
      </c>
      <c r="D1138" s="6">
        <v>3</v>
      </c>
      <c r="E1138" s="6" t="s">
        <v>22</v>
      </c>
      <c r="F1138" s="6" t="s">
        <v>24</v>
      </c>
      <c r="G1138" s="7">
        <v>1108.5586799999999</v>
      </c>
      <c r="H1138" t="str">
        <f t="shared" si="51"/>
        <v>3.sobrepeso</v>
      </c>
      <c r="I1138">
        <f t="shared" si="52"/>
        <v>0</v>
      </c>
      <c r="J1138">
        <f t="shared" si="53"/>
        <v>1</v>
      </c>
    </row>
    <row r="1139" spans="1:10" x14ac:dyDescent="0.25">
      <c r="A1139" s="6">
        <v>44</v>
      </c>
      <c r="B1139" s="6" t="s">
        <v>18</v>
      </c>
      <c r="C1139" s="7">
        <v>25</v>
      </c>
      <c r="D1139" s="6">
        <v>1</v>
      </c>
      <c r="E1139" s="6" t="s">
        <v>22</v>
      </c>
      <c r="F1139" s="6" t="s">
        <v>20</v>
      </c>
      <c r="G1139" s="7">
        <v>762.35180000000003</v>
      </c>
      <c r="H1139" t="str">
        <f t="shared" si="51"/>
        <v>3.sobrepeso</v>
      </c>
      <c r="I1139">
        <f t="shared" si="52"/>
        <v>0</v>
      </c>
      <c r="J1139">
        <f t="shared" si="53"/>
        <v>1</v>
      </c>
    </row>
    <row r="1140" spans="1:10" x14ac:dyDescent="0.25">
      <c r="A1140" s="6">
        <v>26</v>
      </c>
      <c r="B1140" s="6" t="s">
        <v>18</v>
      </c>
      <c r="C1140" s="7">
        <v>22.23</v>
      </c>
      <c r="D1140" s="6">
        <v>0</v>
      </c>
      <c r="E1140" s="6" t="s">
        <v>22</v>
      </c>
      <c r="F1140" s="6" t="s">
        <v>24</v>
      </c>
      <c r="G1140" s="7">
        <v>317.62876999999997</v>
      </c>
      <c r="H1140" t="str">
        <f t="shared" si="51"/>
        <v>2.peso normal</v>
      </c>
      <c r="I1140">
        <f t="shared" si="52"/>
        <v>0</v>
      </c>
      <c r="J1140">
        <f t="shared" si="53"/>
        <v>0</v>
      </c>
    </row>
    <row r="1141" spans="1:10" x14ac:dyDescent="0.25">
      <c r="A1141" s="6">
        <v>33</v>
      </c>
      <c r="B1141" s="6" t="s">
        <v>21</v>
      </c>
      <c r="C1141" s="7">
        <v>30.25</v>
      </c>
      <c r="D1141" s="6">
        <v>0</v>
      </c>
      <c r="E1141" s="6" t="s">
        <v>22</v>
      </c>
      <c r="F1141" s="6" t="s">
        <v>23</v>
      </c>
      <c r="G1141" s="7">
        <v>370.43545</v>
      </c>
      <c r="H1141" t="str">
        <f t="shared" si="51"/>
        <v>4.obesidade grau I</v>
      </c>
      <c r="I1141">
        <f t="shared" si="52"/>
        <v>0</v>
      </c>
      <c r="J1141">
        <f t="shared" si="53"/>
        <v>1</v>
      </c>
    </row>
    <row r="1142" spans="1:10" x14ac:dyDescent="0.25">
      <c r="A1142" s="6">
        <v>19</v>
      </c>
      <c r="B1142" s="6" t="s">
        <v>18</v>
      </c>
      <c r="C1142" s="7">
        <v>32.49</v>
      </c>
      <c r="D1142" s="6">
        <v>0</v>
      </c>
      <c r="E1142" s="6" t="s">
        <v>19</v>
      </c>
      <c r="F1142" s="6" t="s">
        <v>24</v>
      </c>
      <c r="G1142" s="7">
        <v>3689.8733079999997</v>
      </c>
      <c r="H1142" t="str">
        <f t="shared" si="51"/>
        <v>4.obesidade grau I</v>
      </c>
      <c r="I1142">
        <f t="shared" si="52"/>
        <v>1</v>
      </c>
      <c r="J1142">
        <f t="shared" si="53"/>
        <v>1</v>
      </c>
    </row>
    <row r="1143" spans="1:10" x14ac:dyDescent="0.25">
      <c r="A1143" s="6">
        <v>50</v>
      </c>
      <c r="B1143" s="6" t="s">
        <v>21</v>
      </c>
      <c r="C1143" s="7">
        <v>37.07</v>
      </c>
      <c r="D1143" s="6">
        <v>1</v>
      </c>
      <c r="E1143" s="6" t="s">
        <v>22</v>
      </c>
      <c r="F1143" s="6" t="s">
        <v>23</v>
      </c>
      <c r="G1143" s="7">
        <v>904.80273</v>
      </c>
      <c r="H1143" t="str">
        <f t="shared" si="51"/>
        <v>5.obesidade grau II</v>
      </c>
      <c r="I1143">
        <f t="shared" si="52"/>
        <v>0</v>
      </c>
      <c r="J1143">
        <f t="shared" si="53"/>
        <v>1</v>
      </c>
    </row>
    <row r="1144" spans="1:10" x14ac:dyDescent="0.25">
      <c r="A1144" s="6">
        <v>41</v>
      </c>
      <c r="B1144" s="6" t="s">
        <v>18</v>
      </c>
      <c r="C1144" s="7">
        <v>32.6</v>
      </c>
      <c r="D1144" s="6">
        <v>3</v>
      </c>
      <c r="E1144" s="6" t="s">
        <v>22</v>
      </c>
      <c r="F1144" s="6" t="s">
        <v>20</v>
      </c>
      <c r="G1144" s="7">
        <v>795.45169999999996</v>
      </c>
      <c r="H1144" t="str">
        <f t="shared" si="51"/>
        <v>4.obesidade grau I</v>
      </c>
      <c r="I1144">
        <f t="shared" si="52"/>
        <v>0</v>
      </c>
      <c r="J1144">
        <f t="shared" si="53"/>
        <v>1</v>
      </c>
    </row>
    <row r="1145" spans="1:10" x14ac:dyDescent="0.25">
      <c r="A1145" s="6">
        <v>52</v>
      </c>
      <c r="B1145" s="6" t="s">
        <v>18</v>
      </c>
      <c r="C1145" s="7">
        <v>24.86</v>
      </c>
      <c r="D1145" s="6">
        <v>0</v>
      </c>
      <c r="E1145" s="6" t="s">
        <v>22</v>
      </c>
      <c r="F1145" s="6" t="s">
        <v>23</v>
      </c>
      <c r="G1145" s="7">
        <v>2711.7993780000002</v>
      </c>
      <c r="H1145" t="str">
        <f t="shared" si="51"/>
        <v>2.peso normal</v>
      </c>
      <c r="I1145">
        <f t="shared" si="52"/>
        <v>0</v>
      </c>
      <c r="J1145">
        <f t="shared" si="53"/>
        <v>0</v>
      </c>
    </row>
    <row r="1146" spans="1:10" x14ac:dyDescent="0.25">
      <c r="A1146" s="6">
        <v>39</v>
      </c>
      <c r="B1146" s="6" t="s">
        <v>21</v>
      </c>
      <c r="C1146" s="7">
        <v>32.340000000000003</v>
      </c>
      <c r="D1146" s="6">
        <v>2</v>
      </c>
      <c r="E1146" s="6" t="s">
        <v>22</v>
      </c>
      <c r="F1146" s="6" t="s">
        <v>23</v>
      </c>
      <c r="G1146" s="7">
        <v>633.80755999999997</v>
      </c>
      <c r="H1146" t="str">
        <f t="shared" si="51"/>
        <v>4.obesidade grau I</v>
      </c>
      <c r="I1146">
        <f t="shared" si="52"/>
        <v>0</v>
      </c>
      <c r="J1146">
        <f t="shared" si="53"/>
        <v>1</v>
      </c>
    </row>
    <row r="1147" spans="1:10" x14ac:dyDescent="0.25">
      <c r="A1147" s="6">
        <v>50</v>
      </c>
      <c r="B1147" s="6" t="s">
        <v>21</v>
      </c>
      <c r="C1147" s="7">
        <v>32.299999999999997</v>
      </c>
      <c r="D1147" s="6">
        <v>2</v>
      </c>
      <c r="E1147" s="6" t="s">
        <v>22</v>
      </c>
      <c r="F1147" s="6" t="s">
        <v>20</v>
      </c>
      <c r="G1147" s="7">
        <v>963.03970000000004</v>
      </c>
      <c r="H1147" t="str">
        <f t="shared" si="51"/>
        <v>4.obesidade grau I</v>
      </c>
      <c r="I1147">
        <f t="shared" si="52"/>
        <v>0</v>
      </c>
      <c r="J1147">
        <f t="shared" si="53"/>
        <v>1</v>
      </c>
    </row>
    <row r="1148" spans="1:10" x14ac:dyDescent="0.25">
      <c r="A1148" s="6">
        <v>52</v>
      </c>
      <c r="B1148" s="6" t="s">
        <v>21</v>
      </c>
      <c r="C1148" s="7">
        <v>32.774999999999999</v>
      </c>
      <c r="D1148" s="6">
        <v>3</v>
      </c>
      <c r="E1148" s="6" t="s">
        <v>22</v>
      </c>
      <c r="F1148" s="6" t="s">
        <v>24</v>
      </c>
      <c r="G1148" s="7">
        <v>1128.9109249999999</v>
      </c>
      <c r="H1148" t="str">
        <f t="shared" si="51"/>
        <v>4.obesidade grau I</v>
      </c>
      <c r="I1148">
        <f t="shared" si="52"/>
        <v>0</v>
      </c>
      <c r="J1148">
        <f t="shared" si="53"/>
        <v>1</v>
      </c>
    </row>
    <row r="1149" spans="1:10" x14ac:dyDescent="0.25">
      <c r="A1149" s="6">
        <v>60</v>
      </c>
      <c r="B1149" s="6" t="s">
        <v>21</v>
      </c>
      <c r="C1149" s="7">
        <v>32.799999999999997</v>
      </c>
      <c r="D1149" s="6">
        <v>0</v>
      </c>
      <c r="E1149" s="6" t="s">
        <v>19</v>
      </c>
      <c r="F1149" s="6" t="s">
        <v>20</v>
      </c>
      <c r="G1149" s="7">
        <v>5259.0829389999999</v>
      </c>
      <c r="H1149" t="str">
        <f t="shared" si="51"/>
        <v>4.obesidade grau I</v>
      </c>
      <c r="I1149">
        <f t="shared" si="52"/>
        <v>1</v>
      </c>
      <c r="J1149">
        <f t="shared" si="53"/>
        <v>1</v>
      </c>
    </row>
    <row r="1150" spans="1:10" x14ac:dyDescent="0.25">
      <c r="A1150" s="6">
        <v>20</v>
      </c>
      <c r="B1150" s="6" t="s">
        <v>18</v>
      </c>
      <c r="C1150" s="7">
        <v>31.92</v>
      </c>
      <c r="D1150" s="6">
        <v>0</v>
      </c>
      <c r="E1150" s="6" t="s">
        <v>22</v>
      </c>
      <c r="F1150" s="6" t="s">
        <v>24</v>
      </c>
      <c r="G1150" s="7">
        <v>226.15688</v>
      </c>
      <c r="H1150" t="str">
        <f t="shared" si="51"/>
        <v>4.obesidade grau I</v>
      </c>
      <c r="I1150">
        <f t="shared" si="52"/>
        <v>0</v>
      </c>
      <c r="J1150">
        <f t="shared" si="53"/>
        <v>1</v>
      </c>
    </row>
    <row r="1151" spans="1:10" x14ac:dyDescent="0.25">
      <c r="A1151" s="6">
        <v>55</v>
      </c>
      <c r="B1151" s="6" t="s">
        <v>21</v>
      </c>
      <c r="C1151" s="7">
        <v>21.5</v>
      </c>
      <c r="D1151" s="6">
        <v>1</v>
      </c>
      <c r="E1151" s="6" t="s">
        <v>22</v>
      </c>
      <c r="F1151" s="6" t="s">
        <v>20</v>
      </c>
      <c r="G1151" s="7">
        <v>1079.1959999999999</v>
      </c>
      <c r="H1151" t="str">
        <f t="shared" si="51"/>
        <v>2.peso normal</v>
      </c>
      <c r="I1151">
        <f t="shared" si="52"/>
        <v>0</v>
      </c>
      <c r="J1151">
        <f t="shared" si="53"/>
        <v>0</v>
      </c>
    </row>
    <row r="1152" spans="1:10" x14ac:dyDescent="0.25">
      <c r="A1152" s="6">
        <v>42</v>
      </c>
      <c r="B1152" s="6" t="s">
        <v>21</v>
      </c>
      <c r="C1152" s="7">
        <v>34.1</v>
      </c>
      <c r="D1152" s="6">
        <v>0</v>
      </c>
      <c r="E1152" s="6" t="s">
        <v>22</v>
      </c>
      <c r="F1152" s="6" t="s">
        <v>20</v>
      </c>
      <c r="G1152" s="7">
        <v>597.97309999999993</v>
      </c>
      <c r="H1152" t="str">
        <f t="shared" si="51"/>
        <v>4.obesidade grau I</v>
      </c>
      <c r="I1152">
        <f t="shared" si="52"/>
        <v>0</v>
      </c>
      <c r="J1152">
        <f t="shared" si="53"/>
        <v>1</v>
      </c>
    </row>
    <row r="1153" spans="1:10" x14ac:dyDescent="0.25">
      <c r="A1153" s="6">
        <v>18</v>
      </c>
      <c r="B1153" s="6" t="s">
        <v>18</v>
      </c>
      <c r="C1153" s="7">
        <v>30.305</v>
      </c>
      <c r="D1153" s="6">
        <v>0</v>
      </c>
      <c r="E1153" s="6" t="s">
        <v>22</v>
      </c>
      <c r="F1153" s="6" t="s">
        <v>25</v>
      </c>
      <c r="G1153" s="7">
        <v>220.37359499999997</v>
      </c>
      <c r="H1153" t="str">
        <f t="shared" si="51"/>
        <v>4.obesidade grau I</v>
      </c>
      <c r="I1153">
        <f t="shared" si="52"/>
        <v>0</v>
      </c>
      <c r="J1153">
        <f t="shared" si="53"/>
        <v>1</v>
      </c>
    </row>
    <row r="1154" spans="1:10" x14ac:dyDescent="0.25">
      <c r="A1154" s="6">
        <v>58</v>
      </c>
      <c r="B1154" s="6" t="s">
        <v>18</v>
      </c>
      <c r="C1154" s="7">
        <v>36.479999999999997</v>
      </c>
      <c r="D1154" s="6">
        <v>0</v>
      </c>
      <c r="E1154" s="6" t="s">
        <v>22</v>
      </c>
      <c r="F1154" s="6" t="s">
        <v>24</v>
      </c>
      <c r="G1154" s="7">
        <v>1223.58392</v>
      </c>
      <c r="H1154" t="str">
        <f t="shared" si="51"/>
        <v>5.obesidade grau II</v>
      </c>
      <c r="I1154">
        <f t="shared" si="52"/>
        <v>0</v>
      </c>
      <c r="J1154">
        <f t="shared" si="53"/>
        <v>1</v>
      </c>
    </row>
    <row r="1155" spans="1:10" x14ac:dyDescent="0.25">
      <c r="A1155" s="6">
        <v>43</v>
      </c>
      <c r="B1155" s="6" t="s">
        <v>18</v>
      </c>
      <c r="C1155" s="7">
        <v>32.56</v>
      </c>
      <c r="D1155" s="6">
        <v>3</v>
      </c>
      <c r="E1155" s="6" t="s">
        <v>19</v>
      </c>
      <c r="F1155" s="6" t="s">
        <v>23</v>
      </c>
      <c r="G1155" s="7">
        <v>4094.1285400000002</v>
      </c>
      <c r="H1155" t="str">
        <f t="shared" si="51"/>
        <v>4.obesidade grau I</v>
      </c>
      <c r="I1155">
        <f t="shared" si="52"/>
        <v>1</v>
      </c>
      <c r="J1155">
        <f t="shared" si="53"/>
        <v>1</v>
      </c>
    </row>
    <row r="1156" spans="1:10" x14ac:dyDescent="0.25">
      <c r="A1156" s="6">
        <v>35</v>
      </c>
      <c r="B1156" s="6" t="s">
        <v>18</v>
      </c>
      <c r="C1156" s="7">
        <v>35.814999999999998</v>
      </c>
      <c r="D1156" s="6">
        <v>1</v>
      </c>
      <c r="E1156" s="6" t="s">
        <v>22</v>
      </c>
      <c r="F1156" s="6" t="s">
        <v>24</v>
      </c>
      <c r="G1156" s="7">
        <v>563.04578500000002</v>
      </c>
      <c r="H1156" t="str">
        <f t="shared" ref="H1156:H1219" si="54">IF(C1156&lt;18.5,"1.baixo peso",IF(C1156&lt;25,"2.peso normal",IF(C1156&lt;30,"3.sobrepeso",IF(C1156&lt;35,"4.obesidade grau I",IF(C1156&lt;40,"5.obesidade grau II","6.obesidade grau III")))))</f>
        <v>5.obesidade grau II</v>
      </c>
      <c r="I1156">
        <f t="shared" ref="I1156:I1219" si="55">IF(E1156="Sim",1,0)</f>
        <v>0</v>
      </c>
      <c r="J1156">
        <f t="shared" ref="J1156:J1219" si="56">IF(C1156&gt;24.99,1,0)</f>
        <v>1</v>
      </c>
    </row>
    <row r="1157" spans="1:10" x14ac:dyDescent="0.25">
      <c r="A1157" s="6">
        <v>48</v>
      </c>
      <c r="B1157" s="6" t="s">
        <v>18</v>
      </c>
      <c r="C1157" s="7">
        <v>27.93</v>
      </c>
      <c r="D1157" s="6">
        <v>4</v>
      </c>
      <c r="E1157" s="6" t="s">
        <v>22</v>
      </c>
      <c r="F1157" s="6" t="s">
        <v>24</v>
      </c>
      <c r="G1157" s="7">
        <v>1101.51747</v>
      </c>
      <c r="H1157" t="str">
        <f t="shared" si="54"/>
        <v>3.sobrepeso</v>
      </c>
      <c r="I1157">
        <f t="shared" si="55"/>
        <v>0</v>
      </c>
      <c r="J1157">
        <f t="shared" si="56"/>
        <v>1</v>
      </c>
    </row>
    <row r="1158" spans="1:10" x14ac:dyDescent="0.25">
      <c r="A1158" s="6">
        <v>36</v>
      </c>
      <c r="B1158" s="6" t="s">
        <v>18</v>
      </c>
      <c r="C1158" s="7">
        <v>22.135000000000002</v>
      </c>
      <c r="D1158" s="6">
        <v>3</v>
      </c>
      <c r="E1158" s="6" t="s">
        <v>22</v>
      </c>
      <c r="F1158" s="6" t="s">
        <v>25</v>
      </c>
      <c r="G1158" s="7">
        <v>722.82156499999996</v>
      </c>
      <c r="H1158" t="str">
        <f t="shared" si="54"/>
        <v>2.peso normal</v>
      </c>
      <c r="I1158">
        <f t="shared" si="55"/>
        <v>0</v>
      </c>
      <c r="J1158">
        <f t="shared" si="56"/>
        <v>0</v>
      </c>
    </row>
    <row r="1159" spans="1:10" x14ac:dyDescent="0.25">
      <c r="A1159" s="6">
        <v>19</v>
      </c>
      <c r="B1159" s="6" t="s">
        <v>21</v>
      </c>
      <c r="C1159" s="7">
        <v>44.88</v>
      </c>
      <c r="D1159" s="6">
        <v>0</v>
      </c>
      <c r="E1159" s="6" t="s">
        <v>19</v>
      </c>
      <c r="F1159" s="6" t="s">
        <v>23</v>
      </c>
      <c r="G1159" s="7">
        <v>3972.2746200000001</v>
      </c>
      <c r="H1159" t="str">
        <f t="shared" si="54"/>
        <v>6.obesidade grau III</v>
      </c>
      <c r="I1159">
        <f t="shared" si="55"/>
        <v>1</v>
      </c>
      <c r="J1159">
        <f t="shared" si="56"/>
        <v>1</v>
      </c>
    </row>
    <row r="1160" spans="1:10" x14ac:dyDescent="0.25">
      <c r="A1160" s="6">
        <v>23</v>
      </c>
      <c r="B1160" s="6" t="s">
        <v>18</v>
      </c>
      <c r="C1160" s="7">
        <v>23.18</v>
      </c>
      <c r="D1160" s="6">
        <v>2</v>
      </c>
      <c r="E1160" s="6" t="s">
        <v>22</v>
      </c>
      <c r="F1160" s="6" t="s">
        <v>24</v>
      </c>
      <c r="G1160" s="7">
        <v>1442.607385</v>
      </c>
      <c r="H1160" t="str">
        <f t="shared" si="54"/>
        <v>2.peso normal</v>
      </c>
      <c r="I1160">
        <f t="shared" si="55"/>
        <v>0</v>
      </c>
      <c r="J1160">
        <f t="shared" si="56"/>
        <v>0</v>
      </c>
    </row>
    <row r="1161" spans="1:10" x14ac:dyDescent="0.25">
      <c r="A1161" s="6">
        <v>20</v>
      </c>
      <c r="B1161" s="6" t="s">
        <v>18</v>
      </c>
      <c r="C1161" s="7">
        <v>30.59</v>
      </c>
      <c r="D1161" s="6">
        <v>0</v>
      </c>
      <c r="E1161" s="6" t="s">
        <v>22</v>
      </c>
      <c r="F1161" s="6" t="s">
        <v>25</v>
      </c>
      <c r="G1161" s="7">
        <v>245.97201000000001</v>
      </c>
      <c r="H1161" t="str">
        <f t="shared" si="54"/>
        <v>4.obesidade grau I</v>
      </c>
      <c r="I1161">
        <f t="shared" si="55"/>
        <v>0</v>
      </c>
      <c r="J1161">
        <f t="shared" si="56"/>
        <v>1</v>
      </c>
    </row>
    <row r="1162" spans="1:10" x14ac:dyDescent="0.25">
      <c r="A1162" s="6">
        <v>32</v>
      </c>
      <c r="B1162" s="6" t="s">
        <v>18</v>
      </c>
      <c r="C1162" s="7">
        <v>41.1</v>
      </c>
      <c r="D1162" s="6">
        <v>0</v>
      </c>
      <c r="E1162" s="6" t="s">
        <v>22</v>
      </c>
      <c r="F1162" s="6" t="s">
        <v>20</v>
      </c>
      <c r="G1162" s="7">
        <v>398.98410000000001</v>
      </c>
      <c r="H1162" t="str">
        <f t="shared" si="54"/>
        <v>6.obesidade grau III</v>
      </c>
      <c r="I1162">
        <f t="shared" si="55"/>
        <v>0</v>
      </c>
      <c r="J1162">
        <f t="shared" si="56"/>
        <v>1</v>
      </c>
    </row>
    <row r="1163" spans="1:10" x14ac:dyDescent="0.25">
      <c r="A1163" s="6">
        <v>43</v>
      </c>
      <c r="B1163" s="6" t="s">
        <v>18</v>
      </c>
      <c r="C1163" s="7">
        <v>34.58</v>
      </c>
      <c r="D1163" s="6">
        <v>1</v>
      </c>
      <c r="E1163" s="6" t="s">
        <v>22</v>
      </c>
      <c r="F1163" s="6" t="s">
        <v>24</v>
      </c>
      <c r="G1163" s="7">
        <v>772.72532000000001</v>
      </c>
      <c r="H1163" t="str">
        <f t="shared" si="54"/>
        <v>4.obesidade grau I</v>
      </c>
      <c r="I1163">
        <f t="shared" si="55"/>
        <v>0</v>
      </c>
      <c r="J1163">
        <f t="shared" si="56"/>
        <v>1</v>
      </c>
    </row>
    <row r="1164" spans="1:10" x14ac:dyDescent="0.25">
      <c r="A1164" s="6">
        <v>34</v>
      </c>
      <c r="B1164" s="6" t="s">
        <v>21</v>
      </c>
      <c r="C1164" s="7">
        <v>42.13</v>
      </c>
      <c r="D1164" s="6">
        <v>2</v>
      </c>
      <c r="E1164" s="6" t="s">
        <v>22</v>
      </c>
      <c r="F1164" s="6" t="s">
        <v>23</v>
      </c>
      <c r="G1164" s="7">
        <v>512.41886999999997</v>
      </c>
      <c r="H1164" t="str">
        <f t="shared" si="54"/>
        <v>6.obesidade grau III</v>
      </c>
      <c r="I1164">
        <f t="shared" si="55"/>
        <v>0</v>
      </c>
      <c r="J1164">
        <f t="shared" si="56"/>
        <v>1</v>
      </c>
    </row>
    <row r="1165" spans="1:10" x14ac:dyDescent="0.25">
      <c r="A1165" s="6">
        <v>30</v>
      </c>
      <c r="B1165" s="6" t="s">
        <v>21</v>
      </c>
      <c r="C1165" s="7">
        <v>38.83</v>
      </c>
      <c r="D1165" s="6">
        <v>1</v>
      </c>
      <c r="E1165" s="6" t="s">
        <v>22</v>
      </c>
      <c r="F1165" s="6" t="s">
        <v>23</v>
      </c>
      <c r="G1165" s="7">
        <v>1896.317192</v>
      </c>
      <c r="H1165" t="str">
        <f t="shared" si="54"/>
        <v>5.obesidade grau II</v>
      </c>
      <c r="I1165">
        <f t="shared" si="55"/>
        <v>0</v>
      </c>
      <c r="J1165">
        <f t="shared" si="56"/>
        <v>1</v>
      </c>
    </row>
    <row r="1166" spans="1:10" x14ac:dyDescent="0.25">
      <c r="A1166" s="6">
        <v>18</v>
      </c>
      <c r="B1166" s="6" t="s">
        <v>18</v>
      </c>
      <c r="C1166" s="7">
        <v>28.215</v>
      </c>
      <c r="D1166" s="6">
        <v>0</v>
      </c>
      <c r="E1166" s="6" t="s">
        <v>22</v>
      </c>
      <c r="F1166" s="6" t="s">
        <v>25</v>
      </c>
      <c r="G1166" s="7">
        <v>220.08308499999998</v>
      </c>
      <c r="H1166" t="str">
        <f t="shared" si="54"/>
        <v>3.sobrepeso</v>
      </c>
      <c r="I1166">
        <f t="shared" si="55"/>
        <v>0</v>
      </c>
      <c r="J1166">
        <f t="shared" si="56"/>
        <v>1</v>
      </c>
    </row>
    <row r="1167" spans="1:10" x14ac:dyDescent="0.25">
      <c r="A1167" s="6">
        <v>41</v>
      </c>
      <c r="B1167" s="6" t="s">
        <v>18</v>
      </c>
      <c r="C1167" s="7">
        <v>28.31</v>
      </c>
      <c r="D1167" s="6">
        <v>1</v>
      </c>
      <c r="E1167" s="6" t="s">
        <v>22</v>
      </c>
      <c r="F1167" s="6" t="s">
        <v>24</v>
      </c>
      <c r="G1167" s="7">
        <v>715.35538999999994</v>
      </c>
      <c r="H1167" t="str">
        <f t="shared" si="54"/>
        <v>3.sobrepeso</v>
      </c>
      <c r="I1167">
        <f t="shared" si="55"/>
        <v>0</v>
      </c>
      <c r="J1167">
        <f t="shared" si="56"/>
        <v>1</v>
      </c>
    </row>
    <row r="1168" spans="1:10" x14ac:dyDescent="0.25">
      <c r="A1168" s="6">
        <v>35</v>
      </c>
      <c r="B1168" s="6" t="s">
        <v>18</v>
      </c>
      <c r="C1168" s="7">
        <v>26.125</v>
      </c>
      <c r="D1168" s="6">
        <v>0</v>
      </c>
      <c r="E1168" s="6" t="s">
        <v>22</v>
      </c>
      <c r="F1168" s="6" t="s">
        <v>25</v>
      </c>
      <c r="G1168" s="7">
        <v>522.79887500000007</v>
      </c>
      <c r="H1168" t="str">
        <f t="shared" si="54"/>
        <v>3.sobrepeso</v>
      </c>
      <c r="I1168">
        <f t="shared" si="55"/>
        <v>0</v>
      </c>
      <c r="J1168">
        <f t="shared" si="56"/>
        <v>1</v>
      </c>
    </row>
    <row r="1169" spans="1:10" x14ac:dyDescent="0.25">
      <c r="A1169" s="6">
        <v>57</v>
      </c>
      <c r="B1169" s="6" t="s">
        <v>21</v>
      </c>
      <c r="C1169" s="7">
        <v>40.369999999999997</v>
      </c>
      <c r="D1169" s="6">
        <v>0</v>
      </c>
      <c r="E1169" s="6" t="s">
        <v>22</v>
      </c>
      <c r="F1169" s="6" t="s">
        <v>23</v>
      </c>
      <c r="G1169" s="7">
        <v>1098.2501299999999</v>
      </c>
      <c r="H1169" t="str">
        <f t="shared" si="54"/>
        <v>6.obesidade grau III</v>
      </c>
      <c r="I1169">
        <f t="shared" si="55"/>
        <v>0</v>
      </c>
      <c r="J1169">
        <f t="shared" si="56"/>
        <v>1</v>
      </c>
    </row>
    <row r="1170" spans="1:10" x14ac:dyDescent="0.25">
      <c r="A1170" s="6">
        <v>29</v>
      </c>
      <c r="B1170" s="6" t="s">
        <v>18</v>
      </c>
      <c r="C1170" s="7">
        <v>24.6</v>
      </c>
      <c r="D1170" s="6">
        <v>2</v>
      </c>
      <c r="E1170" s="6" t="s">
        <v>22</v>
      </c>
      <c r="F1170" s="6" t="s">
        <v>20</v>
      </c>
      <c r="G1170" s="7">
        <v>452.9477</v>
      </c>
      <c r="H1170" t="str">
        <f t="shared" si="54"/>
        <v>2.peso normal</v>
      </c>
      <c r="I1170">
        <f t="shared" si="55"/>
        <v>0</v>
      </c>
      <c r="J1170">
        <f t="shared" si="56"/>
        <v>0</v>
      </c>
    </row>
    <row r="1171" spans="1:10" x14ac:dyDescent="0.25">
      <c r="A1171" s="6">
        <v>32</v>
      </c>
      <c r="B1171" s="6" t="s">
        <v>21</v>
      </c>
      <c r="C1171" s="7">
        <v>35.200000000000003</v>
      </c>
      <c r="D1171" s="6">
        <v>2</v>
      </c>
      <c r="E1171" s="6" t="s">
        <v>22</v>
      </c>
      <c r="F1171" s="6" t="s">
        <v>20</v>
      </c>
      <c r="G1171" s="7">
        <v>467.06400000000002</v>
      </c>
      <c r="H1171" t="str">
        <f t="shared" si="54"/>
        <v>5.obesidade grau II</v>
      </c>
      <c r="I1171">
        <f t="shared" si="55"/>
        <v>0</v>
      </c>
      <c r="J1171">
        <f t="shared" si="56"/>
        <v>1</v>
      </c>
    </row>
    <row r="1172" spans="1:10" x14ac:dyDescent="0.25">
      <c r="A1172" s="6">
        <v>37</v>
      </c>
      <c r="B1172" s="6" t="s">
        <v>18</v>
      </c>
      <c r="C1172" s="7">
        <v>34.104999999999997</v>
      </c>
      <c r="D1172" s="6">
        <v>1</v>
      </c>
      <c r="E1172" s="6" t="s">
        <v>22</v>
      </c>
      <c r="F1172" s="6" t="s">
        <v>24</v>
      </c>
      <c r="G1172" s="7">
        <v>611.23529500000006</v>
      </c>
      <c r="H1172" t="str">
        <f t="shared" si="54"/>
        <v>4.obesidade grau I</v>
      </c>
      <c r="I1172">
        <f t="shared" si="55"/>
        <v>0</v>
      </c>
      <c r="J1172">
        <f t="shared" si="56"/>
        <v>1</v>
      </c>
    </row>
    <row r="1173" spans="1:10" x14ac:dyDescent="0.25">
      <c r="A1173" s="6">
        <v>18</v>
      </c>
      <c r="B1173" s="6" t="s">
        <v>21</v>
      </c>
      <c r="C1173" s="7">
        <v>27.36</v>
      </c>
      <c r="D1173" s="6">
        <v>1</v>
      </c>
      <c r="E1173" s="6" t="s">
        <v>19</v>
      </c>
      <c r="F1173" s="6" t="s">
        <v>25</v>
      </c>
      <c r="G1173" s="7">
        <v>1717.8682400000002</v>
      </c>
      <c r="H1173" t="str">
        <f t="shared" si="54"/>
        <v>3.sobrepeso</v>
      </c>
      <c r="I1173">
        <f t="shared" si="55"/>
        <v>1</v>
      </c>
      <c r="J1173">
        <f t="shared" si="56"/>
        <v>1</v>
      </c>
    </row>
    <row r="1174" spans="1:10" x14ac:dyDescent="0.25">
      <c r="A1174" s="6">
        <v>43</v>
      </c>
      <c r="B1174" s="6" t="s">
        <v>18</v>
      </c>
      <c r="C1174" s="7">
        <v>26.7</v>
      </c>
      <c r="D1174" s="6">
        <v>2</v>
      </c>
      <c r="E1174" s="6" t="s">
        <v>19</v>
      </c>
      <c r="F1174" s="6" t="s">
        <v>20</v>
      </c>
      <c r="G1174" s="7">
        <v>2247.8599999999997</v>
      </c>
      <c r="H1174" t="str">
        <f t="shared" si="54"/>
        <v>3.sobrepeso</v>
      </c>
      <c r="I1174">
        <f t="shared" si="55"/>
        <v>1</v>
      </c>
      <c r="J1174">
        <f t="shared" si="56"/>
        <v>1</v>
      </c>
    </row>
    <row r="1175" spans="1:10" x14ac:dyDescent="0.25">
      <c r="A1175" s="6">
        <v>56</v>
      </c>
      <c r="B1175" s="6" t="s">
        <v>18</v>
      </c>
      <c r="C1175" s="7">
        <v>41.91</v>
      </c>
      <c r="D1175" s="6">
        <v>0</v>
      </c>
      <c r="E1175" s="6" t="s">
        <v>22</v>
      </c>
      <c r="F1175" s="6" t="s">
        <v>23</v>
      </c>
      <c r="G1175" s="7">
        <v>1109.36229</v>
      </c>
      <c r="H1175" t="str">
        <f t="shared" si="54"/>
        <v>6.obesidade grau III</v>
      </c>
      <c r="I1175">
        <f t="shared" si="55"/>
        <v>0</v>
      </c>
      <c r="J1175">
        <f t="shared" si="56"/>
        <v>1</v>
      </c>
    </row>
    <row r="1176" spans="1:10" x14ac:dyDescent="0.25">
      <c r="A1176" s="6">
        <v>38</v>
      </c>
      <c r="B1176" s="6" t="s">
        <v>21</v>
      </c>
      <c r="C1176" s="7">
        <v>29.26</v>
      </c>
      <c r="D1176" s="6">
        <v>2</v>
      </c>
      <c r="E1176" s="6" t="s">
        <v>22</v>
      </c>
      <c r="F1176" s="6" t="s">
        <v>24</v>
      </c>
      <c r="G1176" s="7">
        <v>645.78433999999993</v>
      </c>
      <c r="H1176" t="str">
        <f t="shared" si="54"/>
        <v>3.sobrepeso</v>
      </c>
      <c r="I1176">
        <f t="shared" si="55"/>
        <v>0</v>
      </c>
      <c r="J1176">
        <f t="shared" si="56"/>
        <v>1</v>
      </c>
    </row>
    <row r="1177" spans="1:10" x14ac:dyDescent="0.25">
      <c r="A1177" s="6">
        <v>29</v>
      </c>
      <c r="B1177" s="6" t="s">
        <v>21</v>
      </c>
      <c r="C1177" s="7">
        <v>32.11</v>
      </c>
      <c r="D1177" s="6">
        <v>2</v>
      </c>
      <c r="E1177" s="6" t="s">
        <v>22</v>
      </c>
      <c r="F1177" s="6" t="s">
        <v>24</v>
      </c>
      <c r="G1177" s="7">
        <v>443.39159000000001</v>
      </c>
      <c r="H1177" t="str">
        <f t="shared" si="54"/>
        <v>4.obesidade grau I</v>
      </c>
      <c r="I1177">
        <f t="shared" si="55"/>
        <v>0</v>
      </c>
      <c r="J1177">
        <f t="shared" si="56"/>
        <v>1</v>
      </c>
    </row>
    <row r="1178" spans="1:10" x14ac:dyDescent="0.25">
      <c r="A1178" s="6">
        <v>22</v>
      </c>
      <c r="B1178" s="6" t="s">
        <v>18</v>
      </c>
      <c r="C1178" s="7">
        <v>27.1</v>
      </c>
      <c r="D1178" s="6">
        <v>0</v>
      </c>
      <c r="E1178" s="6" t="s">
        <v>22</v>
      </c>
      <c r="F1178" s="6" t="s">
        <v>20</v>
      </c>
      <c r="G1178" s="7">
        <v>215.43609999999998</v>
      </c>
      <c r="H1178" t="str">
        <f t="shared" si="54"/>
        <v>3.sobrepeso</v>
      </c>
      <c r="I1178">
        <f t="shared" si="55"/>
        <v>0</v>
      </c>
      <c r="J1178">
        <f t="shared" si="56"/>
        <v>1</v>
      </c>
    </row>
    <row r="1179" spans="1:10" x14ac:dyDescent="0.25">
      <c r="A1179" s="6">
        <v>52</v>
      </c>
      <c r="B1179" s="6" t="s">
        <v>18</v>
      </c>
      <c r="C1179" s="7">
        <v>24.13</v>
      </c>
      <c r="D1179" s="6">
        <v>1</v>
      </c>
      <c r="E1179" s="6" t="s">
        <v>19</v>
      </c>
      <c r="F1179" s="6" t="s">
        <v>24</v>
      </c>
      <c r="G1179" s="7">
        <v>2388.7662700000001</v>
      </c>
      <c r="H1179" t="str">
        <f t="shared" si="54"/>
        <v>2.peso normal</v>
      </c>
      <c r="I1179">
        <f t="shared" si="55"/>
        <v>1</v>
      </c>
      <c r="J1179">
        <f t="shared" si="56"/>
        <v>0</v>
      </c>
    </row>
    <row r="1180" spans="1:10" x14ac:dyDescent="0.25">
      <c r="A1180" s="6">
        <v>40</v>
      </c>
      <c r="B1180" s="6" t="s">
        <v>18</v>
      </c>
      <c r="C1180" s="7">
        <v>27.4</v>
      </c>
      <c r="D1180" s="6">
        <v>1</v>
      </c>
      <c r="E1180" s="6" t="s">
        <v>22</v>
      </c>
      <c r="F1180" s="6" t="s">
        <v>20</v>
      </c>
      <c r="G1180" s="7">
        <v>649.68860000000006</v>
      </c>
      <c r="H1180" t="str">
        <f t="shared" si="54"/>
        <v>3.sobrepeso</v>
      </c>
      <c r="I1180">
        <f t="shared" si="55"/>
        <v>0</v>
      </c>
      <c r="J1180">
        <f t="shared" si="56"/>
        <v>1</v>
      </c>
    </row>
    <row r="1181" spans="1:10" x14ac:dyDescent="0.25">
      <c r="A1181" s="6">
        <v>23</v>
      </c>
      <c r="B1181" s="6" t="s">
        <v>18</v>
      </c>
      <c r="C1181" s="7">
        <v>34.865000000000002</v>
      </c>
      <c r="D1181" s="6">
        <v>0</v>
      </c>
      <c r="E1181" s="6" t="s">
        <v>22</v>
      </c>
      <c r="F1181" s="6" t="s">
        <v>25</v>
      </c>
      <c r="G1181" s="7">
        <v>289.94893500000001</v>
      </c>
      <c r="H1181" t="str">
        <f t="shared" si="54"/>
        <v>4.obesidade grau I</v>
      </c>
      <c r="I1181">
        <f t="shared" si="55"/>
        <v>0</v>
      </c>
      <c r="J1181">
        <f t="shared" si="56"/>
        <v>1</v>
      </c>
    </row>
    <row r="1182" spans="1:10" x14ac:dyDescent="0.25">
      <c r="A1182" s="6">
        <v>31</v>
      </c>
      <c r="B1182" s="6" t="s">
        <v>21</v>
      </c>
      <c r="C1182" s="7">
        <v>29.81</v>
      </c>
      <c r="D1182" s="6">
        <v>0</v>
      </c>
      <c r="E1182" s="6" t="s">
        <v>19</v>
      </c>
      <c r="F1182" s="6" t="s">
        <v>23</v>
      </c>
      <c r="G1182" s="7">
        <v>1935.0368900000001</v>
      </c>
      <c r="H1182" t="str">
        <f t="shared" si="54"/>
        <v>3.sobrepeso</v>
      </c>
      <c r="I1182">
        <f t="shared" si="55"/>
        <v>1</v>
      </c>
      <c r="J1182">
        <f t="shared" si="56"/>
        <v>1</v>
      </c>
    </row>
    <row r="1183" spans="1:10" x14ac:dyDescent="0.25">
      <c r="A1183" s="6">
        <v>42</v>
      </c>
      <c r="B1183" s="6" t="s">
        <v>18</v>
      </c>
      <c r="C1183" s="7">
        <v>41.325000000000003</v>
      </c>
      <c r="D1183" s="6">
        <v>1</v>
      </c>
      <c r="E1183" s="6" t="s">
        <v>22</v>
      </c>
      <c r="F1183" s="6" t="s">
        <v>25</v>
      </c>
      <c r="G1183" s="7">
        <v>765.07737500000007</v>
      </c>
      <c r="H1183" t="str">
        <f t="shared" si="54"/>
        <v>6.obesidade grau III</v>
      </c>
      <c r="I1183">
        <f t="shared" si="55"/>
        <v>0</v>
      </c>
      <c r="J1183">
        <f t="shared" si="56"/>
        <v>1</v>
      </c>
    </row>
    <row r="1184" spans="1:10" x14ac:dyDescent="0.25">
      <c r="A1184" s="6">
        <v>24</v>
      </c>
      <c r="B1184" s="6" t="s">
        <v>18</v>
      </c>
      <c r="C1184" s="7">
        <v>29.925000000000001</v>
      </c>
      <c r="D1184" s="6">
        <v>0</v>
      </c>
      <c r="E1184" s="6" t="s">
        <v>22</v>
      </c>
      <c r="F1184" s="6" t="s">
        <v>24</v>
      </c>
      <c r="G1184" s="7">
        <v>285.068375</v>
      </c>
      <c r="H1184" t="str">
        <f t="shared" si="54"/>
        <v>3.sobrepeso</v>
      </c>
      <c r="I1184">
        <f t="shared" si="55"/>
        <v>0</v>
      </c>
      <c r="J1184">
        <f t="shared" si="56"/>
        <v>1</v>
      </c>
    </row>
    <row r="1185" spans="1:10" x14ac:dyDescent="0.25">
      <c r="A1185" s="6">
        <v>25</v>
      </c>
      <c r="B1185" s="6" t="s">
        <v>18</v>
      </c>
      <c r="C1185" s="7">
        <v>30.3</v>
      </c>
      <c r="D1185" s="6">
        <v>0</v>
      </c>
      <c r="E1185" s="6" t="s">
        <v>22</v>
      </c>
      <c r="F1185" s="6" t="s">
        <v>20</v>
      </c>
      <c r="G1185" s="7">
        <v>263.29920000000004</v>
      </c>
      <c r="H1185" t="str">
        <f t="shared" si="54"/>
        <v>4.obesidade grau I</v>
      </c>
      <c r="I1185">
        <f t="shared" si="55"/>
        <v>0</v>
      </c>
      <c r="J1185">
        <f t="shared" si="56"/>
        <v>1</v>
      </c>
    </row>
    <row r="1186" spans="1:10" x14ac:dyDescent="0.25">
      <c r="A1186" s="6">
        <v>48</v>
      </c>
      <c r="B1186" s="6" t="s">
        <v>18</v>
      </c>
      <c r="C1186" s="7">
        <v>27.36</v>
      </c>
      <c r="D1186" s="6">
        <v>1</v>
      </c>
      <c r="E1186" s="6" t="s">
        <v>22</v>
      </c>
      <c r="F1186" s="6" t="s">
        <v>25</v>
      </c>
      <c r="G1186" s="7">
        <v>944.73824000000002</v>
      </c>
      <c r="H1186" t="str">
        <f t="shared" si="54"/>
        <v>3.sobrepeso</v>
      </c>
      <c r="I1186">
        <f t="shared" si="55"/>
        <v>0</v>
      </c>
      <c r="J1186">
        <f t="shared" si="56"/>
        <v>1</v>
      </c>
    </row>
    <row r="1187" spans="1:10" x14ac:dyDescent="0.25">
      <c r="A1187" s="6">
        <v>23</v>
      </c>
      <c r="B1187" s="6" t="s">
        <v>18</v>
      </c>
      <c r="C1187" s="7">
        <v>28.49</v>
      </c>
      <c r="D1187" s="6">
        <v>1</v>
      </c>
      <c r="E1187" s="6" t="s">
        <v>19</v>
      </c>
      <c r="F1187" s="6" t="s">
        <v>23</v>
      </c>
      <c r="G1187" s="7">
        <v>1832.8238099999999</v>
      </c>
      <c r="H1187" t="str">
        <f t="shared" si="54"/>
        <v>3.sobrepeso</v>
      </c>
      <c r="I1187">
        <f t="shared" si="55"/>
        <v>1</v>
      </c>
      <c r="J1187">
        <f t="shared" si="56"/>
        <v>1</v>
      </c>
    </row>
    <row r="1188" spans="1:10" x14ac:dyDescent="0.25">
      <c r="A1188" s="6">
        <v>45</v>
      </c>
      <c r="B1188" s="6" t="s">
        <v>21</v>
      </c>
      <c r="C1188" s="7">
        <v>23.56</v>
      </c>
      <c r="D1188" s="6">
        <v>2</v>
      </c>
      <c r="E1188" s="6" t="s">
        <v>22</v>
      </c>
      <c r="F1188" s="6" t="s">
        <v>25</v>
      </c>
      <c r="G1188" s="7">
        <v>860.38233999999989</v>
      </c>
      <c r="H1188" t="str">
        <f t="shared" si="54"/>
        <v>2.peso normal</v>
      </c>
      <c r="I1188">
        <f t="shared" si="55"/>
        <v>0</v>
      </c>
      <c r="J1188">
        <f t="shared" si="56"/>
        <v>0</v>
      </c>
    </row>
    <row r="1189" spans="1:10" x14ac:dyDescent="0.25">
      <c r="A1189" s="6">
        <v>20</v>
      </c>
      <c r="B1189" s="6" t="s">
        <v>21</v>
      </c>
      <c r="C1189" s="7">
        <v>35.625</v>
      </c>
      <c r="D1189" s="6">
        <v>3</v>
      </c>
      <c r="E1189" s="6" t="s">
        <v>19</v>
      </c>
      <c r="F1189" s="6" t="s">
        <v>24</v>
      </c>
      <c r="G1189" s="7">
        <v>3746.5343750000002</v>
      </c>
      <c r="H1189" t="str">
        <f t="shared" si="54"/>
        <v>5.obesidade grau II</v>
      </c>
      <c r="I1189">
        <f t="shared" si="55"/>
        <v>1</v>
      </c>
      <c r="J1189">
        <f t="shared" si="56"/>
        <v>1</v>
      </c>
    </row>
    <row r="1190" spans="1:10" x14ac:dyDescent="0.25">
      <c r="A1190" s="6">
        <v>62</v>
      </c>
      <c r="B1190" s="6" t="s">
        <v>18</v>
      </c>
      <c r="C1190" s="7">
        <v>32.68</v>
      </c>
      <c r="D1190" s="6">
        <v>0</v>
      </c>
      <c r="E1190" s="6" t="s">
        <v>22</v>
      </c>
      <c r="F1190" s="6" t="s">
        <v>24</v>
      </c>
      <c r="G1190" s="7">
        <v>1384.47972</v>
      </c>
      <c r="H1190" t="str">
        <f t="shared" si="54"/>
        <v>4.obesidade grau I</v>
      </c>
      <c r="I1190">
        <f t="shared" si="55"/>
        <v>0</v>
      </c>
      <c r="J1190">
        <f t="shared" si="56"/>
        <v>1</v>
      </c>
    </row>
    <row r="1191" spans="1:10" x14ac:dyDescent="0.25">
      <c r="A1191" s="6">
        <v>43</v>
      </c>
      <c r="B1191" s="6" t="s">
        <v>18</v>
      </c>
      <c r="C1191" s="7">
        <v>25.27</v>
      </c>
      <c r="D1191" s="6">
        <v>1</v>
      </c>
      <c r="E1191" s="6" t="s">
        <v>19</v>
      </c>
      <c r="F1191" s="6" t="s">
        <v>25</v>
      </c>
      <c r="G1191" s="7">
        <v>2177.1342300000001</v>
      </c>
      <c r="H1191" t="str">
        <f t="shared" si="54"/>
        <v>3.sobrepeso</v>
      </c>
      <c r="I1191">
        <f t="shared" si="55"/>
        <v>1</v>
      </c>
      <c r="J1191">
        <f t="shared" si="56"/>
        <v>1</v>
      </c>
    </row>
    <row r="1192" spans="1:10" x14ac:dyDescent="0.25">
      <c r="A1192" s="6">
        <v>23</v>
      </c>
      <c r="B1192" s="6" t="s">
        <v>18</v>
      </c>
      <c r="C1192" s="7">
        <v>28</v>
      </c>
      <c r="D1192" s="6">
        <v>0</v>
      </c>
      <c r="E1192" s="6" t="s">
        <v>22</v>
      </c>
      <c r="F1192" s="6" t="s">
        <v>20</v>
      </c>
      <c r="G1192" s="7">
        <v>1312.667745</v>
      </c>
      <c r="H1192" t="str">
        <f t="shared" si="54"/>
        <v>3.sobrepeso</v>
      </c>
      <c r="I1192">
        <f t="shared" si="55"/>
        <v>0</v>
      </c>
      <c r="J1192">
        <f t="shared" si="56"/>
        <v>1</v>
      </c>
    </row>
    <row r="1193" spans="1:10" x14ac:dyDescent="0.25">
      <c r="A1193" s="6">
        <v>31</v>
      </c>
      <c r="B1193" s="6" t="s">
        <v>18</v>
      </c>
      <c r="C1193" s="7">
        <v>32.774999999999999</v>
      </c>
      <c r="D1193" s="6">
        <v>2</v>
      </c>
      <c r="E1193" s="6" t="s">
        <v>22</v>
      </c>
      <c r="F1193" s="6" t="s">
        <v>24</v>
      </c>
      <c r="G1193" s="7">
        <v>532.74002499999995</v>
      </c>
      <c r="H1193" t="str">
        <f t="shared" si="54"/>
        <v>4.obesidade grau I</v>
      </c>
      <c r="I1193">
        <f t="shared" si="55"/>
        <v>0</v>
      </c>
      <c r="J1193">
        <f t="shared" si="56"/>
        <v>1</v>
      </c>
    </row>
    <row r="1194" spans="1:10" x14ac:dyDescent="0.25">
      <c r="A1194" s="6">
        <v>41</v>
      </c>
      <c r="B1194" s="6" t="s">
        <v>18</v>
      </c>
      <c r="C1194" s="7">
        <v>21.754999999999999</v>
      </c>
      <c r="D1194" s="6">
        <v>1</v>
      </c>
      <c r="E1194" s="6" t="s">
        <v>22</v>
      </c>
      <c r="F1194" s="6" t="s">
        <v>25</v>
      </c>
      <c r="G1194" s="7">
        <v>1372.547184</v>
      </c>
      <c r="H1194" t="str">
        <f t="shared" si="54"/>
        <v>2.peso normal</v>
      </c>
      <c r="I1194">
        <f t="shared" si="55"/>
        <v>0</v>
      </c>
      <c r="J1194">
        <f t="shared" si="56"/>
        <v>0</v>
      </c>
    </row>
    <row r="1195" spans="1:10" x14ac:dyDescent="0.25">
      <c r="A1195" s="6">
        <v>58</v>
      </c>
      <c r="B1195" s="6" t="s">
        <v>18</v>
      </c>
      <c r="C1195" s="7">
        <v>32.395000000000003</v>
      </c>
      <c r="D1195" s="6">
        <v>1</v>
      </c>
      <c r="E1195" s="6" t="s">
        <v>22</v>
      </c>
      <c r="F1195" s="6" t="s">
        <v>25</v>
      </c>
      <c r="G1195" s="7">
        <v>1301.916105</v>
      </c>
      <c r="H1195" t="str">
        <f t="shared" si="54"/>
        <v>4.obesidade grau I</v>
      </c>
      <c r="I1195">
        <f t="shared" si="55"/>
        <v>0</v>
      </c>
      <c r="J1195">
        <f t="shared" si="56"/>
        <v>1</v>
      </c>
    </row>
    <row r="1196" spans="1:10" x14ac:dyDescent="0.25">
      <c r="A1196" s="6">
        <v>48</v>
      </c>
      <c r="B1196" s="6" t="s">
        <v>18</v>
      </c>
      <c r="C1196" s="7">
        <v>36.575000000000003</v>
      </c>
      <c r="D1196" s="6">
        <v>0</v>
      </c>
      <c r="E1196" s="6" t="s">
        <v>22</v>
      </c>
      <c r="F1196" s="6" t="s">
        <v>24</v>
      </c>
      <c r="G1196" s="7">
        <v>867.11912499999994</v>
      </c>
      <c r="H1196" t="str">
        <f t="shared" si="54"/>
        <v>5.obesidade grau II</v>
      </c>
      <c r="I1196">
        <f t="shared" si="55"/>
        <v>0</v>
      </c>
      <c r="J1196">
        <f t="shared" si="56"/>
        <v>1</v>
      </c>
    </row>
    <row r="1197" spans="1:10" x14ac:dyDescent="0.25">
      <c r="A1197" s="6">
        <v>31</v>
      </c>
      <c r="B1197" s="6" t="s">
        <v>18</v>
      </c>
      <c r="C1197" s="7">
        <v>21.754999999999999</v>
      </c>
      <c r="D1197" s="6">
        <v>0</v>
      </c>
      <c r="E1197" s="6" t="s">
        <v>22</v>
      </c>
      <c r="F1197" s="6" t="s">
        <v>24</v>
      </c>
      <c r="G1197" s="7">
        <v>413.40824499999997</v>
      </c>
      <c r="H1197" t="str">
        <f t="shared" si="54"/>
        <v>2.peso normal</v>
      </c>
      <c r="I1197">
        <f t="shared" si="55"/>
        <v>0</v>
      </c>
      <c r="J1197">
        <f t="shared" si="56"/>
        <v>0</v>
      </c>
    </row>
    <row r="1198" spans="1:10" x14ac:dyDescent="0.25">
      <c r="A1198" s="6">
        <v>19</v>
      </c>
      <c r="B1198" s="6" t="s">
        <v>18</v>
      </c>
      <c r="C1198" s="7">
        <v>27.93</v>
      </c>
      <c r="D1198" s="6">
        <v>3</v>
      </c>
      <c r="E1198" s="6" t="s">
        <v>22</v>
      </c>
      <c r="F1198" s="6" t="s">
        <v>24</v>
      </c>
      <c r="G1198" s="7">
        <v>1883.8703659999999</v>
      </c>
      <c r="H1198" t="str">
        <f t="shared" si="54"/>
        <v>3.sobrepeso</v>
      </c>
      <c r="I1198">
        <f t="shared" si="55"/>
        <v>0</v>
      </c>
      <c r="J1198">
        <f t="shared" si="56"/>
        <v>1</v>
      </c>
    </row>
    <row r="1199" spans="1:10" x14ac:dyDescent="0.25">
      <c r="A1199" s="6">
        <v>19</v>
      </c>
      <c r="B1199" s="6" t="s">
        <v>18</v>
      </c>
      <c r="C1199" s="7">
        <v>30.02</v>
      </c>
      <c r="D1199" s="6">
        <v>0</v>
      </c>
      <c r="E1199" s="6" t="s">
        <v>19</v>
      </c>
      <c r="F1199" s="6" t="s">
        <v>24</v>
      </c>
      <c r="G1199" s="7">
        <v>3330.7550799999999</v>
      </c>
      <c r="H1199" t="str">
        <f t="shared" si="54"/>
        <v>4.obesidade grau I</v>
      </c>
      <c r="I1199">
        <f t="shared" si="55"/>
        <v>1</v>
      </c>
      <c r="J1199">
        <f t="shared" si="56"/>
        <v>1</v>
      </c>
    </row>
    <row r="1200" spans="1:10" x14ac:dyDescent="0.25">
      <c r="A1200" s="6">
        <v>41</v>
      </c>
      <c r="B1200" s="6" t="s">
        <v>21</v>
      </c>
      <c r="C1200" s="7">
        <v>33.549999999999997</v>
      </c>
      <c r="D1200" s="6">
        <v>0</v>
      </c>
      <c r="E1200" s="6" t="s">
        <v>22</v>
      </c>
      <c r="F1200" s="6" t="s">
        <v>23</v>
      </c>
      <c r="G1200" s="7">
        <v>569.98374999999999</v>
      </c>
      <c r="H1200" t="str">
        <f t="shared" si="54"/>
        <v>4.obesidade grau I</v>
      </c>
      <c r="I1200">
        <f t="shared" si="55"/>
        <v>0</v>
      </c>
      <c r="J1200">
        <f t="shared" si="56"/>
        <v>1</v>
      </c>
    </row>
    <row r="1201" spans="1:10" x14ac:dyDescent="0.25">
      <c r="A1201" s="6">
        <v>40</v>
      </c>
      <c r="B1201" s="6" t="s">
        <v>21</v>
      </c>
      <c r="C1201" s="7">
        <v>29.355</v>
      </c>
      <c r="D1201" s="6">
        <v>1</v>
      </c>
      <c r="E1201" s="6" t="s">
        <v>22</v>
      </c>
      <c r="F1201" s="6" t="s">
        <v>24</v>
      </c>
      <c r="G1201" s="7">
        <v>639.36034499999994</v>
      </c>
      <c r="H1201" t="str">
        <f t="shared" si="54"/>
        <v>3.sobrepeso</v>
      </c>
      <c r="I1201">
        <f t="shared" si="55"/>
        <v>0</v>
      </c>
      <c r="J1201">
        <f t="shared" si="56"/>
        <v>1</v>
      </c>
    </row>
    <row r="1202" spans="1:10" x14ac:dyDescent="0.25">
      <c r="A1202" s="6">
        <v>31</v>
      </c>
      <c r="B1202" s="6" t="s">
        <v>18</v>
      </c>
      <c r="C1202" s="7">
        <v>25.8</v>
      </c>
      <c r="D1202" s="6">
        <v>2</v>
      </c>
      <c r="E1202" s="6" t="s">
        <v>22</v>
      </c>
      <c r="F1202" s="6" t="s">
        <v>20</v>
      </c>
      <c r="G1202" s="7">
        <v>493.47050000000002</v>
      </c>
      <c r="H1202" t="str">
        <f t="shared" si="54"/>
        <v>3.sobrepeso</v>
      </c>
      <c r="I1202">
        <f t="shared" si="55"/>
        <v>0</v>
      </c>
      <c r="J1202">
        <f t="shared" si="56"/>
        <v>1</v>
      </c>
    </row>
    <row r="1203" spans="1:10" x14ac:dyDescent="0.25">
      <c r="A1203" s="6">
        <v>37</v>
      </c>
      <c r="B1203" s="6" t="s">
        <v>21</v>
      </c>
      <c r="C1203" s="7">
        <v>24.32</v>
      </c>
      <c r="D1203" s="6">
        <v>2</v>
      </c>
      <c r="E1203" s="6" t="s">
        <v>22</v>
      </c>
      <c r="F1203" s="6" t="s">
        <v>24</v>
      </c>
      <c r="G1203" s="7">
        <v>619.87518</v>
      </c>
      <c r="H1203" t="str">
        <f t="shared" si="54"/>
        <v>2.peso normal</v>
      </c>
      <c r="I1203">
        <f t="shared" si="55"/>
        <v>0</v>
      </c>
      <c r="J1203">
        <f t="shared" si="56"/>
        <v>0</v>
      </c>
    </row>
    <row r="1204" spans="1:10" x14ac:dyDescent="0.25">
      <c r="A1204" s="6">
        <v>46</v>
      </c>
      <c r="B1204" s="6" t="s">
        <v>21</v>
      </c>
      <c r="C1204" s="7">
        <v>40.375</v>
      </c>
      <c r="D1204" s="6">
        <v>2</v>
      </c>
      <c r="E1204" s="6" t="s">
        <v>22</v>
      </c>
      <c r="F1204" s="6" t="s">
        <v>24</v>
      </c>
      <c r="G1204" s="7">
        <v>873.32292500000005</v>
      </c>
      <c r="H1204" t="str">
        <f t="shared" si="54"/>
        <v>6.obesidade grau III</v>
      </c>
      <c r="I1204">
        <f t="shared" si="55"/>
        <v>0</v>
      </c>
      <c r="J1204">
        <f t="shared" si="56"/>
        <v>1</v>
      </c>
    </row>
    <row r="1205" spans="1:10" x14ac:dyDescent="0.25">
      <c r="A1205" s="6">
        <v>22</v>
      </c>
      <c r="B1205" s="6" t="s">
        <v>21</v>
      </c>
      <c r="C1205" s="7">
        <v>32.11</v>
      </c>
      <c r="D1205" s="6">
        <v>0</v>
      </c>
      <c r="E1205" s="6" t="s">
        <v>22</v>
      </c>
      <c r="F1205" s="6" t="s">
        <v>24</v>
      </c>
      <c r="G1205" s="7">
        <v>205.53249</v>
      </c>
      <c r="H1205" t="str">
        <f t="shared" si="54"/>
        <v>4.obesidade grau I</v>
      </c>
      <c r="I1205">
        <f t="shared" si="55"/>
        <v>0</v>
      </c>
      <c r="J1205">
        <f t="shared" si="56"/>
        <v>1</v>
      </c>
    </row>
    <row r="1206" spans="1:10" x14ac:dyDescent="0.25">
      <c r="A1206" s="6">
        <v>51</v>
      </c>
      <c r="B1206" s="6" t="s">
        <v>21</v>
      </c>
      <c r="C1206" s="7">
        <v>32.299999999999997</v>
      </c>
      <c r="D1206" s="6">
        <v>1</v>
      </c>
      <c r="E1206" s="6" t="s">
        <v>22</v>
      </c>
      <c r="F1206" s="6" t="s">
        <v>25</v>
      </c>
      <c r="G1206" s="7">
        <v>996.40599999999995</v>
      </c>
      <c r="H1206" t="str">
        <f t="shared" si="54"/>
        <v>4.obesidade grau I</v>
      </c>
      <c r="I1206">
        <f t="shared" si="55"/>
        <v>0</v>
      </c>
      <c r="J1206">
        <f t="shared" si="56"/>
        <v>1</v>
      </c>
    </row>
    <row r="1207" spans="1:10" x14ac:dyDescent="0.25">
      <c r="A1207" s="6">
        <v>18</v>
      </c>
      <c r="B1207" s="6" t="s">
        <v>18</v>
      </c>
      <c r="C1207" s="7">
        <v>27.28</v>
      </c>
      <c r="D1207" s="6">
        <v>3</v>
      </c>
      <c r="E1207" s="6" t="s">
        <v>19</v>
      </c>
      <c r="F1207" s="6" t="s">
        <v>23</v>
      </c>
      <c r="G1207" s="7">
        <v>1822.34512</v>
      </c>
      <c r="H1207" t="str">
        <f t="shared" si="54"/>
        <v>3.sobrepeso</v>
      </c>
      <c r="I1207">
        <f t="shared" si="55"/>
        <v>1</v>
      </c>
      <c r="J1207">
        <f t="shared" si="56"/>
        <v>1</v>
      </c>
    </row>
    <row r="1208" spans="1:10" x14ac:dyDescent="0.25">
      <c r="A1208" s="6">
        <v>35</v>
      </c>
      <c r="B1208" s="6" t="s">
        <v>21</v>
      </c>
      <c r="C1208" s="7">
        <v>17.86</v>
      </c>
      <c r="D1208" s="6">
        <v>1</v>
      </c>
      <c r="E1208" s="6" t="s">
        <v>22</v>
      </c>
      <c r="F1208" s="6" t="s">
        <v>24</v>
      </c>
      <c r="G1208" s="7">
        <v>511.65003999999999</v>
      </c>
      <c r="H1208" t="str">
        <f t="shared" si="54"/>
        <v>1.baixo peso</v>
      </c>
      <c r="I1208">
        <f t="shared" si="55"/>
        <v>0</v>
      </c>
      <c r="J1208">
        <f t="shared" si="56"/>
        <v>0</v>
      </c>
    </row>
    <row r="1209" spans="1:10" x14ac:dyDescent="0.25">
      <c r="A1209" s="6">
        <v>59</v>
      </c>
      <c r="B1209" s="6" t="s">
        <v>18</v>
      </c>
      <c r="C1209" s="7">
        <v>34.799999999999997</v>
      </c>
      <c r="D1209" s="6">
        <v>2</v>
      </c>
      <c r="E1209" s="6" t="s">
        <v>22</v>
      </c>
      <c r="F1209" s="6" t="s">
        <v>20</v>
      </c>
      <c r="G1209" s="7">
        <v>3691.0608030000003</v>
      </c>
      <c r="H1209" t="str">
        <f t="shared" si="54"/>
        <v>4.obesidade grau I</v>
      </c>
      <c r="I1209">
        <f t="shared" si="55"/>
        <v>0</v>
      </c>
      <c r="J1209">
        <f t="shared" si="56"/>
        <v>1</v>
      </c>
    </row>
    <row r="1210" spans="1:10" x14ac:dyDescent="0.25">
      <c r="A1210" s="6">
        <v>36</v>
      </c>
      <c r="B1210" s="6" t="s">
        <v>21</v>
      </c>
      <c r="C1210" s="7">
        <v>33.4</v>
      </c>
      <c r="D1210" s="6">
        <v>2</v>
      </c>
      <c r="E1210" s="6" t="s">
        <v>19</v>
      </c>
      <c r="F1210" s="6" t="s">
        <v>20</v>
      </c>
      <c r="G1210" s="7">
        <v>3841.5474000000004</v>
      </c>
      <c r="H1210" t="str">
        <f t="shared" si="54"/>
        <v>4.obesidade grau I</v>
      </c>
      <c r="I1210">
        <f t="shared" si="55"/>
        <v>1</v>
      </c>
      <c r="J1210">
        <f t="shared" si="56"/>
        <v>1</v>
      </c>
    </row>
    <row r="1211" spans="1:10" x14ac:dyDescent="0.25">
      <c r="A1211" s="6">
        <v>37</v>
      </c>
      <c r="B1211" s="6" t="s">
        <v>18</v>
      </c>
      <c r="C1211" s="7">
        <v>25.555</v>
      </c>
      <c r="D1211" s="6">
        <v>1</v>
      </c>
      <c r="E1211" s="6" t="s">
        <v>19</v>
      </c>
      <c r="F1211" s="6" t="s">
        <v>25</v>
      </c>
      <c r="G1211" s="7">
        <v>2029.6863450000001</v>
      </c>
      <c r="H1211" t="str">
        <f t="shared" si="54"/>
        <v>3.sobrepeso</v>
      </c>
      <c r="I1211">
        <f t="shared" si="55"/>
        <v>1</v>
      </c>
      <c r="J1211">
        <f t="shared" si="56"/>
        <v>1</v>
      </c>
    </row>
    <row r="1212" spans="1:10" x14ac:dyDescent="0.25">
      <c r="A1212" s="6">
        <v>59</v>
      </c>
      <c r="B1212" s="6" t="s">
        <v>21</v>
      </c>
      <c r="C1212" s="7">
        <v>37.1</v>
      </c>
      <c r="D1212" s="6">
        <v>1</v>
      </c>
      <c r="E1212" s="6" t="s">
        <v>22</v>
      </c>
      <c r="F1212" s="6" t="s">
        <v>20</v>
      </c>
      <c r="G1212" s="7">
        <v>1234.7172</v>
      </c>
      <c r="H1212" t="str">
        <f t="shared" si="54"/>
        <v>5.obesidade grau II</v>
      </c>
      <c r="I1212">
        <f t="shared" si="55"/>
        <v>0</v>
      </c>
      <c r="J1212">
        <f t="shared" si="56"/>
        <v>1</v>
      </c>
    </row>
    <row r="1213" spans="1:10" x14ac:dyDescent="0.25">
      <c r="A1213" s="6">
        <v>36</v>
      </c>
      <c r="B1213" s="6" t="s">
        <v>21</v>
      </c>
      <c r="C1213" s="7">
        <v>30.875</v>
      </c>
      <c r="D1213" s="6">
        <v>1</v>
      </c>
      <c r="E1213" s="6" t="s">
        <v>22</v>
      </c>
      <c r="F1213" s="6" t="s">
        <v>24</v>
      </c>
      <c r="G1213" s="7">
        <v>537.33642499999996</v>
      </c>
      <c r="H1213" t="str">
        <f t="shared" si="54"/>
        <v>4.obesidade grau I</v>
      </c>
      <c r="I1213">
        <f t="shared" si="55"/>
        <v>0</v>
      </c>
      <c r="J1213">
        <f t="shared" si="56"/>
        <v>1</v>
      </c>
    </row>
    <row r="1214" spans="1:10" x14ac:dyDescent="0.25">
      <c r="A1214" s="6">
        <v>39</v>
      </c>
      <c r="B1214" s="6" t="s">
        <v>21</v>
      </c>
      <c r="C1214" s="7">
        <v>34.1</v>
      </c>
      <c r="D1214" s="6">
        <v>2</v>
      </c>
      <c r="E1214" s="6" t="s">
        <v>22</v>
      </c>
      <c r="F1214" s="6" t="s">
        <v>23</v>
      </c>
      <c r="G1214" s="7">
        <v>2356.301618</v>
      </c>
      <c r="H1214" t="str">
        <f t="shared" si="54"/>
        <v>4.obesidade grau I</v>
      </c>
      <c r="I1214">
        <f t="shared" si="55"/>
        <v>0</v>
      </c>
      <c r="J1214">
        <f t="shared" si="56"/>
        <v>1</v>
      </c>
    </row>
    <row r="1215" spans="1:10" x14ac:dyDescent="0.25">
      <c r="A1215" s="6">
        <v>18</v>
      </c>
      <c r="B1215" s="6" t="s">
        <v>21</v>
      </c>
      <c r="C1215" s="7">
        <v>21.47</v>
      </c>
      <c r="D1215" s="6">
        <v>0</v>
      </c>
      <c r="E1215" s="6" t="s">
        <v>22</v>
      </c>
      <c r="F1215" s="6" t="s">
        <v>25</v>
      </c>
      <c r="G1215" s="7">
        <v>170.24553</v>
      </c>
      <c r="H1215" t="str">
        <f t="shared" si="54"/>
        <v>2.peso normal</v>
      </c>
      <c r="I1215">
        <f t="shared" si="55"/>
        <v>0</v>
      </c>
      <c r="J1215">
        <f t="shared" si="56"/>
        <v>0</v>
      </c>
    </row>
    <row r="1216" spans="1:10" x14ac:dyDescent="0.25">
      <c r="A1216" s="6">
        <v>52</v>
      </c>
      <c r="B1216" s="6" t="s">
        <v>18</v>
      </c>
      <c r="C1216" s="7">
        <v>33.299999999999997</v>
      </c>
      <c r="D1216" s="6">
        <v>2</v>
      </c>
      <c r="E1216" s="6" t="s">
        <v>22</v>
      </c>
      <c r="F1216" s="6" t="s">
        <v>20</v>
      </c>
      <c r="G1216" s="7">
        <v>1080.6839</v>
      </c>
      <c r="H1216" t="str">
        <f t="shared" si="54"/>
        <v>4.obesidade grau I</v>
      </c>
      <c r="I1216">
        <f t="shared" si="55"/>
        <v>0</v>
      </c>
      <c r="J1216">
        <f t="shared" si="56"/>
        <v>1</v>
      </c>
    </row>
    <row r="1217" spans="1:10" x14ac:dyDescent="0.25">
      <c r="A1217" s="6">
        <v>27</v>
      </c>
      <c r="B1217" s="6" t="s">
        <v>18</v>
      </c>
      <c r="C1217" s="7">
        <v>31.254999999999999</v>
      </c>
      <c r="D1217" s="6">
        <v>1</v>
      </c>
      <c r="E1217" s="6" t="s">
        <v>22</v>
      </c>
      <c r="F1217" s="6" t="s">
        <v>24</v>
      </c>
      <c r="G1217" s="7">
        <v>395.607145</v>
      </c>
      <c r="H1217" t="str">
        <f t="shared" si="54"/>
        <v>4.obesidade grau I</v>
      </c>
      <c r="I1217">
        <f t="shared" si="55"/>
        <v>0</v>
      </c>
      <c r="J1217">
        <f t="shared" si="56"/>
        <v>1</v>
      </c>
    </row>
    <row r="1218" spans="1:10" x14ac:dyDescent="0.25">
      <c r="A1218" s="6">
        <v>18</v>
      </c>
      <c r="B1218" s="6" t="s">
        <v>21</v>
      </c>
      <c r="C1218" s="7">
        <v>39.14</v>
      </c>
      <c r="D1218" s="6">
        <v>0</v>
      </c>
      <c r="E1218" s="6" t="s">
        <v>22</v>
      </c>
      <c r="F1218" s="6" t="s">
        <v>25</v>
      </c>
      <c r="G1218" s="7">
        <v>1289.0057650000001</v>
      </c>
      <c r="H1218" t="str">
        <f t="shared" si="54"/>
        <v>5.obesidade grau II</v>
      </c>
      <c r="I1218">
        <f t="shared" si="55"/>
        <v>0</v>
      </c>
      <c r="J1218">
        <f t="shared" si="56"/>
        <v>1</v>
      </c>
    </row>
    <row r="1219" spans="1:10" x14ac:dyDescent="0.25">
      <c r="A1219" s="6">
        <v>40</v>
      </c>
      <c r="B1219" s="6" t="s">
        <v>21</v>
      </c>
      <c r="C1219" s="7">
        <v>25.08</v>
      </c>
      <c r="D1219" s="6">
        <v>0</v>
      </c>
      <c r="E1219" s="6" t="s">
        <v>22</v>
      </c>
      <c r="F1219" s="6" t="s">
        <v>23</v>
      </c>
      <c r="G1219" s="7">
        <v>541.56611999999996</v>
      </c>
      <c r="H1219" t="str">
        <f t="shared" si="54"/>
        <v>3.sobrepeso</v>
      </c>
      <c r="I1219">
        <f t="shared" si="55"/>
        <v>0</v>
      </c>
      <c r="J1219">
        <f t="shared" si="56"/>
        <v>1</v>
      </c>
    </row>
    <row r="1220" spans="1:10" x14ac:dyDescent="0.25">
      <c r="A1220" s="6">
        <v>29</v>
      </c>
      <c r="B1220" s="6" t="s">
        <v>21</v>
      </c>
      <c r="C1220" s="7">
        <v>37.29</v>
      </c>
      <c r="D1220" s="6">
        <v>2</v>
      </c>
      <c r="E1220" s="6" t="s">
        <v>22</v>
      </c>
      <c r="F1220" s="6" t="s">
        <v>23</v>
      </c>
      <c r="G1220" s="7">
        <v>405.81161000000003</v>
      </c>
      <c r="H1220" t="str">
        <f t="shared" ref="H1220:H1283" si="57">IF(C1220&lt;18.5,"1.baixo peso",IF(C1220&lt;25,"2.peso normal",IF(C1220&lt;30,"3.sobrepeso",IF(C1220&lt;35,"4.obesidade grau I",IF(C1220&lt;40,"5.obesidade grau II","6.obesidade grau III")))))</f>
        <v>5.obesidade grau II</v>
      </c>
      <c r="I1220">
        <f t="shared" ref="I1220:I1283" si="58">IF(E1220="Sim",1,0)</f>
        <v>0</v>
      </c>
      <c r="J1220">
        <f t="shared" ref="J1220:J1283" si="59">IF(C1220&gt;24.99,1,0)</f>
        <v>1</v>
      </c>
    </row>
    <row r="1221" spans="1:10" x14ac:dyDescent="0.25">
      <c r="A1221" s="6">
        <v>46</v>
      </c>
      <c r="B1221" s="6" t="s">
        <v>18</v>
      </c>
      <c r="C1221" s="7">
        <v>34.6</v>
      </c>
      <c r="D1221" s="6">
        <v>1</v>
      </c>
      <c r="E1221" s="6" t="s">
        <v>19</v>
      </c>
      <c r="F1221" s="6" t="s">
        <v>20</v>
      </c>
      <c r="G1221" s="7">
        <v>4166.1602000000003</v>
      </c>
      <c r="H1221" t="str">
        <f t="shared" si="57"/>
        <v>4.obesidade grau I</v>
      </c>
      <c r="I1221">
        <f t="shared" si="58"/>
        <v>1</v>
      </c>
      <c r="J1221">
        <f t="shared" si="59"/>
        <v>1</v>
      </c>
    </row>
    <row r="1222" spans="1:10" x14ac:dyDescent="0.25">
      <c r="A1222" s="6">
        <v>38</v>
      </c>
      <c r="B1222" s="6" t="s">
        <v>18</v>
      </c>
      <c r="C1222" s="7">
        <v>30.21</v>
      </c>
      <c r="D1222" s="6">
        <v>3</v>
      </c>
      <c r="E1222" s="6" t="s">
        <v>22</v>
      </c>
      <c r="F1222" s="6" t="s">
        <v>24</v>
      </c>
      <c r="G1222" s="7">
        <v>753.71638999999993</v>
      </c>
      <c r="H1222" t="str">
        <f t="shared" si="57"/>
        <v>4.obesidade grau I</v>
      </c>
      <c r="I1222">
        <f t="shared" si="58"/>
        <v>0</v>
      </c>
      <c r="J1222">
        <f t="shared" si="59"/>
        <v>1</v>
      </c>
    </row>
    <row r="1223" spans="1:10" x14ac:dyDescent="0.25">
      <c r="A1223" s="6">
        <v>30</v>
      </c>
      <c r="B1223" s="6" t="s">
        <v>18</v>
      </c>
      <c r="C1223" s="7">
        <v>21.945</v>
      </c>
      <c r="D1223" s="6">
        <v>1</v>
      </c>
      <c r="E1223" s="6" t="s">
        <v>22</v>
      </c>
      <c r="F1223" s="6" t="s">
        <v>25</v>
      </c>
      <c r="G1223" s="7">
        <v>471.82035500000001</v>
      </c>
      <c r="H1223" t="str">
        <f t="shared" si="57"/>
        <v>2.peso normal</v>
      </c>
      <c r="I1223">
        <f t="shared" si="58"/>
        <v>0</v>
      </c>
      <c r="J1223">
        <f t="shared" si="59"/>
        <v>0</v>
      </c>
    </row>
    <row r="1224" spans="1:10" x14ac:dyDescent="0.25">
      <c r="A1224" s="6">
        <v>40</v>
      </c>
      <c r="B1224" s="6" t="s">
        <v>21</v>
      </c>
      <c r="C1224" s="7">
        <v>24.97</v>
      </c>
      <c r="D1224" s="6">
        <v>2</v>
      </c>
      <c r="E1224" s="6" t="s">
        <v>22</v>
      </c>
      <c r="F1224" s="6" t="s">
        <v>23</v>
      </c>
      <c r="G1224" s="7">
        <v>659.35083000000009</v>
      </c>
      <c r="H1224" t="str">
        <f t="shared" si="57"/>
        <v>2.peso normal</v>
      </c>
      <c r="I1224">
        <f t="shared" si="58"/>
        <v>0</v>
      </c>
      <c r="J1224">
        <f t="shared" si="59"/>
        <v>0</v>
      </c>
    </row>
    <row r="1225" spans="1:10" x14ac:dyDescent="0.25">
      <c r="A1225" s="6">
        <v>50</v>
      </c>
      <c r="B1225" s="6" t="s">
        <v>21</v>
      </c>
      <c r="C1225" s="7">
        <v>25.3</v>
      </c>
      <c r="D1225" s="6">
        <v>0</v>
      </c>
      <c r="E1225" s="6" t="s">
        <v>22</v>
      </c>
      <c r="F1225" s="6" t="s">
        <v>23</v>
      </c>
      <c r="G1225" s="7">
        <v>844.2666999999999</v>
      </c>
      <c r="H1225" t="str">
        <f t="shared" si="57"/>
        <v>3.sobrepeso</v>
      </c>
      <c r="I1225">
        <f t="shared" si="58"/>
        <v>0</v>
      </c>
      <c r="J1225">
        <f t="shared" si="59"/>
        <v>1</v>
      </c>
    </row>
    <row r="1226" spans="1:10" x14ac:dyDescent="0.25">
      <c r="A1226" s="6">
        <v>20</v>
      </c>
      <c r="B1226" s="6" t="s">
        <v>18</v>
      </c>
      <c r="C1226" s="7">
        <v>24.42</v>
      </c>
      <c r="D1226" s="6">
        <v>0</v>
      </c>
      <c r="E1226" s="6" t="s">
        <v>19</v>
      </c>
      <c r="F1226" s="6" t="s">
        <v>23</v>
      </c>
      <c r="G1226" s="7">
        <v>2612.5674770000001</v>
      </c>
      <c r="H1226" t="str">
        <f t="shared" si="57"/>
        <v>2.peso normal</v>
      </c>
      <c r="I1226">
        <f t="shared" si="58"/>
        <v>1</v>
      </c>
      <c r="J1226">
        <f t="shared" si="59"/>
        <v>0</v>
      </c>
    </row>
    <row r="1227" spans="1:10" x14ac:dyDescent="0.25">
      <c r="A1227" s="6">
        <v>41</v>
      </c>
      <c r="B1227" s="6" t="s">
        <v>21</v>
      </c>
      <c r="C1227" s="7">
        <v>23.94</v>
      </c>
      <c r="D1227" s="6">
        <v>1</v>
      </c>
      <c r="E1227" s="6" t="s">
        <v>22</v>
      </c>
      <c r="F1227" s="6" t="s">
        <v>25</v>
      </c>
      <c r="G1227" s="7">
        <v>685.84795999999994</v>
      </c>
      <c r="H1227" t="str">
        <f t="shared" si="57"/>
        <v>2.peso normal</v>
      </c>
      <c r="I1227">
        <f t="shared" si="58"/>
        <v>0</v>
      </c>
      <c r="J1227">
        <f t="shared" si="59"/>
        <v>0</v>
      </c>
    </row>
    <row r="1228" spans="1:10" x14ac:dyDescent="0.25">
      <c r="A1228" s="6">
        <v>33</v>
      </c>
      <c r="B1228" s="6" t="s">
        <v>18</v>
      </c>
      <c r="C1228" s="7">
        <v>39.82</v>
      </c>
      <c r="D1228" s="6">
        <v>1</v>
      </c>
      <c r="E1228" s="6" t="s">
        <v>22</v>
      </c>
      <c r="F1228" s="6" t="s">
        <v>23</v>
      </c>
      <c r="G1228" s="7">
        <v>479.56567999999999</v>
      </c>
      <c r="H1228" t="str">
        <f t="shared" si="57"/>
        <v>5.obesidade grau II</v>
      </c>
      <c r="I1228">
        <f t="shared" si="58"/>
        <v>0</v>
      </c>
      <c r="J1228">
        <f t="shared" si="59"/>
        <v>1</v>
      </c>
    </row>
    <row r="1229" spans="1:10" x14ac:dyDescent="0.25">
      <c r="A1229" s="6">
        <v>38</v>
      </c>
      <c r="B1229" s="6" t="s">
        <v>21</v>
      </c>
      <c r="C1229" s="7">
        <v>16.815000000000001</v>
      </c>
      <c r="D1229" s="6">
        <v>2</v>
      </c>
      <c r="E1229" s="6" t="s">
        <v>22</v>
      </c>
      <c r="F1229" s="6" t="s">
        <v>25</v>
      </c>
      <c r="G1229" s="7">
        <v>664.054485</v>
      </c>
      <c r="H1229" t="str">
        <f t="shared" si="57"/>
        <v>1.baixo peso</v>
      </c>
      <c r="I1229">
        <f t="shared" si="58"/>
        <v>0</v>
      </c>
      <c r="J1229">
        <f t="shared" si="59"/>
        <v>0</v>
      </c>
    </row>
    <row r="1230" spans="1:10" x14ac:dyDescent="0.25">
      <c r="A1230" s="6">
        <v>42</v>
      </c>
      <c r="B1230" s="6" t="s">
        <v>21</v>
      </c>
      <c r="C1230" s="7">
        <v>37.18</v>
      </c>
      <c r="D1230" s="6">
        <v>2</v>
      </c>
      <c r="E1230" s="6" t="s">
        <v>22</v>
      </c>
      <c r="F1230" s="6" t="s">
        <v>23</v>
      </c>
      <c r="G1230" s="7">
        <v>716.20122000000003</v>
      </c>
      <c r="H1230" t="str">
        <f t="shared" si="57"/>
        <v>5.obesidade grau II</v>
      </c>
      <c r="I1230">
        <f t="shared" si="58"/>
        <v>0</v>
      </c>
      <c r="J1230">
        <f t="shared" si="59"/>
        <v>1</v>
      </c>
    </row>
    <row r="1231" spans="1:10" x14ac:dyDescent="0.25">
      <c r="A1231" s="6">
        <v>56</v>
      </c>
      <c r="B1231" s="6" t="s">
        <v>21</v>
      </c>
      <c r="C1231" s="7">
        <v>34.43</v>
      </c>
      <c r="D1231" s="6">
        <v>0</v>
      </c>
      <c r="E1231" s="6" t="s">
        <v>22</v>
      </c>
      <c r="F1231" s="6" t="s">
        <v>23</v>
      </c>
      <c r="G1231" s="7">
        <v>1059.4225700000002</v>
      </c>
      <c r="H1231" t="str">
        <f t="shared" si="57"/>
        <v>4.obesidade grau I</v>
      </c>
      <c r="I1231">
        <f t="shared" si="58"/>
        <v>0</v>
      </c>
      <c r="J1231">
        <f t="shared" si="59"/>
        <v>1</v>
      </c>
    </row>
    <row r="1232" spans="1:10" x14ac:dyDescent="0.25">
      <c r="A1232" s="6">
        <v>58</v>
      </c>
      <c r="B1232" s="6" t="s">
        <v>21</v>
      </c>
      <c r="C1232" s="7">
        <v>30.305</v>
      </c>
      <c r="D1232" s="6">
        <v>0</v>
      </c>
      <c r="E1232" s="6" t="s">
        <v>22</v>
      </c>
      <c r="F1232" s="6" t="s">
        <v>25</v>
      </c>
      <c r="G1232" s="7">
        <v>1193.825595</v>
      </c>
      <c r="H1232" t="str">
        <f t="shared" si="57"/>
        <v>4.obesidade grau I</v>
      </c>
      <c r="I1232">
        <f t="shared" si="58"/>
        <v>0</v>
      </c>
      <c r="J1232">
        <f t="shared" si="59"/>
        <v>1</v>
      </c>
    </row>
    <row r="1233" spans="1:10" x14ac:dyDescent="0.25">
      <c r="A1233" s="6">
        <v>52</v>
      </c>
      <c r="B1233" s="6" t="s">
        <v>21</v>
      </c>
      <c r="C1233" s="7">
        <v>34.484999999999999</v>
      </c>
      <c r="D1233" s="6">
        <v>3</v>
      </c>
      <c r="E1233" s="6" t="s">
        <v>19</v>
      </c>
      <c r="F1233" s="6" t="s">
        <v>24</v>
      </c>
      <c r="G1233" s="7">
        <v>6002.139897</v>
      </c>
      <c r="H1233" t="str">
        <f t="shared" si="57"/>
        <v>4.obesidade grau I</v>
      </c>
      <c r="I1233">
        <f t="shared" si="58"/>
        <v>1</v>
      </c>
      <c r="J1233">
        <f t="shared" si="59"/>
        <v>1</v>
      </c>
    </row>
    <row r="1234" spans="1:10" x14ac:dyDescent="0.25">
      <c r="A1234" s="6">
        <v>20</v>
      </c>
      <c r="B1234" s="6" t="s">
        <v>18</v>
      </c>
      <c r="C1234" s="7">
        <v>21.8</v>
      </c>
      <c r="D1234" s="6">
        <v>0</v>
      </c>
      <c r="E1234" s="6" t="s">
        <v>19</v>
      </c>
      <c r="F1234" s="6" t="s">
        <v>20</v>
      </c>
      <c r="G1234" s="7">
        <v>2016.7336029999999</v>
      </c>
      <c r="H1234" t="str">
        <f t="shared" si="57"/>
        <v>2.peso normal</v>
      </c>
      <c r="I1234">
        <f t="shared" si="58"/>
        <v>1</v>
      </c>
      <c r="J1234">
        <f t="shared" si="59"/>
        <v>0</v>
      </c>
    </row>
    <row r="1235" spans="1:10" x14ac:dyDescent="0.25">
      <c r="A1235" s="6">
        <v>54</v>
      </c>
      <c r="B1235" s="6" t="s">
        <v>18</v>
      </c>
      <c r="C1235" s="7">
        <v>24.605</v>
      </c>
      <c r="D1235" s="6">
        <v>3</v>
      </c>
      <c r="E1235" s="6" t="s">
        <v>22</v>
      </c>
      <c r="F1235" s="6" t="s">
        <v>24</v>
      </c>
      <c r="G1235" s="7">
        <v>1247.9708949999999</v>
      </c>
      <c r="H1235" t="str">
        <f t="shared" si="57"/>
        <v>2.peso normal</v>
      </c>
      <c r="I1235">
        <f t="shared" si="58"/>
        <v>0</v>
      </c>
      <c r="J1235">
        <f t="shared" si="59"/>
        <v>0</v>
      </c>
    </row>
    <row r="1236" spans="1:10" x14ac:dyDescent="0.25">
      <c r="A1236" s="6">
        <v>58</v>
      </c>
      <c r="B1236" s="6" t="s">
        <v>21</v>
      </c>
      <c r="C1236" s="7">
        <v>23.3</v>
      </c>
      <c r="D1236" s="6">
        <v>0</v>
      </c>
      <c r="E1236" s="6" t="s">
        <v>22</v>
      </c>
      <c r="F1236" s="6" t="s">
        <v>20</v>
      </c>
      <c r="G1236" s="7">
        <v>1134.5518999999999</v>
      </c>
      <c r="H1236" t="str">
        <f t="shared" si="57"/>
        <v>2.peso normal</v>
      </c>
      <c r="I1236">
        <f t="shared" si="58"/>
        <v>0</v>
      </c>
      <c r="J1236">
        <f t="shared" si="59"/>
        <v>0</v>
      </c>
    </row>
    <row r="1237" spans="1:10" x14ac:dyDescent="0.25">
      <c r="A1237" s="6">
        <v>45</v>
      </c>
      <c r="B1237" s="6" t="s">
        <v>18</v>
      </c>
      <c r="C1237" s="7">
        <v>27.83</v>
      </c>
      <c r="D1237" s="6">
        <v>2</v>
      </c>
      <c r="E1237" s="6" t="s">
        <v>22</v>
      </c>
      <c r="F1237" s="6" t="s">
        <v>23</v>
      </c>
      <c r="G1237" s="7">
        <v>851.57587000000001</v>
      </c>
      <c r="H1237" t="str">
        <f t="shared" si="57"/>
        <v>3.sobrepeso</v>
      </c>
      <c r="I1237">
        <f t="shared" si="58"/>
        <v>0</v>
      </c>
      <c r="J1237">
        <f t="shared" si="59"/>
        <v>1</v>
      </c>
    </row>
    <row r="1238" spans="1:10" x14ac:dyDescent="0.25">
      <c r="A1238" s="6">
        <v>26</v>
      </c>
      <c r="B1238" s="6" t="s">
        <v>21</v>
      </c>
      <c r="C1238" s="7">
        <v>31.065000000000001</v>
      </c>
      <c r="D1238" s="6">
        <v>0</v>
      </c>
      <c r="E1238" s="6" t="s">
        <v>22</v>
      </c>
      <c r="F1238" s="6" t="s">
        <v>24</v>
      </c>
      <c r="G1238" s="7">
        <v>269.95683500000001</v>
      </c>
      <c r="H1238" t="str">
        <f t="shared" si="57"/>
        <v>4.obesidade grau I</v>
      </c>
      <c r="I1238">
        <f t="shared" si="58"/>
        <v>0</v>
      </c>
      <c r="J1238">
        <f t="shared" si="59"/>
        <v>1</v>
      </c>
    </row>
    <row r="1239" spans="1:10" x14ac:dyDescent="0.25">
      <c r="A1239" s="6">
        <v>63</v>
      </c>
      <c r="B1239" s="6" t="s">
        <v>18</v>
      </c>
      <c r="C1239" s="7">
        <v>21.66</v>
      </c>
      <c r="D1239" s="6">
        <v>0</v>
      </c>
      <c r="E1239" s="6" t="s">
        <v>22</v>
      </c>
      <c r="F1239" s="6" t="s">
        <v>25</v>
      </c>
      <c r="G1239" s="7">
        <v>1444.9854399999999</v>
      </c>
      <c r="H1239" t="str">
        <f t="shared" si="57"/>
        <v>2.peso normal</v>
      </c>
      <c r="I1239">
        <f t="shared" si="58"/>
        <v>0</v>
      </c>
      <c r="J1239">
        <f t="shared" si="59"/>
        <v>0</v>
      </c>
    </row>
    <row r="1240" spans="1:10" x14ac:dyDescent="0.25">
      <c r="A1240" s="6">
        <v>58</v>
      </c>
      <c r="B1240" s="6" t="s">
        <v>18</v>
      </c>
      <c r="C1240" s="7">
        <v>28.215</v>
      </c>
      <c r="D1240" s="6">
        <v>0</v>
      </c>
      <c r="E1240" s="6" t="s">
        <v>22</v>
      </c>
      <c r="F1240" s="6" t="s">
        <v>24</v>
      </c>
      <c r="G1240" s="7">
        <v>1222.4350850000001</v>
      </c>
      <c r="H1240" t="str">
        <f t="shared" si="57"/>
        <v>3.sobrepeso</v>
      </c>
      <c r="I1240">
        <f t="shared" si="58"/>
        <v>0</v>
      </c>
      <c r="J1240">
        <f t="shared" si="59"/>
        <v>1</v>
      </c>
    </row>
    <row r="1241" spans="1:10" x14ac:dyDescent="0.25">
      <c r="A1241" s="6">
        <v>37</v>
      </c>
      <c r="B1241" s="6" t="s">
        <v>21</v>
      </c>
      <c r="C1241" s="7">
        <v>22.704999999999998</v>
      </c>
      <c r="D1241" s="6">
        <v>3</v>
      </c>
      <c r="E1241" s="6" t="s">
        <v>22</v>
      </c>
      <c r="F1241" s="6" t="s">
        <v>25</v>
      </c>
      <c r="G1241" s="7">
        <v>698.55069500000002</v>
      </c>
      <c r="H1241" t="str">
        <f t="shared" si="57"/>
        <v>2.peso normal</v>
      </c>
      <c r="I1241">
        <f t="shared" si="58"/>
        <v>0</v>
      </c>
      <c r="J1241">
        <f t="shared" si="59"/>
        <v>0</v>
      </c>
    </row>
    <row r="1242" spans="1:10" x14ac:dyDescent="0.25">
      <c r="A1242" s="6">
        <v>25</v>
      </c>
      <c r="B1242" s="6" t="s">
        <v>18</v>
      </c>
      <c r="C1242" s="7">
        <v>42.13</v>
      </c>
      <c r="D1242" s="6">
        <v>1</v>
      </c>
      <c r="E1242" s="6" t="s">
        <v>22</v>
      </c>
      <c r="F1242" s="6" t="s">
        <v>23</v>
      </c>
      <c r="G1242" s="7">
        <v>323.84357</v>
      </c>
      <c r="H1242" t="str">
        <f t="shared" si="57"/>
        <v>6.obesidade grau III</v>
      </c>
      <c r="I1242">
        <f t="shared" si="58"/>
        <v>0</v>
      </c>
      <c r="J1242">
        <f t="shared" si="59"/>
        <v>1</v>
      </c>
    </row>
    <row r="1243" spans="1:10" x14ac:dyDescent="0.25">
      <c r="A1243" s="6">
        <v>52</v>
      </c>
      <c r="B1243" s="6" t="s">
        <v>21</v>
      </c>
      <c r="C1243" s="7">
        <v>41.8</v>
      </c>
      <c r="D1243" s="6">
        <v>2</v>
      </c>
      <c r="E1243" s="6" t="s">
        <v>19</v>
      </c>
      <c r="F1243" s="6" t="s">
        <v>23</v>
      </c>
      <c r="G1243" s="7">
        <v>4726.9853999999996</v>
      </c>
      <c r="H1243" t="str">
        <f t="shared" si="57"/>
        <v>6.obesidade grau III</v>
      </c>
      <c r="I1243">
        <f t="shared" si="58"/>
        <v>1</v>
      </c>
      <c r="J1243">
        <f t="shared" si="59"/>
        <v>1</v>
      </c>
    </row>
    <row r="1244" spans="1:10" x14ac:dyDescent="0.25">
      <c r="A1244" s="6">
        <v>64</v>
      </c>
      <c r="B1244" s="6" t="s">
        <v>21</v>
      </c>
      <c r="C1244" s="7">
        <v>36.96</v>
      </c>
      <c r="D1244" s="6">
        <v>2</v>
      </c>
      <c r="E1244" s="6" t="s">
        <v>19</v>
      </c>
      <c r="F1244" s="6" t="s">
        <v>23</v>
      </c>
      <c r="G1244" s="7">
        <v>4957.7662399999999</v>
      </c>
      <c r="H1244" t="str">
        <f t="shared" si="57"/>
        <v>5.obesidade grau II</v>
      </c>
      <c r="I1244">
        <f t="shared" si="58"/>
        <v>1</v>
      </c>
      <c r="J1244">
        <f t="shared" si="59"/>
        <v>1</v>
      </c>
    </row>
    <row r="1245" spans="1:10" x14ac:dyDescent="0.25">
      <c r="A1245" s="6">
        <v>22</v>
      </c>
      <c r="B1245" s="6" t="s">
        <v>18</v>
      </c>
      <c r="C1245" s="7">
        <v>21.28</v>
      </c>
      <c r="D1245" s="6">
        <v>3</v>
      </c>
      <c r="E1245" s="6" t="s">
        <v>22</v>
      </c>
      <c r="F1245" s="6" t="s">
        <v>24</v>
      </c>
      <c r="G1245" s="7">
        <v>429.62711999999999</v>
      </c>
      <c r="H1245" t="str">
        <f t="shared" si="57"/>
        <v>2.peso normal</v>
      </c>
      <c r="I1245">
        <f t="shared" si="58"/>
        <v>0</v>
      </c>
      <c r="J1245">
        <f t="shared" si="59"/>
        <v>0</v>
      </c>
    </row>
    <row r="1246" spans="1:10" x14ac:dyDescent="0.25">
      <c r="A1246" s="6">
        <v>28</v>
      </c>
      <c r="B1246" s="6" t="s">
        <v>18</v>
      </c>
      <c r="C1246" s="7">
        <v>33.11</v>
      </c>
      <c r="D1246" s="6">
        <v>0</v>
      </c>
      <c r="E1246" s="6" t="s">
        <v>22</v>
      </c>
      <c r="F1246" s="6" t="s">
        <v>23</v>
      </c>
      <c r="G1246" s="7">
        <v>317.16149000000001</v>
      </c>
      <c r="H1246" t="str">
        <f t="shared" si="57"/>
        <v>4.obesidade grau I</v>
      </c>
      <c r="I1246">
        <f t="shared" si="58"/>
        <v>0</v>
      </c>
      <c r="J1246">
        <f t="shared" si="59"/>
        <v>1</v>
      </c>
    </row>
    <row r="1247" spans="1:10" x14ac:dyDescent="0.25">
      <c r="A1247" s="6">
        <v>18</v>
      </c>
      <c r="B1247" s="6" t="s">
        <v>21</v>
      </c>
      <c r="C1247" s="7">
        <v>33.33</v>
      </c>
      <c r="D1247" s="6">
        <v>0</v>
      </c>
      <c r="E1247" s="6" t="s">
        <v>22</v>
      </c>
      <c r="F1247" s="6" t="s">
        <v>23</v>
      </c>
      <c r="G1247" s="7">
        <v>113.59407000000002</v>
      </c>
      <c r="H1247" t="str">
        <f t="shared" si="57"/>
        <v>4.obesidade grau I</v>
      </c>
      <c r="I1247">
        <f t="shared" si="58"/>
        <v>0</v>
      </c>
      <c r="J1247">
        <f t="shared" si="59"/>
        <v>1</v>
      </c>
    </row>
    <row r="1248" spans="1:10" x14ac:dyDescent="0.25">
      <c r="A1248" s="6">
        <v>28</v>
      </c>
      <c r="B1248" s="6" t="s">
        <v>21</v>
      </c>
      <c r="C1248" s="7">
        <v>24.3</v>
      </c>
      <c r="D1248" s="6">
        <v>5</v>
      </c>
      <c r="E1248" s="6" t="s">
        <v>22</v>
      </c>
      <c r="F1248" s="6" t="s">
        <v>20</v>
      </c>
      <c r="G1248" s="7">
        <v>561.53689999999995</v>
      </c>
      <c r="H1248" t="str">
        <f t="shared" si="57"/>
        <v>2.peso normal</v>
      </c>
      <c r="I1248">
        <f t="shared" si="58"/>
        <v>0</v>
      </c>
      <c r="J1248">
        <f t="shared" si="59"/>
        <v>0</v>
      </c>
    </row>
    <row r="1249" spans="1:10" x14ac:dyDescent="0.25">
      <c r="A1249" s="6">
        <v>45</v>
      </c>
      <c r="B1249" s="6" t="s">
        <v>18</v>
      </c>
      <c r="C1249" s="7">
        <v>25.7</v>
      </c>
      <c r="D1249" s="6">
        <v>3</v>
      </c>
      <c r="E1249" s="6" t="s">
        <v>22</v>
      </c>
      <c r="F1249" s="6" t="s">
        <v>20</v>
      </c>
      <c r="G1249" s="7">
        <v>910.17980000000011</v>
      </c>
      <c r="H1249" t="str">
        <f t="shared" si="57"/>
        <v>3.sobrepeso</v>
      </c>
      <c r="I1249">
        <f t="shared" si="58"/>
        <v>0</v>
      </c>
      <c r="J1249">
        <f t="shared" si="59"/>
        <v>1</v>
      </c>
    </row>
    <row r="1250" spans="1:10" x14ac:dyDescent="0.25">
      <c r="A1250" s="6">
        <v>33</v>
      </c>
      <c r="B1250" s="6" t="s">
        <v>21</v>
      </c>
      <c r="C1250" s="7">
        <v>29.4</v>
      </c>
      <c r="D1250" s="6">
        <v>4</v>
      </c>
      <c r="E1250" s="6" t="s">
        <v>22</v>
      </c>
      <c r="F1250" s="6" t="s">
        <v>20</v>
      </c>
      <c r="G1250" s="7">
        <v>605.91729999999995</v>
      </c>
      <c r="H1250" t="str">
        <f t="shared" si="57"/>
        <v>3.sobrepeso</v>
      </c>
      <c r="I1250">
        <f t="shared" si="58"/>
        <v>0</v>
      </c>
      <c r="J1250">
        <f t="shared" si="59"/>
        <v>1</v>
      </c>
    </row>
    <row r="1251" spans="1:10" x14ac:dyDescent="0.25">
      <c r="A1251" s="6">
        <v>18</v>
      </c>
      <c r="B1251" s="6" t="s">
        <v>18</v>
      </c>
      <c r="C1251" s="7">
        <v>39.82</v>
      </c>
      <c r="D1251" s="6">
        <v>0</v>
      </c>
      <c r="E1251" s="6" t="s">
        <v>22</v>
      </c>
      <c r="F1251" s="6" t="s">
        <v>23</v>
      </c>
      <c r="G1251" s="7">
        <v>163.39618000000002</v>
      </c>
      <c r="H1251" t="str">
        <f t="shared" si="57"/>
        <v>5.obesidade grau II</v>
      </c>
      <c r="I1251">
        <f t="shared" si="58"/>
        <v>0</v>
      </c>
      <c r="J1251">
        <f t="shared" si="59"/>
        <v>1</v>
      </c>
    </row>
    <row r="1252" spans="1:10" x14ac:dyDescent="0.25">
      <c r="A1252" s="6">
        <v>32</v>
      </c>
      <c r="B1252" s="6" t="s">
        <v>21</v>
      </c>
      <c r="C1252" s="7">
        <v>33.630000000000003</v>
      </c>
      <c r="D1252" s="6">
        <v>1</v>
      </c>
      <c r="E1252" s="6" t="s">
        <v>19</v>
      </c>
      <c r="F1252" s="6" t="s">
        <v>25</v>
      </c>
      <c r="G1252" s="7">
        <v>3760.7527700000001</v>
      </c>
      <c r="H1252" t="str">
        <f t="shared" si="57"/>
        <v>4.obesidade grau I</v>
      </c>
      <c r="I1252">
        <f t="shared" si="58"/>
        <v>1</v>
      </c>
      <c r="J1252">
        <f t="shared" si="59"/>
        <v>1</v>
      </c>
    </row>
    <row r="1253" spans="1:10" x14ac:dyDescent="0.25">
      <c r="A1253" s="6">
        <v>24</v>
      </c>
      <c r="B1253" s="6" t="s">
        <v>21</v>
      </c>
      <c r="C1253" s="7">
        <v>29.83</v>
      </c>
      <c r="D1253" s="6">
        <v>0</v>
      </c>
      <c r="E1253" s="6" t="s">
        <v>19</v>
      </c>
      <c r="F1253" s="6" t="s">
        <v>25</v>
      </c>
      <c r="G1253" s="7">
        <v>1864.8421699999999</v>
      </c>
      <c r="H1253" t="str">
        <f t="shared" si="57"/>
        <v>3.sobrepeso</v>
      </c>
      <c r="I1253">
        <f t="shared" si="58"/>
        <v>1</v>
      </c>
      <c r="J1253">
        <f t="shared" si="59"/>
        <v>1</v>
      </c>
    </row>
    <row r="1254" spans="1:10" x14ac:dyDescent="0.25">
      <c r="A1254" s="6">
        <v>19</v>
      </c>
      <c r="B1254" s="6" t="s">
        <v>21</v>
      </c>
      <c r="C1254" s="7">
        <v>19.8</v>
      </c>
      <c r="D1254" s="6">
        <v>0</v>
      </c>
      <c r="E1254" s="6" t="s">
        <v>22</v>
      </c>
      <c r="F1254" s="6" t="s">
        <v>20</v>
      </c>
      <c r="G1254" s="7">
        <v>124.15650000000001</v>
      </c>
      <c r="H1254" t="str">
        <f t="shared" si="57"/>
        <v>2.peso normal</v>
      </c>
      <c r="I1254">
        <f t="shared" si="58"/>
        <v>0</v>
      </c>
      <c r="J1254">
        <f t="shared" si="59"/>
        <v>0</v>
      </c>
    </row>
    <row r="1255" spans="1:10" x14ac:dyDescent="0.25">
      <c r="A1255" s="6">
        <v>20</v>
      </c>
      <c r="B1255" s="6" t="s">
        <v>21</v>
      </c>
      <c r="C1255" s="7">
        <v>27.3</v>
      </c>
      <c r="D1255" s="6">
        <v>0</v>
      </c>
      <c r="E1255" s="6" t="s">
        <v>19</v>
      </c>
      <c r="F1255" s="6" t="s">
        <v>20</v>
      </c>
      <c r="G1255" s="7">
        <v>1623.2846999999999</v>
      </c>
      <c r="H1255" t="str">
        <f t="shared" si="57"/>
        <v>3.sobrepeso</v>
      </c>
      <c r="I1255">
        <f t="shared" si="58"/>
        <v>1</v>
      </c>
      <c r="J1255">
        <f t="shared" si="59"/>
        <v>1</v>
      </c>
    </row>
    <row r="1256" spans="1:10" x14ac:dyDescent="0.25">
      <c r="A1256" s="6">
        <v>40</v>
      </c>
      <c r="B1256" s="6" t="s">
        <v>18</v>
      </c>
      <c r="C1256" s="7">
        <v>29.3</v>
      </c>
      <c r="D1256" s="6">
        <v>4</v>
      </c>
      <c r="E1256" s="6" t="s">
        <v>22</v>
      </c>
      <c r="F1256" s="6" t="s">
        <v>20</v>
      </c>
      <c r="G1256" s="7">
        <v>1582.882173</v>
      </c>
      <c r="H1256" t="str">
        <f t="shared" si="57"/>
        <v>3.sobrepeso</v>
      </c>
      <c r="I1256">
        <f t="shared" si="58"/>
        <v>0</v>
      </c>
      <c r="J1256">
        <f t="shared" si="59"/>
        <v>1</v>
      </c>
    </row>
    <row r="1257" spans="1:10" x14ac:dyDescent="0.25">
      <c r="A1257" s="6">
        <v>34</v>
      </c>
      <c r="B1257" s="6" t="s">
        <v>18</v>
      </c>
      <c r="C1257" s="7">
        <v>27.72</v>
      </c>
      <c r="D1257" s="6">
        <v>0</v>
      </c>
      <c r="E1257" s="6" t="s">
        <v>22</v>
      </c>
      <c r="F1257" s="6" t="s">
        <v>23</v>
      </c>
      <c r="G1257" s="7">
        <v>441.51588000000004</v>
      </c>
      <c r="H1257" t="str">
        <f t="shared" si="57"/>
        <v>3.sobrepeso</v>
      </c>
      <c r="I1257">
        <f t="shared" si="58"/>
        <v>0</v>
      </c>
      <c r="J1257">
        <f t="shared" si="59"/>
        <v>1</v>
      </c>
    </row>
    <row r="1258" spans="1:10" x14ac:dyDescent="0.25">
      <c r="A1258" s="6">
        <v>42</v>
      </c>
      <c r="B1258" s="6" t="s">
        <v>18</v>
      </c>
      <c r="C1258" s="7">
        <v>37.9</v>
      </c>
      <c r="D1258" s="6">
        <v>0</v>
      </c>
      <c r="E1258" s="6" t="s">
        <v>22</v>
      </c>
      <c r="F1258" s="6" t="s">
        <v>20</v>
      </c>
      <c r="G1258" s="7">
        <v>647.40129999999999</v>
      </c>
      <c r="H1258" t="str">
        <f t="shared" si="57"/>
        <v>5.obesidade grau II</v>
      </c>
      <c r="I1258">
        <f t="shared" si="58"/>
        <v>0</v>
      </c>
      <c r="J1258">
        <f t="shared" si="59"/>
        <v>1</v>
      </c>
    </row>
    <row r="1259" spans="1:10" x14ac:dyDescent="0.25">
      <c r="A1259" s="6">
        <v>51</v>
      </c>
      <c r="B1259" s="6" t="s">
        <v>18</v>
      </c>
      <c r="C1259" s="7">
        <v>36.384999999999998</v>
      </c>
      <c r="D1259" s="6">
        <v>3</v>
      </c>
      <c r="E1259" s="6" t="s">
        <v>22</v>
      </c>
      <c r="F1259" s="6" t="s">
        <v>24</v>
      </c>
      <c r="G1259" s="7">
        <v>1143.6738149999999</v>
      </c>
      <c r="H1259" t="str">
        <f t="shared" si="57"/>
        <v>5.obesidade grau II</v>
      </c>
      <c r="I1259">
        <f t="shared" si="58"/>
        <v>0</v>
      </c>
      <c r="J1259">
        <f t="shared" si="59"/>
        <v>1</v>
      </c>
    </row>
    <row r="1260" spans="1:10" x14ac:dyDescent="0.25">
      <c r="A1260" s="6">
        <v>54</v>
      </c>
      <c r="B1260" s="6" t="s">
        <v>18</v>
      </c>
      <c r="C1260" s="7">
        <v>27.645</v>
      </c>
      <c r="D1260" s="6">
        <v>1</v>
      </c>
      <c r="E1260" s="6" t="s">
        <v>22</v>
      </c>
      <c r="F1260" s="6" t="s">
        <v>24</v>
      </c>
      <c r="G1260" s="7">
        <v>1130.5934549999999</v>
      </c>
      <c r="H1260" t="str">
        <f t="shared" si="57"/>
        <v>3.sobrepeso</v>
      </c>
      <c r="I1260">
        <f t="shared" si="58"/>
        <v>0</v>
      </c>
      <c r="J1260">
        <f t="shared" si="59"/>
        <v>1</v>
      </c>
    </row>
    <row r="1261" spans="1:10" x14ac:dyDescent="0.25">
      <c r="A1261" s="6">
        <v>55</v>
      </c>
      <c r="B1261" s="6" t="s">
        <v>21</v>
      </c>
      <c r="C1261" s="7">
        <v>37.715000000000003</v>
      </c>
      <c r="D1261" s="6">
        <v>3</v>
      </c>
      <c r="E1261" s="6" t="s">
        <v>22</v>
      </c>
      <c r="F1261" s="6" t="s">
        <v>24</v>
      </c>
      <c r="G1261" s="7">
        <v>3006.3580549999997</v>
      </c>
      <c r="H1261" t="str">
        <f t="shared" si="57"/>
        <v>5.obesidade grau II</v>
      </c>
      <c r="I1261">
        <f t="shared" si="58"/>
        <v>0</v>
      </c>
      <c r="J1261">
        <f t="shared" si="59"/>
        <v>1</v>
      </c>
    </row>
    <row r="1262" spans="1:10" x14ac:dyDescent="0.25">
      <c r="A1262" s="6">
        <v>52</v>
      </c>
      <c r="B1262" s="6" t="s">
        <v>18</v>
      </c>
      <c r="C1262" s="7">
        <v>23.18</v>
      </c>
      <c r="D1262" s="6">
        <v>0</v>
      </c>
      <c r="E1262" s="6" t="s">
        <v>22</v>
      </c>
      <c r="F1262" s="6" t="s">
        <v>25</v>
      </c>
      <c r="G1262" s="7">
        <v>1019.7772199999999</v>
      </c>
      <c r="H1262" t="str">
        <f t="shared" si="57"/>
        <v>2.peso normal</v>
      </c>
      <c r="I1262">
        <f t="shared" si="58"/>
        <v>0</v>
      </c>
      <c r="J1262">
        <f t="shared" si="59"/>
        <v>0</v>
      </c>
    </row>
    <row r="1263" spans="1:10" x14ac:dyDescent="0.25">
      <c r="A1263" s="6">
        <v>32</v>
      </c>
      <c r="B1263" s="6" t="s">
        <v>18</v>
      </c>
      <c r="C1263" s="7">
        <v>20.52</v>
      </c>
      <c r="D1263" s="6">
        <v>0</v>
      </c>
      <c r="E1263" s="6" t="s">
        <v>22</v>
      </c>
      <c r="F1263" s="6" t="s">
        <v>25</v>
      </c>
      <c r="G1263" s="7">
        <v>454.42348000000004</v>
      </c>
      <c r="H1263" t="str">
        <f t="shared" si="57"/>
        <v>2.peso normal</v>
      </c>
      <c r="I1263">
        <f t="shared" si="58"/>
        <v>0</v>
      </c>
      <c r="J1263">
        <f t="shared" si="59"/>
        <v>0</v>
      </c>
    </row>
    <row r="1264" spans="1:10" x14ac:dyDescent="0.25">
      <c r="A1264" s="6">
        <v>28</v>
      </c>
      <c r="B1264" s="6" t="s">
        <v>21</v>
      </c>
      <c r="C1264" s="7">
        <v>37.1</v>
      </c>
      <c r="D1264" s="6">
        <v>1</v>
      </c>
      <c r="E1264" s="6" t="s">
        <v>22</v>
      </c>
      <c r="F1264" s="6" t="s">
        <v>20</v>
      </c>
      <c r="G1264" s="7">
        <v>327.71609999999998</v>
      </c>
      <c r="H1264" t="str">
        <f t="shared" si="57"/>
        <v>5.obesidade grau II</v>
      </c>
      <c r="I1264">
        <f t="shared" si="58"/>
        <v>0</v>
      </c>
      <c r="J1264">
        <f t="shared" si="59"/>
        <v>1</v>
      </c>
    </row>
    <row r="1265" spans="1:10" x14ac:dyDescent="0.25">
      <c r="A1265" s="6">
        <v>41</v>
      </c>
      <c r="B1265" s="6" t="s">
        <v>18</v>
      </c>
      <c r="C1265" s="7">
        <v>28.05</v>
      </c>
      <c r="D1265" s="6">
        <v>1</v>
      </c>
      <c r="E1265" s="6" t="s">
        <v>22</v>
      </c>
      <c r="F1265" s="6" t="s">
        <v>23</v>
      </c>
      <c r="G1265" s="7">
        <v>677.01925000000006</v>
      </c>
      <c r="H1265" t="str">
        <f t="shared" si="57"/>
        <v>3.sobrepeso</v>
      </c>
      <c r="I1265">
        <f t="shared" si="58"/>
        <v>0</v>
      </c>
      <c r="J1265">
        <f t="shared" si="59"/>
        <v>1</v>
      </c>
    </row>
    <row r="1266" spans="1:10" x14ac:dyDescent="0.25">
      <c r="A1266" s="6">
        <v>43</v>
      </c>
      <c r="B1266" s="6" t="s">
        <v>18</v>
      </c>
      <c r="C1266" s="7">
        <v>29.9</v>
      </c>
      <c r="D1266" s="6">
        <v>1</v>
      </c>
      <c r="E1266" s="6" t="s">
        <v>22</v>
      </c>
      <c r="F1266" s="6" t="s">
        <v>20</v>
      </c>
      <c r="G1266" s="7">
        <v>733.77479999999991</v>
      </c>
      <c r="H1266" t="str">
        <f t="shared" si="57"/>
        <v>3.sobrepeso</v>
      </c>
      <c r="I1266">
        <f t="shared" si="58"/>
        <v>0</v>
      </c>
      <c r="J1266">
        <f t="shared" si="59"/>
        <v>1</v>
      </c>
    </row>
    <row r="1267" spans="1:10" x14ac:dyDescent="0.25">
      <c r="A1267" s="6">
        <v>49</v>
      </c>
      <c r="B1267" s="6" t="s">
        <v>18</v>
      </c>
      <c r="C1267" s="7">
        <v>33.344999999999999</v>
      </c>
      <c r="D1267" s="6">
        <v>2</v>
      </c>
      <c r="E1267" s="6" t="s">
        <v>22</v>
      </c>
      <c r="F1267" s="6" t="s">
        <v>25</v>
      </c>
      <c r="G1267" s="7">
        <v>1037.0912549999998</v>
      </c>
      <c r="H1267" t="str">
        <f t="shared" si="57"/>
        <v>4.obesidade grau I</v>
      </c>
      <c r="I1267">
        <f t="shared" si="58"/>
        <v>0</v>
      </c>
      <c r="J1267">
        <f t="shared" si="59"/>
        <v>1</v>
      </c>
    </row>
    <row r="1268" spans="1:10" x14ac:dyDescent="0.25">
      <c r="A1268" s="6">
        <v>64</v>
      </c>
      <c r="B1268" s="6" t="s">
        <v>21</v>
      </c>
      <c r="C1268" s="7">
        <v>23.76</v>
      </c>
      <c r="D1268" s="6">
        <v>0</v>
      </c>
      <c r="E1268" s="6" t="s">
        <v>19</v>
      </c>
      <c r="F1268" s="6" t="s">
        <v>23</v>
      </c>
      <c r="G1268" s="7">
        <v>2692.6514400000001</v>
      </c>
      <c r="H1268" t="str">
        <f t="shared" si="57"/>
        <v>2.peso normal</v>
      </c>
      <c r="I1268">
        <f t="shared" si="58"/>
        <v>1</v>
      </c>
      <c r="J1268">
        <f t="shared" si="59"/>
        <v>0</v>
      </c>
    </row>
    <row r="1269" spans="1:10" x14ac:dyDescent="0.25">
      <c r="A1269" s="6">
        <v>55</v>
      </c>
      <c r="B1269" s="6" t="s">
        <v>18</v>
      </c>
      <c r="C1269" s="7">
        <v>30.5</v>
      </c>
      <c r="D1269" s="6">
        <v>0</v>
      </c>
      <c r="E1269" s="6" t="s">
        <v>22</v>
      </c>
      <c r="F1269" s="6" t="s">
        <v>20</v>
      </c>
      <c r="G1269" s="7">
        <v>1070.4469999999999</v>
      </c>
      <c r="H1269" t="str">
        <f t="shared" si="57"/>
        <v>4.obesidade grau I</v>
      </c>
      <c r="I1269">
        <f t="shared" si="58"/>
        <v>0</v>
      </c>
      <c r="J1269">
        <f t="shared" si="59"/>
        <v>1</v>
      </c>
    </row>
    <row r="1270" spans="1:10" x14ac:dyDescent="0.25">
      <c r="A1270" s="6">
        <v>24</v>
      </c>
      <c r="B1270" s="6" t="s">
        <v>21</v>
      </c>
      <c r="C1270" s="7">
        <v>31.065000000000001</v>
      </c>
      <c r="D1270" s="6">
        <v>0</v>
      </c>
      <c r="E1270" s="6" t="s">
        <v>19</v>
      </c>
      <c r="F1270" s="6" t="s">
        <v>25</v>
      </c>
      <c r="G1270" s="7">
        <v>3425.4053350000004</v>
      </c>
      <c r="H1270" t="str">
        <f t="shared" si="57"/>
        <v>4.obesidade grau I</v>
      </c>
      <c r="I1270">
        <f t="shared" si="58"/>
        <v>1</v>
      </c>
      <c r="J1270">
        <f t="shared" si="59"/>
        <v>1</v>
      </c>
    </row>
    <row r="1271" spans="1:10" x14ac:dyDescent="0.25">
      <c r="A1271" s="6">
        <v>20</v>
      </c>
      <c r="B1271" s="6" t="s">
        <v>18</v>
      </c>
      <c r="C1271" s="7">
        <v>33.299999999999997</v>
      </c>
      <c r="D1271" s="6">
        <v>0</v>
      </c>
      <c r="E1271" s="6" t="s">
        <v>22</v>
      </c>
      <c r="F1271" s="6" t="s">
        <v>20</v>
      </c>
      <c r="G1271" s="7">
        <v>188.0487</v>
      </c>
      <c r="H1271" t="str">
        <f t="shared" si="57"/>
        <v>4.obesidade grau I</v>
      </c>
      <c r="I1271">
        <f t="shared" si="58"/>
        <v>0</v>
      </c>
      <c r="J1271">
        <f t="shared" si="59"/>
        <v>1</v>
      </c>
    </row>
    <row r="1272" spans="1:10" x14ac:dyDescent="0.25">
      <c r="A1272" s="6">
        <v>45</v>
      </c>
      <c r="B1272" s="6" t="s">
        <v>21</v>
      </c>
      <c r="C1272" s="7">
        <v>27.5</v>
      </c>
      <c r="D1272" s="6">
        <v>3</v>
      </c>
      <c r="E1272" s="6" t="s">
        <v>22</v>
      </c>
      <c r="F1272" s="6" t="s">
        <v>20</v>
      </c>
      <c r="G1272" s="7">
        <v>861.53</v>
      </c>
      <c r="H1272" t="str">
        <f t="shared" si="57"/>
        <v>3.sobrepeso</v>
      </c>
      <c r="I1272">
        <f t="shared" si="58"/>
        <v>0</v>
      </c>
      <c r="J1272">
        <f t="shared" si="59"/>
        <v>1</v>
      </c>
    </row>
    <row r="1273" spans="1:10" x14ac:dyDescent="0.25">
      <c r="A1273" s="6">
        <v>26</v>
      </c>
      <c r="B1273" s="6" t="s">
        <v>21</v>
      </c>
      <c r="C1273" s="7">
        <v>33.914999999999999</v>
      </c>
      <c r="D1273" s="6">
        <v>1</v>
      </c>
      <c r="E1273" s="6" t="s">
        <v>22</v>
      </c>
      <c r="F1273" s="6" t="s">
        <v>24</v>
      </c>
      <c r="G1273" s="7">
        <v>329.25298499999997</v>
      </c>
      <c r="H1273" t="str">
        <f t="shared" si="57"/>
        <v>4.obesidade grau I</v>
      </c>
      <c r="I1273">
        <f t="shared" si="58"/>
        <v>0</v>
      </c>
      <c r="J1273">
        <f t="shared" si="59"/>
        <v>1</v>
      </c>
    </row>
    <row r="1274" spans="1:10" x14ac:dyDescent="0.25">
      <c r="A1274" s="6">
        <v>25</v>
      </c>
      <c r="B1274" s="6" t="s">
        <v>18</v>
      </c>
      <c r="C1274" s="7">
        <v>34.484999999999999</v>
      </c>
      <c r="D1274" s="6">
        <v>0</v>
      </c>
      <c r="E1274" s="6" t="s">
        <v>22</v>
      </c>
      <c r="F1274" s="6" t="s">
        <v>24</v>
      </c>
      <c r="G1274" s="7">
        <v>302.18091500000003</v>
      </c>
      <c r="H1274" t="str">
        <f t="shared" si="57"/>
        <v>4.obesidade grau I</v>
      </c>
      <c r="I1274">
        <f t="shared" si="58"/>
        <v>0</v>
      </c>
      <c r="J1274">
        <f t="shared" si="59"/>
        <v>1</v>
      </c>
    </row>
    <row r="1275" spans="1:10" x14ac:dyDescent="0.25">
      <c r="A1275" s="6">
        <v>43</v>
      </c>
      <c r="B1275" s="6" t="s">
        <v>21</v>
      </c>
      <c r="C1275" s="7">
        <v>25.52</v>
      </c>
      <c r="D1275" s="6">
        <v>5</v>
      </c>
      <c r="E1275" s="6" t="s">
        <v>22</v>
      </c>
      <c r="F1275" s="6" t="s">
        <v>23</v>
      </c>
      <c r="G1275" s="7">
        <v>1447.8330149999999</v>
      </c>
      <c r="H1275" t="str">
        <f t="shared" si="57"/>
        <v>3.sobrepeso</v>
      </c>
      <c r="I1275">
        <f t="shared" si="58"/>
        <v>0</v>
      </c>
      <c r="J1275">
        <f t="shared" si="59"/>
        <v>1</v>
      </c>
    </row>
    <row r="1276" spans="1:10" x14ac:dyDescent="0.25">
      <c r="A1276" s="6">
        <v>35</v>
      </c>
      <c r="B1276" s="6" t="s">
        <v>21</v>
      </c>
      <c r="C1276" s="7">
        <v>27.61</v>
      </c>
      <c r="D1276" s="6">
        <v>1</v>
      </c>
      <c r="E1276" s="6" t="s">
        <v>22</v>
      </c>
      <c r="F1276" s="6" t="s">
        <v>23</v>
      </c>
      <c r="G1276" s="7">
        <v>474.70528999999999</v>
      </c>
      <c r="H1276" t="str">
        <f t="shared" si="57"/>
        <v>3.sobrepeso</v>
      </c>
      <c r="I1276">
        <f t="shared" si="58"/>
        <v>0</v>
      </c>
      <c r="J1276">
        <f t="shared" si="59"/>
        <v>1</v>
      </c>
    </row>
    <row r="1277" spans="1:10" x14ac:dyDescent="0.25">
      <c r="A1277" s="6">
        <v>26</v>
      </c>
      <c r="B1277" s="6" t="s">
        <v>21</v>
      </c>
      <c r="C1277" s="7">
        <v>27.06</v>
      </c>
      <c r="D1277" s="6">
        <v>0</v>
      </c>
      <c r="E1277" s="6" t="s">
        <v>19</v>
      </c>
      <c r="F1277" s="6" t="s">
        <v>23</v>
      </c>
      <c r="G1277" s="7">
        <v>1704.3341400000002</v>
      </c>
      <c r="H1277" t="str">
        <f t="shared" si="57"/>
        <v>3.sobrepeso</v>
      </c>
      <c r="I1277">
        <f t="shared" si="58"/>
        <v>1</v>
      </c>
      <c r="J1277">
        <f t="shared" si="59"/>
        <v>1</v>
      </c>
    </row>
    <row r="1278" spans="1:10" x14ac:dyDescent="0.25">
      <c r="A1278" s="6">
        <v>57</v>
      </c>
      <c r="B1278" s="6" t="s">
        <v>21</v>
      </c>
      <c r="C1278" s="7">
        <v>23.7</v>
      </c>
      <c r="D1278" s="6">
        <v>0</v>
      </c>
      <c r="E1278" s="6" t="s">
        <v>22</v>
      </c>
      <c r="F1278" s="6" t="s">
        <v>20</v>
      </c>
      <c r="G1278" s="7">
        <v>1095.933</v>
      </c>
      <c r="H1278" t="str">
        <f t="shared" si="57"/>
        <v>2.peso normal</v>
      </c>
      <c r="I1278">
        <f t="shared" si="58"/>
        <v>0</v>
      </c>
      <c r="J1278">
        <f t="shared" si="59"/>
        <v>0</v>
      </c>
    </row>
    <row r="1279" spans="1:10" x14ac:dyDescent="0.25">
      <c r="A1279" s="6">
        <v>22</v>
      </c>
      <c r="B1279" s="6" t="s">
        <v>18</v>
      </c>
      <c r="C1279" s="7">
        <v>30.4</v>
      </c>
      <c r="D1279" s="6">
        <v>0</v>
      </c>
      <c r="E1279" s="6" t="s">
        <v>22</v>
      </c>
      <c r="F1279" s="6" t="s">
        <v>25</v>
      </c>
      <c r="G1279" s="7">
        <v>274.19479999999999</v>
      </c>
      <c r="H1279" t="str">
        <f t="shared" si="57"/>
        <v>4.obesidade grau I</v>
      </c>
      <c r="I1279">
        <f t="shared" si="58"/>
        <v>0</v>
      </c>
      <c r="J1279">
        <f t="shared" si="59"/>
        <v>1</v>
      </c>
    </row>
    <row r="1280" spans="1:10" x14ac:dyDescent="0.25">
      <c r="A1280" s="6">
        <v>32</v>
      </c>
      <c r="B1280" s="6" t="s">
        <v>18</v>
      </c>
      <c r="C1280" s="7">
        <v>29.734999999999999</v>
      </c>
      <c r="D1280" s="6">
        <v>0</v>
      </c>
      <c r="E1280" s="6" t="s">
        <v>22</v>
      </c>
      <c r="F1280" s="6" t="s">
        <v>24</v>
      </c>
      <c r="G1280" s="7">
        <v>435.70436499999994</v>
      </c>
      <c r="H1280" t="str">
        <f t="shared" si="57"/>
        <v>3.sobrepeso</v>
      </c>
      <c r="I1280">
        <f t="shared" si="58"/>
        <v>0</v>
      </c>
      <c r="J1280">
        <f t="shared" si="59"/>
        <v>1</v>
      </c>
    </row>
    <row r="1281" spans="1:10" x14ac:dyDescent="0.25">
      <c r="A1281" s="6">
        <v>39</v>
      </c>
      <c r="B1281" s="6" t="s">
        <v>21</v>
      </c>
      <c r="C1281" s="7">
        <v>29.925000000000001</v>
      </c>
      <c r="D1281" s="6">
        <v>1</v>
      </c>
      <c r="E1281" s="6" t="s">
        <v>19</v>
      </c>
      <c r="F1281" s="6" t="s">
        <v>25</v>
      </c>
      <c r="G1281" s="7">
        <v>2246.2043750000003</v>
      </c>
      <c r="H1281" t="str">
        <f t="shared" si="57"/>
        <v>3.sobrepeso</v>
      </c>
      <c r="I1281">
        <f t="shared" si="58"/>
        <v>1</v>
      </c>
      <c r="J1281">
        <f t="shared" si="59"/>
        <v>1</v>
      </c>
    </row>
    <row r="1282" spans="1:10" x14ac:dyDescent="0.25">
      <c r="A1282" s="6">
        <v>25</v>
      </c>
      <c r="B1282" s="6" t="s">
        <v>18</v>
      </c>
      <c r="C1282" s="7">
        <v>26.79</v>
      </c>
      <c r="D1282" s="6">
        <v>2</v>
      </c>
      <c r="E1282" s="6" t="s">
        <v>22</v>
      </c>
      <c r="F1282" s="6" t="s">
        <v>24</v>
      </c>
      <c r="G1282" s="7">
        <v>418.91130999999996</v>
      </c>
      <c r="H1282" t="str">
        <f t="shared" si="57"/>
        <v>3.sobrepeso</v>
      </c>
      <c r="I1282">
        <f t="shared" si="58"/>
        <v>0</v>
      </c>
      <c r="J1282">
        <f t="shared" si="59"/>
        <v>1</v>
      </c>
    </row>
    <row r="1283" spans="1:10" x14ac:dyDescent="0.25">
      <c r="A1283" s="6">
        <v>48</v>
      </c>
      <c r="B1283" s="6" t="s">
        <v>18</v>
      </c>
      <c r="C1283" s="7">
        <v>33.33</v>
      </c>
      <c r="D1283" s="6">
        <v>0</v>
      </c>
      <c r="E1283" s="6" t="s">
        <v>22</v>
      </c>
      <c r="F1283" s="6" t="s">
        <v>23</v>
      </c>
      <c r="G1283" s="7">
        <v>828.3680700000001</v>
      </c>
      <c r="H1283" t="str">
        <f t="shared" si="57"/>
        <v>4.obesidade grau I</v>
      </c>
      <c r="I1283">
        <f t="shared" si="58"/>
        <v>0</v>
      </c>
      <c r="J1283">
        <f t="shared" si="59"/>
        <v>1</v>
      </c>
    </row>
    <row r="1284" spans="1:10" x14ac:dyDescent="0.25">
      <c r="A1284" s="6">
        <v>47</v>
      </c>
      <c r="B1284" s="6" t="s">
        <v>18</v>
      </c>
      <c r="C1284" s="7">
        <v>27.645</v>
      </c>
      <c r="D1284" s="6">
        <v>2</v>
      </c>
      <c r="E1284" s="6" t="s">
        <v>19</v>
      </c>
      <c r="F1284" s="6" t="s">
        <v>24</v>
      </c>
      <c r="G1284" s="7">
        <v>2453.5698550000002</v>
      </c>
      <c r="H1284" t="str">
        <f t="shared" ref="H1284:H1340" si="60">IF(C1284&lt;18.5,"1.baixo peso",IF(C1284&lt;25,"2.peso normal",IF(C1284&lt;30,"3.sobrepeso",IF(C1284&lt;35,"4.obesidade grau I",IF(C1284&lt;40,"5.obesidade grau II","6.obesidade grau III")))))</f>
        <v>3.sobrepeso</v>
      </c>
      <c r="I1284">
        <f t="shared" ref="I1284:I1340" si="61">IF(E1284="Sim",1,0)</f>
        <v>1</v>
      </c>
      <c r="J1284">
        <f t="shared" ref="J1284:J1340" si="62">IF(C1284&gt;24.99,1,0)</f>
        <v>1</v>
      </c>
    </row>
    <row r="1285" spans="1:10" x14ac:dyDescent="0.25">
      <c r="A1285" s="6">
        <v>18</v>
      </c>
      <c r="B1285" s="6" t="s">
        <v>18</v>
      </c>
      <c r="C1285" s="7">
        <v>21.66</v>
      </c>
      <c r="D1285" s="6">
        <v>0</v>
      </c>
      <c r="E1285" s="6" t="s">
        <v>19</v>
      </c>
      <c r="F1285" s="6" t="s">
        <v>25</v>
      </c>
      <c r="G1285" s="7">
        <v>1428.3459399999999</v>
      </c>
      <c r="H1285" t="str">
        <f t="shared" si="60"/>
        <v>2.peso normal</v>
      </c>
      <c r="I1285">
        <f t="shared" si="61"/>
        <v>1</v>
      </c>
      <c r="J1285">
        <f t="shared" si="62"/>
        <v>0</v>
      </c>
    </row>
    <row r="1286" spans="1:10" x14ac:dyDescent="0.25">
      <c r="A1286" s="6">
        <v>18</v>
      </c>
      <c r="B1286" s="6" t="s">
        <v>21</v>
      </c>
      <c r="C1286" s="7">
        <v>30.03</v>
      </c>
      <c r="D1286" s="6">
        <v>1</v>
      </c>
      <c r="E1286" s="6" t="s">
        <v>22</v>
      </c>
      <c r="F1286" s="6" t="s">
        <v>23</v>
      </c>
      <c r="G1286" s="7">
        <v>172.03537</v>
      </c>
      <c r="H1286" t="str">
        <f t="shared" si="60"/>
        <v>4.obesidade grau I</v>
      </c>
      <c r="I1286">
        <f t="shared" si="61"/>
        <v>0</v>
      </c>
      <c r="J1286">
        <f t="shared" si="62"/>
        <v>1</v>
      </c>
    </row>
    <row r="1287" spans="1:10" x14ac:dyDescent="0.25">
      <c r="A1287" s="6">
        <v>61</v>
      </c>
      <c r="B1287" s="6" t="s">
        <v>21</v>
      </c>
      <c r="C1287" s="7">
        <v>36.299999999999997</v>
      </c>
      <c r="D1287" s="6">
        <v>1</v>
      </c>
      <c r="E1287" s="6" t="s">
        <v>19</v>
      </c>
      <c r="F1287" s="6" t="s">
        <v>20</v>
      </c>
      <c r="G1287" s="7">
        <v>4740.3879999999999</v>
      </c>
      <c r="H1287" t="str">
        <f t="shared" si="60"/>
        <v>5.obesidade grau II</v>
      </c>
      <c r="I1287">
        <f t="shared" si="61"/>
        <v>1</v>
      </c>
      <c r="J1287">
        <f t="shared" si="62"/>
        <v>1</v>
      </c>
    </row>
    <row r="1288" spans="1:10" x14ac:dyDescent="0.25">
      <c r="A1288" s="6">
        <v>47</v>
      </c>
      <c r="B1288" s="6" t="s">
        <v>18</v>
      </c>
      <c r="C1288" s="7">
        <v>24.32</v>
      </c>
      <c r="D1288" s="6">
        <v>0</v>
      </c>
      <c r="E1288" s="6" t="s">
        <v>22</v>
      </c>
      <c r="F1288" s="6" t="s">
        <v>25</v>
      </c>
      <c r="G1288" s="7">
        <v>853.46717999999998</v>
      </c>
      <c r="H1288" t="str">
        <f t="shared" si="60"/>
        <v>2.peso normal</v>
      </c>
      <c r="I1288">
        <f t="shared" si="61"/>
        <v>0</v>
      </c>
      <c r="J1288">
        <f t="shared" si="62"/>
        <v>0</v>
      </c>
    </row>
    <row r="1289" spans="1:10" x14ac:dyDescent="0.25">
      <c r="A1289" s="6">
        <v>28</v>
      </c>
      <c r="B1289" s="6" t="s">
        <v>18</v>
      </c>
      <c r="C1289" s="7">
        <v>17.29</v>
      </c>
      <c r="D1289" s="6">
        <v>0</v>
      </c>
      <c r="E1289" s="6" t="s">
        <v>22</v>
      </c>
      <c r="F1289" s="6" t="s">
        <v>25</v>
      </c>
      <c r="G1289" s="7">
        <v>373.26251000000002</v>
      </c>
      <c r="H1289" t="str">
        <f t="shared" si="60"/>
        <v>1.baixo peso</v>
      </c>
      <c r="I1289">
        <f t="shared" si="61"/>
        <v>0</v>
      </c>
      <c r="J1289">
        <f t="shared" si="62"/>
        <v>0</v>
      </c>
    </row>
    <row r="1290" spans="1:10" x14ac:dyDescent="0.25">
      <c r="A1290" s="6">
        <v>36</v>
      </c>
      <c r="B1290" s="6" t="s">
        <v>18</v>
      </c>
      <c r="C1290" s="7">
        <v>25.9</v>
      </c>
      <c r="D1290" s="6">
        <v>1</v>
      </c>
      <c r="E1290" s="6" t="s">
        <v>22</v>
      </c>
      <c r="F1290" s="6" t="s">
        <v>20</v>
      </c>
      <c r="G1290" s="7">
        <v>547.24489999999992</v>
      </c>
      <c r="H1290" t="str">
        <f t="shared" si="60"/>
        <v>3.sobrepeso</v>
      </c>
      <c r="I1290">
        <f t="shared" si="61"/>
        <v>0</v>
      </c>
      <c r="J1290">
        <f t="shared" si="62"/>
        <v>1</v>
      </c>
    </row>
    <row r="1291" spans="1:10" x14ac:dyDescent="0.25">
      <c r="A1291" s="6">
        <v>20</v>
      </c>
      <c r="B1291" s="6" t="s">
        <v>21</v>
      </c>
      <c r="C1291" s="7">
        <v>39.4</v>
      </c>
      <c r="D1291" s="6">
        <v>2</v>
      </c>
      <c r="E1291" s="6" t="s">
        <v>19</v>
      </c>
      <c r="F1291" s="6" t="s">
        <v>20</v>
      </c>
      <c r="G1291" s="7">
        <v>3834.4566</v>
      </c>
      <c r="H1291" t="str">
        <f t="shared" si="60"/>
        <v>5.obesidade grau II</v>
      </c>
      <c r="I1291">
        <f t="shared" si="61"/>
        <v>1</v>
      </c>
      <c r="J1291">
        <f t="shared" si="62"/>
        <v>1</v>
      </c>
    </row>
    <row r="1292" spans="1:10" x14ac:dyDescent="0.25">
      <c r="A1292" s="6">
        <v>44</v>
      </c>
      <c r="B1292" s="6" t="s">
        <v>21</v>
      </c>
      <c r="C1292" s="7">
        <v>34.32</v>
      </c>
      <c r="D1292" s="6">
        <v>1</v>
      </c>
      <c r="E1292" s="6" t="s">
        <v>22</v>
      </c>
      <c r="F1292" s="6" t="s">
        <v>23</v>
      </c>
      <c r="G1292" s="7">
        <v>714.74727999999993</v>
      </c>
      <c r="H1292" t="str">
        <f t="shared" si="60"/>
        <v>4.obesidade grau I</v>
      </c>
      <c r="I1292">
        <f t="shared" si="61"/>
        <v>0</v>
      </c>
      <c r="J1292">
        <f t="shared" si="62"/>
        <v>1</v>
      </c>
    </row>
    <row r="1293" spans="1:10" x14ac:dyDescent="0.25">
      <c r="A1293" s="6">
        <v>38</v>
      </c>
      <c r="B1293" s="6" t="s">
        <v>18</v>
      </c>
      <c r="C1293" s="7">
        <v>19.95</v>
      </c>
      <c r="D1293" s="6">
        <v>2</v>
      </c>
      <c r="E1293" s="6" t="s">
        <v>22</v>
      </c>
      <c r="F1293" s="6" t="s">
        <v>25</v>
      </c>
      <c r="G1293" s="7">
        <v>713.39025000000004</v>
      </c>
      <c r="H1293" t="str">
        <f t="shared" si="60"/>
        <v>2.peso normal</v>
      </c>
      <c r="I1293">
        <f t="shared" si="61"/>
        <v>0</v>
      </c>
      <c r="J1293">
        <f t="shared" si="62"/>
        <v>0</v>
      </c>
    </row>
    <row r="1294" spans="1:10" x14ac:dyDescent="0.25">
      <c r="A1294" s="6">
        <v>19</v>
      </c>
      <c r="B1294" s="6" t="s">
        <v>21</v>
      </c>
      <c r="C1294" s="7">
        <v>34.9</v>
      </c>
      <c r="D1294" s="6">
        <v>0</v>
      </c>
      <c r="E1294" s="6" t="s">
        <v>19</v>
      </c>
      <c r="F1294" s="6" t="s">
        <v>20</v>
      </c>
      <c r="G1294" s="7">
        <v>3482.8654000000001</v>
      </c>
      <c r="H1294" t="str">
        <f t="shared" si="60"/>
        <v>4.obesidade grau I</v>
      </c>
      <c r="I1294">
        <f t="shared" si="61"/>
        <v>1</v>
      </c>
      <c r="J1294">
        <f t="shared" si="62"/>
        <v>1</v>
      </c>
    </row>
    <row r="1295" spans="1:10" x14ac:dyDescent="0.25">
      <c r="A1295" s="6">
        <v>21</v>
      </c>
      <c r="B1295" s="6" t="s">
        <v>21</v>
      </c>
      <c r="C1295" s="7">
        <v>23.21</v>
      </c>
      <c r="D1295" s="6">
        <v>0</v>
      </c>
      <c r="E1295" s="6" t="s">
        <v>22</v>
      </c>
      <c r="F1295" s="6" t="s">
        <v>23</v>
      </c>
      <c r="G1295" s="7">
        <v>151.53449000000001</v>
      </c>
      <c r="H1295" t="str">
        <f t="shared" si="60"/>
        <v>2.peso normal</v>
      </c>
      <c r="I1295">
        <f t="shared" si="61"/>
        <v>0</v>
      </c>
      <c r="J1295">
        <f t="shared" si="62"/>
        <v>0</v>
      </c>
    </row>
    <row r="1296" spans="1:10" x14ac:dyDescent="0.25">
      <c r="A1296" s="6">
        <v>46</v>
      </c>
      <c r="B1296" s="6" t="s">
        <v>21</v>
      </c>
      <c r="C1296" s="7">
        <v>25.745000000000001</v>
      </c>
      <c r="D1296" s="6">
        <v>3</v>
      </c>
      <c r="E1296" s="6" t="s">
        <v>22</v>
      </c>
      <c r="F1296" s="6" t="s">
        <v>24</v>
      </c>
      <c r="G1296" s="7">
        <v>930.18935500000009</v>
      </c>
      <c r="H1296" t="str">
        <f t="shared" si="60"/>
        <v>3.sobrepeso</v>
      </c>
      <c r="I1296">
        <f t="shared" si="61"/>
        <v>0</v>
      </c>
      <c r="J1296">
        <f t="shared" si="62"/>
        <v>1</v>
      </c>
    </row>
    <row r="1297" spans="1:10" x14ac:dyDescent="0.25">
      <c r="A1297" s="6">
        <v>58</v>
      </c>
      <c r="B1297" s="6" t="s">
        <v>21</v>
      </c>
      <c r="C1297" s="7">
        <v>25.175000000000001</v>
      </c>
      <c r="D1297" s="6">
        <v>0</v>
      </c>
      <c r="E1297" s="6" t="s">
        <v>22</v>
      </c>
      <c r="F1297" s="6" t="s">
        <v>25</v>
      </c>
      <c r="G1297" s="7">
        <v>1193.112525</v>
      </c>
      <c r="H1297" t="str">
        <f t="shared" si="60"/>
        <v>3.sobrepeso</v>
      </c>
      <c r="I1297">
        <f t="shared" si="61"/>
        <v>0</v>
      </c>
      <c r="J1297">
        <f t="shared" si="62"/>
        <v>1</v>
      </c>
    </row>
    <row r="1298" spans="1:10" x14ac:dyDescent="0.25">
      <c r="A1298" s="6">
        <v>20</v>
      </c>
      <c r="B1298" s="6" t="s">
        <v>21</v>
      </c>
      <c r="C1298" s="7">
        <v>22</v>
      </c>
      <c r="D1298" s="6">
        <v>1</v>
      </c>
      <c r="E1298" s="6" t="s">
        <v>22</v>
      </c>
      <c r="F1298" s="6" t="s">
        <v>20</v>
      </c>
      <c r="G1298" s="7">
        <v>196.47800000000001</v>
      </c>
      <c r="H1298" t="str">
        <f t="shared" si="60"/>
        <v>2.peso normal</v>
      </c>
      <c r="I1298">
        <f t="shared" si="61"/>
        <v>0</v>
      </c>
      <c r="J1298">
        <f t="shared" si="62"/>
        <v>0</v>
      </c>
    </row>
    <row r="1299" spans="1:10" x14ac:dyDescent="0.25">
      <c r="A1299" s="6">
        <v>18</v>
      </c>
      <c r="B1299" s="6" t="s">
        <v>21</v>
      </c>
      <c r="C1299" s="7">
        <v>26.125</v>
      </c>
      <c r="D1299" s="6">
        <v>0</v>
      </c>
      <c r="E1299" s="6" t="s">
        <v>22</v>
      </c>
      <c r="F1299" s="6" t="s">
        <v>25</v>
      </c>
      <c r="G1299" s="7">
        <v>170.89257500000002</v>
      </c>
      <c r="H1299" t="str">
        <f t="shared" si="60"/>
        <v>3.sobrepeso</v>
      </c>
      <c r="I1299">
        <f t="shared" si="61"/>
        <v>0</v>
      </c>
      <c r="J1299">
        <f t="shared" si="62"/>
        <v>1</v>
      </c>
    </row>
    <row r="1300" spans="1:10" x14ac:dyDescent="0.25">
      <c r="A1300" s="6">
        <v>28</v>
      </c>
      <c r="B1300" s="6" t="s">
        <v>18</v>
      </c>
      <c r="C1300" s="7">
        <v>26.51</v>
      </c>
      <c r="D1300" s="6">
        <v>2</v>
      </c>
      <c r="E1300" s="6" t="s">
        <v>22</v>
      </c>
      <c r="F1300" s="6" t="s">
        <v>23</v>
      </c>
      <c r="G1300" s="7">
        <v>434.04408999999998</v>
      </c>
      <c r="H1300" t="str">
        <f t="shared" si="60"/>
        <v>3.sobrepeso</v>
      </c>
      <c r="I1300">
        <f t="shared" si="61"/>
        <v>0</v>
      </c>
      <c r="J1300">
        <f t="shared" si="62"/>
        <v>1</v>
      </c>
    </row>
    <row r="1301" spans="1:10" x14ac:dyDescent="0.25">
      <c r="A1301" s="6">
        <v>33</v>
      </c>
      <c r="B1301" s="6" t="s">
        <v>21</v>
      </c>
      <c r="C1301" s="7">
        <v>27.454999999999998</v>
      </c>
      <c r="D1301" s="6">
        <v>2</v>
      </c>
      <c r="E1301" s="6" t="s">
        <v>22</v>
      </c>
      <c r="F1301" s="6" t="s">
        <v>24</v>
      </c>
      <c r="G1301" s="7">
        <v>526.14694499999996</v>
      </c>
      <c r="H1301" t="str">
        <f t="shared" si="60"/>
        <v>3.sobrepeso</v>
      </c>
      <c r="I1301">
        <f t="shared" si="61"/>
        <v>0</v>
      </c>
      <c r="J1301">
        <f t="shared" si="62"/>
        <v>1</v>
      </c>
    </row>
    <row r="1302" spans="1:10" x14ac:dyDescent="0.25">
      <c r="A1302" s="6">
        <v>19</v>
      </c>
      <c r="B1302" s="6" t="s">
        <v>18</v>
      </c>
      <c r="C1302" s="7">
        <v>25.745000000000001</v>
      </c>
      <c r="D1302" s="6">
        <v>1</v>
      </c>
      <c r="E1302" s="6" t="s">
        <v>22</v>
      </c>
      <c r="F1302" s="6" t="s">
        <v>24</v>
      </c>
      <c r="G1302" s="7">
        <v>271.082855</v>
      </c>
      <c r="H1302" t="str">
        <f t="shared" si="60"/>
        <v>3.sobrepeso</v>
      </c>
      <c r="I1302">
        <f t="shared" si="61"/>
        <v>0</v>
      </c>
      <c r="J1302">
        <f t="shared" si="62"/>
        <v>1</v>
      </c>
    </row>
    <row r="1303" spans="1:10" x14ac:dyDescent="0.25">
      <c r="A1303" s="6">
        <v>45</v>
      </c>
      <c r="B1303" s="6" t="s">
        <v>21</v>
      </c>
      <c r="C1303" s="7">
        <v>30.36</v>
      </c>
      <c r="D1303" s="6">
        <v>0</v>
      </c>
      <c r="E1303" s="6" t="s">
        <v>19</v>
      </c>
      <c r="F1303" s="6" t="s">
        <v>23</v>
      </c>
      <c r="G1303" s="7">
        <v>6259.2873090000003</v>
      </c>
      <c r="H1303" t="str">
        <f t="shared" si="60"/>
        <v>4.obesidade grau I</v>
      </c>
      <c r="I1303">
        <f t="shared" si="61"/>
        <v>1</v>
      </c>
      <c r="J1303">
        <f t="shared" si="62"/>
        <v>1</v>
      </c>
    </row>
    <row r="1304" spans="1:10" x14ac:dyDescent="0.25">
      <c r="A1304" s="6">
        <v>62</v>
      </c>
      <c r="B1304" s="6" t="s">
        <v>21</v>
      </c>
      <c r="C1304" s="7">
        <v>30.875</v>
      </c>
      <c r="D1304" s="6">
        <v>3</v>
      </c>
      <c r="E1304" s="6" t="s">
        <v>19</v>
      </c>
      <c r="F1304" s="6" t="s">
        <v>24</v>
      </c>
      <c r="G1304" s="7">
        <v>4671.8163249999998</v>
      </c>
      <c r="H1304" t="str">
        <f t="shared" si="60"/>
        <v>4.obesidade grau I</v>
      </c>
      <c r="I1304">
        <f t="shared" si="61"/>
        <v>1</v>
      </c>
      <c r="J1304">
        <f t="shared" si="62"/>
        <v>1</v>
      </c>
    </row>
    <row r="1305" spans="1:10" x14ac:dyDescent="0.25">
      <c r="A1305" s="6">
        <v>25</v>
      </c>
      <c r="B1305" s="6" t="s">
        <v>18</v>
      </c>
      <c r="C1305" s="7">
        <v>20.8</v>
      </c>
      <c r="D1305" s="6">
        <v>1</v>
      </c>
      <c r="E1305" s="6" t="s">
        <v>22</v>
      </c>
      <c r="F1305" s="6" t="s">
        <v>20</v>
      </c>
      <c r="G1305" s="7">
        <v>320.87869999999998</v>
      </c>
      <c r="H1305" t="str">
        <f t="shared" si="60"/>
        <v>2.peso normal</v>
      </c>
      <c r="I1305">
        <f t="shared" si="61"/>
        <v>0</v>
      </c>
      <c r="J1305">
        <f t="shared" si="62"/>
        <v>0</v>
      </c>
    </row>
    <row r="1306" spans="1:10" x14ac:dyDescent="0.25">
      <c r="A1306" s="6">
        <v>43</v>
      </c>
      <c r="B1306" s="6" t="s">
        <v>21</v>
      </c>
      <c r="C1306" s="7">
        <v>27.8</v>
      </c>
      <c r="D1306" s="6">
        <v>0</v>
      </c>
      <c r="E1306" s="6" t="s">
        <v>19</v>
      </c>
      <c r="F1306" s="6" t="s">
        <v>20</v>
      </c>
      <c r="G1306" s="7">
        <v>3782.9724199999996</v>
      </c>
      <c r="H1306" t="str">
        <f t="shared" si="60"/>
        <v>3.sobrepeso</v>
      </c>
      <c r="I1306">
        <f t="shared" si="61"/>
        <v>1</v>
      </c>
      <c r="J1306">
        <f t="shared" si="62"/>
        <v>1</v>
      </c>
    </row>
    <row r="1307" spans="1:10" x14ac:dyDescent="0.25">
      <c r="A1307" s="6">
        <v>42</v>
      </c>
      <c r="B1307" s="6" t="s">
        <v>21</v>
      </c>
      <c r="C1307" s="7">
        <v>24.605</v>
      </c>
      <c r="D1307" s="6">
        <v>2</v>
      </c>
      <c r="E1307" s="6" t="s">
        <v>19</v>
      </c>
      <c r="F1307" s="6" t="s">
        <v>25</v>
      </c>
      <c r="G1307" s="7">
        <v>2125.9377949999998</v>
      </c>
      <c r="H1307" t="str">
        <f t="shared" si="60"/>
        <v>2.peso normal</v>
      </c>
      <c r="I1307">
        <f t="shared" si="61"/>
        <v>1</v>
      </c>
      <c r="J1307">
        <f t="shared" si="62"/>
        <v>0</v>
      </c>
    </row>
    <row r="1308" spans="1:10" x14ac:dyDescent="0.25">
      <c r="A1308" s="6">
        <v>24</v>
      </c>
      <c r="B1308" s="6" t="s">
        <v>18</v>
      </c>
      <c r="C1308" s="7">
        <v>27.72</v>
      </c>
      <c r="D1308" s="6">
        <v>0</v>
      </c>
      <c r="E1308" s="6" t="s">
        <v>22</v>
      </c>
      <c r="F1308" s="6" t="s">
        <v>23</v>
      </c>
      <c r="G1308" s="7">
        <v>246.46188000000001</v>
      </c>
      <c r="H1308" t="str">
        <f t="shared" si="60"/>
        <v>3.sobrepeso</v>
      </c>
      <c r="I1308">
        <f t="shared" si="61"/>
        <v>0</v>
      </c>
      <c r="J1308">
        <f t="shared" si="62"/>
        <v>1</v>
      </c>
    </row>
    <row r="1309" spans="1:10" x14ac:dyDescent="0.25">
      <c r="A1309" s="6">
        <v>29</v>
      </c>
      <c r="B1309" s="6" t="s">
        <v>18</v>
      </c>
      <c r="C1309" s="7">
        <v>21.85</v>
      </c>
      <c r="D1309" s="6">
        <v>0</v>
      </c>
      <c r="E1309" s="6" t="s">
        <v>19</v>
      </c>
      <c r="F1309" s="6" t="s">
        <v>25</v>
      </c>
      <c r="G1309" s="7">
        <v>1611.53045</v>
      </c>
      <c r="H1309" t="str">
        <f t="shared" si="60"/>
        <v>2.peso normal</v>
      </c>
      <c r="I1309">
        <f t="shared" si="61"/>
        <v>1</v>
      </c>
      <c r="J1309">
        <f t="shared" si="62"/>
        <v>0</v>
      </c>
    </row>
    <row r="1310" spans="1:10" x14ac:dyDescent="0.25">
      <c r="A1310" s="6">
        <v>32</v>
      </c>
      <c r="B1310" s="6" t="s">
        <v>21</v>
      </c>
      <c r="C1310" s="7">
        <v>28.12</v>
      </c>
      <c r="D1310" s="6">
        <v>4</v>
      </c>
      <c r="E1310" s="6" t="s">
        <v>19</v>
      </c>
      <c r="F1310" s="6" t="s">
        <v>24</v>
      </c>
      <c r="G1310" s="7">
        <v>2147.2478799999999</v>
      </c>
      <c r="H1310" t="str">
        <f t="shared" si="60"/>
        <v>3.sobrepeso</v>
      </c>
      <c r="I1310">
        <f t="shared" si="61"/>
        <v>1</v>
      </c>
      <c r="J1310">
        <f t="shared" si="62"/>
        <v>1</v>
      </c>
    </row>
    <row r="1311" spans="1:10" x14ac:dyDescent="0.25">
      <c r="A1311" s="6">
        <v>25</v>
      </c>
      <c r="B1311" s="6" t="s">
        <v>18</v>
      </c>
      <c r="C1311" s="7">
        <v>30.2</v>
      </c>
      <c r="D1311" s="6">
        <v>0</v>
      </c>
      <c r="E1311" s="6" t="s">
        <v>19</v>
      </c>
      <c r="F1311" s="6" t="s">
        <v>20</v>
      </c>
      <c r="G1311" s="7">
        <v>3390.0652999999998</v>
      </c>
      <c r="H1311" t="str">
        <f t="shared" si="60"/>
        <v>4.obesidade grau I</v>
      </c>
      <c r="I1311">
        <f t="shared" si="61"/>
        <v>1</v>
      </c>
      <c r="J1311">
        <f t="shared" si="62"/>
        <v>1</v>
      </c>
    </row>
    <row r="1312" spans="1:10" x14ac:dyDescent="0.25">
      <c r="A1312" s="6">
        <v>41</v>
      </c>
      <c r="B1312" s="6" t="s">
        <v>21</v>
      </c>
      <c r="C1312" s="7">
        <v>32.200000000000003</v>
      </c>
      <c r="D1312" s="6">
        <v>2</v>
      </c>
      <c r="E1312" s="6" t="s">
        <v>22</v>
      </c>
      <c r="F1312" s="6" t="s">
        <v>20</v>
      </c>
      <c r="G1312" s="7">
        <v>687.59609999999998</v>
      </c>
      <c r="H1312" t="str">
        <f t="shared" si="60"/>
        <v>4.obesidade grau I</v>
      </c>
      <c r="I1312">
        <f t="shared" si="61"/>
        <v>0</v>
      </c>
      <c r="J1312">
        <f t="shared" si="62"/>
        <v>1</v>
      </c>
    </row>
    <row r="1313" spans="1:10" x14ac:dyDescent="0.25">
      <c r="A1313" s="6">
        <v>42</v>
      </c>
      <c r="B1313" s="6" t="s">
        <v>21</v>
      </c>
      <c r="C1313" s="7">
        <v>26.315000000000001</v>
      </c>
      <c r="D1313" s="6">
        <v>1</v>
      </c>
      <c r="E1313" s="6" t="s">
        <v>22</v>
      </c>
      <c r="F1313" s="6" t="s">
        <v>24</v>
      </c>
      <c r="G1313" s="7">
        <v>694.09098500000005</v>
      </c>
      <c r="H1313" t="str">
        <f t="shared" si="60"/>
        <v>3.sobrepeso</v>
      </c>
      <c r="I1313">
        <f t="shared" si="61"/>
        <v>0</v>
      </c>
      <c r="J1313">
        <f t="shared" si="62"/>
        <v>1</v>
      </c>
    </row>
    <row r="1314" spans="1:10" x14ac:dyDescent="0.25">
      <c r="A1314" s="6">
        <v>33</v>
      </c>
      <c r="B1314" s="6" t="s">
        <v>18</v>
      </c>
      <c r="C1314" s="7">
        <v>26.695</v>
      </c>
      <c r="D1314" s="6">
        <v>0</v>
      </c>
      <c r="E1314" s="6" t="s">
        <v>22</v>
      </c>
      <c r="F1314" s="6" t="s">
        <v>24</v>
      </c>
      <c r="G1314" s="7">
        <v>457.14130499999999</v>
      </c>
      <c r="H1314" t="str">
        <f t="shared" si="60"/>
        <v>3.sobrepeso</v>
      </c>
      <c r="I1314">
        <f t="shared" si="61"/>
        <v>0</v>
      </c>
      <c r="J1314">
        <f t="shared" si="62"/>
        <v>1</v>
      </c>
    </row>
    <row r="1315" spans="1:10" x14ac:dyDescent="0.25">
      <c r="A1315" s="6">
        <v>34</v>
      </c>
      <c r="B1315" s="6" t="s">
        <v>21</v>
      </c>
      <c r="C1315" s="7">
        <v>42.9</v>
      </c>
      <c r="D1315" s="6">
        <v>1</v>
      </c>
      <c r="E1315" s="6" t="s">
        <v>22</v>
      </c>
      <c r="F1315" s="6" t="s">
        <v>20</v>
      </c>
      <c r="G1315" s="7">
        <v>453.6259</v>
      </c>
      <c r="H1315" t="str">
        <f t="shared" si="60"/>
        <v>6.obesidade grau III</v>
      </c>
      <c r="I1315">
        <f t="shared" si="61"/>
        <v>0</v>
      </c>
      <c r="J1315">
        <f t="shared" si="62"/>
        <v>1</v>
      </c>
    </row>
    <row r="1316" spans="1:10" x14ac:dyDescent="0.25">
      <c r="A1316" s="6">
        <v>19</v>
      </c>
      <c r="B1316" s="6" t="s">
        <v>18</v>
      </c>
      <c r="C1316" s="7">
        <v>34.700000000000003</v>
      </c>
      <c r="D1316" s="6">
        <v>2</v>
      </c>
      <c r="E1316" s="6" t="s">
        <v>19</v>
      </c>
      <c r="F1316" s="6" t="s">
        <v>20</v>
      </c>
      <c r="G1316" s="7">
        <v>3639.7575999999999</v>
      </c>
      <c r="H1316" t="str">
        <f t="shared" si="60"/>
        <v>4.obesidade grau I</v>
      </c>
      <c r="I1316">
        <f t="shared" si="61"/>
        <v>1</v>
      </c>
      <c r="J1316">
        <f t="shared" si="62"/>
        <v>1</v>
      </c>
    </row>
    <row r="1317" spans="1:10" x14ac:dyDescent="0.25">
      <c r="A1317" s="6">
        <v>30</v>
      </c>
      <c r="B1317" s="6" t="s">
        <v>18</v>
      </c>
      <c r="C1317" s="7">
        <v>23.655000000000001</v>
      </c>
      <c r="D1317" s="6">
        <v>3</v>
      </c>
      <c r="E1317" s="6" t="s">
        <v>19</v>
      </c>
      <c r="F1317" s="6" t="s">
        <v>24</v>
      </c>
      <c r="G1317" s="7">
        <v>1876.5875449999999</v>
      </c>
      <c r="H1317" t="str">
        <f t="shared" si="60"/>
        <v>2.peso normal</v>
      </c>
      <c r="I1317">
        <f t="shared" si="61"/>
        <v>1</v>
      </c>
      <c r="J1317">
        <f t="shared" si="62"/>
        <v>0</v>
      </c>
    </row>
    <row r="1318" spans="1:10" x14ac:dyDescent="0.25">
      <c r="A1318" s="6">
        <v>18</v>
      </c>
      <c r="B1318" s="6" t="s">
        <v>21</v>
      </c>
      <c r="C1318" s="7">
        <v>28.31</v>
      </c>
      <c r="D1318" s="6">
        <v>1</v>
      </c>
      <c r="E1318" s="6" t="s">
        <v>22</v>
      </c>
      <c r="F1318" s="6" t="s">
        <v>25</v>
      </c>
      <c r="G1318" s="7">
        <v>1127.2331389999999</v>
      </c>
      <c r="H1318" t="str">
        <f t="shared" si="60"/>
        <v>3.sobrepeso</v>
      </c>
      <c r="I1318">
        <f t="shared" si="61"/>
        <v>0</v>
      </c>
      <c r="J1318">
        <f t="shared" si="62"/>
        <v>1</v>
      </c>
    </row>
    <row r="1319" spans="1:10" x14ac:dyDescent="0.25">
      <c r="A1319" s="6">
        <v>19</v>
      </c>
      <c r="B1319" s="6" t="s">
        <v>18</v>
      </c>
      <c r="C1319" s="7">
        <v>20.6</v>
      </c>
      <c r="D1319" s="6">
        <v>0</v>
      </c>
      <c r="E1319" s="6" t="s">
        <v>22</v>
      </c>
      <c r="F1319" s="6" t="s">
        <v>20</v>
      </c>
      <c r="G1319" s="7">
        <v>173.1677</v>
      </c>
      <c r="H1319" t="str">
        <f t="shared" si="60"/>
        <v>2.peso normal</v>
      </c>
      <c r="I1319">
        <f t="shared" si="61"/>
        <v>0</v>
      </c>
      <c r="J1319">
        <f t="shared" si="62"/>
        <v>0</v>
      </c>
    </row>
    <row r="1320" spans="1:10" x14ac:dyDescent="0.25">
      <c r="A1320" s="6">
        <v>18</v>
      </c>
      <c r="B1320" s="6" t="s">
        <v>21</v>
      </c>
      <c r="C1320" s="7">
        <v>53.13</v>
      </c>
      <c r="D1320" s="6">
        <v>0</v>
      </c>
      <c r="E1320" s="6" t="s">
        <v>22</v>
      </c>
      <c r="F1320" s="6" t="s">
        <v>23</v>
      </c>
      <c r="G1320" s="7">
        <v>116.34627</v>
      </c>
      <c r="H1320" t="str">
        <f t="shared" si="60"/>
        <v>6.obesidade grau III</v>
      </c>
      <c r="I1320">
        <f t="shared" si="61"/>
        <v>0</v>
      </c>
      <c r="J1320">
        <f t="shared" si="62"/>
        <v>1</v>
      </c>
    </row>
    <row r="1321" spans="1:10" x14ac:dyDescent="0.25">
      <c r="A1321" s="6">
        <v>35</v>
      </c>
      <c r="B1321" s="6" t="s">
        <v>21</v>
      </c>
      <c r="C1321" s="7">
        <v>39.71</v>
      </c>
      <c r="D1321" s="6">
        <v>4</v>
      </c>
      <c r="E1321" s="6" t="s">
        <v>22</v>
      </c>
      <c r="F1321" s="6" t="s">
        <v>25</v>
      </c>
      <c r="G1321" s="7">
        <v>1949.6719170000001</v>
      </c>
      <c r="H1321" t="str">
        <f t="shared" si="60"/>
        <v>5.obesidade grau II</v>
      </c>
      <c r="I1321">
        <f t="shared" si="61"/>
        <v>0</v>
      </c>
      <c r="J1321">
        <f t="shared" si="62"/>
        <v>1</v>
      </c>
    </row>
    <row r="1322" spans="1:10" x14ac:dyDescent="0.25">
      <c r="A1322" s="6">
        <v>39</v>
      </c>
      <c r="B1322" s="6" t="s">
        <v>18</v>
      </c>
      <c r="C1322" s="7">
        <v>26.315000000000001</v>
      </c>
      <c r="D1322" s="6">
        <v>2</v>
      </c>
      <c r="E1322" s="6" t="s">
        <v>22</v>
      </c>
      <c r="F1322" s="6" t="s">
        <v>24</v>
      </c>
      <c r="G1322" s="7">
        <v>720.17008499999997</v>
      </c>
      <c r="H1322" t="str">
        <f t="shared" si="60"/>
        <v>3.sobrepeso</v>
      </c>
      <c r="I1322">
        <f t="shared" si="61"/>
        <v>0</v>
      </c>
      <c r="J1322">
        <f t="shared" si="62"/>
        <v>1</v>
      </c>
    </row>
    <row r="1323" spans="1:10" x14ac:dyDescent="0.25">
      <c r="A1323" s="6">
        <v>31</v>
      </c>
      <c r="B1323" s="6" t="s">
        <v>21</v>
      </c>
      <c r="C1323" s="7">
        <v>31.065000000000001</v>
      </c>
      <c r="D1323" s="6">
        <v>3</v>
      </c>
      <c r="E1323" s="6" t="s">
        <v>22</v>
      </c>
      <c r="F1323" s="6" t="s">
        <v>24</v>
      </c>
      <c r="G1323" s="7">
        <v>542.50233500000002</v>
      </c>
      <c r="H1323" t="str">
        <f t="shared" si="60"/>
        <v>4.obesidade grau I</v>
      </c>
      <c r="I1323">
        <f t="shared" si="61"/>
        <v>0</v>
      </c>
      <c r="J1323">
        <f t="shared" si="62"/>
        <v>1</v>
      </c>
    </row>
    <row r="1324" spans="1:10" x14ac:dyDescent="0.25">
      <c r="A1324" s="6">
        <v>62</v>
      </c>
      <c r="B1324" s="6" t="s">
        <v>21</v>
      </c>
      <c r="C1324" s="7">
        <v>26.695</v>
      </c>
      <c r="D1324" s="6">
        <v>0</v>
      </c>
      <c r="E1324" s="6" t="s">
        <v>19</v>
      </c>
      <c r="F1324" s="6" t="s">
        <v>25</v>
      </c>
      <c r="G1324" s="7">
        <v>2810.1333050000003</v>
      </c>
      <c r="H1324" t="str">
        <f t="shared" si="60"/>
        <v>3.sobrepeso</v>
      </c>
      <c r="I1324">
        <f t="shared" si="61"/>
        <v>1</v>
      </c>
      <c r="J1324">
        <f t="shared" si="62"/>
        <v>1</v>
      </c>
    </row>
    <row r="1325" spans="1:10" x14ac:dyDescent="0.25">
      <c r="A1325" s="6">
        <v>62</v>
      </c>
      <c r="B1325" s="6" t="s">
        <v>21</v>
      </c>
      <c r="C1325" s="7">
        <v>38.83</v>
      </c>
      <c r="D1325" s="6">
        <v>0</v>
      </c>
      <c r="E1325" s="6" t="s">
        <v>22</v>
      </c>
      <c r="F1325" s="6" t="s">
        <v>23</v>
      </c>
      <c r="G1325" s="7">
        <v>1298.1345699999999</v>
      </c>
      <c r="H1325" t="str">
        <f t="shared" si="60"/>
        <v>5.obesidade grau II</v>
      </c>
      <c r="I1325">
        <f t="shared" si="61"/>
        <v>0</v>
      </c>
      <c r="J1325">
        <f t="shared" si="62"/>
        <v>1</v>
      </c>
    </row>
    <row r="1326" spans="1:10" x14ac:dyDescent="0.25">
      <c r="A1326" s="6">
        <v>42</v>
      </c>
      <c r="B1326" s="6" t="s">
        <v>18</v>
      </c>
      <c r="C1326" s="7">
        <v>40.369999999999997</v>
      </c>
      <c r="D1326" s="6">
        <v>2</v>
      </c>
      <c r="E1326" s="6" t="s">
        <v>19</v>
      </c>
      <c r="F1326" s="6" t="s">
        <v>23</v>
      </c>
      <c r="G1326" s="7">
        <v>4389.6376300000002</v>
      </c>
      <c r="H1326" t="str">
        <f t="shared" si="60"/>
        <v>6.obesidade grau III</v>
      </c>
      <c r="I1326">
        <f t="shared" si="61"/>
        <v>1</v>
      </c>
      <c r="J1326">
        <f t="shared" si="62"/>
        <v>1</v>
      </c>
    </row>
    <row r="1327" spans="1:10" x14ac:dyDescent="0.25">
      <c r="A1327" s="6">
        <v>31</v>
      </c>
      <c r="B1327" s="6" t="s">
        <v>21</v>
      </c>
      <c r="C1327" s="7">
        <v>25.934999999999999</v>
      </c>
      <c r="D1327" s="6">
        <v>1</v>
      </c>
      <c r="E1327" s="6" t="s">
        <v>22</v>
      </c>
      <c r="F1327" s="6" t="s">
        <v>24</v>
      </c>
      <c r="G1327" s="7">
        <v>423.98926499999999</v>
      </c>
      <c r="H1327" t="str">
        <f t="shared" si="60"/>
        <v>3.sobrepeso</v>
      </c>
      <c r="I1327">
        <f t="shared" si="61"/>
        <v>0</v>
      </c>
      <c r="J1327">
        <f t="shared" si="62"/>
        <v>1</v>
      </c>
    </row>
    <row r="1328" spans="1:10" x14ac:dyDescent="0.25">
      <c r="A1328" s="6">
        <v>61</v>
      </c>
      <c r="B1328" s="6" t="s">
        <v>21</v>
      </c>
      <c r="C1328" s="7">
        <v>33.534999999999997</v>
      </c>
      <c r="D1328" s="6">
        <v>0</v>
      </c>
      <c r="E1328" s="6" t="s">
        <v>22</v>
      </c>
      <c r="F1328" s="6" t="s">
        <v>25</v>
      </c>
      <c r="G1328" s="7">
        <v>1314.3336649999999</v>
      </c>
      <c r="H1328" t="str">
        <f t="shared" si="60"/>
        <v>4.obesidade grau I</v>
      </c>
      <c r="I1328">
        <f t="shared" si="61"/>
        <v>0</v>
      </c>
      <c r="J1328">
        <f t="shared" si="62"/>
        <v>1</v>
      </c>
    </row>
    <row r="1329" spans="1:10" x14ac:dyDescent="0.25">
      <c r="A1329" s="6">
        <v>42</v>
      </c>
      <c r="B1329" s="6" t="s">
        <v>18</v>
      </c>
      <c r="C1329" s="7">
        <v>32.869999999999997</v>
      </c>
      <c r="D1329" s="6">
        <v>0</v>
      </c>
      <c r="E1329" s="6" t="s">
        <v>22</v>
      </c>
      <c r="F1329" s="6" t="s">
        <v>25</v>
      </c>
      <c r="G1329" s="7">
        <v>705.00213000000008</v>
      </c>
      <c r="H1329" t="str">
        <f t="shared" si="60"/>
        <v>4.obesidade grau I</v>
      </c>
      <c r="I1329">
        <f t="shared" si="61"/>
        <v>0</v>
      </c>
      <c r="J1329">
        <f t="shared" si="62"/>
        <v>1</v>
      </c>
    </row>
    <row r="1330" spans="1:10" x14ac:dyDescent="0.25">
      <c r="A1330" s="6">
        <v>51</v>
      </c>
      <c r="B1330" s="6" t="s">
        <v>21</v>
      </c>
      <c r="C1330" s="7">
        <v>30.03</v>
      </c>
      <c r="D1330" s="6">
        <v>1</v>
      </c>
      <c r="E1330" s="6" t="s">
        <v>22</v>
      </c>
      <c r="F1330" s="6" t="s">
        <v>23</v>
      </c>
      <c r="G1330" s="7">
        <v>937.79046999999991</v>
      </c>
      <c r="H1330" t="str">
        <f t="shared" si="60"/>
        <v>4.obesidade grau I</v>
      </c>
      <c r="I1330">
        <f t="shared" si="61"/>
        <v>0</v>
      </c>
      <c r="J1330">
        <f t="shared" si="62"/>
        <v>1</v>
      </c>
    </row>
    <row r="1331" spans="1:10" x14ac:dyDescent="0.25">
      <c r="A1331" s="6">
        <v>23</v>
      </c>
      <c r="B1331" s="6" t="s">
        <v>18</v>
      </c>
      <c r="C1331" s="7">
        <v>24.225000000000001</v>
      </c>
      <c r="D1331" s="6">
        <v>2</v>
      </c>
      <c r="E1331" s="6" t="s">
        <v>22</v>
      </c>
      <c r="F1331" s="6" t="s">
        <v>25</v>
      </c>
      <c r="G1331" s="7">
        <v>2239.5744239999999</v>
      </c>
      <c r="H1331" t="str">
        <f t="shared" si="60"/>
        <v>2.peso normal</v>
      </c>
      <c r="I1331">
        <f t="shared" si="61"/>
        <v>0</v>
      </c>
      <c r="J1331">
        <f t="shared" si="62"/>
        <v>0</v>
      </c>
    </row>
    <row r="1332" spans="1:10" x14ac:dyDescent="0.25">
      <c r="A1332" s="6">
        <v>52</v>
      </c>
      <c r="B1332" s="6" t="s">
        <v>21</v>
      </c>
      <c r="C1332" s="7">
        <v>38.6</v>
      </c>
      <c r="D1332" s="6">
        <v>2</v>
      </c>
      <c r="E1332" s="6" t="s">
        <v>22</v>
      </c>
      <c r="F1332" s="6" t="s">
        <v>20</v>
      </c>
      <c r="G1332" s="7">
        <v>1032.5206000000001</v>
      </c>
      <c r="H1332" t="str">
        <f t="shared" si="60"/>
        <v>5.obesidade grau II</v>
      </c>
      <c r="I1332">
        <f t="shared" si="61"/>
        <v>0</v>
      </c>
      <c r="J1332">
        <f t="shared" si="62"/>
        <v>1</v>
      </c>
    </row>
    <row r="1333" spans="1:10" x14ac:dyDescent="0.25">
      <c r="A1333" s="6">
        <v>57</v>
      </c>
      <c r="B1333" s="6" t="s">
        <v>18</v>
      </c>
      <c r="C1333" s="7">
        <v>25.74</v>
      </c>
      <c r="D1333" s="6">
        <v>2</v>
      </c>
      <c r="E1333" s="6" t="s">
        <v>22</v>
      </c>
      <c r="F1333" s="6" t="s">
        <v>23</v>
      </c>
      <c r="G1333" s="7">
        <v>1262.9165600000001</v>
      </c>
      <c r="H1333" t="str">
        <f t="shared" si="60"/>
        <v>3.sobrepeso</v>
      </c>
      <c r="I1333">
        <f t="shared" si="61"/>
        <v>0</v>
      </c>
      <c r="J1333">
        <f t="shared" si="62"/>
        <v>1</v>
      </c>
    </row>
    <row r="1334" spans="1:10" x14ac:dyDescent="0.25">
      <c r="A1334" s="6">
        <v>23</v>
      </c>
      <c r="B1334" s="6" t="s">
        <v>18</v>
      </c>
      <c r="C1334" s="7">
        <v>33.4</v>
      </c>
      <c r="D1334" s="6">
        <v>0</v>
      </c>
      <c r="E1334" s="6" t="s">
        <v>22</v>
      </c>
      <c r="F1334" s="6" t="s">
        <v>20</v>
      </c>
      <c r="G1334" s="7">
        <v>1079.5937330000002</v>
      </c>
      <c r="H1334" t="str">
        <f t="shared" si="60"/>
        <v>4.obesidade grau I</v>
      </c>
      <c r="I1334">
        <f t="shared" si="61"/>
        <v>0</v>
      </c>
      <c r="J1334">
        <f t="shared" si="62"/>
        <v>1</v>
      </c>
    </row>
    <row r="1335" spans="1:10" x14ac:dyDescent="0.25">
      <c r="A1335" s="6">
        <v>52</v>
      </c>
      <c r="B1335" s="6" t="s">
        <v>18</v>
      </c>
      <c r="C1335" s="7">
        <v>44.7</v>
      </c>
      <c r="D1335" s="6">
        <v>3</v>
      </c>
      <c r="E1335" s="6" t="s">
        <v>22</v>
      </c>
      <c r="F1335" s="6" t="s">
        <v>20</v>
      </c>
      <c r="G1335" s="7">
        <v>1141.1685</v>
      </c>
      <c r="H1335" t="str">
        <f t="shared" si="60"/>
        <v>6.obesidade grau III</v>
      </c>
      <c r="I1335">
        <f t="shared" si="61"/>
        <v>0</v>
      </c>
      <c r="J1335">
        <f t="shared" si="62"/>
        <v>1</v>
      </c>
    </row>
    <row r="1336" spans="1:10" x14ac:dyDescent="0.25">
      <c r="A1336" s="6">
        <v>50</v>
      </c>
      <c r="B1336" s="6" t="s">
        <v>21</v>
      </c>
      <c r="C1336" s="7">
        <v>30.97</v>
      </c>
      <c r="D1336" s="6">
        <v>3</v>
      </c>
      <c r="E1336" s="6" t="s">
        <v>22</v>
      </c>
      <c r="F1336" s="6" t="s">
        <v>24</v>
      </c>
      <c r="G1336" s="7">
        <v>1060.05483</v>
      </c>
      <c r="H1336" t="str">
        <f t="shared" si="60"/>
        <v>4.obesidade grau I</v>
      </c>
      <c r="I1336">
        <f t="shared" si="61"/>
        <v>0</v>
      </c>
      <c r="J1336">
        <f t="shared" si="62"/>
        <v>1</v>
      </c>
    </row>
    <row r="1337" spans="1:10" x14ac:dyDescent="0.25">
      <c r="A1337" s="6">
        <v>18</v>
      </c>
      <c r="B1337" s="6" t="s">
        <v>18</v>
      </c>
      <c r="C1337" s="7">
        <v>31.92</v>
      </c>
      <c r="D1337" s="6">
        <v>0</v>
      </c>
      <c r="E1337" s="6" t="s">
        <v>22</v>
      </c>
      <c r="F1337" s="6" t="s">
        <v>25</v>
      </c>
      <c r="G1337" s="7">
        <v>220.59807999999998</v>
      </c>
      <c r="H1337" t="str">
        <f t="shared" si="60"/>
        <v>4.obesidade grau I</v>
      </c>
      <c r="I1337">
        <f t="shared" si="61"/>
        <v>0</v>
      </c>
      <c r="J1337">
        <f t="shared" si="62"/>
        <v>1</v>
      </c>
    </row>
    <row r="1338" spans="1:10" x14ac:dyDescent="0.25">
      <c r="A1338" s="6">
        <v>18</v>
      </c>
      <c r="B1338" s="6" t="s">
        <v>18</v>
      </c>
      <c r="C1338" s="7">
        <v>36.85</v>
      </c>
      <c r="D1338" s="6">
        <v>0</v>
      </c>
      <c r="E1338" s="6" t="s">
        <v>22</v>
      </c>
      <c r="F1338" s="6" t="s">
        <v>23</v>
      </c>
      <c r="G1338" s="7">
        <v>162.98335</v>
      </c>
      <c r="H1338" t="str">
        <f t="shared" si="60"/>
        <v>5.obesidade grau II</v>
      </c>
      <c r="I1338">
        <f t="shared" si="61"/>
        <v>0</v>
      </c>
      <c r="J1338">
        <f t="shared" si="62"/>
        <v>1</v>
      </c>
    </row>
    <row r="1339" spans="1:10" x14ac:dyDescent="0.25">
      <c r="A1339" s="6">
        <v>21</v>
      </c>
      <c r="B1339" s="6" t="s">
        <v>18</v>
      </c>
      <c r="C1339" s="7">
        <v>25.8</v>
      </c>
      <c r="D1339" s="6">
        <v>0</v>
      </c>
      <c r="E1339" s="6" t="s">
        <v>22</v>
      </c>
      <c r="F1339" s="6" t="s">
        <v>20</v>
      </c>
      <c r="G1339" s="7">
        <v>200.7945</v>
      </c>
      <c r="H1339" t="str">
        <f t="shared" si="60"/>
        <v>3.sobrepeso</v>
      </c>
      <c r="I1339">
        <f t="shared" si="61"/>
        <v>0</v>
      </c>
      <c r="J1339">
        <f t="shared" si="62"/>
        <v>1</v>
      </c>
    </row>
    <row r="1340" spans="1:10" x14ac:dyDescent="0.25">
      <c r="A1340" s="6">
        <v>61</v>
      </c>
      <c r="B1340" s="6" t="s">
        <v>18</v>
      </c>
      <c r="C1340" s="7">
        <v>29.07</v>
      </c>
      <c r="D1340" s="6">
        <v>0</v>
      </c>
      <c r="E1340" s="6" t="s">
        <v>19</v>
      </c>
      <c r="F1340" s="6" t="s">
        <v>24</v>
      </c>
      <c r="G1340" s="7">
        <v>2914.1360300000001</v>
      </c>
      <c r="H1340" t="str">
        <f t="shared" si="60"/>
        <v>3.sobrepeso</v>
      </c>
      <c r="I1340">
        <f t="shared" si="61"/>
        <v>1</v>
      </c>
      <c r="J1340">
        <f t="shared" si="62"/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showGridLines="0" zoomScaleNormal="100" workbookViewId="0">
      <selection activeCell="O11" sqref="O11"/>
    </sheetView>
  </sheetViews>
  <sheetFormatPr defaultRowHeight="15" x14ac:dyDescent="0.25"/>
  <cols>
    <col min="2" max="2" width="11.5703125" customWidth="1"/>
    <col min="3" max="3" width="13.140625" customWidth="1"/>
    <col min="4" max="4" width="13.7109375" customWidth="1"/>
    <col min="7" max="7" width="12.42578125" bestFit="1" customWidth="1"/>
  </cols>
  <sheetData>
    <row r="1" spans="1:11" ht="16.5" thickBot="1" x14ac:dyDescent="0.3">
      <c r="A1" s="4" t="s">
        <v>2</v>
      </c>
      <c r="B1" s="5" t="s">
        <v>6</v>
      </c>
      <c r="C1" s="4" t="s">
        <v>8</v>
      </c>
      <c r="D1" s="4" t="s">
        <v>14</v>
      </c>
    </row>
    <row r="2" spans="1:11" x14ac:dyDescent="0.25">
      <c r="A2" s="6">
        <v>19</v>
      </c>
      <c r="B2" s="7">
        <v>27.9</v>
      </c>
      <c r="C2" s="6">
        <v>0</v>
      </c>
      <c r="D2" s="7">
        <v>1688.4923999999999</v>
      </c>
      <c r="G2" s="14"/>
      <c r="H2" s="14" t="s">
        <v>2</v>
      </c>
      <c r="I2" s="14" t="s">
        <v>6</v>
      </c>
      <c r="J2" s="14" t="s">
        <v>8</v>
      </c>
      <c r="K2" s="14" t="s">
        <v>14</v>
      </c>
    </row>
    <row r="3" spans="1:11" x14ac:dyDescent="0.25">
      <c r="A3" s="6">
        <v>18</v>
      </c>
      <c r="B3" s="7">
        <v>33.770000000000003</v>
      </c>
      <c r="C3" s="6">
        <v>1</v>
      </c>
      <c r="D3" s="7">
        <v>172.55522999999999</v>
      </c>
      <c r="G3" s="12" t="s">
        <v>2</v>
      </c>
      <c r="H3" s="17"/>
      <c r="I3" s="17"/>
      <c r="J3" s="17"/>
      <c r="K3" s="17"/>
    </row>
    <row r="4" spans="1:11" x14ac:dyDescent="0.25">
      <c r="A4" s="6">
        <v>28</v>
      </c>
      <c r="B4" s="7">
        <v>33</v>
      </c>
      <c r="C4" s="6">
        <v>3</v>
      </c>
      <c r="D4" s="7">
        <v>444.94620000000003</v>
      </c>
      <c r="G4" s="12" t="s">
        <v>6</v>
      </c>
      <c r="H4" s="17">
        <v>0.10927188154853502</v>
      </c>
      <c r="I4" s="17"/>
      <c r="J4" s="17"/>
      <c r="K4" s="17"/>
    </row>
    <row r="5" spans="1:11" x14ac:dyDescent="0.25">
      <c r="A5" s="6">
        <v>33</v>
      </c>
      <c r="B5" s="7">
        <v>22.704999999999998</v>
      </c>
      <c r="C5" s="6">
        <v>0</v>
      </c>
      <c r="D5" s="7">
        <v>2198.4470609999998</v>
      </c>
      <c r="G5" s="12" t="s">
        <v>8</v>
      </c>
      <c r="H5" s="17">
        <v>4.2468998558849488E-2</v>
      </c>
      <c r="I5" s="17">
        <v>1.275890082067385E-2</v>
      </c>
      <c r="J5" s="17"/>
      <c r="K5" s="17"/>
    </row>
    <row r="6" spans="1:11" ht="15.75" thickBot="1" x14ac:dyDescent="0.3">
      <c r="A6" s="6">
        <v>32</v>
      </c>
      <c r="B6" s="7">
        <v>28.88</v>
      </c>
      <c r="C6" s="6">
        <v>0</v>
      </c>
      <c r="D6" s="7">
        <v>386.68552</v>
      </c>
      <c r="G6" s="13" t="s">
        <v>14</v>
      </c>
      <c r="H6" s="18">
        <v>0.29900819333064776</v>
      </c>
      <c r="I6" s="18">
        <v>0.19834096883362876</v>
      </c>
      <c r="J6" s="18">
        <v>6.7998226847904977E-2</v>
      </c>
      <c r="K6" s="18"/>
    </row>
    <row r="7" spans="1:11" x14ac:dyDescent="0.25">
      <c r="A7" s="6">
        <v>31</v>
      </c>
      <c r="B7" s="7">
        <v>25.74</v>
      </c>
      <c r="C7" s="6">
        <v>0</v>
      </c>
      <c r="D7" s="7">
        <v>375.66215999999997</v>
      </c>
    </row>
    <row r="8" spans="1:11" x14ac:dyDescent="0.25">
      <c r="A8" s="6">
        <v>46</v>
      </c>
      <c r="B8" s="7">
        <v>33.44</v>
      </c>
      <c r="C8" s="6">
        <v>1</v>
      </c>
      <c r="D8" s="7">
        <v>824.05895999999996</v>
      </c>
    </row>
    <row r="9" spans="1:11" x14ac:dyDescent="0.25">
      <c r="A9" s="6">
        <v>37</v>
      </c>
      <c r="B9" s="7">
        <v>27.74</v>
      </c>
      <c r="C9" s="6">
        <v>3</v>
      </c>
      <c r="D9" s="7">
        <v>728.15056000000004</v>
      </c>
    </row>
    <row r="10" spans="1:11" x14ac:dyDescent="0.25">
      <c r="A10" s="6">
        <v>37</v>
      </c>
      <c r="B10" s="7">
        <v>29.83</v>
      </c>
      <c r="C10" s="6">
        <v>2</v>
      </c>
      <c r="D10" s="7">
        <v>640.64107000000001</v>
      </c>
    </row>
    <row r="11" spans="1:11" x14ac:dyDescent="0.25">
      <c r="A11" s="6">
        <v>60</v>
      </c>
      <c r="B11" s="7">
        <v>25.84</v>
      </c>
      <c r="C11" s="6">
        <v>0</v>
      </c>
      <c r="D11" s="7">
        <v>2892.3136920000002</v>
      </c>
    </row>
    <row r="12" spans="1:11" x14ac:dyDescent="0.25">
      <c r="A12" s="6">
        <v>25</v>
      </c>
      <c r="B12" s="7">
        <v>26.22</v>
      </c>
      <c r="C12" s="6">
        <v>0</v>
      </c>
      <c r="D12" s="7">
        <v>272.13207999999997</v>
      </c>
    </row>
    <row r="13" spans="1:11" x14ac:dyDescent="0.25">
      <c r="A13" s="6">
        <v>62</v>
      </c>
      <c r="B13" s="7">
        <v>26.29</v>
      </c>
      <c r="C13" s="6">
        <v>0</v>
      </c>
      <c r="D13" s="7">
        <v>2780.8725100000001</v>
      </c>
    </row>
    <row r="14" spans="1:11" x14ac:dyDescent="0.25">
      <c r="A14" s="6">
        <v>23</v>
      </c>
      <c r="B14" s="7">
        <v>34.4</v>
      </c>
      <c r="C14" s="6">
        <v>0</v>
      </c>
      <c r="D14" s="7">
        <v>182.68430000000001</v>
      </c>
    </row>
    <row r="15" spans="1:11" x14ac:dyDescent="0.25">
      <c r="A15" s="6">
        <v>56</v>
      </c>
      <c r="B15" s="7">
        <v>39.82</v>
      </c>
      <c r="C15" s="6">
        <v>0</v>
      </c>
      <c r="D15" s="7">
        <v>1109.07178</v>
      </c>
    </row>
    <row r="16" spans="1:11" x14ac:dyDescent="0.25">
      <c r="A16" s="6">
        <v>27</v>
      </c>
      <c r="B16" s="7">
        <v>42.13</v>
      </c>
      <c r="C16" s="6">
        <v>0</v>
      </c>
      <c r="D16" s="7">
        <v>3961.1757700000003</v>
      </c>
    </row>
    <row r="17" spans="1:4" x14ac:dyDescent="0.25">
      <c r="A17" s="6">
        <v>19</v>
      </c>
      <c r="B17" s="7">
        <v>24.6</v>
      </c>
      <c r="C17" s="6">
        <v>1</v>
      </c>
      <c r="D17" s="7">
        <v>183.72370000000001</v>
      </c>
    </row>
    <row r="18" spans="1:4" x14ac:dyDescent="0.25">
      <c r="A18" s="6">
        <v>52</v>
      </c>
      <c r="B18" s="7">
        <v>30.78</v>
      </c>
      <c r="C18" s="6">
        <v>1</v>
      </c>
      <c r="D18" s="7">
        <v>1079.73362</v>
      </c>
    </row>
    <row r="19" spans="1:4" x14ac:dyDescent="0.25">
      <c r="A19" s="6">
        <v>23</v>
      </c>
      <c r="B19" s="7">
        <v>23.844999999999999</v>
      </c>
      <c r="C19" s="6">
        <v>0</v>
      </c>
      <c r="D19" s="7">
        <v>239.517155</v>
      </c>
    </row>
    <row r="20" spans="1:4" x14ac:dyDescent="0.25">
      <c r="A20" s="6">
        <v>56</v>
      </c>
      <c r="B20" s="7">
        <v>40.299999999999997</v>
      </c>
      <c r="C20" s="6">
        <v>0</v>
      </c>
      <c r="D20" s="7">
        <v>1060.2384999999999</v>
      </c>
    </row>
    <row r="21" spans="1:4" x14ac:dyDescent="0.25">
      <c r="A21" s="6">
        <v>30</v>
      </c>
      <c r="B21" s="7">
        <v>35.299999999999997</v>
      </c>
      <c r="C21" s="6">
        <v>0</v>
      </c>
      <c r="D21" s="7">
        <v>3683.7466999999997</v>
      </c>
    </row>
    <row r="22" spans="1:4" x14ac:dyDescent="0.25">
      <c r="A22" s="6">
        <v>60</v>
      </c>
      <c r="B22" s="7">
        <v>36.005000000000003</v>
      </c>
      <c r="C22" s="6">
        <v>0</v>
      </c>
      <c r="D22" s="7">
        <v>1322.884695</v>
      </c>
    </row>
    <row r="23" spans="1:4" x14ac:dyDescent="0.25">
      <c r="A23" s="6">
        <v>30</v>
      </c>
      <c r="B23" s="7">
        <v>32.4</v>
      </c>
      <c r="C23" s="6">
        <v>1</v>
      </c>
      <c r="D23" s="7">
        <v>414.97359999999998</v>
      </c>
    </row>
    <row r="24" spans="1:4" x14ac:dyDescent="0.25">
      <c r="A24" s="6">
        <v>18</v>
      </c>
      <c r="B24" s="7">
        <v>34.1</v>
      </c>
      <c r="C24" s="6">
        <v>0</v>
      </c>
      <c r="D24" s="7">
        <v>113.7011</v>
      </c>
    </row>
    <row r="25" spans="1:4" x14ac:dyDescent="0.25">
      <c r="A25" s="6">
        <v>34</v>
      </c>
      <c r="B25" s="7">
        <v>31.92</v>
      </c>
      <c r="C25" s="6">
        <v>1</v>
      </c>
      <c r="D25" s="7">
        <v>3770.18768</v>
      </c>
    </row>
    <row r="26" spans="1:4" x14ac:dyDescent="0.25">
      <c r="A26" s="6">
        <v>37</v>
      </c>
      <c r="B26" s="7">
        <v>28.024999999999999</v>
      </c>
      <c r="C26" s="6">
        <v>2</v>
      </c>
      <c r="D26" s="7">
        <v>620.390175</v>
      </c>
    </row>
    <row r="27" spans="1:4" x14ac:dyDescent="0.25">
      <c r="A27" s="6">
        <v>59</v>
      </c>
      <c r="B27" s="7">
        <v>27.72</v>
      </c>
      <c r="C27" s="6">
        <v>3</v>
      </c>
      <c r="D27" s="7">
        <v>1400.11338</v>
      </c>
    </row>
    <row r="28" spans="1:4" x14ac:dyDescent="0.25">
      <c r="A28" s="6">
        <v>63</v>
      </c>
      <c r="B28" s="7">
        <v>23.085000000000001</v>
      </c>
      <c r="C28" s="6">
        <v>0</v>
      </c>
      <c r="D28" s="7">
        <v>1445.1835150000002</v>
      </c>
    </row>
    <row r="29" spans="1:4" x14ac:dyDescent="0.25">
      <c r="A29" s="6">
        <v>55</v>
      </c>
      <c r="B29" s="7">
        <v>32.774999999999999</v>
      </c>
      <c r="C29" s="6">
        <v>2</v>
      </c>
      <c r="D29" s="7">
        <v>1226.8632250000001</v>
      </c>
    </row>
    <row r="30" spans="1:4" x14ac:dyDescent="0.25">
      <c r="A30" s="6">
        <v>23</v>
      </c>
      <c r="B30" s="7">
        <v>17.385000000000002</v>
      </c>
      <c r="C30" s="6">
        <v>1</v>
      </c>
      <c r="D30" s="7">
        <v>277.51921499999997</v>
      </c>
    </row>
    <row r="31" spans="1:4" x14ac:dyDescent="0.25">
      <c r="A31" s="6">
        <v>31</v>
      </c>
      <c r="B31" s="7">
        <v>36.299999999999997</v>
      </c>
      <c r="C31" s="6">
        <v>2</v>
      </c>
      <c r="D31" s="7">
        <v>3871.1</v>
      </c>
    </row>
    <row r="32" spans="1:4" x14ac:dyDescent="0.25">
      <c r="A32" s="6">
        <v>22</v>
      </c>
      <c r="B32" s="7">
        <v>35.6</v>
      </c>
      <c r="C32" s="6">
        <v>0</v>
      </c>
      <c r="D32" s="7">
        <v>3558.5576000000001</v>
      </c>
    </row>
    <row r="33" spans="1:4" x14ac:dyDescent="0.25">
      <c r="A33" s="6">
        <v>18</v>
      </c>
      <c r="B33" s="7">
        <v>26.315000000000001</v>
      </c>
      <c r="C33" s="6">
        <v>0</v>
      </c>
      <c r="D33" s="7">
        <v>219.81898500000003</v>
      </c>
    </row>
    <row r="34" spans="1:4" x14ac:dyDescent="0.25">
      <c r="A34" s="6">
        <v>19</v>
      </c>
      <c r="B34" s="7">
        <v>28.6</v>
      </c>
      <c r="C34" s="6">
        <v>5</v>
      </c>
      <c r="D34" s="7">
        <v>468.77969999999993</v>
      </c>
    </row>
    <row r="35" spans="1:4" x14ac:dyDescent="0.25">
      <c r="A35" s="6">
        <v>63</v>
      </c>
      <c r="B35" s="7">
        <v>28.31</v>
      </c>
      <c r="C35" s="6">
        <v>0</v>
      </c>
      <c r="D35" s="7">
        <v>1377.0097900000001</v>
      </c>
    </row>
    <row r="36" spans="1:4" x14ac:dyDescent="0.25">
      <c r="A36" s="6">
        <v>28</v>
      </c>
      <c r="B36" s="7">
        <v>36.4</v>
      </c>
      <c r="C36" s="6">
        <v>1</v>
      </c>
      <c r="D36" s="7">
        <v>5119.4559140000001</v>
      </c>
    </row>
    <row r="37" spans="1:4" x14ac:dyDescent="0.25">
      <c r="A37" s="6">
        <v>19</v>
      </c>
      <c r="B37" s="7">
        <v>20.425000000000001</v>
      </c>
      <c r="C37" s="6">
        <v>0</v>
      </c>
      <c r="D37" s="7">
        <v>162.543375</v>
      </c>
    </row>
    <row r="38" spans="1:4" x14ac:dyDescent="0.25">
      <c r="A38" s="6">
        <v>62</v>
      </c>
      <c r="B38" s="7">
        <v>32.965000000000003</v>
      </c>
      <c r="C38" s="6">
        <v>3</v>
      </c>
      <c r="D38" s="7">
        <v>1561.219335</v>
      </c>
    </row>
    <row r="39" spans="1:4" x14ac:dyDescent="0.25">
      <c r="A39" s="6">
        <v>26</v>
      </c>
      <c r="B39" s="7">
        <v>20.8</v>
      </c>
      <c r="C39" s="6">
        <v>0</v>
      </c>
      <c r="D39" s="7">
        <v>230.23000000000002</v>
      </c>
    </row>
    <row r="40" spans="1:4" x14ac:dyDescent="0.25">
      <c r="A40" s="6">
        <v>35</v>
      </c>
      <c r="B40" s="7">
        <v>36.67</v>
      </c>
      <c r="C40" s="6">
        <v>1</v>
      </c>
      <c r="D40" s="7">
        <v>3977.4276299999997</v>
      </c>
    </row>
    <row r="41" spans="1:4" x14ac:dyDescent="0.25">
      <c r="A41" s="6">
        <v>60</v>
      </c>
      <c r="B41" s="7">
        <v>39.9</v>
      </c>
      <c r="C41" s="6">
        <v>0</v>
      </c>
      <c r="D41" s="7">
        <v>4817.3360999999995</v>
      </c>
    </row>
    <row r="42" spans="1:4" x14ac:dyDescent="0.25">
      <c r="A42" s="6">
        <v>24</v>
      </c>
      <c r="B42" s="7">
        <v>26.6</v>
      </c>
      <c r="C42" s="6">
        <v>0</v>
      </c>
      <c r="D42" s="7">
        <v>304.6062</v>
      </c>
    </row>
    <row r="43" spans="1:4" x14ac:dyDescent="0.25">
      <c r="A43" s="6">
        <v>31</v>
      </c>
      <c r="B43" s="7">
        <v>36.630000000000003</v>
      </c>
      <c r="C43" s="6">
        <v>2</v>
      </c>
      <c r="D43" s="7">
        <v>494.97587000000004</v>
      </c>
    </row>
    <row r="44" spans="1:4" x14ac:dyDescent="0.25">
      <c r="A44" s="6">
        <v>41</v>
      </c>
      <c r="B44" s="7">
        <v>21.78</v>
      </c>
      <c r="C44" s="6">
        <v>1</v>
      </c>
      <c r="D44" s="7">
        <v>627.24772000000007</v>
      </c>
    </row>
    <row r="45" spans="1:4" x14ac:dyDescent="0.25">
      <c r="A45" s="6">
        <v>37</v>
      </c>
      <c r="B45" s="7">
        <v>30.8</v>
      </c>
      <c r="C45" s="6">
        <v>2</v>
      </c>
      <c r="D45" s="7">
        <v>631.3759</v>
      </c>
    </row>
    <row r="46" spans="1:4" x14ac:dyDescent="0.25">
      <c r="A46" s="6">
        <v>38</v>
      </c>
      <c r="B46" s="7">
        <v>37.049999999999997</v>
      </c>
      <c r="C46" s="6">
        <v>1</v>
      </c>
      <c r="D46" s="7">
        <v>607.96715000000006</v>
      </c>
    </row>
    <row r="47" spans="1:4" x14ac:dyDescent="0.25">
      <c r="A47" s="6">
        <v>55</v>
      </c>
      <c r="B47" s="7">
        <v>37.299999999999997</v>
      </c>
      <c r="C47" s="6">
        <v>0</v>
      </c>
      <c r="D47" s="7">
        <v>2063.0283509999999</v>
      </c>
    </row>
    <row r="48" spans="1:4" x14ac:dyDescent="0.25">
      <c r="A48" s="6">
        <v>18</v>
      </c>
      <c r="B48" s="7">
        <v>38.664999999999999</v>
      </c>
      <c r="C48" s="6">
        <v>2</v>
      </c>
      <c r="D48" s="7">
        <v>339.33563500000002</v>
      </c>
    </row>
    <row r="49" spans="1:4" x14ac:dyDescent="0.25">
      <c r="A49" s="6">
        <v>28</v>
      </c>
      <c r="B49" s="7">
        <v>34.770000000000003</v>
      </c>
      <c r="C49" s="6">
        <v>0</v>
      </c>
      <c r="D49" s="7">
        <v>355.69223</v>
      </c>
    </row>
    <row r="50" spans="1:4" x14ac:dyDescent="0.25">
      <c r="A50" s="6">
        <v>60</v>
      </c>
      <c r="B50" s="7">
        <v>24.53</v>
      </c>
      <c r="C50" s="6">
        <v>0</v>
      </c>
      <c r="D50" s="7">
        <v>1262.9896699999999</v>
      </c>
    </row>
    <row r="51" spans="1:4" x14ac:dyDescent="0.25">
      <c r="A51" s="6">
        <v>36</v>
      </c>
      <c r="B51" s="7">
        <v>35.200000000000003</v>
      </c>
      <c r="C51" s="6">
        <v>1</v>
      </c>
      <c r="D51" s="7">
        <v>3870.9175999999998</v>
      </c>
    </row>
    <row r="52" spans="1:4" x14ac:dyDescent="0.25">
      <c r="A52" s="6">
        <v>18</v>
      </c>
      <c r="B52" s="7">
        <v>35.625</v>
      </c>
      <c r="C52" s="6">
        <v>0</v>
      </c>
      <c r="D52" s="7">
        <v>221.11307499999998</v>
      </c>
    </row>
    <row r="53" spans="1:4" x14ac:dyDescent="0.25">
      <c r="A53" s="6">
        <v>21</v>
      </c>
      <c r="B53" s="7">
        <v>33.630000000000003</v>
      </c>
      <c r="C53" s="6">
        <v>2</v>
      </c>
      <c r="D53" s="7">
        <v>357.98286999999999</v>
      </c>
    </row>
    <row r="54" spans="1:4" x14ac:dyDescent="0.25">
      <c r="A54" s="6">
        <v>48</v>
      </c>
      <c r="B54" s="7">
        <v>28</v>
      </c>
      <c r="C54" s="6">
        <v>1</v>
      </c>
      <c r="D54" s="7">
        <v>2356.8272000000002</v>
      </c>
    </row>
    <row r="55" spans="1:4" x14ac:dyDescent="0.25">
      <c r="A55" s="6">
        <v>36</v>
      </c>
      <c r="B55" s="7">
        <v>34.43</v>
      </c>
      <c r="C55" s="6">
        <v>0</v>
      </c>
      <c r="D55" s="7">
        <v>3774.2575700000002</v>
      </c>
    </row>
    <row r="56" spans="1:4" x14ac:dyDescent="0.25">
      <c r="A56" s="6">
        <v>40</v>
      </c>
      <c r="B56" s="7">
        <v>28.69</v>
      </c>
      <c r="C56" s="6">
        <v>3</v>
      </c>
      <c r="D56" s="7">
        <v>805.96791000000007</v>
      </c>
    </row>
    <row r="57" spans="1:4" x14ac:dyDescent="0.25">
      <c r="A57" s="6">
        <v>58</v>
      </c>
      <c r="B57" s="7">
        <v>36.954999999999998</v>
      </c>
      <c r="C57" s="6">
        <v>2</v>
      </c>
      <c r="D57" s="7">
        <v>4749.649445</v>
      </c>
    </row>
    <row r="58" spans="1:4" x14ac:dyDescent="0.25">
      <c r="A58" s="6">
        <v>58</v>
      </c>
      <c r="B58" s="7">
        <v>31.824999999999999</v>
      </c>
      <c r="C58" s="6">
        <v>2</v>
      </c>
      <c r="D58" s="7">
        <v>1360.7368750000001</v>
      </c>
    </row>
    <row r="59" spans="1:4" x14ac:dyDescent="0.25">
      <c r="A59" s="6">
        <v>18</v>
      </c>
      <c r="B59" s="7">
        <v>31.68</v>
      </c>
      <c r="C59" s="6">
        <v>2</v>
      </c>
      <c r="D59" s="7">
        <v>3430.3167200000003</v>
      </c>
    </row>
    <row r="60" spans="1:4" x14ac:dyDescent="0.25">
      <c r="A60" s="6">
        <v>53</v>
      </c>
      <c r="B60" s="7">
        <v>22.88</v>
      </c>
      <c r="C60" s="6">
        <v>1</v>
      </c>
      <c r="D60" s="7">
        <v>2324.4790199999998</v>
      </c>
    </row>
    <row r="61" spans="1:4" x14ac:dyDescent="0.25">
      <c r="A61" s="6">
        <v>34</v>
      </c>
      <c r="B61" s="7">
        <v>37.335000000000001</v>
      </c>
      <c r="C61" s="6">
        <v>2</v>
      </c>
      <c r="D61" s="7">
        <v>598.95236499999999</v>
      </c>
    </row>
    <row r="62" spans="1:4" x14ac:dyDescent="0.25">
      <c r="A62" s="6">
        <v>43</v>
      </c>
      <c r="B62" s="7">
        <v>27.36</v>
      </c>
      <c r="C62" s="6">
        <v>3</v>
      </c>
      <c r="D62" s="7">
        <v>860.62173999999993</v>
      </c>
    </row>
    <row r="63" spans="1:4" x14ac:dyDescent="0.25">
      <c r="A63" s="6">
        <v>25</v>
      </c>
      <c r="B63" s="7">
        <v>33.659999999999997</v>
      </c>
      <c r="C63" s="6">
        <v>4</v>
      </c>
      <c r="D63" s="7">
        <v>450.46624000000003</v>
      </c>
    </row>
    <row r="64" spans="1:4" x14ac:dyDescent="0.25">
      <c r="A64" s="6">
        <v>64</v>
      </c>
      <c r="B64" s="7">
        <v>24.7</v>
      </c>
      <c r="C64" s="6">
        <v>1</v>
      </c>
      <c r="D64" s="7">
        <v>3016.6618170000002</v>
      </c>
    </row>
    <row r="65" spans="1:4" x14ac:dyDescent="0.25">
      <c r="A65" s="6">
        <v>28</v>
      </c>
      <c r="B65" s="7">
        <v>25.934999999999999</v>
      </c>
      <c r="C65" s="6">
        <v>1</v>
      </c>
      <c r="D65" s="7">
        <v>413.36416499999996</v>
      </c>
    </row>
    <row r="66" spans="1:4" x14ac:dyDescent="0.25">
      <c r="A66" s="6">
        <v>20</v>
      </c>
      <c r="B66" s="7">
        <v>22.42</v>
      </c>
      <c r="C66" s="6">
        <v>0</v>
      </c>
      <c r="D66" s="7">
        <v>1471.1743799999999</v>
      </c>
    </row>
    <row r="67" spans="1:4" x14ac:dyDescent="0.25">
      <c r="A67" s="6">
        <v>19</v>
      </c>
      <c r="B67" s="7">
        <v>28.9</v>
      </c>
      <c r="C67" s="6">
        <v>0</v>
      </c>
      <c r="D67" s="7">
        <v>174.32139999999998</v>
      </c>
    </row>
    <row r="68" spans="1:4" x14ac:dyDescent="0.25">
      <c r="A68" s="6">
        <v>61</v>
      </c>
      <c r="B68" s="7">
        <v>39.1</v>
      </c>
      <c r="C68" s="6">
        <v>2</v>
      </c>
      <c r="D68" s="7">
        <v>1423.5072</v>
      </c>
    </row>
    <row r="69" spans="1:4" x14ac:dyDescent="0.25">
      <c r="A69" s="6">
        <v>40</v>
      </c>
      <c r="B69" s="7">
        <v>26.315000000000001</v>
      </c>
      <c r="C69" s="6">
        <v>1</v>
      </c>
      <c r="D69" s="7">
        <v>638.93778499999996</v>
      </c>
    </row>
    <row r="70" spans="1:4" x14ac:dyDescent="0.25">
      <c r="A70" s="6">
        <v>40</v>
      </c>
      <c r="B70" s="7">
        <v>36.19</v>
      </c>
      <c r="C70" s="6">
        <v>0</v>
      </c>
      <c r="D70" s="7">
        <v>592.01040999999998</v>
      </c>
    </row>
    <row r="71" spans="1:4" x14ac:dyDescent="0.25">
      <c r="A71" s="6">
        <v>28</v>
      </c>
      <c r="B71" s="7">
        <v>23.98</v>
      </c>
      <c r="C71" s="6">
        <v>3</v>
      </c>
      <c r="D71" s="7">
        <v>1766.3144199999999</v>
      </c>
    </row>
    <row r="72" spans="1:4" x14ac:dyDescent="0.25">
      <c r="A72" s="6">
        <v>27</v>
      </c>
      <c r="B72" s="7">
        <v>24.75</v>
      </c>
      <c r="C72" s="6">
        <v>0</v>
      </c>
      <c r="D72" s="7">
        <v>1657.7779500000001</v>
      </c>
    </row>
    <row r="73" spans="1:4" x14ac:dyDescent="0.25">
      <c r="A73" s="6">
        <v>31</v>
      </c>
      <c r="B73" s="7">
        <v>28.5</v>
      </c>
      <c r="C73" s="6">
        <v>5</v>
      </c>
      <c r="D73" s="7">
        <v>679.94579999999996</v>
      </c>
    </row>
    <row r="74" spans="1:4" x14ac:dyDescent="0.25">
      <c r="A74" s="6">
        <v>53</v>
      </c>
      <c r="B74" s="7">
        <v>28.1</v>
      </c>
      <c r="C74" s="6">
        <v>3</v>
      </c>
      <c r="D74" s="7">
        <v>1174.1726000000001</v>
      </c>
    </row>
    <row r="75" spans="1:4" x14ac:dyDescent="0.25">
      <c r="A75" s="6">
        <v>58</v>
      </c>
      <c r="B75" s="7">
        <v>32.01</v>
      </c>
      <c r="C75" s="6">
        <v>1</v>
      </c>
      <c r="D75" s="7">
        <v>1194.6625899999999</v>
      </c>
    </row>
    <row r="76" spans="1:4" x14ac:dyDescent="0.25">
      <c r="A76" s="6">
        <v>44</v>
      </c>
      <c r="B76" s="7">
        <v>27.4</v>
      </c>
      <c r="C76" s="6">
        <v>2</v>
      </c>
      <c r="D76" s="7">
        <v>772.68540000000007</v>
      </c>
    </row>
    <row r="77" spans="1:4" x14ac:dyDescent="0.25">
      <c r="A77" s="6">
        <v>57</v>
      </c>
      <c r="B77" s="7">
        <v>34.01</v>
      </c>
      <c r="C77" s="6">
        <v>0</v>
      </c>
      <c r="D77" s="7">
        <v>1135.6660900000002</v>
      </c>
    </row>
    <row r="78" spans="1:4" x14ac:dyDescent="0.25">
      <c r="A78" s="6">
        <v>29</v>
      </c>
      <c r="B78" s="7">
        <v>29.59</v>
      </c>
      <c r="C78" s="6">
        <v>1</v>
      </c>
      <c r="D78" s="7">
        <v>394.74131</v>
      </c>
    </row>
    <row r="79" spans="1:4" x14ac:dyDescent="0.25">
      <c r="A79" s="6">
        <v>21</v>
      </c>
      <c r="B79" s="7">
        <v>35.53</v>
      </c>
      <c r="C79" s="6">
        <v>0</v>
      </c>
      <c r="D79" s="7">
        <v>153.24697</v>
      </c>
    </row>
    <row r="80" spans="1:4" x14ac:dyDescent="0.25">
      <c r="A80" s="6">
        <v>22</v>
      </c>
      <c r="B80" s="7">
        <v>39.805</v>
      </c>
      <c r="C80" s="6">
        <v>0</v>
      </c>
      <c r="D80" s="7">
        <v>275.502095</v>
      </c>
    </row>
    <row r="81" spans="1:4" x14ac:dyDescent="0.25">
      <c r="A81" s="6">
        <v>41</v>
      </c>
      <c r="B81" s="7">
        <v>32.965000000000003</v>
      </c>
      <c r="C81" s="6">
        <v>0</v>
      </c>
      <c r="D81" s="7">
        <v>657.10243500000001</v>
      </c>
    </row>
    <row r="82" spans="1:4" x14ac:dyDescent="0.25">
      <c r="A82" s="6">
        <v>31</v>
      </c>
      <c r="B82" s="7">
        <v>26.885000000000002</v>
      </c>
      <c r="C82" s="6">
        <v>1</v>
      </c>
      <c r="D82" s="7">
        <v>444.12131499999998</v>
      </c>
    </row>
    <row r="83" spans="1:4" x14ac:dyDescent="0.25">
      <c r="A83" s="6">
        <v>45</v>
      </c>
      <c r="B83" s="7">
        <v>38.284999999999997</v>
      </c>
      <c r="C83" s="6">
        <v>0</v>
      </c>
      <c r="D83" s="7">
        <v>793.52911500000005</v>
      </c>
    </row>
    <row r="84" spans="1:4" x14ac:dyDescent="0.25">
      <c r="A84" s="6">
        <v>22</v>
      </c>
      <c r="B84" s="7">
        <v>37.619999999999997</v>
      </c>
      <c r="C84" s="6">
        <v>1</v>
      </c>
      <c r="D84" s="7">
        <v>3716.51638</v>
      </c>
    </row>
    <row r="85" spans="1:4" x14ac:dyDescent="0.25">
      <c r="A85" s="6">
        <v>48</v>
      </c>
      <c r="B85" s="7">
        <v>41.23</v>
      </c>
      <c r="C85" s="6">
        <v>4</v>
      </c>
      <c r="D85" s="7">
        <v>1103.36617</v>
      </c>
    </row>
    <row r="86" spans="1:4" x14ac:dyDescent="0.25">
      <c r="A86" s="6">
        <v>37</v>
      </c>
      <c r="B86" s="7">
        <v>34.799999999999997</v>
      </c>
      <c r="C86" s="6">
        <v>2</v>
      </c>
      <c r="D86" s="7">
        <v>3983.6518999999998</v>
      </c>
    </row>
    <row r="87" spans="1:4" x14ac:dyDescent="0.25">
      <c r="A87" s="6">
        <v>45</v>
      </c>
      <c r="B87" s="7">
        <v>22.895</v>
      </c>
      <c r="C87" s="6">
        <v>2</v>
      </c>
      <c r="D87" s="7">
        <v>2109.8554049999998</v>
      </c>
    </row>
    <row r="88" spans="1:4" x14ac:dyDescent="0.25">
      <c r="A88" s="6">
        <v>57</v>
      </c>
      <c r="B88" s="7">
        <v>31.16</v>
      </c>
      <c r="C88" s="6">
        <v>0</v>
      </c>
      <c r="D88" s="7">
        <v>4357.8939399999999</v>
      </c>
    </row>
    <row r="89" spans="1:4" x14ac:dyDescent="0.25">
      <c r="A89" s="6">
        <v>56</v>
      </c>
      <c r="B89" s="7">
        <v>27.2</v>
      </c>
      <c r="C89" s="6">
        <v>0</v>
      </c>
      <c r="D89" s="7">
        <v>1107.3175999999999</v>
      </c>
    </row>
    <row r="90" spans="1:4" x14ac:dyDescent="0.25">
      <c r="A90" s="6">
        <v>46</v>
      </c>
      <c r="B90" s="7">
        <v>27.74</v>
      </c>
      <c r="C90" s="6">
        <v>0</v>
      </c>
      <c r="D90" s="7">
        <v>802.66665999999998</v>
      </c>
    </row>
    <row r="91" spans="1:4" x14ac:dyDescent="0.25">
      <c r="A91" s="6">
        <v>55</v>
      </c>
      <c r="B91" s="7">
        <v>26.98</v>
      </c>
      <c r="C91" s="6">
        <v>0</v>
      </c>
      <c r="D91" s="7">
        <v>1108.2577200000001</v>
      </c>
    </row>
    <row r="92" spans="1:4" x14ac:dyDescent="0.25">
      <c r="A92" s="6">
        <v>21</v>
      </c>
      <c r="B92" s="7">
        <v>39.49</v>
      </c>
      <c r="C92" s="6">
        <v>0</v>
      </c>
      <c r="D92" s="7">
        <v>202.69740999999999</v>
      </c>
    </row>
    <row r="93" spans="1:4" x14ac:dyDescent="0.25">
      <c r="A93" s="6">
        <v>53</v>
      </c>
      <c r="B93" s="7">
        <v>24.795000000000002</v>
      </c>
      <c r="C93" s="6">
        <v>1</v>
      </c>
      <c r="D93" s="7">
        <v>1094.213205</v>
      </c>
    </row>
    <row r="94" spans="1:4" x14ac:dyDescent="0.25">
      <c r="A94" s="6">
        <v>59</v>
      </c>
      <c r="B94" s="7">
        <v>29.83</v>
      </c>
      <c r="C94" s="6">
        <v>3</v>
      </c>
      <c r="D94" s="7">
        <v>3018.4936699999998</v>
      </c>
    </row>
    <row r="95" spans="1:4" x14ac:dyDescent="0.25">
      <c r="A95" s="6">
        <v>35</v>
      </c>
      <c r="B95" s="7">
        <v>34.770000000000003</v>
      </c>
      <c r="C95" s="6">
        <v>2</v>
      </c>
      <c r="D95" s="7">
        <v>572.90053</v>
      </c>
    </row>
    <row r="96" spans="1:4" x14ac:dyDescent="0.25">
      <c r="A96" s="6">
        <v>64</v>
      </c>
      <c r="B96" s="7">
        <v>31.3</v>
      </c>
      <c r="C96" s="6">
        <v>2</v>
      </c>
      <c r="D96" s="7">
        <v>4729.1054999999997</v>
      </c>
    </row>
    <row r="97" spans="1:4" x14ac:dyDescent="0.25">
      <c r="A97" s="6">
        <v>28</v>
      </c>
      <c r="B97" s="7">
        <v>37.619999999999997</v>
      </c>
      <c r="C97" s="6">
        <v>1</v>
      </c>
      <c r="D97" s="7">
        <v>376.68838</v>
      </c>
    </row>
    <row r="98" spans="1:4" x14ac:dyDescent="0.25">
      <c r="A98" s="6">
        <v>54</v>
      </c>
      <c r="B98" s="7">
        <v>30.8</v>
      </c>
      <c r="C98" s="6">
        <v>3</v>
      </c>
      <c r="D98" s="7">
        <v>1210.5319999999999</v>
      </c>
    </row>
    <row r="99" spans="1:4" x14ac:dyDescent="0.25">
      <c r="A99" s="6">
        <v>55</v>
      </c>
      <c r="B99" s="7">
        <v>38.28</v>
      </c>
      <c r="C99" s="6">
        <v>0</v>
      </c>
      <c r="D99" s="7">
        <v>1022.62842</v>
      </c>
    </row>
    <row r="100" spans="1:4" x14ac:dyDescent="0.25">
      <c r="A100" s="6">
        <v>56</v>
      </c>
      <c r="B100" s="7">
        <v>19.95</v>
      </c>
      <c r="C100" s="6">
        <v>0</v>
      </c>
      <c r="D100" s="7">
        <v>2241.26485</v>
      </c>
    </row>
    <row r="101" spans="1:4" x14ac:dyDescent="0.25">
      <c r="A101" s="6">
        <v>38</v>
      </c>
      <c r="B101" s="7">
        <v>19.3</v>
      </c>
      <c r="C101" s="6">
        <v>0</v>
      </c>
      <c r="D101" s="7">
        <v>1582.0699</v>
      </c>
    </row>
    <row r="102" spans="1:4" x14ac:dyDescent="0.25">
      <c r="A102" s="6">
        <v>41</v>
      </c>
      <c r="B102" s="7">
        <v>31.6</v>
      </c>
      <c r="C102" s="6">
        <v>0</v>
      </c>
      <c r="D102" s="7">
        <v>618.61270000000002</v>
      </c>
    </row>
    <row r="103" spans="1:4" x14ac:dyDescent="0.25">
      <c r="A103" s="6">
        <v>30</v>
      </c>
      <c r="B103" s="7">
        <v>25.46</v>
      </c>
      <c r="C103" s="6">
        <v>0</v>
      </c>
      <c r="D103" s="7">
        <v>364.50894</v>
      </c>
    </row>
    <row r="104" spans="1:4" x14ac:dyDescent="0.25">
      <c r="A104" s="6">
        <v>18</v>
      </c>
      <c r="B104" s="7">
        <v>30.114999999999998</v>
      </c>
      <c r="C104" s="6">
        <v>0</v>
      </c>
      <c r="D104" s="7">
        <v>2134.4846699999998</v>
      </c>
    </row>
    <row r="105" spans="1:4" x14ac:dyDescent="0.25">
      <c r="A105" s="6">
        <v>61</v>
      </c>
      <c r="B105" s="7">
        <v>29.92</v>
      </c>
      <c r="C105" s="6">
        <v>3</v>
      </c>
      <c r="D105" s="7">
        <v>3094.2191800000001</v>
      </c>
    </row>
    <row r="106" spans="1:4" x14ac:dyDescent="0.25">
      <c r="A106" s="6">
        <v>34</v>
      </c>
      <c r="B106" s="7">
        <v>27.5</v>
      </c>
      <c r="C106" s="6">
        <v>1</v>
      </c>
      <c r="D106" s="7">
        <v>500.38530000000003</v>
      </c>
    </row>
    <row r="107" spans="1:4" x14ac:dyDescent="0.25">
      <c r="A107" s="6">
        <v>20</v>
      </c>
      <c r="B107" s="7">
        <v>28.024999999999999</v>
      </c>
      <c r="C107" s="6">
        <v>1</v>
      </c>
      <c r="D107" s="7">
        <v>1756.037975</v>
      </c>
    </row>
    <row r="108" spans="1:4" x14ac:dyDescent="0.25">
      <c r="A108" s="6">
        <v>19</v>
      </c>
      <c r="B108" s="7">
        <v>28.4</v>
      </c>
      <c r="C108" s="6">
        <v>1</v>
      </c>
      <c r="D108" s="7">
        <v>233.15189999999998</v>
      </c>
    </row>
    <row r="109" spans="1:4" x14ac:dyDescent="0.25">
      <c r="A109" s="6">
        <v>26</v>
      </c>
      <c r="B109" s="7">
        <v>30.875</v>
      </c>
      <c r="C109" s="6">
        <v>2</v>
      </c>
      <c r="D109" s="7">
        <v>387.73042500000003</v>
      </c>
    </row>
    <row r="110" spans="1:4" x14ac:dyDescent="0.25">
      <c r="A110" s="6">
        <v>29</v>
      </c>
      <c r="B110" s="7">
        <v>27.94</v>
      </c>
      <c r="C110" s="6">
        <v>0</v>
      </c>
      <c r="D110" s="7">
        <v>286.71195999999998</v>
      </c>
    </row>
    <row r="111" spans="1:4" x14ac:dyDescent="0.25">
      <c r="A111" s="6">
        <v>63</v>
      </c>
      <c r="B111" s="7">
        <v>35.090000000000003</v>
      </c>
      <c r="C111" s="6">
        <v>0</v>
      </c>
      <c r="D111" s="7">
        <v>4705.55321</v>
      </c>
    </row>
    <row r="112" spans="1:4" x14ac:dyDescent="0.25">
      <c r="A112" s="6">
        <v>54</v>
      </c>
      <c r="B112" s="7">
        <v>33.630000000000003</v>
      </c>
      <c r="C112" s="6">
        <v>1</v>
      </c>
      <c r="D112" s="7">
        <v>1082.5253699999998</v>
      </c>
    </row>
    <row r="113" spans="1:4" x14ac:dyDescent="0.25">
      <c r="A113" s="6">
        <v>55</v>
      </c>
      <c r="B113" s="7">
        <v>29.7</v>
      </c>
      <c r="C113" s="6">
        <v>2</v>
      </c>
      <c r="D113" s="7">
        <v>1188.1358</v>
      </c>
    </row>
    <row r="114" spans="1:4" x14ac:dyDescent="0.25">
      <c r="A114" s="6">
        <v>37</v>
      </c>
      <c r="B114" s="7">
        <v>30.8</v>
      </c>
      <c r="C114" s="6">
        <v>0</v>
      </c>
      <c r="D114" s="7">
        <v>464.67590000000001</v>
      </c>
    </row>
    <row r="115" spans="1:4" x14ac:dyDescent="0.25">
      <c r="A115" s="6">
        <v>21</v>
      </c>
      <c r="B115" s="7">
        <v>35.72</v>
      </c>
      <c r="C115" s="6">
        <v>0</v>
      </c>
      <c r="D115" s="7">
        <v>240.47337999999999</v>
      </c>
    </row>
    <row r="116" spans="1:4" x14ac:dyDescent="0.25">
      <c r="A116" s="6">
        <v>52</v>
      </c>
      <c r="B116" s="7">
        <v>32.204999999999998</v>
      </c>
      <c r="C116" s="6">
        <v>3</v>
      </c>
      <c r="D116" s="7">
        <v>1148.8316950000001</v>
      </c>
    </row>
    <row r="117" spans="1:4" x14ac:dyDescent="0.25">
      <c r="A117" s="6">
        <v>60</v>
      </c>
      <c r="B117" s="7">
        <v>28.594999999999999</v>
      </c>
      <c r="C117" s="6">
        <v>0</v>
      </c>
      <c r="D117" s="7">
        <v>3025.9995559999998</v>
      </c>
    </row>
    <row r="118" spans="1:4" x14ac:dyDescent="0.25">
      <c r="A118" s="6">
        <v>58</v>
      </c>
      <c r="B118" s="7">
        <v>49.06</v>
      </c>
      <c r="C118" s="6">
        <v>0</v>
      </c>
      <c r="D118" s="7">
        <v>1138.1325400000001</v>
      </c>
    </row>
    <row r="119" spans="1:4" x14ac:dyDescent="0.25">
      <c r="A119" s="6">
        <v>29</v>
      </c>
      <c r="B119" s="7">
        <v>27.94</v>
      </c>
      <c r="C119" s="6">
        <v>1</v>
      </c>
      <c r="D119" s="7">
        <v>1910.7779600000001</v>
      </c>
    </row>
    <row r="120" spans="1:4" x14ac:dyDescent="0.25">
      <c r="A120" s="6">
        <v>49</v>
      </c>
      <c r="B120" s="7">
        <v>27.17</v>
      </c>
      <c r="C120" s="6">
        <v>0</v>
      </c>
      <c r="D120" s="7">
        <v>860.13292999999999</v>
      </c>
    </row>
    <row r="121" spans="1:4" x14ac:dyDescent="0.25">
      <c r="A121" s="6">
        <v>37</v>
      </c>
      <c r="B121" s="7">
        <v>23.37</v>
      </c>
      <c r="C121" s="6">
        <v>2</v>
      </c>
      <c r="D121" s="7">
        <v>668.64313000000004</v>
      </c>
    </row>
    <row r="122" spans="1:4" x14ac:dyDescent="0.25">
      <c r="A122" s="6">
        <v>44</v>
      </c>
      <c r="B122" s="7">
        <v>37.1</v>
      </c>
      <c r="C122" s="6">
        <v>2</v>
      </c>
      <c r="D122" s="7">
        <v>774.03370000000007</v>
      </c>
    </row>
    <row r="123" spans="1:4" x14ac:dyDescent="0.25">
      <c r="A123" s="6">
        <v>18</v>
      </c>
      <c r="B123" s="7">
        <v>23.75</v>
      </c>
      <c r="C123" s="6">
        <v>0</v>
      </c>
      <c r="D123" s="7">
        <v>170.56244999999998</v>
      </c>
    </row>
    <row r="124" spans="1:4" x14ac:dyDescent="0.25">
      <c r="A124" s="6">
        <v>20</v>
      </c>
      <c r="B124" s="7">
        <v>28.975000000000001</v>
      </c>
      <c r="C124" s="6">
        <v>0</v>
      </c>
      <c r="D124" s="7">
        <v>225.747525</v>
      </c>
    </row>
    <row r="125" spans="1:4" x14ac:dyDescent="0.25">
      <c r="A125" s="6">
        <v>44</v>
      </c>
      <c r="B125" s="7">
        <v>31.35</v>
      </c>
      <c r="C125" s="6">
        <v>1</v>
      </c>
      <c r="D125" s="7">
        <v>3955.6494499999999</v>
      </c>
    </row>
    <row r="126" spans="1:4" x14ac:dyDescent="0.25">
      <c r="A126" s="6">
        <v>47</v>
      </c>
      <c r="B126" s="7">
        <v>33.914999999999999</v>
      </c>
      <c r="C126" s="6">
        <v>3</v>
      </c>
      <c r="D126" s="7">
        <v>1011.500885</v>
      </c>
    </row>
    <row r="127" spans="1:4" x14ac:dyDescent="0.25">
      <c r="A127" s="6">
        <v>26</v>
      </c>
      <c r="B127" s="7">
        <v>28.785</v>
      </c>
      <c r="C127" s="6">
        <v>0</v>
      </c>
      <c r="D127" s="7">
        <v>338.53991500000001</v>
      </c>
    </row>
    <row r="128" spans="1:4" x14ac:dyDescent="0.25">
      <c r="A128" s="6">
        <v>19</v>
      </c>
      <c r="B128" s="7">
        <v>28.3</v>
      </c>
      <c r="C128" s="6">
        <v>0</v>
      </c>
      <c r="D128" s="7">
        <v>1708.1080000000002</v>
      </c>
    </row>
    <row r="129" spans="1:4" x14ac:dyDescent="0.25">
      <c r="A129" s="6">
        <v>52</v>
      </c>
      <c r="B129" s="7">
        <v>37.4</v>
      </c>
      <c r="C129" s="6">
        <v>0</v>
      </c>
      <c r="D129" s="7">
        <v>963.4538</v>
      </c>
    </row>
    <row r="130" spans="1:4" x14ac:dyDescent="0.25">
      <c r="A130" s="6">
        <v>32</v>
      </c>
      <c r="B130" s="7">
        <v>17.765000000000001</v>
      </c>
      <c r="C130" s="6">
        <v>2</v>
      </c>
      <c r="D130" s="7">
        <v>3273.4186300000001</v>
      </c>
    </row>
    <row r="131" spans="1:4" x14ac:dyDescent="0.25">
      <c r="A131" s="6">
        <v>38</v>
      </c>
      <c r="B131" s="7">
        <v>34.700000000000003</v>
      </c>
      <c r="C131" s="6">
        <v>2</v>
      </c>
      <c r="D131" s="7">
        <v>608.2405</v>
      </c>
    </row>
    <row r="132" spans="1:4" x14ac:dyDescent="0.25">
      <c r="A132" s="6">
        <v>59</v>
      </c>
      <c r="B132" s="7">
        <v>26.504999999999999</v>
      </c>
      <c r="C132" s="6">
        <v>0</v>
      </c>
      <c r="D132" s="7">
        <v>1281.5444949999999</v>
      </c>
    </row>
    <row r="133" spans="1:4" x14ac:dyDescent="0.25">
      <c r="A133" s="6">
        <v>61</v>
      </c>
      <c r="B133" s="7">
        <v>22.04</v>
      </c>
      <c r="C133" s="6">
        <v>0</v>
      </c>
      <c r="D133" s="7">
        <v>1361.6358599999999</v>
      </c>
    </row>
    <row r="134" spans="1:4" x14ac:dyDescent="0.25">
      <c r="A134" s="6">
        <v>53</v>
      </c>
      <c r="B134" s="7">
        <v>35.9</v>
      </c>
      <c r="C134" s="6">
        <v>2</v>
      </c>
      <c r="D134" s="7">
        <v>1116.3568</v>
      </c>
    </row>
    <row r="135" spans="1:4" x14ac:dyDescent="0.25">
      <c r="A135" s="6">
        <v>19</v>
      </c>
      <c r="B135" s="7">
        <v>25.555</v>
      </c>
      <c r="C135" s="6">
        <v>0</v>
      </c>
      <c r="D135" s="7">
        <v>163.25644500000001</v>
      </c>
    </row>
    <row r="136" spans="1:4" x14ac:dyDescent="0.25">
      <c r="A136" s="6">
        <v>20</v>
      </c>
      <c r="B136" s="7">
        <v>28.785</v>
      </c>
      <c r="C136" s="6">
        <v>0</v>
      </c>
      <c r="D136" s="7">
        <v>245.721115</v>
      </c>
    </row>
    <row r="137" spans="1:4" x14ac:dyDescent="0.25">
      <c r="A137" s="6">
        <v>22</v>
      </c>
      <c r="B137" s="7">
        <v>28.05</v>
      </c>
      <c r="C137" s="6">
        <v>0</v>
      </c>
      <c r="D137" s="7">
        <v>215.56815</v>
      </c>
    </row>
    <row r="138" spans="1:4" x14ac:dyDescent="0.25">
      <c r="A138" s="6">
        <v>19</v>
      </c>
      <c r="B138" s="7">
        <v>34.1</v>
      </c>
      <c r="C138" s="6">
        <v>0</v>
      </c>
      <c r="D138" s="7">
        <v>126.1442</v>
      </c>
    </row>
    <row r="139" spans="1:4" x14ac:dyDescent="0.25">
      <c r="A139" s="6">
        <v>22</v>
      </c>
      <c r="B139" s="7">
        <v>25.175000000000001</v>
      </c>
      <c r="C139" s="6">
        <v>0</v>
      </c>
      <c r="D139" s="7">
        <v>204.56852499999999</v>
      </c>
    </row>
    <row r="140" spans="1:4" x14ac:dyDescent="0.25">
      <c r="A140" s="6">
        <v>54</v>
      </c>
      <c r="B140" s="7">
        <v>31.9</v>
      </c>
      <c r="C140" s="6">
        <v>3</v>
      </c>
      <c r="D140" s="7">
        <v>2732.2733859999998</v>
      </c>
    </row>
    <row r="141" spans="1:4" x14ac:dyDescent="0.25">
      <c r="A141" s="6">
        <v>22</v>
      </c>
      <c r="B141" s="7">
        <v>36</v>
      </c>
      <c r="C141" s="6">
        <v>0</v>
      </c>
      <c r="D141" s="7">
        <v>216.67320000000001</v>
      </c>
    </row>
    <row r="142" spans="1:4" x14ac:dyDescent="0.25">
      <c r="A142" s="6">
        <v>34</v>
      </c>
      <c r="B142" s="7">
        <v>22.42</v>
      </c>
      <c r="C142" s="6">
        <v>2</v>
      </c>
      <c r="D142" s="7">
        <v>2737.5904780000001</v>
      </c>
    </row>
    <row r="143" spans="1:4" x14ac:dyDescent="0.25">
      <c r="A143" s="6">
        <v>26</v>
      </c>
      <c r="B143" s="7">
        <v>32.49</v>
      </c>
      <c r="C143" s="6">
        <v>1</v>
      </c>
      <c r="D143" s="7">
        <v>349.05491000000001</v>
      </c>
    </row>
    <row r="144" spans="1:4" x14ac:dyDescent="0.25">
      <c r="A144" s="6">
        <v>34</v>
      </c>
      <c r="B144" s="7">
        <v>25.3</v>
      </c>
      <c r="C144" s="6">
        <v>2</v>
      </c>
      <c r="D144" s="7">
        <v>1897.2494999999999</v>
      </c>
    </row>
    <row r="145" spans="1:4" x14ac:dyDescent="0.25">
      <c r="A145" s="6">
        <v>29</v>
      </c>
      <c r="B145" s="7">
        <v>29.734999999999999</v>
      </c>
      <c r="C145" s="6">
        <v>2</v>
      </c>
      <c r="D145" s="7">
        <v>1815.7876000000001</v>
      </c>
    </row>
    <row r="146" spans="1:4" x14ac:dyDescent="0.25">
      <c r="A146" s="6">
        <v>30</v>
      </c>
      <c r="B146" s="7">
        <v>28.69</v>
      </c>
      <c r="C146" s="6">
        <v>3</v>
      </c>
      <c r="D146" s="7">
        <v>2074.5989099999997</v>
      </c>
    </row>
    <row r="147" spans="1:4" x14ac:dyDescent="0.25">
      <c r="A147" s="6">
        <v>29</v>
      </c>
      <c r="B147" s="7">
        <v>38.83</v>
      </c>
      <c r="C147" s="6">
        <v>3</v>
      </c>
      <c r="D147" s="7">
        <v>513.82566999999995</v>
      </c>
    </row>
    <row r="148" spans="1:4" x14ac:dyDescent="0.25">
      <c r="A148" s="6">
        <v>46</v>
      </c>
      <c r="B148" s="7">
        <v>30.495000000000001</v>
      </c>
      <c r="C148" s="6">
        <v>3</v>
      </c>
      <c r="D148" s="7">
        <v>4072.0551050000004</v>
      </c>
    </row>
    <row r="149" spans="1:4" x14ac:dyDescent="0.25">
      <c r="A149" s="6">
        <v>51</v>
      </c>
      <c r="B149" s="7">
        <v>37.729999999999997</v>
      </c>
      <c r="C149" s="6">
        <v>1</v>
      </c>
      <c r="D149" s="7">
        <v>987.76077000000009</v>
      </c>
    </row>
    <row r="150" spans="1:4" x14ac:dyDescent="0.25">
      <c r="A150" s="6">
        <v>53</v>
      </c>
      <c r="B150" s="7">
        <v>37.43</v>
      </c>
      <c r="C150" s="6">
        <v>1</v>
      </c>
      <c r="D150" s="7">
        <v>1095.96947</v>
      </c>
    </row>
    <row r="151" spans="1:4" x14ac:dyDescent="0.25">
      <c r="A151" s="6">
        <v>19</v>
      </c>
      <c r="B151" s="7">
        <v>28.4</v>
      </c>
      <c r="C151" s="6">
        <v>1</v>
      </c>
      <c r="D151" s="7">
        <v>184.25190000000001</v>
      </c>
    </row>
    <row r="152" spans="1:4" x14ac:dyDescent="0.25">
      <c r="A152" s="6">
        <v>35</v>
      </c>
      <c r="B152" s="7">
        <v>24.13</v>
      </c>
      <c r="C152" s="6">
        <v>1</v>
      </c>
      <c r="D152" s="7">
        <v>512.52157</v>
      </c>
    </row>
    <row r="153" spans="1:4" x14ac:dyDescent="0.25">
      <c r="A153" s="6">
        <v>48</v>
      </c>
      <c r="B153" s="7">
        <v>29.7</v>
      </c>
      <c r="C153" s="6">
        <v>0</v>
      </c>
      <c r="D153" s="7">
        <v>778.96350000000007</v>
      </c>
    </row>
    <row r="154" spans="1:4" x14ac:dyDescent="0.25">
      <c r="A154" s="6">
        <v>32</v>
      </c>
      <c r="B154" s="7">
        <v>37.145000000000003</v>
      </c>
      <c r="C154" s="6">
        <v>3</v>
      </c>
      <c r="D154" s="7">
        <v>633.43435499999998</v>
      </c>
    </row>
    <row r="155" spans="1:4" x14ac:dyDescent="0.25">
      <c r="A155" s="6">
        <v>42</v>
      </c>
      <c r="B155" s="7">
        <v>23.37</v>
      </c>
      <c r="C155" s="6">
        <v>0</v>
      </c>
      <c r="D155" s="7">
        <v>1996.4746299999999</v>
      </c>
    </row>
    <row r="156" spans="1:4" x14ac:dyDescent="0.25">
      <c r="A156" s="6">
        <v>40</v>
      </c>
      <c r="B156" s="7">
        <v>25.46</v>
      </c>
      <c r="C156" s="6">
        <v>1</v>
      </c>
      <c r="D156" s="7">
        <v>707.71893999999998</v>
      </c>
    </row>
    <row r="157" spans="1:4" x14ac:dyDescent="0.25">
      <c r="A157" s="6">
        <v>44</v>
      </c>
      <c r="B157" s="7">
        <v>39.520000000000003</v>
      </c>
      <c r="C157" s="6">
        <v>0</v>
      </c>
      <c r="D157" s="7">
        <v>694.87007999999992</v>
      </c>
    </row>
    <row r="158" spans="1:4" x14ac:dyDescent="0.25">
      <c r="A158" s="6">
        <v>48</v>
      </c>
      <c r="B158" s="7">
        <v>24.42</v>
      </c>
      <c r="C158" s="6">
        <v>0</v>
      </c>
      <c r="D158" s="7">
        <v>2122.3675800000001</v>
      </c>
    </row>
    <row r="159" spans="1:4" x14ac:dyDescent="0.25">
      <c r="A159" s="6">
        <v>18</v>
      </c>
      <c r="B159" s="7">
        <v>25.175000000000001</v>
      </c>
      <c r="C159" s="6">
        <v>0</v>
      </c>
      <c r="D159" s="7">
        <v>1551.818025</v>
      </c>
    </row>
    <row r="160" spans="1:4" x14ac:dyDescent="0.25">
      <c r="A160" s="6">
        <v>30</v>
      </c>
      <c r="B160" s="7">
        <v>35.53</v>
      </c>
      <c r="C160" s="6">
        <v>0</v>
      </c>
      <c r="D160" s="7">
        <v>3695.02567</v>
      </c>
    </row>
    <row r="161" spans="1:4" x14ac:dyDescent="0.25">
      <c r="A161" s="6">
        <v>50</v>
      </c>
      <c r="B161" s="7">
        <v>27.83</v>
      </c>
      <c r="C161" s="6">
        <v>3</v>
      </c>
      <c r="D161" s="7">
        <v>1974.9383379999999</v>
      </c>
    </row>
    <row r="162" spans="1:4" x14ac:dyDescent="0.25">
      <c r="A162" s="6">
        <v>42</v>
      </c>
      <c r="B162" s="7">
        <v>26.6</v>
      </c>
      <c r="C162" s="6">
        <v>0</v>
      </c>
      <c r="D162" s="7">
        <v>2134.8705999999997</v>
      </c>
    </row>
    <row r="163" spans="1:4" x14ac:dyDescent="0.25">
      <c r="A163" s="6">
        <v>18</v>
      </c>
      <c r="B163" s="7">
        <v>36.85</v>
      </c>
      <c r="C163" s="6">
        <v>0</v>
      </c>
      <c r="D163" s="7">
        <v>3614.9483500000001</v>
      </c>
    </row>
    <row r="164" spans="1:4" x14ac:dyDescent="0.25">
      <c r="A164" s="6">
        <v>54</v>
      </c>
      <c r="B164" s="7">
        <v>39.6</v>
      </c>
      <c r="C164" s="6">
        <v>1</v>
      </c>
      <c r="D164" s="7">
        <v>1045.0552</v>
      </c>
    </row>
    <row r="165" spans="1:4" x14ac:dyDescent="0.25">
      <c r="A165" s="6">
        <v>32</v>
      </c>
      <c r="B165" s="7">
        <v>29.8</v>
      </c>
      <c r="C165" s="6">
        <v>2</v>
      </c>
      <c r="D165" s="7">
        <v>515.21339999999998</v>
      </c>
    </row>
    <row r="166" spans="1:4" x14ac:dyDescent="0.25">
      <c r="A166" s="6">
        <v>37</v>
      </c>
      <c r="B166" s="7">
        <v>29.64</v>
      </c>
      <c r="C166" s="6">
        <v>0</v>
      </c>
      <c r="D166" s="7">
        <v>502.81466</v>
      </c>
    </row>
    <row r="167" spans="1:4" x14ac:dyDescent="0.25">
      <c r="A167" s="6">
        <v>47</v>
      </c>
      <c r="B167" s="7">
        <v>28.215</v>
      </c>
      <c r="C167" s="6">
        <v>4</v>
      </c>
      <c r="D167" s="7">
        <v>1040.7085849999999</v>
      </c>
    </row>
    <row r="168" spans="1:4" x14ac:dyDescent="0.25">
      <c r="A168" s="6">
        <v>20</v>
      </c>
      <c r="B168" s="7">
        <v>37</v>
      </c>
      <c r="C168" s="6">
        <v>5</v>
      </c>
      <c r="D168" s="7">
        <v>483.06299999999999</v>
      </c>
    </row>
    <row r="169" spans="1:4" x14ac:dyDescent="0.25">
      <c r="A169" s="6">
        <v>32</v>
      </c>
      <c r="B169" s="7">
        <v>33.155000000000001</v>
      </c>
      <c r="C169" s="6">
        <v>3</v>
      </c>
      <c r="D169" s="7">
        <v>612.87974499999996</v>
      </c>
    </row>
    <row r="170" spans="1:4" x14ac:dyDescent="0.25">
      <c r="A170" s="6">
        <v>19</v>
      </c>
      <c r="B170" s="7">
        <v>31.824999999999999</v>
      </c>
      <c r="C170" s="6">
        <v>1</v>
      </c>
      <c r="D170" s="7">
        <v>271.927975</v>
      </c>
    </row>
    <row r="171" spans="1:4" x14ac:dyDescent="0.25">
      <c r="A171" s="6">
        <v>27</v>
      </c>
      <c r="B171" s="7">
        <v>18.905000000000001</v>
      </c>
      <c r="C171" s="6">
        <v>3</v>
      </c>
      <c r="D171" s="7">
        <v>482.79049500000002</v>
      </c>
    </row>
    <row r="172" spans="1:4" x14ac:dyDescent="0.25">
      <c r="A172" s="6">
        <v>63</v>
      </c>
      <c r="B172" s="7">
        <v>41.47</v>
      </c>
      <c r="C172" s="6">
        <v>0</v>
      </c>
      <c r="D172" s="7">
        <v>1340.5390299999999</v>
      </c>
    </row>
    <row r="173" spans="1:4" x14ac:dyDescent="0.25">
      <c r="A173" s="6">
        <v>49</v>
      </c>
      <c r="B173" s="7">
        <v>30.3</v>
      </c>
      <c r="C173" s="6">
        <v>0</v>
      </c>
      <c r="D173" s="7">
        <v>811.66800000000001</v>
      </c>
    </row>
    <row r="174" spans="1:4" x14ac:dyDescent="0.25">
      <c r="A174" s="6">
        <v>18</v>
      </c>
      <c r="B174" s="7">
        <v>15.96</v>
      </c>
      <c r="C174" s="6">
        <v>0</v>
      </c>
      <c r="D174" s="7">
        <v>169.47963999999999</v>
      </c>
    </row>
    <row r="175" spans="1:4" x14ac:dyDescent="0.25">
      <c r="A175" s="6">
        <v>35</v>
      </c>
      <c r="B175" s="7">
        <v>34.799999999999997</v>
      </c>
      <c r="C175" s="6">
        <v>1</v>
      </c>
      <c r="D175" s="7">
        <v>524.60469999999998</v>
      </c>
    </row>
    <row r="176" spans="1:4" x14ac:dyDescent="0.25">
      <c r="A176" s="6">
        <v>24</v>
      </c>
      <c r="B176" s="7">
        <v>33.344999999999999</v>
      </c>
      <c r="C176" s="6">
        <v>0</v>
      </c>
      <c r="D176" s="7">
        <v>285.54375500000003</v>
      </c>
    </row>
    <row r="177" spans="1:4" x14ac:dyDescent="0.25">
      <c r="A177" s="6">
        <v>63</v>
      </c>
      <c r="B177" s="7">
        <v>37.700000000000003</v>
      </c>
      <c r="C177" s="6">
        <v>0</v>
      </c>
      <c r="D177" s="7">
        <v>4882.4449999999997</v>
      </c>
    </row>
    <row r="178" spans="1:4" x14ac:dyDescent="0.25">
      <c r="A178" s="6">
        <v>38</v>
      </c>
      <c r="B178" s="7">
        <v>27.835000000000001</v>
      </c>
      <c r="C178" s="6">
        <v>2</v>
      </c>
      <c r="D178" s="7">
        <v>645.58626500000003</v>
      </c>
    </row>
    <row r="179" spans="1:4" x14ac:dyDescent="0.25">
      <c r="A179" s="6">
        <v>54</v>
      </c>
      <c r="B179" s="7">
        <v>29.2</v>
      </c>
      <c r="C179" s="6">
        <v>1</v>
      </c>
      <c r="D179" s="7">
        <v>1043.6096</v>
      </c>
    </row>
    <row r="180" spans="1:4" x14ac:dyDescent="0.25">
      <c r="A180" s="6">
        <v>46</v>
      </c>
      <c r="B180" s="7">
        <v>28.9</v>
      </c>
      <c r="C180" s="6">
        <v>2</v>
      </c>
      <c r="D180" s="7">
        <v>882.3279</v>
      </c>
    </row>
    <row r="181" spans="1:4" x14ac:dyDescent="0.25">
      <c r="A181" s="6">
        <v>41</v>
      </c>
      <c r="B181" s="7">
        <v>33.155000000000001</v>
      </c>
      <c r="C181" s="6">
        <v>3</v>
      </c>
      <c r="D181" s="7">
        <v>853.828845</v>
      </c>
    </row>
    <row r="182" spans="1:4" x14ac:dyDescent="0.25">
      <c r="A182" s="6">
        <v>58</v>
      </c>
      <c r="B182" s="7">
        <v>28.594999999999999</v>
      </c>
      <c r="C182" s="6">
        <v>0</v>
      </c>
      <c r="D182" s="7">
        <v>1173.5879049999999</v>
      </c>
    </row>
    <row r="183" spans="1:4" x14ac:dyDescent="0.25">
      <c r="A183" s="6">
        <v>18</v>
      </c>
      <c r="B183" s="7">
        <v>38.28</v>
      </c>
      <c r="C183" s="6">
        <v>0</v>
      </c>
      <c r="D183" s="7">
        <v>163.18212</v>
      </c>
    </row>
    <row r="184" spans="1:4" x14ac:dyDescent="0.25">
      <c r="A184" s="6">
        <v>22</v>
      </c>
      <c r="B184" s="7">
        <v>19.95</v>
      </c>
      <c r="C184" s="6">
        <v>3</v>
      </c>
      <c r="D184" s="7">
        <v>400.54225000000002</v>
      </c>
    </row>
    <row r="185" spans="1:4" x14ac:dyDescent="0.25">
      <c r="A185" s="6">
        <v>44</v>
      </c>
      <c r="B185" s="7">
        <v>26.41</v>
      </c>
      <c r="C185" s="6">
        <v>0</v>
      </c>
      <c r="D185" s="7">
        <v>741.94778999999994</v>
      </c>
    </row>
    <row r="186" spans="1:4" x14ac:dyDescent="0.25">
      <c r="A186" s="6">
        <v>44</v>
      </c>
      <c r="B186" s="7">
        <v>30.69</v>
      </c>
      <c r="C186" s="6">
        <v>2</v>
      </c>
      <c r="D186" s="7">
        <v>773.14270999999997</v>
      </c>
    </row>
    <row r="187" spans="1:4" x14ac:dyDescent="0.25">
      <c r="A187" s="6">
        <v>36</v>
      </c>
      <c r="B187" s="7">
        <v>41.895000000000003</v>
      </c>
      <c r="C187" s="6">
        <v>3</v>
      </c>
      <c r="D187" s="7">
        <v>4375.333705</v>
      </c>
    </row>
    <row r="188" spans="1:4" x14ac:dyDescent="0.25">
      <c r="A188" s="6">
        <v>26</v>
      </c>
      <c r="B188" s="7">
        <v>29.92</v>
      </c>
      <c r="C188" s="6">
        <v>2</v>
      </c>
      <c r="D188" s="7">
        <v>398.19767999999999</v>
      </c>
    </row>
    <row r="189" spans="1:4" x14ac:dyDescent="0.25">
      <c r="A189" s="6">
        <v>30</v>
      </c>
      <c r="B189" s="7">
        <v>30.9</v>
      </c>
      <c r="C189" s="6">
        <v>3</v>
      </c>
      <c r="D189" s="7">
        <v>532.56510000000003</v>
      </c>
    </row>
    <row r="190" spans="1:4" x14ac:dyDescent="0.25">
      <c r="A190" s="6">
        <v>41</v>
      </c>
      <c r="B190" s="7">
        <v>32.200000000000003</v>
      </c>
      <c r="C190" s="6">
        <v>1</v>
      </c>
      <c r="D190" s="7">
        <v>677.59609999999998</v>
      </c>
    </row>
    <row r="191" spans="1:4" x14ac:dyDescent="0.25">
      <c r="A191" s="6">
        <v>29</v>
      </c>
      <c r="B191" s="7">
        <v>32.11</v>
      </c>
      <c r="C191" s="6">
        <v>2</v>
      </c>
      <c r="D191" s="7">
        <v>492.29158999999999</v>
      </c>
    </row>
    <row r="192" spans="1:4" x14ac:dyDescent="0.25">
      <c r="A192" s="6">
        <v>61</v>
      </c>
      <c r="B192" s="7">
        <v>31.57</v>
      </c>
      <c r="C192" s="6">
        <v>0</v>
      </c>
      <c r="D192" s="7">
        <v>1255.76053</v>
      </c>
    </row>
    <row r="193" spans="1:4" x14ac:dyDescent="0.25">
      <c r="A193" s="6">
        <v>36</v>
      </c>
      <c r="B193" s="7">
        <v>26.2</v>
      </c>
      <c r="C193" s="6">
        <v>0</v>
      </c>
      <c r="D193" s="7">
        <v>488.38659999999999</v>
      </c>
    </row>
    <row r="194" spans="1:4" x14ac:dyDescent="0.25">
      <c r="A194" s="6">
        <v>25</v>
      </c>
      <c r="B194" s="7">
        <v>25.74</v>
      </c>
      <c r="C194" s="6">
        <v>0</v>
      </c>
      <c r="D194" s="7">
        <v>213.76536000000002</v>
      </c>
    </row>
    <row r="195" spans="1:4" x14ac:dyDescent="0.25">
      <c r="A195" s="6">
        <v>56</v>
      </c>
      <c r="B195" s="7">
        <v>26.6</v>
      </c>
      <c r="C195" s="6">
        <v>1</v>
      </c>
      <c r="D195" s="7">
        <v>1204.4342000000001</v>
      </c>
    </row>
    <row r="196" spans="1:4" x14ac:dyDescent="0.25">
      <c r="A196" s="6">
        <v>18</v>
      </c>
      <c r="B196" s="7">
        <v>34.43</v>
      </c>
      <c r="C196" s="6">
        <v>0</v>
      </c>
      <c r="D196" s="7">
        <v>113.74697</v>
      </c>
    </row>
    <row r="197" spans="1:4" x14ac:dyDescent="0.25">
      <c r="A197" s="6">
        <v>19</v>
      </c>
      <c r="B197" s="7">
        <v>30.59</v>
      </c>
      <c r="C197" s="6">
        <v>0</v>
      </c>
      <c r="D197" s="7">
        <v>163.95631</v>
      </c>
    </row>
    <row r="198" spans="1:4" x14ac:dyDescent="0.25">
      <c r="A198" s="6">
        <v>39</v>
      </c>
      <c r="B198" s="7">
        <v>32.799999999999997</v>
      </c>
      <c r="C198" s="6">
        <v>0</v>
      </c>
      <c r="D198" s="7">
        <v>564.97149999999999</v>
      </c>
    </row>
    <row r="199" spans="1:4" x14ac:dyDescent="0.25">
      <c r="A199" s="6">
        <v>45</v>
      </c>
      <c r="B199" s="7">
        <v>28.6</v>
      </c>
      <c r="C199" s="6">
        <v>2</v>
      </c>
      <c r="D199" s="7">
        <v>851.68290000000002</v>
      </c>
    </row>
    <row r="200" spans="1:4" x14ac:dyDescent="0.25">
      <c r="A200" s="6">
        <v>51</v>
      </c>
      <c r="B200" s="7">
        <v>18.05</v>
      </c>
      <c r="C200" s="6">
        <v>0</v>
      </c>
      <c r="D200" s="7">
        <v>964.42525000000001</v>
      </c>
    </row>
    <row r="201" spans="1:4" x14ac:dyDescent="0.25">
      <c r="A201" s="6">
        <v>64</v>
      </c>
      <c r="B201" s="7">
        <v>39.33</v>
      </c>
      <c r="C201" s="6">
        <v>0</v>
      </c>
      <c r="D201" s="7">
        <v>1490.15167</v>
      </c>
    </row>
    <row r="202" spans="1:4" x14ac:dyDescent="0.25">
      <c r="A202" s="6">
        <v>19</v>
      </c>
      <c r="B202" s="7">
        <v>32.11</v>
      </c>
      <c r="C202" s="6">
        <v>0</v>
      </c>
      <c r="D202" s="7">
        <v>213.06759000000002</v>
      </c>
    </row>
    <row r="203" spans="1:4" x14ac:dyDescent="0.25">
      <c r="A203" s="6">
        <v>48</v>
      </c>
      <c r="B203" s="7">
        <v>32.229999999999997</v>
      </c>
      <c r="C203" s="6">
        <v>1</v>
      </c>
      <c r="D203" s="7">
        <v>887.11517000000003</v>
      </c>
    </row>
    <row r="204" spans="1:4" x14ac:dyDescent="0.25">
      <c r="A204" s="6">
        <v>60</v>
      </c>
      <c r="B204" s="7">
        <v>24.035</v>
      </c>
      <c r="C204" s="6">
        <v>0</v>
      </c>
      <c r="D204" s="7">
        <v>1301.220865</v>
      </c>
    </row>
    <row r="205" spans="1:4" x14ac:dyDescent="0.25">
      <c r="A205" s="6">
        <v>27</v>
      </c>
      <c r="B205" s="7">
        <v>36.08</v>
      </c>
      <c r="C205" s="6">
        <v>0</v>
      </c>
      <c r="D205" s="7">
        <v>3713.3898200000003</v>
      </c>
    </row>
    <row r="206" spans="1:4" x14ac:dyDescent="0.25">
      <c r="A206" s="6">
        <v>46</v>
      </c>
      <c r="B206" s="7">
        <v>22.3</v>
      </c>
      <c r="C206" s="6">
        <v>0</v>
      </c>
      <c r="D206" s="7">
        <v>714.71049999999991</v>
      </c>
    </row>
    <row r="207" spans="1:4" x14ac:dyDescent="0.25">
      <c r="A207" s="6">
        <v>28</v>
      </c>
      <c r="B207" s="7">
        <v>28.88</v>
      </c>
      <c r="C207" s="6">
        <v>1</v>
      </c>
      <c r="D207" s="7">
        <v>433.77352000000002</v>
      </c>
    </row>
    <row r="208" spans="1:4" x14ac:dyDescent="0.25">
      <c r="A208" s="6">
        <v>59</v>
      </c>
      <c r="B208" s="7">
        <v>26.4</v>
      </c>
      <c r="C208" s="6">
        <v>0</v>
      </c>
      <c r="D208" s="7">
        <v>1174.3299000000002</v>
      </c>
    </row>
    <row r="209" spans="1:4" x14ac:dyDescent="0.25">
      <c r="A209" s="6">
        <v>35</v>
      </c>
      <c r="B209" s="7">
        <v>27.74</v>
      </c>
      <c r="C209" s="6">
        <v>2</v>
      </c>
      <c r="D209" s="7">
        <v>2098.4093600000001</v>
      </c>
    </row>
    <row r="210" spans="1:4" x14ac:dyDescent="0.25">
      <c r="A210" s="6">
        <v>63</v>
      </c>
      <c r="B210" s="7">
        <v>31.8</v>
      </c>
      <c r="C210" s="6">
        <v>0</v>
      </c>
      <c r="D210" s="7">
        <v>1388.0949000000001</v>
      </c>
    </row>
    <row r="211" spans="1:4" x14ac:dyDescent="0.25">
      <c r="A211" s="6">
        <v>40</v>
      </c>
      <c r="B211" s="7">
        <v>41.23</v>
      </c>
      <c r="C211" s="6">
        <v>1</v>
      </c>
      <c r="D211" s="7">
        <v>661.01097000000004</v>
      </c>
    </row>
    <row r="212" spans="1:4" x14ac:dyDescent="0.25">
      <c r="A212" s="6">
        <v>20</v>
      </c>
      <c r="B212" s="7">
        <v>33</v>
      </c>
      <c r="C212" s="6">
        <v>1</v>
      </c>
      <c r="D212" s="7">
        <v>198.00700000000001</v>
      </c>
    </row>
    <row r="213" spans="1:4" x14ac:dyDescent="0.25">
      <c r="A213" s="6">
        <v>40</v>
      </c>
      <c r="B213" s="7">
        <v>30.875</v>
      </c>
      <c r="C213" s="6">
        <v>4</v>
      </c>
      <c r="D213" s="7">
        <v>816.27162500000009</v>
      </c>
    </row>
    <row r="214" spans="1:4" x14ac:dyDescent="0.25">
      <c r="A214" s="6">
        <v>24</v>
      </c>
      <c r="B214" s="7">
        <v>28.5</v>
      </c>
      <c r="C214" s="6">
        <v>2</v>
      </c>
      <c r="D214" s="7">
        <v>353.77030000000002</v>
      </c>
    </row>
    <row r="215" spans="1:4" x14ac:dyDescent="0.25">
      <c r="A215" s="6">
        <v>34</v>
      </c>
      <c r="B215" s="7">
        <v>26.73</v>
      </c>
      <c r="C215" s="6">
        <v>1</v>
      </c>
      <c r="D215" s="7">
        <v>500.27826999999996</v>
      </c>
    </row>
    <row r="216" spans="1:4" x14ac:dyDescent="0.25">
      <c r="A216" s="6">
        <v>45</v>
      </c>
      <c r="B216" s="7">
        <v>30.9</v>
      </c>
      <c r="C216" s="6">
        <v>2</v>
      </c>
      <c r="D216" s="7">
        <v>852.00260000000003</v>
      </c>
    </row>
    <row r="217" spans="1:4" x14ac:dyDescent="0.25">
      <c r="A217" s="6">
        <v>41</v>
      </c>
      <c r="B217" s="7">
        <v>37.1</v>
      </c>
      <c r="C217" s="6">
        <v>2</v>
      </c>
      <c r="D217" s="7">
        <v>737.17719999999997</v>
      </c>
    </row>
    <row r="218" spans="1:4" x14ac:dyDescent="0.25">
      <c r="A218" s="6">
        <v>53</v>
      </c>
      <c r="B218" s="7">
        <v>26.6</v>
      </c>
      <c r="C218" s="6">
        <v>0</v>
      </c>
      <c r="D218" s="7">
        <v>1035.5641000000001</v>
      </c>
    </row>
    <row r="219" spans="1:4" x14ac:dyDescent="0.25">
      <c r="A219" s="6">
        <v>27</v>
      </c>
      <c r="B219" s="7">
        <v>23.1</v>
      </c>
      <c r="C219" s="6">
        <v>0</v>
      </c>
      <c r="D219" s="7">
        <v>248.37359999999998</v>
      </c>
    </row>
    <row r="220" spans="1:4" x14ac:dyDescent="0.25">
      <c r="A220" s="6">
        <v>26</v>
      </c>
      <c r="B220" s="7">
        <v>29.92</v>
      </c>
      <c r="C220" s="6">
        <v>1</v>
      </c>
      <c r="D220" s="7">
        <v>339.29768000000001</v>
      </c>
    </row>
    <row r="221" spans="1:4" x14ac:dyDescent="0.25">
      <c r="A221" s="6">
        <v>24</v>
      </c>
      <c r="B221" s="7">
        <v>23.21</v>
      </c>
      <c r="C221" s="6">
        <v>0</v>
      </c>
      <c r="D221" s="7">
        <v>2508.1767840000002</v>
      </c>
    </row>
    <row r="222" spans="1:4" x14ac:dyDescent="0.25">
      <c r="A222" s="6">
        <v>34</v>
      </c>
      <c r="B222" s="7">
        <v>33.700000000000003</v>
      </c>
      <c r="C222" s="6">
        <v>1</v>
      </c>
      <c r="D222" s="7">
        <v>501.24709999999993</v>
      </c>
    </row>
    <row r="223" spans="1:4" x14ac:dyDescent="0.25">
      <c r="A223" s="6">
        <v>53</v>
      </c>
      <c r="B223" s="7">
        <v>33.25</v>
      </c>
      <c r="C223" s="6">
        <v>0</v>
      </c>
      <c r="D223" s="7">
        <v>1056.4884500000001</v>
      </c>
    </row>
    <row r="224" spans="1:4" x14ac:dyDescent="0.25">
      <c r="A224" s="6">
        <v>32</v>
      </c>
      <c r="B224" s="7">
        <v>30.8</v>
      </c>
      <c r="C224" s="6">
        <v>3</v>
      </c>
      <c r="D224" s="7">
        <v>525.35239999999999</v>
      </c>
    </row>
    <row r="225" spans="1:4" x14ac:dyDescent="0.25">
      <c r="A225" s="6">
        <v>19</v>
      </c>
      <c r="B225" s="7">
        <v>34.799999999999997</v>
      </c>
      <c r="C225" s="6">
        <v>0</v>
      </c>
      <c r="D225" s="7">
        <v>3477.9614999999999</v>
      </c>
    </row>
    <row r="226" spans="1:4" x14ac:dyDescent="0.25">
      <c r="A226" s="6">
        <v>42</v>
      </c>
      <c r="B226" s="7">
        <v>24.64</v>
      </c>
      <c r="C226" s="6">
        <v>0</v>
      </c>
      <c r="D226" s="7">
        <v>1951.5541600000001</v>
      </c>
    </row>
    <row r="227" spans="1:4" x14ac:dyDescent="0.25">
      <c r="A227" s="6">
        <v>55</v>
      </c>
      <c r="B227" s="7">
        <v>33.880000000000003</v>
      </c>
      <c r="C227" s="6">
        <v>3</v>
      </c>
      <c r="D227" s="7">
        <v>1198.7168200000001</v>
      </c>
    </row>
    <row r="228" spans="1:4" x14ac:dyDescent="0.25">
      <c r="A228" s="6">
        <v>28</v>
      </c>
      <c r="B228" s="7">
        <v>38.06</v>
      </c>
      <c r="C228" s="6">
        <v>0</v>
      </c>
      <c r="D228" s="7">
        <v>268.94953999999996</v>
      </c>
    </row>
    <row r="229" spans="1:4" x14ac:dyDescent="0.25">
      <c r="A229" s="6">
        <v>58</v>
      </c>
      <c r="B229" s="7">
        <v>41.91</v>
      </c>
      <c r="C229" s="6">
        <v>0</v>
      </c>
      <c r="D229" s="7">
        <v>2422.7337240000002</v>
      </c>
    </row>
    <row r="230" spans="1:4" x14ac:dyDescent="0.25">
      <c r="A230" s="6">
        <v>41</v>
      </c>
      <c r="B230" s="7">
        <v>31.635000000000002</v>
      </c>
      <c r="C230" s="6">
        <v>1</v>
      </c>
      <c r="D230" s="7">
        <v>735.81756500000006</v>
      </c>
    </row>
    <row r="231" spans="1:4" x14ac:dyDescent="0.25">
      <c r="A231" s="6">
        <v>47</v>
      </c>
      <c r="B231" s="7">
        <v>25.46</v>
      </c>
      <c r="C231" s="6">
        <v>2</v>
      </c>
      <c r="D231" s="7">
        <v>922.52564000000007</v>
      </c>
    </row>
    <row r="232" spans="1:4" x14ac:dyDescent="0.25">
      <c r="A232" s="6">
        <v>42</v>
      </c>
      <c r="B232" s="7">
        <v>36.195</v>
      </c>
      <c r="C232" s="6">
        <v>1</v>
      </c>
      <c r="D232" s="7">
        <v>744.36430499999994</v>
      </c>
    </row>
    <row r="233" spans="1:4" x14ac:dyDescent="0.25">
      <c r="A233" s="6">
        <v>59</v>
      </c>
      <c r="B233" s="7">
        <v>27.83</v>
      </c>
      <c r="C233" s="6">
        <v>3</v>
      </c>
      <c r="D233" s="7">
        <v>1400.1286700000001</v>
      </c>
    </row>
    <row r="234" spans="1:4" x14ac:dyDescent="0.25">
      <c r="A234" s="6">
        <v>19</v>
      </c>
      <c r="B234" s="7">
        <v>17.8</v>
      </c>
      <c r="C234" s="6">
        <v>0</v>
      </c>
      <c r="D234" s="7">
        <v>172.77850000000001</v>
      </c>
    </row>
    <row r="235" spans="1:4" x14ac:dyDescent="0.25">
      <c r="A235" s="6">
        <v>59</v>
      </c>
      <c r="B235" s="7">
        <v>27.5</v>
      </c>
      <c r="C235" s="6">
        <v>1</v>
      </c>
      <c r="D235" s="7">
        <v>1233.3827999999999</v>
      </c>
    </row>
    <row r="236" spans="1:4" x14ac:dyDescent="0.25">
      <c r="A236" s="6">
        <v>39</v>
      </c>
      <c r="B236" s="7">
        <v>24.51</v>
      </c>
      <c r="C236" s="6">
        <v>2</v>
      </c>
      <c r="D236" s="7">
        <v>671.01918999999998</v>
      </c>
    </row>
    <row r="237" spans="1:4" x14ac:dyDescent="0.25">
      <c r="A237" s="6">
        <v>40</v>
      </c>
      <c r="B237" s="7">
        <v>22.22</v>
      </c>
      <c r="C237" s="6">
        <v>2</v>
      </c>
      <c r="D237" s="7">
        <v>1944.4265800000001</v>
      </c>
    </row>
    <row r="238" spans="1:4" x14ac:dyDescent="0.25">
      <c r="A238" s="6">
        <v>18</v>
      </c>
      <c r="B238" s="7">
        <v>26.73</v>
      </c>
      <c r="C238" s="6">
        <v>0</v>
      </c>
      <c r="D238" s="7">
        <v>161.57666999999998</v>
      </c>
    </row>
    <row r="239" spans="1:4" x14ac:dyDescent="0.25">
      <c r="A239" s="6">
        <v>31</v>
      </c>
      <c r="B239" s="7">
        <v>38.39</v>
      </c>
      <c r="C239" s="6">
        <v>2</v>
      </c>
      <c r="D239" s="7">
        <v>446.32051000000001</v>
      </c>
    </row>
    <row r="240" spans="1:4" x14ac:dyDescent="0.25">
      <c r="A240" s="6">
        <v>19</v>
      </c>
      <c r="B240" s="7">
        <v>29.07</v>
      </c>
      <c r="C240" s="6">
        <v>0</v>
      </c>
      <c r="D240" s="7">
        <v>1735.26803</v>
      </c>
    </row>
    <row r="241" spans="1:4" x14ac:dyDescent="0.25">
      <c r="A241" s="6">
        <v>44</v>
      </c>
      <c r="B241" s="7">
        <v>38.06</v>
      </c>
      <c r="C241" s="6">
        <v>1</v>
      </c>
      <c r="D241" s="7">
        <v>715.26714000000004</v>
      </c>
    </row>
    <row r="242" spans="1:4" x14ac:dyDescent="0.25">
      <c r="A242" s="6">
        <v>23</v>
      </c>
      <c r="B242" s="7">
        <v>36.67</v>
      </c>
      <c r="C242" s="6">
        <v>2</v>
      </c>
      <c r="D242" s="7">
        <v>3851.1628299999998</v>
      </c>
    </row>
    <row r="243" spans="1:4" x14ac:dyDescent="0.25">
      <c r="A243" s="6">
        <v>33</v>
      </c>
      <c r="B243" s="7">
        <v>22.135000000000002</v>
      </c>
      <c r="C243" s="6">
        <v>1</v>
      </c>
      <c r="D243" s="7">
        <v>535.407465</v>
      </c>
    </row>
    <row r="244" spans="1:4" x14ac:dyDescent="0.25">
      <c r="A244" s="6">
        <v>55</v>
      </c>
      <c r="B244" s="7">
        <v>26.8</v>
      </c>
      <c r="C244" s="6">
        <v>1</v>
      </c>
      <c r="D244" s="7">
        <v>3516.013457</v>
      </c>
    </row>
    <row r="245" spans="1:4" x14ac:dyDescent="0.25">
      <c r="A245" s="6">
        <v>40</v>
      </c>
      <c r="B245" s="7">
        <v>35.299999999999997</v>
      </c>
      <c r="C245" s="6">
        <v>3</v>
      </c>
      <c r="D245" s="7">
        <v>719.68669999999997</v>
      </c>
    </row>
    <row r="246" spans="1:4" x14ac:dyDescent="0.25">
      <c r="A246" s="6">
        <v>63</v>
      </c>
      <c r="B246" s="7">
        <v>27.74</v>
      </c>
      <c r="C246" s="6">
        <v>0</v>
      </c>
      <c r="D246" s="7">
        <v>2952.3165600000002</v>
      </c>
    </row>
    <row r="247" spans="1:4" x14ac:dyDescent="0.25">
      <c r="A247" s="6">
        <v>54</v>
      </c>
      <c r="B247" s="7">
        <v>30.02</v>
      </c>
      <c r="C247" s="6">
        <v>0</v>
      </c>
      <c r="D247" s="7">
        <v>2447.6478510000002</v>
      </c>
    </row>
    <row r="248" spans="1:4" x14ac:dyDescent="0.25">
      <c r="A248" s="6">
        <v>60</v>
      </c>
      <c r="B248" s="7">
        <v>38.06</v>
      </c>
      <c r="C248" s="6">
        <v>0</v>
      </c>
      <c r="D248" s="7">
        <v>1264.8703399999999</v>
      </c>
    </row>
    <row r="249" spans="1:4" x14ac:dyDescent="0.25">
      <c r="A249" s="6">
        <v>24</v>
      </c>
      <c r="B249" s="7">
        <v>35.86</v>
      </c>
      <c r="C249" s="6">
        <v>0</v>
      </c>
      <c r="D249" s="7">
        <v>198.69333999999998</v>
      </c>
    </row>
    <row r="250" spans="1:4" x14ac:dyDescent="0.25">
      <c r="A250" s="6">
        <v>19</v>
      </c>
      <c r="B250" s="7">
        <v>20.9</v>
      </c>
      <c r="C250" s="6">
        <v>1</v>
      </c>
      <c r="D250" s="7">
        <v>183.20940000000002</v>
      </c>
    </row>
    <row r="251" spans="1:4" x14ac:dyDescent="0.25">
      <c r="A251" s="6">
        <v>29</v>
      </c>
      <c r="B251" s="7">
        <v>28.975000000000001</v>
      </c>
      <c r="C251" s="6">
        <v>1</v>
      </c>
      <c r="D251" s="7">
        <v>404.05582500000003</v>
      </c>
    </row>
    <row r="252" spans="1:4" x14ac:dyDescent="0.25">
      <c r="A252" s="6">
        <v>18</v>
      </c>
      <c r="B252" s="7">
        <v>17.29</v>
      </c>
      <c r="C252" s="6">
        <v>2</v>
      </c>
      <c r="D252" s="7">
        <v>1282.94551</v>
      </c>
    </row>
    <row r="253" spans="1:4" x14ac:dyDescent="0.25">
      <c r="A253" s="6">
        <v>63</v>
      </c>
      <c r="B253" s="7">
        <v>32.200000000000003</v>
      </c>
      <c r="C253" s="6">
        <v>2</v>
      </c>
      <c r="D253" s="7">
        <v>4730.5304999999998</v>
      </c>
    </row>
    <row r="254" spans="1:4" x14ac:dyDescent="0.25">
      <c r="A254" s="6">
        <v>54</v>
      </c>
      <c r="B254" s="7">
        <v>34.21</v>
      </c>
      <c r="C254" s="6">
        <v>2</v>
      </c>
      <c r="D254" s="7">
        <v>4426.0749900000001</v>
      </c>
    </row>
    <row r="255" spans="1:4" x14ac:dyDescent="0.25">
      <c r="A255" s="6">
        <v>27</v>
      </c>
      <c r="B255" s="7">
        <v>30.3</v>
      </c>
      <c r="C255" s="6">
        <v>3</v>
      </c>
      <c r="D255" s="7">
        <v>426.07439999999997</v>
      </c>
    </row>
    <row r="256" spans="1:4" x14ac:dyDescent="0.25">
      <c r="A256" s="6">
        <v>50</v>
      </c>
      <c r="B256" s="7">
        <v>31.824999999999999</v>
      </c>
      <c r="C256" s="6">
        <v>0</v>
      </c>
      <c r="D256" s="7">
        <v>4109.7161749999996</v>
      </c>
    </row>
    <row r="257" spans="1:4" x14ac:dyDescent="0.25">
      <c r="A257" s="6">
        <v>55</v>
      </c>
      <c r="B257" s="7">
        <v>25.364999999999998</v>
      </c>
      <c r="C257" s="6">
        <v>3</v>
      </c>
      <c r="D257" s="7">
        <v>1304.7332350000001</v>
      </c>
    </row>
    <row r="258" spans="1:4" x14ac:dyDescent="0.25">
      <c r="A258" s="6">
        <v>56</v>
      </c>
      <c r="B258" s="7">
        <v>33.630000000000003</v>
      </c>
      <c r="C258" s="6">
        <v>0</v>
      </c>
      <c r="D258" s="7">
        <v>4392.1183700000001</v>
      </c>
    </row>
    <row r="259" spans="1:4" x14ac:dyDescent="0.25">
      <c r="A259" s="6">
        <v>38</v>
      </c>
      <c r="B259" s="7">
        <v>40.15</v>
      </c>
      <c r="C259" s="6">
        <v>0</v>
      </c>
      <c r="D259" s="7">
        <v>540.09804999999994</v>
      </c>
    </row>
    <row r="260" spans="1:4" x14ac:dyDescent="0.25">
      <c r="A260" s="6">
        <v>51</v>
      </c>
      <c r="B260" s="7">
        <v>24.414999999999999</v>
      </c>
      <c r="C260" s="6">
        <v>4</v>
      </c>
      <c r="D260" s="7">
        <v>1152.0099850000001</v>
      </c>
    </row>
    <row r="261" spans="1:4" x14ac:dyDescent="0.25">
      <c r="A261" s="6">
        <v>19</v>
      </c>
      <c r="B261" s="7">
        <v>31.92</v>
      </c>
      <c r="C261" s="6">
        <v>0</v>
      </c>
      <c r="D261" s="7">
        <v>3375.02918</v>
      </c>
    </row>
    <row r="262" spans="1:4" x14ac:dyDescent="0.25">
      <c r="A262" s="6">
        <v>58</v>
      </c>
      <c r="B262" s="7">
        <v>25.2</v>
      </c>
      <c r="C262" s="6">
        <v>0</v>
      </c>
      <c r="D262" s="7">
        <v>1183.7159999999999</v>
      </c>
    </row>
    <row r="263" spans="1:4" x14ac:dyDescent="0.25">
      <c r="A263" s="6">
        <v>20</v>
      </c>
      <c r="B263" s="7">
        <v>26.84</v>
      </c>
      <c r="C263" s="6">
        <v>1</v>
      </c>
      <c r="D263" s="7">
        <v>1708.52676</v>
      </c>
    </row>
    <row r="264" spans="1:4" x14ac:dyDescent="0.25">
      <c r="A264" s="6">
        <v>52</v>
      </c>
      <c r="B264" s="7">
        <v>24.32</v>
      </c>
      <c r="C264" s="6">
        <v>3</v>
      </c>
      <c r="D264" s="7">
        <v>2486.9836800000003</v>
      </c>
    </row>
    <row r="265" spans="1:4" x14ac:dyDescent="0.25">
      <c r="A265" s="6">
        <v>19</v>
      </c>
      <c r="B265" s="7">
        <v>36.954999999999998</v>
      </c>
      <c r="C265" s="6">
        <v>0</v>
      </c>
      <c r="D265" s="7">
        <v>3621.9405449999999</v>
      </c>
    </row>
    <row r="266" spans="1:4" x14ac:dyDescent="0.25">
      <c r="A266" s="6">
        <v>53</v>
      </c>
      <c r="B266" s="7">
        <v>38.06</v>
      </c>
      <c r="C266" s="6">
        <v>3</v>
      </c>
      <c r="D266" s="7">
        <v>2046.2997660000001</v>
      </c>
    </row>
    <row r="267" spans="1:4" x14ac:dyDescent="0.25">
      <c r="A267" s="6">
        <v>46</v>
      </c>
      <c r="B267" s="7">
        <v>42.35</v>
      </c>
      <c r="C267" s="6">
        <v>3</v>
      </c>
      <c r="D267" s="7">
        <v>4615.1124499999996</v>
      </c>
    </row>
    <row r="268" spans="1:4" x14ac:dyDescent="0.25">
      <c r="A268" s="6">
        <v>40</v>
      </c>
      <c r="B268" s="7">
        <v>19.8</v>
      </c>
      <c r="C268" s="6">
        <v>1</v>
      </c>
      <c r="D268" s="7">
        <v>1717.9522000000002</v>
      </c>
    </row>
    <row r="269" spans="1:4" x14ac:dyDescent="0.25">
      <c r="A269" s="6">
        <v>59</v>
      </c>
      <c r="B269" s="7">
        <v>32.395000000000003</v>
      </c>
      <c r="C269" s="6">
        <v>3</v>
      </c>
      <c r="D269" s="7">
        <v>1459.0632049999999</v>
      </c>
    </row>
    <row r="270" spans="1:4" x14ac:dyDescent="0.25">
      <c r="A270" s="6">
        <v>45</v>
      </c>
      <c r="B270" s="7">
        <v>30.2</v>
      </c>
      <c r="C270" s="6">
        <v>1</v>
      </c>
      <c r="D270" s="7">
        <v>744.10529999999994</v>
      </c>
    </row>
    <row r="271" spans="1:4" x14ac:dyDescent="0.25">
      <c r="A271" s="6">
        <v>49</v>
      </c>
      <c r="B271" s="7">
        <v>25.84</v>
      </c>
      <c r="C271" s="6">
        <v>1</v>
      </c>
      <c r="D271" s="7">
        <v>928.24806000000012</v>
      </c>
    </row>
    <row r="272" spans="1:4" x14ac:dyDescent="0.25">
      <c r="A272" s="6">
        <v>18</v>
      </c>
      <c r="B272" s="7">
        <v>29.37</v>
      </c>
      <c r="C272" s="6">
        <v>1</v>
      </c>
      <c r="D272" s="7">
        <v>171.94363000000001</v>
      </c>
    </row>
    <row r="273" spans="1:4" x14ac:dyDescent="0.25">
      <c r="A273" s="6">
        <v>50</v>
      </c>
      <c r="B273" s="7">
        <v>34.200000000000003</v>
      </c>
      <c r="C273" s="6">
        <v>2</v>
      </c>
      <c r="D273" s="7">
        <v>4285.6838000000007</v>
      </c>
    </row>
    <row r="274" spans="1:4" x14ac:dyDescent="0.25">
      <c r="A274" s="6">
        <v>41</v>
      </c>
      <c r="B274" s="7">
        <v>37.049999999999997</v>
      </c>
      <c r="C274" s="6">
        <v>2</v>
      </c>
      <c r="D274" s="7">
        <v>726.57024999999999</v>
      </c>
    </row>
    <row r="275" spans="1:4" x14ac:dyDescent="0.25">
      <c r="A275" s="6">
        <v>50</v>
      </c>
      <c r="B275" s="7">
        <v>27.454999999999998</v>
      </c>
      <c r="C275" s="6">
        <v>1</v>
      </c>
      <c r="D275" s="7">
        <v>961.76624500000003</v>
      </c>
    </row>
    <row r="276" spans="1:4" x14ac:dyDescent="0.25">
      <c r="A276" s="6">
        <v>25</v>
      </c>
      <c r="B276" s="7">
        <v>27.55</v>
      </c>
      <c r="C276" s="6">
        <v>0</v>
      </c>
      <c r="D276" s="7">
        <v>252.31694999999999</v>
      </c>
    </row>
    <row r="277" spans="1:4" x14ac:dyDescent="0.25">
      <c r="A277" s="6">
        <v>47</v>
      </c>
      <c r="B277" s="7">
        <v>26.6</v>
      </c>
      <c r="C277" s="6">
        <v>2</v>
      </c>
      <c r="D277" s="7">
        <v>971.58410000000003</v>
      </c>
    </row>
    <row r="278" spans="1:4" x14ac:dyDescent="0.25">
      <c r="A278" s="6">
        <v>19</v>
      </c>
      <c r="B278" s="7">
        <v>20.614999999999998</v>
      </c>
      <c r="C278" s="6">
        <v>2</v>
      </c>
      <c r="D278" s="7">
        <v>280.36978499999998</v>
      </c>
    </row>
    <row r="279" spans="1:4" x14ac:dyDescent="0.25">
      <c r="A279" s="6">
        <v>22</v>
      </c>
      <c r="B279" s="7">
        <v>24.3</v>
      </c>
      <c r="C279" s="6">
        <v>0</v>
      </c>
      <c r="D279" s="7">
        <v>215.04689999999999</v>
      </c>
    </row>
    <row r="280" spans="1:4" x14ac:dyDescent="0.25">
      <c r="A280" s="6">
        <v>59</v>
      </c>
      <c r="B280" s="7">
        <v>31.79</v>
      </c>
      <c r="C280" s="6">
        <v>2</v>
      </c>
      <c r="D280" s="7">
        <v>1292.8791100000001</v>
      </c>
    </row>
    <row r="281" spans="1:4" x14ac:dyDescent="0.25">
      <c r="A281" s="6">
        <v>51</v>
      </c>
      <c r="B281" s="7">
        <v>21.56</v>
      </c>
      <c r="C281" s="6">
        <v>1</v>
      </c>
      <c r="D281" s="7">
        <v>985.51314000000002</v>
      </c>
    </row>
    <row r="282" spans="1:4" x14ac:dyDescent="0.25">
      <c r="A282" s="6">
        <v>40</v>
      </c>
      <c r="B282" s="7">
        <v>28.12</v>
      </c>
      <c r="C282" s="6">
        <v>1</v>
      </c>
      <c r="D282" s="7">
        <v>2233.1566800000001</v>
      </c>
    </row>
    <row r="283" spans="1:4" x14ac:dyDescent="0.25">
      <c r="A283" s="6">
        <v>54</v>
      </c>
      <c r="B283" s="7">
        <v>40.564999999999998</v>
      </c>
      <c r="C283" s="6">
        <v>3</v>
      </c>
      <c r="D283" s="7">
        <v>4854.9178350000002</v>
      </c>
    </row>
    <row r="284" spans="1:4" x14ac:dyDescent="0.25">
      <c r="A284" s="6">
        <v>30</v>
      </c>
      <c r="B284" s="7">
        <v>27.645</v>
      </c>
      <c r="C284" s="6">
        <v>1</v>
      </c>
      <c r="D284" s="7">
        <v>423.71265499999998</v>
      </c>
    </row>
    <row r="285" spans="1:4" x14ac:dyDescent="0.25">
      <c r="A285" s="6">
        <v>55</v>
      </c>
      <c r="B285" s="7">
        <v>32.395000000000003</v>
      </c>
      <c r="C285" s="6">
        <v>1</v>
      </c>
      <c r="D285" s="7">
        <v>1187.9104050000001</v>
      </c>
    </row>
    <row r="286" spans="1:4" x14ac:dyDescent="0.25">
      <c r="A286" s="6">
        <v>52</v>
      </c>
      <c r="B286" s="7">
        <v>31.2</v>
      </c>
      <c r="C286" s="6">
        <v>0</v>
      </c>
      <c r="D286" s="7">
        <v>962.59199999999998</v>
      </c>
    </row>
    <row r="287" spans="1:4" x14ac:dyDescent="0.25">
      <c r="A287" s="6">
        <v>46</v>
      </c>
      <c r="B287" s="7">
        <v>26.62</v>
      </c>
      <c r="C287" s="6">
        <v>1</v>
      </c>
      <c r="D287" s="7">
        <v>774.21098000000006</v>
      </c>
    </row>
    <row r="288" spans="1:4" x14ac:dyDescent="0.25">
      <c r="A288" s="6">
        <v>46</v>
      </c>
      <c r="B288" s="7">
        <v>48.07</v>
      </c>
      <c r="C288" s="6">
        <v>2</v>
      </c>
      <c r="D288" s="7">
        <v>943.29253000000006</v>
      </c>
    </row>
    <row r="289" spans="1:4" x14ac:dyDescent="0.25">
      <c r="A289" s="6">
        <v>63</v>
      </c>
      <c r="B289" s="7">
        <v>26.22</v>
      </c>
      <c r="C289" s="6">
        <v>0</v>
      </c>
      <c r="D289" s="7">
        <v>1425.6192800000001</v>
      </c>
    </row>
    <row r="290" spans="1:4" x14ac:dyDescent="0.25">
      <c r="A290" s="6">
        <v>59</v>
      </c>
      <c r="B290" s="7">
        <v>36.765000000000001</v>
      </c>
      <c r="C290" s="6">
        <v>1</v>
      </c>
      <c r="D290" s="7">
        <v>4789.6791350000003</v>
      </c>
    </row>
    <row r="291" spans="1:4" x14ac:dyDescent="0.25">
      <c r="A291" s="6">
        <v>52</v>
      </c>
      <c r="B291" s="7">
        <v>26.4</v>
      </c>
      <c r="C291" s="6">
        <v>3</v>
      </c>
      <c r="D291" s="7">
        <v>2599.2821039999999</v>
      </c>
    </row>
    <row r="292" spans="1:4" x14ac:dyDescent="0.25">
      <c r="A292" s="6">
        <v>28</v>
      </c>
      <c r="B292" s="7">
        <v>33.4</v>
      </c>
      <c r="C292" s="6">
        <v>0</v>
      </c>
      <c r="D292" s="7">
        <v>317.20179999999999</v>
      </c>
    </row>
    <row r="293" spans="1:4" x14ac:dyDescent="0.25">
      <c r="A293" s="6">
        <v>29</v>
      </c>
      <c r="B293" s="7">
        <v>29.64</v>
      </c>
      <c r="C293" s="6">
        <v>1</v>
      </c>
      <c r="D293" s="7">
        <v>2027.7807509999998</v>
      </c>
    </row>
    <row r="294" spans="1:4" x14ac:dyDescent="0.25">
      <c r="A294" s="6">
        <v>25</v>
      </c>
      <c r="B294" s="7">
        <v>45.54</v>
      </c>
      <c r="C294" s="6">
        <v>2</v>
      </c>
      <c r="D294" s="7">
        <v>4211.2235600000004</v>
      </c>
    </row>
    <row r="295" spans="1:4" x14ac:dyDescent="0.25">
      <c r="A295" s="6">
        <v>22</v>
      </c>
      <c r="B295" s="7">
        <v>28.82</v>
      </c>
      <c r="C295" s="6">
        <v>0</v>
      </c>
      <c r="D295" s="7">
        <v>215.67518000000001</v>
      </c>
    </row>
    <row r="296" spans="1:4" x14ac:dyDescent="0.25">
      <c r="A296" s="6">
        <v>25</v>
      </c>
      <c r="B296" s="7">
        <v>26.8</v>
      </c>
      <c r="C296" s="6">
        <v>3</v>
      </c>
      <c r="D296" s="7">
        <v>390.61270000000002</v>
      </c>
    </row>
    <row r="297" spans="1:4" x14ac:dyDescent="0.25">
      <c r="A297" s="6">
        <v>18</v>
      </c>
      <c r="B297" s="7">
        <v>22.99</v>
      </c>
      <c r="C297" s="6">
        <v>0</v>
      </c>
      <c r="D297" s="7">
        <v>170.45680999999999</v>
      </c>
    </row>
    <row r="298" spans="1:4" x14ac:dyDescent="0.25">
      <c r="A298" s="6">
        <v>19</v>
      </c>
      <c r="B298" s="7">
        <v>27.7</v>
      </c>
      <c r="C298" s="6">
        <v>0</v>
      </c>
      <c r="D298" s="7">
        <v>1629.7846</v>
      </c>
    </row>
    <row r="299" spans="1:4" x14ac:dyDescent="0.25">
      <c r="A299" s="6">
        <v>47</v>
      </c>
      <c r="B299" s="7">
        <v>25.41</v>
      </c>
      <c r="C299" s="6">
        <v>1</v>
      </c>
      <c r="D299" s="7">
        <v>2197.86769</v>
      </c>
    </row>
    <row r="300" spans="1:4" x14ac:dyDescent="0.25">
      <c r="A300" s="6">
        <v>31</v>
      </c>
      <c r="B300" s="7">
        <v>34.39</v>
      </c>
      <c r="C300" s="6">
        <v>3</v>
      </c>
      <c r="D300" s="7">
        <v>3874.6355100000001</v>
      </c>
    </row>
    <row r="301" spans="1:4" x14ac:dyDescent="0.25">
      <c r="A301" s="6">
        <v>48</v>
      </c>
      <c r="B301" s="7">
        <v>28.88</v>
      </c>
      <c r="C301" s="6">
        <v>1</v>
      </c>
      <c r="D301" s="7">
        <v>924.94951999999989</v>
      </c>
    </row>
    <row r="302" spans="1:4" x14ac:dyDescent="0.25">
      <c r="A302" s="6">
        <v>36</v>
      </c>
      <c r="B302" s="7">
        <v>27.55</v>
      </c>
      <c r="C302" s="6">
        <v>3</v>
      </c>
      <c r="D302" s="7">
        <v>674.67425000000003</v>
      </c>
    </row>
    <row r="303" spans="1:4" x14ac:dyDescent="0.25">
      <c r="A303" s="6">
        <v>53</v>
      </c>
      <c r="B303" s="7">
        <v>22.61</v>
      </c>
      <c r="C303" s="6">
        <v>3</v>
      </c>
      <c r="D303" s="7">
        <v>2487.3384900000001</v>
      </c>
    </row>
    <row r="304" spans="1:4" x14ac:dyDescent="0.25">
      <c r="A304" s="6">
        <v>56</v>
      </c>
      <c r="B304" s="7">
        <v>37.51</v>
      </c>
      <c r="C304" s="6">
        <v>2</v>
      </c>
      <c r="D304" s="7">
        <v>1226.55069</v>
      </c>
    </row>
    <row r="305" spans="1:4" x14ac:dyDescent="0.25">
      <c r="A305" s="6">
        <v>28</v>
      </c>
      <c r="B305" s="7">
        <v>33</v>
      </c>
      <c r="C305" s="6">
        <v>2</v>
      </c>
      <c r="D305" s="7">
        <v>434.94620000000003</v>
      </c>
    </row>
    <row r="306" spans="1:4" x14ac:dyDescent="0.25">
      <c r="A306" s="6">
        <v>57</v>
      </c>
      <c r="B306" s="7">
        <v>38</v>
      </c>
      <c r="C306" s="6">
        <v>2</v>
      </c>
      <c r="D306" s="7">
        <v>1264.6206999999999</v>
      </c>
    </row>
    <row r="307" spans="1:4" x14ac:dyDescent="0.25">
      <c r="A307" s="6">
        <v>29</v>
      </c>
      <c r="B307" s="7">
        <v>33.344999999999999</v>
      </c>
      <c r="C307" s="6">
        <v>2</v>
      </c>
      <c r="D307" s="7">
        <v>1944.2353500000002</v>
      </c>
    </row>
    <row r="308" spans="1:4" x14ac:dyDescent="0.25">
      <c r="A308" s="6">
        <v>28</v>
      </c>
      <c r="B308" s="7">
        <v>27.5</v>
      </c>
      <c r="C308" s="6">
        <v>2</v>
      </c>
      <c r="D308" s="7">
        <v>2017.7671129999999</v>
      </c>
    </row>
    <row r="309" spans="1:4" x14ac:dyDescent="0.25">
      <c r="A309" s="6">
        <v>30</v>
      </c>
      <c r="B309" s="7">
        <v>33.33</v>
      </c>
      <c r="C309" s="6">
        <v>1</v>
      </c>
      <c r="D309" s="7">
        <v>415.10287</v>
      </c>
    </row>
    <row r="310" spans="1:4" x14ac:dyDescent="0.25">
      <c r="A310" s="6">
        <v>58</v>
      </c>
      <c r="B310" s="7">
        <v>34.865000000000002</v>
      </c>
      <c r="C310" s="6">
        <v>0</v>
      </c>
      <c r="D310" s="7">
        <v>1194.459435</v>
      </c>
    </row>
    <row r="311" spans="1:4" x14ac:dyDescent="0.25">
      <c r="A311" s="6">
        <v>41</v>
      </c>
      <c r="B311" s="7">
        <v>33.06</v>
      </c>
      <c r="C311" s="6">
        <v>2</v>
      </c>
      <c r="D311" s="7">
        <v>774.91563999999994</v>
      </c>
    </row>
    <row r="312" spans="1:4" x14ac:dyDescent="0.25">
      <c r="A312" s="6">
        <v>50</v>
      </c>
      <c r="B312" s="7">
        <v>26.6</v>
      </c>
      <c r="C312" s="6">
        <v>0</v>
      </c>
      <c r="D312" s="7">
        <v>844.44740000000002</v>
      </c>
    </row>
    <row r="313" spans="1:4" x14ac:dyDescent="0.25">
      <c r="A313" s="6">
        <v>19</v>
      </c>
      <c r="B313" s="7">
        <v>24.7</v>
      </c>
      <c r="C313" s="6">
        <v>0</v>
      </c>
      <c r="D313" s="7">
        <v>173.73759999999999</v>
      </c>
    </row>
    <row r="314" spans="1:4" x14ac:dyDescent="0.25">
      <c r="A314" s="6">
        <v>43</v>
      </c>
      <c r="B314" s="7">
        <v>35.97</v>
      </c>
      <c r="C314" s="6">
        <v>3</v>
      </c>
      <c r="D314" s="7">
        <v>4212.4515300000003</v>
      </c>
    </row>
    <row r="315" spans="1:4" x14ac:dyDescent="0.25">
      <c r="A315" s="6">
        <v>49</v>
      </c>
      <c r="B315" s="7">
        <v>35.86</v>
      </c>
      <c r="C315" s="6">
        <v>0</v>
      </c>
      <c r="D315" s="7">
        <v>812.44083999999998</v>
      </c>
    </row>
    <row r="316" spans="1:4" x14ac:dyDescent="0.25">
      <c r="A316" s="6">
        <v>27</v>
      </c>
      <c r="B316" s="7">
        <v>31.4</v>
      </c>
      <c r="C316" s="6">
        <v>0</v>
      </c>
      <c r="D316" s="7">
        <v>3483.8872999999999</v>
      </c>
    </row>
    <row r="317" spans="1:4" x14ac:dyDescent="0.25">
      <c r="A317" s="6">
        <v>52</v>
      </c>
      <c r="B317" s="7">
        <v>33.25</v>
      </c>
      <c r="C317" s="6">
        <v>0</v>
      </c>
      <c r="D317" s="7">
        <v>972.27695000000006</v>
      </c>
    </row>
    <row r="318" spans="1:4" x14ac:dyDescent="0.25">
      <c r="A318" s="6">
        <v>50</v>
      </c>
      <c r="B318" s="7">
        <v>32.204999999999998</v>
      </c>
      <c r="C318" s="6">
        <v>0</v>
      </c>
      <c r="D318" s="7">
        <v>883.52649500000007</v>
      </c>
    </row>
    <row r="319" spans="1:4" x14ac:dyDescent="0.25">
      <c r="A319" s="6">
        <v>54</v>
      </c>
      <c r="B319" s="7">
        <v>32.774999999999999</v>
      </c>
      <c r="C319" s="6">
        <v>0</v>
      </c>
      <c r="D319" s="7">
        <v>1043.506525</v>
      </c>
    </row>
    <row r="320" spans="1:4" x14ac:dyDescent="0.25">
      <c r="A320" s="6">
        <v>44</v>
      </c>
      <c r="B320" s="7">
        <v>27.645</v>
      </c>
      <c r="C320" s="6">
        <v>0</v>
      </c>
      <c r="D320" s="7">
        <v>742.11945500000002</v>
      </c>
    </row>
    <row r="321" spans="1:4" x14ac:dyDescent="0.25">
      <c r="A321" s="6">
        <v>32</v>
      </c>
      <c r="B321" s="7">
        <v>37.335000000000001</v>
      </c>
      <c r="C321" s="6">
        <v>1</v>
      </c>
      <c r="D321" s="7">
        <v>466.76076499999999</v>
      </c>
    </row>
    <row r="322" spans="1:4" x14ac:dyDescent="0.25">
      <c r="A322" s="6">
        <v>34</v>
      </c>
      <c r="B322" s="7">
        <v>25.27</v>
      </c>
      <c r="C322" s="6">
        <v>1</v>
      </c>
      <c r="D322" s="7">
        <v>489.47533000000004</v>
      </c>
    </row>
    <row r="323" spans="1:4" x14ac:dyDescent="0.25">
      <c r="A323" s="6">
        <v>26</v>
      </c>
      <c r="B323" s="7">
        <v>29.64</v>
      </c>
      <c r="C323" s="6">
        <v>4</v>
      </c>
      <c r="D323" s="7">
        <v>2467.166334</v>
      </c>
    </row>
    <row r="324" spans="1:4" x14ac:dyDescent="0.25">
      <c r="A324" s="6">
        <v>34</v>
      </c>
      <c r="B324" s="7">
        <v>30.8</v>
      </c>
      <c r="C324" s="6">
        <v>0</v>
      </c>
      <c r="D324" s="7">
        <v>3549.1639999999998</v>
      </c>
    </row>
    <row r="325" spans="1:4" x14ac:dyDescent="0.25">
      <c r="A325" s="6">
        <v>57</v>
      </c>
      <c r="B325" s="7">
        <v>40.945</v>
      </c>
      <c r="C325" s="6">
        <v>0</v>
      </c>
      <c r="D325" s="7">
        <v>1156.6300550000001</v>
      </c>
    </row>
    <row r="326" spans="1:4" x14ac:dyDescent="0.25">
      <c r="A326" s="6">
        <v>29</v>
      </c>
      <c r="B326" s="7">
        <v>27.2</v>
      </c>
      <c r="C326" s="6">
        <v>0</v>
      </c>
      <c r="D326" s="7">
        <v>286.60910000000001</v>
      </c>
    </row>
    <row r="327" spans="1:4" x14ac:dyDescent="0.25">
      <c r="A327" s="6">
        <v>40</v>
      </c>
      <c r="B327" s="7">
        <v>34.104999999999997</v>
      </c>
      <c r="C327" s="6">
        <v>1</v>
      </c>
      <c r="D327" s="7">
        <v>660.02059499999996</v>
      </c>
    </row>
    <row r="328" spans="1:4" x14ac:dyDescent="0.25">
      <c r="A328" s="6">
        <v>27</v>
      </c>
      <c r="B328" s="7">
        <v>23.21</v>
      </c>
      <c r="C328" s="6">
        <v>1</v>
      </c>
      <c r="D328" s="7">
        <v>356.18889000000001</v>
      </c>
    </row>
    <row r="329" spans="1:4" x14ac:dyDescent="0.25">
      <c r="A329" s="6">
        <v>45</v>
      </c>
      <c r="B329" s="7">
        <v>36.479999999999997</v>
      </c>
      <c r="C329" s="6">
        <v>2</v>
      </c>
      <c r="D329" s="7">
        <v>4276.0502200000001</v>
      </c>
    </row>
    <row r="330" spans="1:4" x14ac:dyDescent="0.25">
      <c r="A330" s="6">
        <v>64</v>
      </c>
      <c r="B330" s="7">
        <v>33.799999999999997</v>
      </c>
      <c r="C330" s="6">
        <v>1</v>
      </c>
      <c r="D330" s="7">
        <v>4792.8029999999999</v>
      </c>
    </row>
    <row r="331" spans="1:4" x14ac:dyDescent="0.25">
      <c r="A331" s="6">
        <v>52</v>
      </c>
      <c r="B331" s="7">
        <v>36.700000000000003</v>
      </c>
      <c r="C331" s="6">
        <v>0</v>
      </c>
      <c r="D331" s="7">
        <v>914.45650000000001</v>
      </c>
    </row>
    <row r="332" spans="1:4" x14ac:dyDescent="0.25">
      <c r="A332" s="6">
        <v>61</v>
      </c>
      <c r="B332" s="7">
        <v>36.384999999999998</v>
      </c>
      <c r="C332" s="6">
        <v>1</v>
      </c>
      <c r="D332" s="7">
        <v>4851.7563150000005</v>
      </c>
    </row>
    <row r="333" spans="1:4" x14ac:dyDescent="0.25">
      <c r="A333" s="6">
        <v>52</v>
      </c>
      <c r="B333" s="7">
        <v>27.36</v>
      </c>
      <c r="C333" s="6">
        <v>0</v>
      </c>
      <c r="D333" s="7">
        <v>2439.3622399999999</v>
      </c>
    </row>
    <row r="334" spans="1:4" x14ac:dyDescent="0.25">
      <c r="A334" s="6">
        <v>61</v>
      </c>
      <c r="B334" s="7">
        <v>31.16</v>
      </c>
      <c r="C334" s="6">
        <v>0</v>
      </c>
      <c r="D334" s="7">
        <v>1342.90354</v>
      </c>
    </row>
    <row r="335" spans="1:4" x14ac:dyDescent="0.25">
      <c r="A335" s="6">
        <v>56</v>
      </c>
      <c r="B335" s="7">
        <v>28.785</v>
      </c>
      <c r="C335" s="6">
        <v>0</v>
      </c>
      <c r="D335" s="7">
        <v>1165.8379150000001</v>
      </c>
    </row>
    <row r="336" spans="1:4" x14ac:dyDescent="0.25">
      <c r="A336" s="6">
        <v>43</v>
      </c>
      <c r="B336" s="7">
        <v>35.72</v>
      </c>
      <c r="C336" s="6">
        <v>2</v>
      </c>
      <c r="D336" s="7">
        <v>1914.4576519999998</v>
      </c>
    </row>
    <row r="337" spans="1:4" x14ac:dyDescent="0.25">
      <c r="A337" s="6">
        <v>64</v>
      </c>
      <c r="B337" s="7">
        <v>34.5</v>
      </c>
      <c r="C337" s="6">
        <v>0</v>
      </c>
      <c r="D337" s="7">
        <v>1382.2802999999999</v>
      </c>
    </row>
    <row r="338" spans="1:4" x14ac:dyDescent="0.25">
      <c r="A338" s="6">
        <v>60</v>
      </c>
      <c r="B338" s="7">
        <v>25.74</v>
      </c>
      <c r="C338" s="6">
        <v>0</v>
      </c>
      <c r="D338" s="7">
        <v>1214.2578600000002</v>
      </c>
    </row>
    <row r="339" spans="1:4" x14ac:dyDescent="0.25">
      <c r="A339" s="6">
        <v>62</v>
      </c>
      <c r="B339" s="7">
        <v>27.55</v>
      </c>
      <c r="C339" s="6">
        <v>1</v>
      </c>
      <c r="D339" s="7">
        <v>1393.76665</v>
      </c>
    </row>
    <row r="340" spans="1:4" x14ac:dyDescent="0.25">
      <c r="A340" s="6">
        <v>50</v>
      </c>
      <c r="B340" s="7">
        <v>32.299999999999997</v>
      </c>
      <c r="C340" s="6">
        <v>1</v>
      </c>
      <c r="D340" s="7">
        <v>4191.9097000000002</v>
      </c>
    </row>
    <row r="341" spans="1:4" x14ac:dyDescent="0.25">
      <c r="A341" s="6">
        <v>46</v>
      </c>
      <c r="B341" s="7">
        <v>27.72</v>
      </c>
      <c r="C341" s="6">
        <v>1</v>
      </c>
      <c r="D341" s="7">
        <v>823.26388000000009</v>
      </c>
    </row>
    <row r="342" spans="1:4" x14ac:dyDescent="0.25">
      <c r="A342" s="6">
        <v>24</v>
      </c>
      <c r="B342" s="7">
        <v>27.6</v>
      </c>
      <c r="C342" s="6">
        <v>0</v>
      </c>
      <c r="D342" s="7">
        <v>1895.522017</v>
      </c>
    </row>
    <row r="343" spans="1:4" x14ac:dyDescent="0.25">
      <c r="A343" s="6">
        <v>62</v>
      </c>
      <c r="B343" s="7">
        <v>30.02</v>
      </c>
      <c r="C343" s="6">
        <v>0</v>
      </c>
      <c r="D343" s="7">
        <v>1335.2099800000001</v>
      </c>
    </row>
    <row r="344" spans="1:4" x14ac:dyDescent="0.25">
      <c r="A344" s="6">
        <v>60</v>
      </c>
      <c r="B344" s="7">
        <v>27.55</v>
      </c>
      <c r="C344" s="6">
        <v>0</v>
      </c>
      <c r="D344" s="7">
        <v>1321.7094499999998</v>
      </c>
    </row>
    <row r="345" spans="1:4" x14ac:dyDescent="0.25">
      <c r="A345" s="6">
        <v>63</v>
      </c>
      <c r="B345" s="7">
        <v>36.765000000000001</v>
      </c>
      <c r="C345" s="6">
        <v>0</v>
      </c>
      <c r="D345" s="7">
        <v>1398.185035</v>
      </c>
    </row>
    <row r="346" spans="1:4" x14ac:dyDescent="0.25">
      <c r="A346" s="6">
        <v>49</v>
      </c>
      <c r="B346" s="7">
        <v>41.47</v>
      </c>
      <c r="C346" s="6">
        <v>4</v>
      </c>
      <c r="D346" s="7">
        <v>1097.72063</v>
      </c>
    </row>
    <row r="347" spans="1:4" x14ac:dyDescent="0.25">
      <c r="A347" s="6">
        <v>34</v>
      </c>
      <c r="B347" s="7">
        <v>29.26</v>
      </c>
      <c r="C347" s="6">
        <v>3</v>
      </c>
      <c r="D347" s="7">
        <v>618.42993999999999</v>
      </c>
    </row>
    <row r="348" spans="1:4" x14ac:dyDescent="0.25">
      <c r="A348" s="6">
        <v>33</v>
      </c>
      <c r="B348" s="7">
        <v>35.75</v>
      </c>
      <c r="C348" s="6">
        <v>2</v>
      </c>
      <c r="D348" s="7">
        <v>488.99995000000001</v>
      </c>
    </row>
    <row r="349" spans="1:4" x14ac:dyDescent="0.25">
      <c r="A349" s="6">
        <v>46</v>
      </c>
      <c r="B349" s="7">
        <v>33.344999999999999</v>
      </c>
      <c r="C349" s="6">
        <v>1</v>
      </c>
      <c r="D349" s="7">
        <v>833.44575499999996</v>
      </c>
    </row>
    <row r="350" spans="1:4" x14ac:dyDescent="0.25">
      <c r="A350" s="6">
        <v>36</v>
      </c>
      <c r="B350" s="7">
        <v>29.92</v>
      </c>
      <c r="C350" s="6">
        <v>1</v>
      </c>
      <c r="D350" s="7">
        <v>547.80367999999999</v>
      </c>
    </row>
    <row r="351" spans="1:4" x14ac:dyDescent="0.25">
      <c r="A351" s="6">
        <v>19</v>
      </c>
      <c r="B351" s="7">
        <v>27.835000000000001</v>
      </c>
      <c r="C351" s="6">
        <v>0</v>
      </c>
      <c r="D351" s="7">
        <v>163.573365</v>
      </c>
    </row>
    <row r="352" spans="1:4" x14ac:dyDescent="0.25">
      <c r="A352" s="6">
        <v>57</v>
      </c>
      <c r="B352" s="7">
        <v>23.18</v>
      </c>
      <c r="C352" s="6">
        <v>0</v>
      </c>
      <c r="D352" s="7">
        <v>1183.0607199999999</v>
      </c>
    </row>
    <row r="353" spans="1:4" x14ac:dyDescent="0.25">
      <c r="A353" s="6">
        <v>50</v>
      </c>
      <c r="B353" s="7">
        <v>25.6</v>
      </c>
      <c r="C353" s="6">
        <v>0</v>
      </c>
      <c r="D353" s="7">
        <v>893.2084000000001</v>
      </c>
    </row>
    <row r="354" spans="1:4" x14ac:dyDescent="0.25">
      <c r="A354" s="6">
        <v>30</v>
      </c>
      <c r="B354" s="7">
        <v>27.7</v>
      </c>
      <c r="C354" s="6">
        <v>0</v>
      </c>
      <c r="D354" s="7">
        <v>355.4203</v>
      </c>
    </row>
    <row r="355" spans="1:4" x14ac:dyDescent="0.25">
      <c r="A355" s="6">
        <v>33</v>
      </c>
      <c r="B355" s="7">
        <v>35.244999999999997</v>
      </c>
      <c r="C355" s="6">
        <v>0</v>
      </c>
      <c r="D355" s="7">
        <v>1240.4879100000001</v>
      </c>
    </row>
    <row r="356" spans="1:4" x14ac:dyDescent="0.25">
      <c r="A356" s="6">
        <v>18</v>
      </c>
      <c r="B356" s="7">
        <v>38.28</v>
      </c>
      <c r="C356" s="6">
        <v>0</v>
      </c>
      <c r="D356" s="7">
        <v>1413.3037749999999</v>
      </c>
    </row>
    <row r="357" spans="1:4" x14ac:dyDescent="0.25">
      <c r="A357" s="6">
        <v>46</v>
      </c>
      <c r="B357" s="7">
        <v>27.6</v>
      </c>
      <c r="C357" s="6">
        <v>0</v>
      </c>
      <c r="D357" s="7">
        <v>2460.3048370000001</v>
      </c>
    </row>
    <row r="358" spans="1:4" x14ac:dyDescent="0.25">
      <c r="A358" s="6">
        <v>46</v>
      </c>
      <c r="B358" s="7">
        <v>43.89</v>
      </c>
      <c r="C358" s="6">
        <v>3</v>
      </c>
      <c r="D358" s="7">
        <v>894.41151000000013</v>
      </c>
    </row>
    <row r="359" spans="1:4" x14ac:dyDescent="0.25">
      <c r="A359" s="6">
        <v>47</v>
      </c>
      <c r="B359" s="7">
        <v>29.83</v>
      </c>
      <c r="C359" s="6">
        <v>3</v>
      </c>
      <c r="D359" s="7">
        <v>962.03307000000007</v>
      </c>
    </row>
    <row r="360" spans="1:4" x14ac:dyDescent="0.25">
      <c r="A360" s="6">
        <v>23</v>
      </c>
      <c r="B360" s="7">
        <v>41.91</v>
      </c>
      <c r="C360" s="6">
        <v>0</v>
      </c>
      <c r="D360" s="7">
        <v>183.72818999999998</v>
      </c>
    </row>
    <row r="361" spans="1:4" x14ac:dyDescent="0.25">
      <c r="A361" s="6">
        <v>18</v>
      </c>
      <c r="B361" s="7">
        <v>20.79</v>
      </c>
      <c r="C361" s="6">
        <v>0</v>
      </c>
      <c r="D361" s="7">
        <v>160.75101000000001</v>
      </c>
    </row>
    <row r="362" spans="1:4" x14ac:dyDescent="0.25">
      <c r="A362" s="6">
        <v>48</v>
      </c>
      <c r="B362" s="7">
        <v>32.299999999999997</v>
      </c>
      <c r="C362" s="6">
        <v>2</v>
      </c>
      <c r="D362" s="7">
        <v>1004.3249</v>
      </c>
    </row>
    <row r="363" spans="1:4" x14ac:dyDescent="0.25">
      <c r="A363" s="6">
        <v>35</v>
      </c>
      <c r="B363" s="7">
        <v>30.5</v>
      </c>
      <c r="C363" s="6">
        <v>1</v>
      </c>
      <c r="D363" s="7">
        <v>475.10699999999997</v>
      </c>
    </row>
    <row r="364" spans="1:4" x14ac:dyDescent="0.25">
      <c r="A364" s="6">
        <v>19</v>
      </c>
      <c r="B364" s="7">
        <v>21.7</v>
      </c>
      <c r="C364" s="6">
        <v>0</v>
      </c>
      <c r="D364" s="7">
        <v>1384.4505999999999</v>
      </c>
    </row>
    <row r="365" spans="1:4" x14ac:dyDescent="0.25">
      <c r="A365" s="6">
        <v>21</v>
      </c>
      <c r="B365" s="7">
        <v>26.4</v>
      </c>
      <c r="C365" s="6">
        <v>1</v>
      </c>
      <c r="D365" s="7">
        <v>259.77789999999999</v>
      </c>
    </row>
    <row r="366" spans="1:4" x14ac:dyDescent="0.25">
      <c r="A366" s="6">
        <v>21</v>
      </c>
      <c r="B366" s="7">
        <v>21.89</v>
      </c>
      <c r="C366" s="6">
        <v>2</v>
      </c>
      <c r="D366" s="7">
        <v>318.05101000000002</v>
      </c>
    </row>
    <row r="367" spans="1:4" x14ac:dyDescent="0.25">
      <c r="A367" s="6">
        <v>49</v>
      </c>
      <c r="B367" s="7">
        <v>30.78</v>
      </c>
      <c r="C367" s="6">
        <v>1</v>
      </c>
      <c r="D367" s="7">
        <v>977.83472000000006</v>
      </c>
    </row>
    <row r="368" spans="1:4" x14ac:dyDescent="0.25">
      <c r="A368" s="6">
        <v>56</v>
      </c>
      <c r="B368" s="7">
        <v>32.299999999999997</v>
      </c>
      <c r="C368" s="6">
        <v>3</v>
      </c>
      <c r="D368" s="7">
        <v>1343.0264999999999</v>
      </c>
    </row>
    <row r="369" spans="1:4" x14ac:dyDescent="0.25">
      <c r="A369" s="6">
        <v>42</v>
      </c>
      <c r="B369" s="7">
        <v>24.984999999999999</v>
      </c>
      <c r="C369" s="6">
        <v>2</v>
      </c>
      <c r="D369" s="7">
        <v>801.70611500000007</v>
      </c>
    </row>
    <row r="370" spans="1:4" x14ac:dyDescent="0.25">
      <c r="A370" s="6">
        <v>44</v>
      </c>
      <c r="B370" s="7">
        <v>32.015000000000001</v>
      </c>
      <c r="C370" s="6">
        <v>2</v>
      </c>
      <c r="D370" s="7">
        <v>811.62688500000002</v>
      </c>
    </row>
    <row r="371" spans="1:4" x14ac:dyDescent="0.25">
      <c r="A371" s="6">
        <v>18</v>
      </c>
      <c r="B371" s="7">
        <v>30.4</v>
      </c>
      <c r="C371" s="6">
        <v>3</v>
      </c>
      <c r="D371" s="7">
        <v>348.18680000000001</v>
      </c>
    </row>
    <row r="372" spans="1:4" x14ac:dyDescent="0.25">
      <c r="A372" s="6">
        <v>61</v>
      </c>
      <c r="B372" s="7">
        <v>21.09</v>
      </c>
      <c r="C372" s="6">
        <v>0</v>
      </c>
      <c r="D372" s="7">
        <v>1341.5038099999999</v>
      </c>
    </row>
    <row r="373" spans="1:4" x14ac:dyDescent="0.25">
      <c r="A373" s="6">
        <v>57</v>
      </c>
      <c r="B373" s="7">
        <v>22.23</v>
      </c>
      <c r="C373" s="6">
        <v>0</v>
      </c>
      <c r="D373" s="7">
        <v>1202.92867</v>
      </c>
    </row>
    <row r="374" spans="1:4" x14ac:dyDescent="0.25">
      <c r="A374" s="6">
        <v>42</v>
      </c>
      <c r="B374" s="7">
        <v>33.155000000000001</v>
      </c>
      <c r="C374" s="6">
        <v>1</v>
      </c>
      <c r="D374" s="7">
        <v>763.94174499999997</v>
      </c>
    </row>
    <row r="375" spans="1:4" x14ac:dyDescent="0.25">
      <c r="A375" s="6">
        <v>26</v>
      </c>
      <c r="B375" s="7">
        <v>32.9</v>
      </c>
      <c r="C375" s="6">
        <v>2</v>
      </c>
      <c r="D375" s="7">
        <v>3608.5218999999997</v>
      </c>
    </row>
    <row r="376" spans="1:4" x14ac:dyDescent="0.25">
      <c r="A376" s="6">
        <v>20</v>
      </c>
      <c r="B376" s="7">
        <v>33.33</v>
      </c>
      <c r="C376" s="6">
        <v>0</v>
      </c>
      <c r="D376" s="7">
        <v>139.15287000000001</v>
      </c>
    </row>
    <row r="377" spans="1:4" x14ac:dyDescent="0.25">
      <c r="A377" s="6">
        <v>23</v>
      </c>
      <c r="B377" s="7">
        <v>28.31</v>
      </c>
      <c r="C377" s="6">
        <v>0</v>
      </c>
      <c r="D377" s="7">
        <v>1803.39679</v>
      </c>
    </row>
    <row r="378" spans="1:4" x14ac:dyDescent="0.25">
      <c r="A378" s="6">
        <v>39</v>
      </c>
      <c r="B378" s="7">
        <v>24.89</v>
      </c>
      <c r="C378" s="6">
        <v>3</v>
      </c>
      <c r="D378" s="7">
        <v>2165.9930100000001</v>
      </c>
    </row>
    <row r="379" spans="1:4" x14ac:dyDescent="0.25">
      <c r="A379" s="6">
        <v>24</v>
      </c>
      <c r="B379" s="7">
        <v>40.15</v>
      </c>
      <c r="C379" s="6">
        <v>0</v>
      </c>
      <c r="D379" s="7">
        <v>3812.6246500000002</v>
      </c>
    </row>
    <row r="380" spans="1:4" x14ac:dyDescent="0.25">
      <c r="A380" s="6">
        <v>64</v>
      </c>
      <c r="B380" s="7">
        <v>30.114999999999998</v>
      </c>
      <c r="C380" s="6">
        <v>3</v>
      </c>
      <c r="D380" s="7">
        <v>1645.5707849999999</v>
      </c>
    </row>
    <row r="381" spans="1:4" x14ac:dyDescent="0.25">
      <c r="A381" s="6">
        <v>62</v>
      </c>
      <c r="B381" s="7">
        <v>31.46</v>
      </c>
      <c r="C381" s="6">
        <v>1</v>
      </c>
      <c r="D381" s="7">
        <v>2700.098473</v>
      </c>
    </row>
    <row r="382" spans="1:4" x14ac:dyDescent="0.25">
      <c r="A382" s="6">
        <v>27</v>
      </c>
      <c r="B382" s="7">
        <v>17.954999999999998</v>
      </c>
      <c r="C382" s="6">
        <v>2</v>
      </c>
      <c r="D382" s="7">
        <v>1500.6579449999999</v>
      </c>
    </row>
    <row r="383" spans="1:4" x14ac:dyDescent="0.25">
      <c r="A383" s="6">
        <v>55</v>
      </c>
      <c r="B383" s="7">
        <v>30.684999999999999</v>
      </c>
      <c r="C383" s="6">
        <v>0</v>
      </c>
      <c r="D383" s="7">
        <v>4230.3692150000006</v>
      </c>
    </row>
    <row r="384" spans="1:4" x14ac:dyDescent="0.25">
      <c r="A384" s="6">
        <v>55</v>
      </c>
      <c r="B384" s="7">
        <v>33</v>
      </c>
      <c r="C384" s="6">
        <v>0</v>
      </c>
      <c r="D384" s="7">
        <v>2078.1488920000002</v>
      </c>
    </row>
    <row r="385" spans="1:4" x14ac:dyDescent="0.25">
      <c r="A385" s="6">
        <v>35</v>
      </c>
      <c r="B385" s="7">
        <v>43.34</v>
      </c>
      <c r="C385" s="6">
        <v>2</v>
      </c>
      <c r="D385" s="7">
        <v>584.69175999999993</v>
      </c>
    </row>
    <row r="386" spans="1:4" x14ac:dyDescent="0.25">
      <c r="A386" s="6">
        <v>44</v>
      </c>
      <c r="B386" s="7">
        <v>22.135000000000002</v>
      </c>
      <c r="C386" s="6">
        <v>2</v>
      </c>
      <c r="D386" s="7">
        <v>830.25356499999998</v>
      </c>
    </row>
    <row r="387" spans="1:4" x14ac:dyDescent="0.25">
      <c r="A387" s="6">
        <v>19</v>
      </c>
      <c r="B387" s="7">
        <v>34.4</v>
      </c>
      <c r="C387" s="6">
        <v>0</v>
      </c>
      <c r="D387" s="7">
        <v>126.18589999999999</v>
      </c>
    </row>
    <row r="388" spans="1:4" x14ac:dyDescent="0.25">
      <c r="A388" s="6">
        <v>58</v>
      </c>
      <c r="B388" s="7">
        <v>39.049999999999997</v>
      </c>
      <c r="C388" s="6">
        <v>0</v>
      </c>
      <c r="D388" s="7">
        <v>1185.6411499999999</v>
      </c>
    </row>
    <row r="389" spans="1:4" x14ac:dyDescent="0.25">
      <c r="A389" s="6">
        <v>50</v>
      </c>
      <c r="B389" s="7">
        <v>25.364999999999998</v>
      </c>
      <c r="C389" s="6">
        <v>2</v>
      </c>
      <c r="D389" s="7">
        <v>3028.4642940000003</v>
      </c>
    </row>
    <row r="390" spans="1:4" x14ac:dyDescent="0.25">
      <c r="A390" s="6">
        <v>26</v>
      </c>
      <c r="B390" s="7">
        <v>22.61</v>
      </c>
      <c r="C390" s="6">
        <v>0</v>
      </c>
      <c r="D390" s="7">
        <v>317.68159000000003</v>
      </c>
    </row>
    <row r="391" spans="1:4" x14ac:dyDescent="0.25">
      <c r="A391" s="6">
        <v>24</v>
      </c>
      <c r="B391" s="7">
        <v>30.21</v>
      </c>
      <c r="C391" s="6">
        <v>3</v>
      </c>
      <c r="D391" s="7">
        <v>461.80798999999996</v>
      </c>
    </row>
    <row r="392" spans="1:4" x14ac:dyDescent="0.25">
      <c r="A392" s="6">
        <v>48</v>
      </c>
      <c r="B392" s="7">
        <v>35.625</v>
      </c>
      <c r="C392" s="6">
        <v>4</v>
      </c>
      <c r="D392" s="7">
        <v>1073.687075</v>
      </c>
    </row>
    <row r="393" spans="1:4" x14ac:dyDescent="0.25">
      <c r="A393" s="6">
        <v>19</v>
      </c>
      <c r="B393" s="7">
        <v>37.43</v>
      </c>
      <c r="C393" s="6">
        <v>0</v>
      </c>
      <c r="D393" s="7">
        <v>213.80707000000001</v>
      </c>
    </row>
    <row r="394" spans="1:4" x14ac:dyDescent="0.25">
      <c r="A394" s="6">
        <v>48</v>
      </c>
      <c r="B394" s="7">
        <v>31.445</v>
      </c>
      <c r="C394" s="6">
        <v>1</v>
      </c>
      <c r="D394" s="7">
        <v>896.40605500000004</v>
      </c>
    </row>
    <row r="395" spans="1:4" x14ac:dyDescent="0.25">
      <c r="A395" s="6">
        <v>49</v>
      </c>
      <c r="B395" s="7">
        <v>31.35</v>
      </c>
      <c r="C395" s="6">
        <v>1</v>
      </c>
      <c r="D395" s="7">
        <v>929.01394999999991</v>
      </c>
    </row>
    <row r="396" spans="1:4" x14ac:dyDescent="0.25">
      <c r="A396" s="6">
        <v>46</v>
      </c>
      <c r="B396" s="7">
        <v>32.299999999999997</v>
      </c>
      <c r="C396" s="6">
        <v>2</v>
      </c>
      <c r="D396" s="7">
        <v>941.1004999999999</v>
      </c>
    </row>
    <row r="397" spans="1:4" x14ac:dyDescent="0.25">
      <c r="A397" s="6">
        <v>46</v>
      </c>
      <c r="B397" s="7">
        <v>19.855</v>
      </c>
      <c r="C397" s="6">
        <v>0</v>
      </c>
      <c r="D397" s="7">
        <v>752.67064499999992</v>
      </c>
    </row>
    <row r="398" spans="1:4" x14ac:dyDescent="0.25">
      <c r="A398" s="6">
        <v>43</v>
      </c>
      <c r="B398" s="7">
        <v>34.4</v>
      </c>
      <c r="C398" s="6">
        <v>3</v>
      </c>
      <c r="D398" s="7">
        <v>852.20030000000008</v>
      </c>
    </row>
    <row r="399" spans="1:4" x14ac:dyDescent="0.25">
      <c r="A399" s="6">
        <v>21</v>
      </c>
      <c r="B399" s="7">
        <v>31.02</v>
      </c>
      <c r="C399" s="6">
        <v>0</v>
      </c>
      <c r="D399" s="7">
        <v>1658.6497709999999</v>
      </c>
    </row>
    <row r="400" spans="1:4" x14ac:dyDescent="0.25">
      <c r="A400" s="6">
        <v>64</v>
      </c>
      <c r="B400" s="7">
        <v>25.6</v>
      </c>
      <c r="C400" s="6">
        <v>2</v>
      </c>
      <c r="D400" s="7">
        <v>1498.8432</v>
      </c>
    </row>
    <row r="401" spans="1:4" x14ac:dyDescent="0.25">
      <c r="A401" s="6">
        <v>18</v>
      </c>
      <c r="B401" s="7">
        <v>38.17</v>
      </c>
      <c r="C401" s="6">
        <v>0</v>
      </c>
      <c r="D401" s="7">
        <v>163.16683</v>
      </c>
    </row>
    <row r="402" spans="1:4" x14ac:dyDescent="0.25">
      <c r="A402" s="6">
        <v>51</v>
      </c>
      <c r="B402" s="7">
        <v>20.6</v>
      </c>
      <c r="C402" s="6">
        <v>0</v>
      </c>
      <c r="D402" s="7">
        <v>926.47970000000009</v>
      </c>
    </row>
    <row r="403" spans="1:4" x14ac:dyDescent="0.25">
      <c r="A403" s="6">
        <v>47</v>
      </c>
      <c r="B403" s="7">
        <v>47.52</v>
      </c>
      <c r="C403" s="6">
        <v>1</v>
      </c>
      <c r="D403" s="7">
        <v>808.39197999999999</v>
      </c>
    </row>
    <row r="404" spans="1:4" x14ac:dyDescent="0.25">
      <c r="A404" s="6">
        <v>64</v>
      </c>
      <c r="B404" s="7">
        <v>32.965000000000003</v>
      </c>
      <c r="C404" s="6">
        <v>0</v>
      </c>
      <c r="D404" s="7">
        <v>1469.2669350000001</v>
      </c>
    </row>
    <row r="405" spans="1:4" x14ac:dyDescent="0.25">
      <c r="A405" s="6">
        <v>49</v>
      </c>
      <c r="B405" s="7">
        <v>32.299999999999997</v>
      </c>
      <c r="C405" s="6">
        <v>3</v>
      </c>
      <c r="D405" s="7">
        <v>1026.9459999999999</v>
      </c>
    </row>
    <row r="406" spans="1:4" x14ac:dyDescent="0.25">
      <c r="A406" s="6">
        <v>31</v>
      </c>
      <c r="B406" s="7">
        <v>20.399999999999999</v>
      </c>
      <c r="C406" s="6">
        <v>0</v>
      </c>
      <c r="D406" s="7">
        <v>326.01990000000001</v>
      </c>
    </row>
    <row r="407" spans="1:4" x14ac:dyDescent="0.25">
      <c r="A407" s="6">
        <v>52</v>
      </c>
      <c r="B407" s="7">
        <v>38.380000000000003</v>
      </c>
      <c r="C407" s="6">
        <v>2</v>
      </c>
      <c r="D407" s="7">
        <v>1139.69002</v>
      </c>
    </row>
    <row r="408" spans="1:4" x14ac:dyDescent="0.25">
      <c r="A408" s="6">
        <v>33</v>
      </c>
      <c r="B408" s="7">
        <v>24.31</v>
      </c>
      <c r="C408" s="6">
        <v>0</v>
      </c>
      <c r="D408" s="7">
        <v>418.50978999999995</v>
      </c>
    </row>
    <row r="409" spans="1:4" x14ac:dyDescent="0.25">
      <c r="A409" s="6">
        <v>47</v>
      </c>
      <c r="B409" s="7">
        <v>23.6</v>
      </c>
      <c r="C409" s="6">
        <v>1</v>
      </c>
      <c r="D409" s="7">
        <v>853.96710000000007</v>
      </c>
    </row>
    <row r="410" spans="1:4" x14ac:dyDescent="0.25">
      <c r="A410" s="6">
        <v>38</v>
      </c>
      <c r="B410" s="7">
        <v>21.12</v>
      </c>
      <c r="C410" s="6">
        <v>3</v>
      </c>
      <c r="D410" s="7">
        <v>665.25288</v>
      </c>
    </row>
    <row r="411" spans="1:4" x14ac:dyDescent="0.25">
      <c r="A411" s="6">
        <v>32</v>
      </c>
      <c r="B411" s="7">
        <v>30.03</v>
      </c>
      <c r="C411" s="6">
        <v>1</v>
      </c>
      <c r="D411" s="7">
        <v>407.44537000000003</v>
      </c>
    </row>
    <row r="412" spans="1:4" x14ac:dyDescent="0.25">
      <c r="A412" s="6">
        <v>19</v>
      </c>
      <c r="B412" s="7">
        <v>17.48</v>
      </c>
      <c r="C412" s="6">
        <v>0</v>
      </c>
      <c r="D412" s="7">
        <v>162.13402000000002</v>
      </c>
    </row>
    <row r="413" spans="1:4" x14ac:dyDescent="0.25">
      <c r="A413" s="6">
        <v>44</v>
      </c>
      <c r="B413" s="7">
        <v>20.234999999999999</v>
      </c>
      <c r="C413" s="6">
        <v>1</v>
      </c>
      <c r="D413" s="7">
        <v>1959.480965</v>
      </c>
    </row>
    <row r="414" spans="1:4" x14ac:dyDescent="0.25">
      <c r="A414" s="6">
        <v>26</v>
      </c>
      <c r="B414" s="7">
        <v>17.195</v>
      </c>
      <c r="C414" s="6">
        <v>2</v>
      </c>
      <c r="D414" s="7">
        <v>1445.5644050000001</v>
      </c>
    </row>
    <row r="415" spans="1:4" x14ac:dyDescent="0.25">
      <c r="A415" s="6">
        <v>25</v>
      </c>
      <c r="B415" s="7">
        <v>23.9</v>
      </c>
      <c r="C415" s="6">
        <v>5</v>
      </c>
      <c r="D415" s="7">
        <v>508.00959999999998</v>
      </c>
    </row>
    <row r="416" spans="1:4" x14ac:dyDescent="0.25">
      <c r="A416" s="6">
        <v>19</v>
      </c>
      <c r="B416" s="7">
        <v>35.15</v>
      </c>
      <c r="C416" s="6">
        <v>0</v>
      </c>
      <c r="D416" s="7">
        <v>213.49015</v>
      </c>
    </row>
    <row r="417" spans="1:4" x14ac:dyDescent="0.25">
      <c r="A417" s="6">
        <v>43</v>
      </c>
      <c r="B417" s="7">
        <v>35.64</v>
      </c>
      <c r="C417" s="6">
        <v>1</v>
      </c>
      <c r="D417" s="7">
        <v>734.57266000000004</v>
      </c>
    </row>
    <row r="418" spans="1:4" x14ac:dyDescent="0.25">
      <c r="A418" s="6">
        <v>52</v>
      </c>
      <c r="B418" s="7">
        <v>34.1</v>
      </c>
      <c r="C418" s="6">
        <v>0</v>
      </c>
      <c r="D418" s="7">
        <v>914.09509999999989</v>
      </c>
    </row>
    <row r="419" spans="1:4" x14ac:dyDescent="0.25">
      <c r="A419" s="6">
        <v>36</v>
      </c>
      <c r="B419" s="7">
        <v>22.6</v>
      </c>
      <c r="C419" s="6">
        <v>2</v>
      </c>
      <c r="D419" s="7">
        <v>1860.8262</v>
      </c>
    </row>
    <row r="420" spans="1:4" x14ac:dyDescent="0.25">
      <c r="A420" s="6">
        <v>64</v>
      </c>
      <c r="B420" s="7">
        <v>39.159999999999997</v>
      </c>
      <c r="C420" s="6">
        <v>1</v>
      </c>
      <c r="D420" s="7">
        <v>1441.8280399999999</v>
      </c>
    </row>
    <row r="421" spans="1:4" x14ac:dyDescent="0.25">
      <c r="A421" s="6">
        <v>63</v>
      </c>
      <c r="B421" s="7">
        <v>26.98</v>
      </c>
      <c r="C421" s="6">
        <v>0</v>
      </c>
      <c r="D421" s="7">
        <v>2895.0469199999998</v>
      </c>
    </row>
    <row r="422" spans="1:4" x14ac:dyDescent="0.25">
      <c r="A422" s="6">
        <v>64</v>
      </c>
      <c r="B422" s="7">
        <v>33.880000000000003</v>
      </c>
      <c r="C422" s="6">
        <v>0</v>
      </c>
      <c r="D422" s="7">
        <v>4688.9261200000001</v>
      </c>
    </row>
    <row r="423" spans="1:4" x14ac:dyDescent="0.25">
      <c r="A423" s="6">
        <v>61</v>
      </c>
      <c r="B423" s="7">
        <v>35.86</v>
      </c>
      <c r="C423" s="6">
        <v>0</v>
      </c>
      <c r="D423" s="7">
        <v>4659.9108399999996</v>
      </c>
    </row>
    <row r="424" spans="1:4" x14ac:dyDescent="0.25">
      <c r="A424" s="6">
        <v>40</v>
      </c>
      <c r="B424" s="7">
        <v>32.774999999999999</v>
      </c>
      <c r="C424" s="6">
        <v>1</v>
      </c>
      <c r="D424" s="7">
        <v>3912.5332250000001</v>
      </c>
    </row>
    <row r="425" spans="1:4" x14ac:dyDescent="0.25">
      <c r="A425" s="6">
        <v>25</v>
      </c>
      <c r="B425" s="7">
        <v>30.59</v>
      </c>
      <c r="C425" s="6">
        <v>0</v>
      </c>
      <c r="D425" s="7">
        <v>272.73951</v>
      </c>
    </row>
    <row r="426" spans="1:4" x14ac:dyDescent="0.25">
      <c r="A426" s="6">
        <v>48</v>
      </c>
      <c r="B426" s="7">
        <v>30.2</v>
      </c>
      <c r="C426" s="6">
        <v>2</v>
      </c>
      <c r="D426" s="7">
        <v>896.83299999999997</v>
      </c>
    </row>
    <row r="427" spans="1:4" x14ac:dyDescent="0.25">
      <c r="A427" s="6">
        <v>45</v>
      </c>
      <c r="B427" s="7">
        <v>24.31</v>
      </c>
      <c r="C427" s="6">
        <v>5</v>
      </c>
      <c r="D427" s="7">
        <v>978.88659000000007</v>
      </c>
    </row>
    <row r="428" spans="1:4" x14ac:dyDescent="0.25">
      <c r="A428" s="6">
        <v>38</v>
      </c>
      <c r="B428" s="7">
        <v>27.265000000000001</v>
      </c>
      <c r="C428" s="6">
        <v>1</v>
      </c>
      <c r="D428" s="7">
        <v>655.50703499999997</v>
      </c>
    </row>
    <row r="429" spans="1:4" x14ac:dyDescent="0.25">
      <c r="A429" s="6">
        <v>18</v>
      </c>
      <c r="B429" s="7">
        <v>29.164999999999999</v>
      </c>
      <c r="C429" s="6">
        <v>0</v>
      </c>
      <c r="D429" s="7">
        <v>732.3734819</v>
      </c>
    </row>
    <row r="430" spans="1:4" x14ac:dyDescent="0.25">
      <c r="A430" s="6">
        <v>21</v>
      </c>
      <c r="B430" s="7">
        <v>16.815000000000001</v>
      </c>
      <c r="C430" s="6">
        <v>1</v>
      </c>
      <c r="D430" s="7">
        <v>316.74558500000001</v>
      </c>
    </row>
    <row r="431" spans="1:4" x14ac:dyDescent="0.25">
      <c r="A431" s="6">
        <v>27</v>
      </c>
      <c r="B431" s="7">
        <v>30.4</v>
      </c>
      <c r="C431" s="6">
        <v>3</v>
      </c>
      <c r="D431" s="7">
        <v>1880.4752400000002</v>
      </c>
    </row>
    <row r="432" spans="1:4" x14ac:dyDescent="0.25">
      <c r="A432" s="6">
        <v>19</v>
      </c>
      <c r="B432" s="7">
        <v>33.1</v>
      </c>
      <c r="C432" s="6">
        <v>0</v>
      </c>
      <c r="D432" s="7">
        <v>2308.295533</v>
      </c>
    </row>
    <row r="433" spans="1:4" x14ac:dyDescent="0.25">
      <c r="A433" s="6">
        <v>29</v>
      </c>
      <c r="B433" s="7">
        <v>20.234999999999999</v>
      </c>
      <c r="C433" s="6">
        <v>2</v>
      </c>
      <c r="D433" s="7">
        <v>490.64096499999994</v>
      </c>
    </row>
    <row r="434" spans="1:4" x14ac:dyDescent="0.25">
      <c r="A434" s="6">
        <v>42</v>
      </c>
      <c r="B434" s="7">
        <v>26.9</v>
      </c>
      <c r="C434" s="6">
        <v>0</v>
      </c>
      <c r="D434" s="7">
        <v>596.97230000000002</v>
      </c>
    </row>
    <row r="435" spans="1:4" x14ac:dyDescent="0.25">
      <c r="A435" s="6">
        <v>60</v>
      </c>
      <c r="B435" s="7">
        <v>30.5</v>
      </c>
      <c r="C435" s="6">
        <v>0</v>
      </c>
      <c r="D435" s="7">
        <v>1263.8195000000001</v>
      </c>
    </row>
    <row r="436" spans="1:4" x14ac:dyDescent="0.25">
      <c r="A436" s="6">
        <v>31</v>
      </c>
      <c r="B436" s="7">
        <v>28.594999999999999</v>
      </c>
      <c r="C436" s="6">
        <v>1</v>
      </c>
      <c r="D436" s="7">
        <v>424.35900499999997</v>
      </c>
    </row>
    <row r="437" spans="1:4" x14ac:dyDescent="0.25">
      <c r="A437" s="6">
        <v>60</v>
      </c>
      <c r="B437" s="7">
        <v>33.11</v>
      </c>
      <c r="C437" s="6">
        <v>3</v>
      </c>
      <c r="D437" s="7">
        <v>1391.9822899999999</v>
      </c>
    </row>
    <row r="438" spans="1:4" x14ac:dyDescent="0.25">
      <c r="A438" s="6">
        <v>22</v>
      </c>
      <c r="B438" s="7">
        <v>31.73</v>
      </c>
      <c r="C438" s="6">
        <v>0</v>
      </c>
      <c r="D438" s="7">
        <v>225.47967</v>
      </c>
    </row>
    <row r="439" spans="1:4" x14ac:dyDescent="0.25">
      <c r="A439" s="6">
        <v>35</v>
      </c>
      <c r="B439" s="7">
        <v>28.9</v>
      </c>
      <c r="C439" s="6">
        <v>3</v>
      </c>
      <c r="D439" s="7">
        <v>592.68459999999993</v>
      </c>
    </row>
    <row r="440" spans="1:4" x14ac:dyDescent="0.25">
      <c r="A440" s="6">
        <v>52</v>
      </c>
      <c r="B440" s="7">
        <v>46.75</v>
      </c>
      <c r="C440" s="6">
        <v>5</v>
      </c>
      <c r="D440" s="7">
        <v>1259.2534499999999</v>
      </c>
    </row>
    <row r="441" spans="1:4" x14ac:dyDescent="0.25">
      <c r="A441" s="6">
        <v>26</v>
      </c>
      <c r="B441" s="7">
        <v>29.45</v>
      </c>
      <c r="C441" s="6">
        <v>0</v>
      </c>
      <c r="D441" s="7">
        <v>289.73235</v>
      </c>
    </row>
    <row r="442" spans="1:4" x14ac:dyDescent="0.25">
      <c r="A442" s="6">
        <v>31</v>
      </c>
      <c r="B442" s="7">
        <v>32.68</v>
      </c>
      <c r="C442" s="6">
        <v>1</v>
      </c>
      <c r="D442" s="7">
        <v>473.82682000000005</v>
      </c>
    </row>
    <row r="443" spans="1:4" x14ac:dyDescent="0.25">
      <c r="A443" s="6">
        <v>33</v>
      </c>
      <c r="B443" s="7">
        <v>33.5</v>
      </c>
      <c r="C443" s="6">
        <v>0</v>
      </c>
      <c r="D443" s="7">
        <v>3707.9372000000003</v>
      </c>
    </row>
    <row r="444" spans="1:4" x14ac:dyDescent="0.25">
      <c r="A444" s="6">
        <v>18</v>
      </c>
      <c r="B444" s="7">
        <v>43.01</v>
      </c>
      <c r="C444" s="6">
        <v>0</v>
      </c>
      <c r="D444" s="7">
        <v>114.93959</v>
      </c>
    </row>
    <row r="445" spans="1:4" x14ac:dyDescent="0.25">
      <c r="A445" s="6">
        <v>59</v>
      </c>
      <c r="B445" s="7">
        <v>36.520000000000003</v>
      </c>
      <c r="C445" s="6">
        <v>1</v>
      </c>
      <c r="D445" s="7">
        <v>2828.7897659999999</v>
      </c>
    </row>
    <row r="446" spans="1:4" x14ac:dyDescent="0.25">
      <c r="A446" s="6">
        <v>56</v>
      </c>
      <c r="B446" s="7">
        <v>26.695</v>
      </c>
      <c r="C446" s="6">
        <v>1</v>
      </c>
      <c r="D446" s="7">
        <v>2610.9329050000001</v>
      </c>
    </row>
    <row r="447" spans="1:4" x14ac:dyDescent="0.25">
      <c r="A447" s="6">
        <v>45</v>
      </c>
      <c r="B447" s="7">
        <v>33.1</v>
      </c>
      <c r="C447" s="6">
        <v>0</v>
      </c>
      <c r="D447" s="7">
        <v>734.50839999999994</v>
      </c>
    </row>
    <row r="448" spans="1:4" x14ac:dyDescent="0.25">
      <c r="A448" s="6">
        <v>60</v>
      </c>
      <c r="B448" s="7">
        <v>29.64</v>
      </c>
      <c r="C448" s="6">
        <v>0</v>
      </c>
      <c r="D448" s="7">
        <v>1273.09996</v>
      </c>
    </row>
    <row r="449" spans="1:4" x14ac:dyDescent="0.25">
      <c r="A449" s="6">
        <v>56</v>
      </c>
      <c r="B449" s="7">
        <v>25.65</v>
      </c>
      <c r="C449" s="6">
        <v>0</v>
      </c>
      <c r="D449" s="7">
        <v>1145.4021500000001</v>
      </c>
    </row>
    <row r="450" spans="1:4" x14ac:dyDescent="0.25">
      <c r="A450" s="6">
        <v>40</v>
      </c>
      <c r="B450" s="7">
        <v>29.6</v>
      </c>
      <c r="C450" s="6">
        <v>0</v>
      </c>
      <c r="D450" s="7">
        <v>591.09440000000006</v>
      </c>
    </row>
    <row r="451" spans="1:4" x14ac:dyDescent="0.25">
      <c r="A451" s="6">
        <v>35</v>
      </c>
      <c r="B451" s="7">
        <v>38.6</v>
      </c>
      <c r="C451" s="6">
        <v>1</v>
      </c>
      <c r="D451" s="7">
        <v>476.23289999999997</v>
      </c>
    </row>
    <row r="452" spans="1:4" x14ac:dyDescent="0.25">
      <c r="A452" s="6">
        <v>39</v>
      </c>
      <c r="B452" s="7">
        <v>29.6</v>
      </c>
      <c r="C452" s="6">
        <v>4</v>
      </c>
      <c r="D452" s="7">
        <v>751.22669999999994</v>
      </c>
    </row>
    <row r="453" spans="1:4" x14ac:dyDescent="0.25">
      <c r="A453" s="6">
        <v>30</v>
      </c>
      <c r="B453" s="7">
        <v>24.13</v>
      </c>
      <c r="C453" s="6">
        <v>1</v>
      </c>
      <c r="D453" s="7">
        <v>403.22406999999998</v>
      </c>
    </row>
    <row r="454" spans="1:4" x14ac:dyDescent="0.25">
      <c r="A454" s="6">
        <v>24</v>
      </c>
      <c r="B454" s="7">
        <v>23.4</v>
      </c>
      <c r="C454" s="6">
        <v>0</v>
      </c>
      <c r="D454" s="7">
        <v>196.9614</v>
      </c>
    </row>
    <row r="455" spans="1:4" x14ac:dyDescent="0.25">
      <c r="A455" s="6">
        <v>20</v>
      </c>
      <c r="B455" s="7">
        <v>29.734999999999999</v>
      </c>
      <c r="C455" s="6">
        <v>0</v>
      </c>
      <c r="D455" s="7">
        <v>176.95316499999998</v>
      </c>
    </row>
    <row r="456" spans="1:4" x14ac:dyDescent="0.25">
      <c r="A456" s="6">
        <v>32</v>
      </c>
      <c r="B456" s="7">
        <v>46.53</v>
      </c>
      <c r="C456" s="6">
        <v>2</v>
      </c>
      <c r="D456" s="7">
        <v>468.63887000000005</v>
      </c>
    </row>
    <row r="457" spans="1:4" x14ac:dyDescent="0.25">
      <c r="A457" s="6">
        <v>59</v>
      </c>
      <c r="B457" s="7">
        <v>37.4</v>
      </c>
      <c r="C457" s="6">
        <v>0</v>
      </c>
      <c r="D457" s="7">
        <v>2179.7000400000002</v>
      </c>
    </row>
    <row r="458" spans="1:4" x14ac:dyDescent="0.25">
      <c r="A458" s="6">
        <v>55</v>
      </c>
      <c r="B458" s="7">
        <v>30.14</v>
      </c>
      <c r="C458" s="6">
        <v>2</v>
      </c>
      <c r="D458" s="7">
        <v>1188.19696</v>
      </c>
    </row>
    <row r="459" spans="1:4" x14ac:dyDescent="0.25">
      <c r="A459" s="6">
        <v>57</v>
      </c>
      <c r="B459" s="7">
        <v>30.495000000000001</v>
      </c>
      <c r="C459" s="6">
        <v>0</v>
      </c>
      <c r="D459" s="7">
        <v>1184.077505</v>
      </c>
    </row>
    <row r="460" spans="1:4" x14ac:dyDescent="0.25">
      <c r="A460" s="6">
        <v>56</v>
      </c>
      <c r="B460" s="7">
        <v>39.6</v>
      </c>
      <c r="C460" s="6">
        <v>0</v>
      </c>
      <c r="D460" s="7">
        <v>1060.1412</v>
      </c>
    </row>
    <row r="461" spans="1:4" x14ac:dyDescent="0.25">
      <c r="A461" s="6">
        <v>40</v>
      </c>
      <c r="B461" s="7">
        <v>33</v>
      </c>
      <c r="C461" s="6">
        <v>3</v>
      </c>
      <c r="D461" s="7">
        <v>768.26700000000005</v>
      </c>
    </row>
    <row r="462" spans="1:4" x14ac:dyDescent="0.25">
      <c r="A462" s="6">
        <v>49</v>
      </c>
      <c r="B462" s="7">
        <v>36.630000000000003</v>
      </c>
      <c r="C462" s="6">
        <v>3</v>
      </c>
      <c r="D462" s="7">
        <v>1038.14787</v>
      </c>
    </row>
    <row r="463" spans="1:4" x14ac:dyDescent="0.25">
      <c r="A463" s="6">
        <v>42</v>
      </c>
      <c r="B463" s="7">
        <v>30</v>
      </c>
      <c r="C463" s="6">
        <v>0</v>
      </c>
      <c r="D463" s="7">
        <v>2214.4031999999997</v>
      </c>
    </row>
    <row r="464" spans="1:4" x14ac:dyDescent="0.25">
      <c r="A464" s="6">
        <v>62</v>
      </c>
      <c r="B464" s="7">
        <v>38.094999999999999</v>
      </c>
      <c r="C464" s="6">
        <v>2</v>
      </c>
      <c r="D464" s="7">
        <v>1523.0324049999999</v>
      </c>
    </row>
    <row r="465" spans="1:4" x14ac:dyDescent="0.25">
      <c r="A465" s="6">
        <v>56</v>
      </c>
      <c r="B465" s="7">
        <v>25.934999999999999</v>
      </c>
      <c r="C465" s="6">
        <v>0</v>
      </c>
      <c r="D465" s="7">
        <v>1116.5417649999999</v>
      </c>
    </row>
    <row r="466" spans="1:4" x14ac:dyDescent="0.25">
      <c r="A466" s="6">
        <v>19</v>
      </c>
      <c r="B466" s="7">
        <v>25.175000000000001</v>
      </c>
      <c r="C466" s="6">
        <v>0</v>
      </c>
      <c r="D466" s="7">
        <v>163.20362500000002</v>
      </c>
    </row>
    <row r="467" spans="1:4" x14ac:dyDescent="0.25">
      <c r="A467" s="6">
        <v>30</v>
      </c>
      <c r="B467" s="7">
        <v>28.38</v>
      </c>
      <c r="C467" s="6">
        <v>1</v>
      </c>
      <c r="D467" s="7">
        <v>1952.1968199999999</v>
      </c>
    </row>
    <row r="468" spans="1:4" x14ac:dyDescent="0.25">
      <c r="A468" s="6">
        <v>60</v>
      </c>
      <c r="B468" s="7">
        <v>28.7</v>
      </c>
      <c r="C468" s="6">
        <v>1</v>
      </c>
      <c r="D468" s="7">
        <v>1322.4693</v>
      </c>
    </row>
    <row r="469" spans="1:4" x14ac:dyDescent="0.25">
      <c r="A469" s="6">
        <v>56</v>
      </c>
      <c r="B469" s="7">
        <v>33.82</v>
      </c>
      <c r="C469" s="6">
        <v>2</v>
      </c>
      <c r="D469" s="7">
        <v>1264.3377800000001</v>
      </c>
    </row>
    <row r="470" spans="1:4" x14ac:dyDescent="0.25">
      <c r="A470" s="6">
        <v>28</v>
      </c>
      <c r="B470" s="7">
        <v>24.32</v>
      </c>
      <c r="C470" s="6">
        <v>1</v>
      </c>
      <c r="D470" s="7">
        <v>2328.89284</v>
      </c>
    </row>
    <row r="471" spans="1:4" x14ac:dyDescent="0.25">
      <c r="A471" s="6">
        <v>18</v>
      </c>
      <c r="B471" s="7">
        <v>24.09</v>
      </c>
      <c r="C471" s="6">
        <v>1</v>
      </c>
      <c r="D471" s="7">
        <v>220.10971000000001</v>
      </c>
    </row>
    <row r="472" spans="1:4" x14ac:dyDescent="0.25">
      <c r="A472" s="6">
        <v>27</v>
      </c>
      <c r="B472" s="7">
        <v>32.67</v>
      </c>
      <c r="C472" s="6">
        <v>0</v>
      </c>
      <c r="D472" s="7">
        <v>249.70383000000001</v>
      </c>
    </row>
    <row r="473" spans="1:4" x14ac:dyDescent="0.25">
      <c r="A473" s="6">
        <v>18</v>
      </c>
      <c r="B473" s="7">
        <v>30.114999999999998</v>
      </c>
      <c r="C473" s="6">
        <v>0</v>
      </c>
      <c r="D473" s="7">
        <v>220.347185</v>
      </c>
    </row>
    <row r="474" spans="1:4" x14ac:dyDescent="0.25">
      <c r="A474" s="6">
        <v>19</v>
      </c>
      <c r="B474" s="7">
        <v>29.8</v>
      </c>
      <c r="C474" s="6">
        <v>0</v>
      </c>
      <c r="D474" s="7">
        <v>174.44649999999999</v>
      </c>
    </row>
    <row r="475" spans="1:4" x14ac:dyDescent="0.25">
      <c r="A475" s="6">
        <v>47</v>
      </c>
      <c r="B475" s="7">
        <v>33.344999999999999</v>
      </c>
      <c r="C475" s="6">
        <v>0</v>
      </c>
      <c r="D475" s="7">
        <v>2087.8784430000001</v>
      </c>
    </row>
    <row r="476" spans="1:4" x14ac:dyDescent="0.25">
      <c r="A476" s="6">
        <v>54</v>
      </c>
      <c r="B476" s="7">
        <v>25.1</v>
      </c>
      <c r="C476" s="6">
        <v>3</v>
      </c>
      <c r="D476" s="7">
        <v>2538.2296999999999</v>
      </c>
    </row>
    <row r="477" spans="1:4" x14ac:dyDescent="0.25">
      <c r="A477" s="6">
        <v>61</v>
      </c>
      <c r="B477" s="7">
        <v>28.31</v>
      </c>
      <c r="C477" s="6">
        <v>1</v>
      </c>
      <c r="D477" s="7">
        <v>2886.8663900000001</v>
      </c>
    </row>
    <row r="478" spans="1:4" x14ac:dyDescent="0.25">
      <c r="A478" s="6">
        <v>24</v>
      </c>
      <c r="B478" s="7">
        <v>28.5</v>
      </c>
      <c r="C478" s="6">
        <v>0</v>
      </c>
      <c r="D478" s="7">
        <v>3514.7528480000001</v>
      </c>
    </row>
    <row r="479" spans="1:4" x14ac:dyDescent="0.25">
      <c r="A479" s="6">
        <v>25</v>
      </c>
      <c r="B479" s="7">
        <v>35.625</v>
      </c>
      <c r="C479" s="6">
        <v>0</v>
      </c>
      <c r="D479" s="7">
        <v>253.43937500000001</v>
      </c>
    </row>
    <row r="480" spans="1:4" x14ac:dyDescent="0.25">
      <c r="A480" s="6">
        <v>21</v>
      </c>
      <c r="B480" s="7">
        <v>36.85</v>
      </c>
      <c r="C480" s="6">
        <v>0</v>
      </c>
      <c r="D480" s="7">
        <v>153.43045000000001</v>
      </c>
    </row>
    <row r="481" spans="1:4" x14ac:dyDescent="0.25">
      <c r="A481" s="6">
        <v>23</v>
      </c>
      <c r="B481" s="7">
        <v>32.56</v>
      </c>
      <c r="C481" s="6">
        <v>0</v>
      </c>
      <c r="D481" s="7">
        <v>182.42854</v>
      </c>
    </row>
    <row r="482" spans="1:4" x14ac:dyDescent="0.25">
      <c r="A482" s="6">
        <v>63</v>
      </c>
      <c r="B482" s="7">
        <v>41.325000000000003</v>
      </c>
      <c r="C482" s="6">
        <v>3</v>
      </c>
      <c r="D482" s="7">
        <v>1555.518875</v>
      </c>
    </row>
    <row r="483" spans="1:4" x14ac:dyDescent="0.25">
      <c r="A483" s="6">
        <v>49</v>
      </c>
      <c r="B483" s="7">
        <v>37.51</v>
      </c>
      <c r="C483" s="6">
        <v>2</v>
      </c>
      <c r="D483" s="7">
        <v>930.47019</v>
      </c>
    </row>
    <row r="484" spans="1:4" x14ac:dyDescent="0.25">
      <c r="A484" s="6">
        <v>18</v>
      </c>
      <c r="B484" s="7">
        <v>31.35</v>
      </c>
      <c r="C484" s="6">
        <v>0</v>
      </c>
      <c r="D484" s="7">
        <v>162.21885</v>
      </c>
    </row>
    <row r="485" spans="1:4" x14ac:dyDescent="0.25">
      <c r="A485" s="6">
        <v>51</v>
      </c>
      <c r="B485" s="7">
        <v>39.5</v>
      </c>
      <c r="C485" s="6">
        <v>1</v>
      </c>
      <c r="D485" s="7">
        <v>988.00679999999988</v>
      </c>
    </row>
    <row r="486" spans="1:4" x14ac:dyDescent="0.25">
      <c r="A486" s="6">
        <v>48</v>
      </c>
      <c r="B486" s="7">
        <v>34.299999999999997</v>
      </c>
      <c r="C486" s="6">
        <v>3</v>
      </c>
      <c r="D486" s="7">
        <v>956.30290000000002</v>
      </c>
    </row>
    <row r="487" spans="1:4" x14ac:dyDescent="0.25">
      <c r="A487" s="6">
        <v>31</v>
      </c>
      <c r="B487" s="7">
        <v>31.065000000000001</v>
      </c>
      <c r="C487" s="6">
        <v>0</v>
      </c>
      <c r="D487" s="7">
        <v>434.70233500000006</v>
      </c>
    </row>
    <row r="488" spans="1:4" x14ac:dyDescent="0.25">
      <c r="A488" s="6">
        <v>54</v>
      </c>
      <c r="B488" s="7">
        <v>21.47</v>
      </c>
      <c r="C488" s="6">
        <v>3</v>
      </c>
      <c r="D488" s="7">
        <v>1247.53513</v>
      </c>
    </row>
    <row r="489" spans="1:4" x14ac:dyDescent="0.25">
      <c r="A489" s="6">
        <v>19</v>
      </c>
      <c r="B489" s="7">
        <v>28.7</v>
      </c>
      <c r="C489" s="6">
        <v>0</v>
      </c>
      <c r="D489" s="7">
        <v>125.39359999999999</v>
      </c>
    </row>
    <row r="490" spans="1:4" x14ac:dyDescent="0.25">
      <c r="A490" s="6">
        <v>44</v>
      </c>
      <c r="B490" s="7">
        <v>38.06</v>
      </c>
      <c r="C490" s="6">
        <v>0</v>
      </c>
      <c r="D490" s="7">
        <v>4888.5135609999998</v>
      </c>
    </row>
    <row r="491" spans="1:4" x14ac:dyDescent="0.25">
      <c r="A491" s="6">
        <v>53</v>
      </c>
      <c r="B491" s="7">
        <v>31.16</v>
      </c>
      <c r="C491" s="6">
        <v>1</v>
      </c>
      <c r="D491" s="7">
        <v>1046.19794</v>
      </c>
    </row>
    <row r="492" spans="1:4" x14ac:dyDescent="0.25">
      <c r="A492" s="6">
        <v>19</v>
      </c>
      <c r="B492" s="7">
        <v>32.9</v>
      </c>
      <c r="C492" s="6">
        <v>0</v>
      </c>
      <c r="D492" s="7">
        <v>174.87739999999999</v>
      </c>
    </row>
    <row r="493" spans="1:4" x14ac:dyDescent="0.25">
      <c r="A493" s="6">
        <v>61</v>
      </c>
      <c r="B493" s="7">
        <v>25.08</v>
      </c>
      <c r="C493" s="6">
        <v>0</v>
      </c>
      <c r="D493" s="7">
        <v>2451.3091260000001</v>
      </c>
    </row>
    <row r="494" spans="1:4" x14ac:dyDescent="0.25">
      <c r="A494" s="6">
        <v>18</v>
      </c>
      <c r="B494" s="7">
        <v>25.08</v>
      </c>
      <c r="C494" s="6">
        <v>0</v>
      </c>
      <c r="D494" s="7">
        <v>219.64731999999998</v>
      </c>
    </row>
    <row r="495" spans="1:4" x14ac:dyDescent="0.25">
      <c r="A495" s="6">
        <v>61</v>
      </c>
      <c r="B495" s="7">
        <v>43.4</v>
      </c>
      <c r="C495" s="6">
        <v>0</v>
      </c>
      <c r="D495" s="7">
        <v>1257.4049</v>
      </c>
    </row>
    <row r="496" spans="1:4" x14ac:dyDescent="0.25">
      <c r="A496" s="6">
        <v>21</v>
      </c>
      <c r="B496" s="7">
        <v>25.7</v>
      </c>
      <c r="C496" s="6">
        <v>4</v>
      </c>
      <c r="D496" s="7">
        <v>1794.2105999999999</v>
      </c>
    </row>
    <row r="497" spans="1:4" x14ac:dyDescent="0.25">
      <c r="A497" s="6">
        <v>20</v>
      </c>
      <c r="B497" s="7">
        <v>27.93</v>
      </c>
      <c r="C497" s="6">
        <v>0</v>
      </c>
      <c r="D497" s="7">
        <v>196.70227</v>
      </c>
    </row>
    <row r="498" spans="1:4" x14ac:dyDescent="0.25">
      <c r="A498" s="6">
        <v>31</v>
      </c>
      <c r="B498" s="7">
        <v>23.6</v>
      </c>
      <c r="C498" s="6">
        <v>2</v>
      </c>
      <c r="D498" s="7">
        <v>493.16469999999998</v>
      </c>
    </row>
    <row r="499" spans="1:4" x14ac:dyDescent="0.25">
      <c r="A499" s="6">
        <v>45</v>
      </c>
      <c r="B499" s="7">
        <v>28.7</v>
      </c>
      <c r="C499" s="6">
        <v>2</v>
      </c>
      <c r="D499" s="7">
        <v>802.79679999999996</v>
      </c>
    </row>
    <row r="500" spans="1:4" x14ac:dyDescent="0.25">
      <c r="A500" s="6">
        <v>44</v>
      </c>
      <c r="B500" s="7">
        <v>23.98</v>
      </c>
      <c r="C500" s="6">
        <v>2</v>
      </c>
      <c r="D500" s="7">
        <v>821.11002000000008</v>
      </c>
    </row>
    <row r="501" spans="1:4" x14ac:dyDescent="0.25">
      <c r="A501" s="6">
        <v>62</v>
      </c>
      <c r="B501" s="7">
        <v>39.200000000000003</v>
      </c>
      <c r="C501" s="6">
        <v>0</v>
      </c>
      <c r="D501" s="7">
        <v>1347.086</v>
      </c>
    </row>
    <row r="502" spans="1:4" x14ac:dyDescent="0.25">
      <c r="A502" s="6">
        <v>29</v>
      </c>
      <c r="B502" s="7">
        <v>34.4</v>
      </c>
      <c r="C502" s="6">
        <v>0</v>
      </c>
      <c r="D502" s="7">
        <v>3619.7699000000002</v>
      </c>
    </row>
    <row r="503" spans="1:4" x14ac:dyDescent="0.25">
      <c r="A503" s="6">
        <v>43</v>
      </c>
      <c r="B503" s="7">
        <v>26.03</v>
      </c>
      <c r="C503" s="6">
        <v>0</v>
      </c>
      <c r="D503" s="7">
        <v>683.73686999999995</v>
      </c>
    </row>
    <row r="504" spans="1:4" x14ac:dyDescent="0.25">
      <c r="A504" s="6">
        <v>51</v>
      </c>
      <c r="B504" s="7">
        <v>23.21</v>
      </c>
      <c r="C504" s="6">
        <v>1</v>
      </c>
      <c r="D504" s="7">
        <v>2221.81149</v>
      </c>
    </row>
    <row r="505" spans="1:4" x14ac:dyDescent="0.25">
      <c r="A505" s="6">
        <v>19</v>
      </c>
      <c r="B505" s="7">
        <v>30.25</v>
      </c>
      <c r="C505" s="6">
        <v>0</v>
      </c>
      <c r="D505" s="7">
        <v>3254.8340499999999</v>
      </c>
    </row>
    <row r="506" spans="1:4" x14ac:dyDescent="0.25">
      <c r="A506" s="6">
        <v>38</v>
      </c>
      <c r="B506" s="7">
        <v>28.93</v>
      </c>
      <c r="C506" s="6">
        <v>1</v>
      </c>
      <c r="D506" s="7">
        <v>597.43846999999994</v>
      </c>
    </row>
    <row r="507" spans="1:4" x14ac:dyDescent="0.25">
      <c r="A507" s="6">
        <v>37</v>
      </c>
      <c r="B507" s="7">
        <v>30.875</v>
      </c>
      <c r="C507" s="6">
        <v>3</v>
      </c>
      <c r="D507" s="7">
        <v>679.68632500000001</v>
      </c>
    </row>
    <row r="508" spans="1:4" x14ac:dyDescent="0.25">
      <c r="A508" s="6">
        <v>22</v>
      </c>
      <c r="B508" s="7">
        <v>31.35</v>
      </c>
      <c r="C508" s="6">
        <v>1</v>
      </c>
      <c r="D508" s="7">
        <v>264.32685000000004</v>
      </c>
    </row>
    <row r="509" spans="1:4" x14ac:dyDescent="0.25">
      <c r="A509" s="6">
        <v>21</v>
      </c>
      <c r="B509" s="7">
        <v>23.75</v>
      </c>
      <c r="C509" s="6">
        <v>2</v>
      </c>
      <c r="D509" s="7">
        <v>307.70954999999998</v>
      </c>
    </row>
    <row r="510" spans="1:4" x14ac:dyDescent="0.25">
      <c r="A510" s="6">
        <v>24</v>
      </c>
      <c r="B510" s="7">
        <v>25.27</v>
      </c>
      <c r="C510" s="6">
        <v>0</v>
      </c>
      <c r="D510" s="7">
        <v>304.42133000000001</v>
      </c>
    </row>
    <row r="511" spans="1:4" x14ac:dyDescent="0.25">
      <c r="A511" s="6">
        <v>57</v>
      </c>
      <c r="B511" s="7">
        <v>28.7</v>
      </c>
      <c r="C511" s="6">
        <v>0</v>
      </c>
      <c r="D511" s="7">
        <v>1145.528</v>
      </c>
    </row>
    <row r="512" spans="1:4" x14ac:dyDescent="0.25">
      <c r="A512" s="6">
        <v>56</v>
      </c>
      <c r="B512" s="7">
        <v>32.11</v>
      </c>
      <c r="C512" s="6">
        <v>1</v>
      </c>
      <c r="D512" s="7">
        <v>1176.30009</v>
      </c>
    </row>
    <row r="513" spans="1:4" x14ac:dyDescent="0.25">
      <c r="A513" s="6">
        <v>27</v>
      </c>
      <c r="B513" s="7">
        <v>33.659999999999997</v>
      </c>
      <c r="C513" s="6">
        <v>0</v>
      </c>
      <c r="D513" s="7">
        <v>249.84144000000001</v>
      </c>
    </row>
    <row r="514" spans="1:4" x14ac:dyDescent="0.25">
      <c r="A514" s="6">
        <v>51</v>
      </c>
      <c r="B514" s="7">
        <v>22.42</v>
      </c>
      <c r="C514" s="6">
        <v>0</v>
      </c>
      <c r="D514" s="7">
        <v>936.13268000000005</v>
      </c>
    </row>
    <row r="515" spans="1:4" x14ac:dyDescent="0.25">
      <c r="A515" s="6">
        <v>19</v>
      </c>
      <c r="B515" s="7">
        <v>30.4</v>
      </c>
      <c r="C515" s="6">
        <v>0</v>
      </c>
      <c r="D515" s="7">
        <v>125.62989999999999</v>
      </c>
    </row>
    <row r="516" spans="1:4" x14ac:dyDescent="0.25">
      <c r="A516" s="6">
        <v>39</v>
      </c>
      <c r="B516" s="7">
        <v>28.3</v>
      </c>
      <c r="C516" s="6">
        <v>1</v>
      </c>
      <c r="D516" s="7">
        <v>2108.2159999999999</v>
      </c>
    </row>
    <row r="517" spans="1:4" x14ac:dyDescent="0.25">
      <c r="A517" s="6">
        <v>58</v>
      </c>
      <c r="B517" s="7">
        <v>35.700000000000003</v>
      </c>
      <c r="C517" s="6">
        <v>0</v>
      </c>
      <c r="D517" s="7">
        <v>1136.2755</v>
      </c>
    </row>
    <row r="518" spans="1:4" x14ac:dyDescent="0.25">
      <c r="A518" s="6">
        <v>20</v>
      </c>
      <c r="B518" s="7">
        <v>35.31</v>
      </c>
      <c r="C518" s="6">
        <v>1</v>
      </c>
      <c r="D518" s="7">
        <v>2772.4288750000001</v>
      </c>
    </row>
    <row r="519" spans="1:4" x14ac:dyDescent="0.25">
      <c r="A519" s="6">
        <v>45</v>
      </c>
      <c r="B519" s="7">
        <v>30.495000000000001</v>
      </c>
      <c r="C519" s="6">
        <v>2</v>
      </c>
      <c r="D519" s="7">
        <v>841.34630500000003</v>
      </c>
    </row>
    <row r="520" spans="1:4" x14ac:dyDescent="0.25">
      <c r="A520" s="6">
        <v>35</v>
      </c>
      <c r="B520" s="7">
        <v>31</v>
      </c>
      <c r="C520" s="6">
        <v>1</v>
      </c>
      <c r="D520" s="7">
        <v>524.07650000000001</v>
      </c>
    </row>
    <row r="521" spans="1:4" x14ac:dyDescent="0.25">
      <c r="A521" s="6">
        <v>31</v>
      </c>
      <c r="B521" s="7">
        <v>30.875</v>
      </c>
      <c r="C521" s="6">
        <v>0</v>
      </c>
      <c r="D521" s="7">
        <v>385.77592500000003</v>
      </c>
    </row>
    <row r="522" spans="1:4" x14ac:dyDescent="0.25">
      <c r="A522" s="6">
        <v>50</v>
      </c>
      <c r="B522" s="7">
        <v>27.36</v>
      </c>
      <c r="C522" s="6">
        <v>0</v>
      </c>
      <c r="D522" s="7">
        <v>2565.657526</v>
      </c>
    </row>
    <row r="523" spans="1:4" x14ac:dyDescent="0.25">
      <c r="A523" s="6">
        <v>32</v>
      </c>
      <c r="B523" s="7">
        <v>44.22</v>
      </c>
      <c r="C523" s="6">
        <v>0</v>
      </c>
      <c r="D523" s="7">
        <v>399.41777999999999</v>
      </c>
    </row>
    <row r="524" spans="1:4" x14ac:dyDescent="0.25">
      <c r="A524" s="6">
        <v>51</v>
      </c>
      <c r="B524" s="7">
        <v>33.914999999999999</v>
      </c>
      <c r="C524" s="6">
        <v>0</v>
      </c>
      <c r="D524" s="7">
        <v>986.63048500000002</v>
      </c>
    </row>
    <row r="525" spans="1:4" x14ac:dyDescent="0.25">
      <c r="A525" s="6">
        <v>38</v>
      </c>
      <c r="B525" s="7">
        <v>37.729999999999997</v>
      </c>
      <c r="C525" s="6">
        <v>0</v>
      </c>
      <c r="D525" s="7">
        <v>539.76166999999998</v>
      </c>
    </row>
    <row r="526" spans="1:4" x14ac:dyDescent="0.25">
      <c r="A526" s="6">
        <v>42</v>
      </c>
      <c r="B526" s="7">
        <v>26.07</v>
      </c>
      <c r="C526" s="6">
        <v>1</v>
      </c>
      <c r="D526" s="7">
        <v>3824.5593269999999</v>
      </c>
    </row>
    <row r="527" spans="1:4" x14ac:dyDescent="0.25">
      <c r="A527" s="6">
        <v>18</v>
      </c>
      <c r="B527" s="7">
        <v>33.880000000000003</v>
      </c>
      <c r="C527" s="6">
        <v>0</v>
      </c>
      <c r="D527" s="7">
        <v>1148.2634849999999</v>
      </c>
    </row>
    <row r="528" spans="1:4" x14ac:dyDescent="0.25">
      <c r="A528" s="6">
        <v>19</v>
      </c>
      <c r="B528" s="7">
        <v>30.59</v>
      </c>
      <c r="C528" s="6">
        <v>2</v>
      </c>
      <c r="D528" s="7">
        <v>2405.9680189999999</v>
      </c>
    </row>
    <row r="529" spans="1:4" x14ac:dyDescent="0.25">
      <c r="A529" s="6">
        <v>51</v>
      </c>
      <c r="B529" s="7">
        <v>25.8</v>
      </c>
      <c r="C529" s="6">
        <v>1</v>
      </c>
      <c r="D529" s="7">
        <v>986.10249999999996</v>
      </c>
    </row>
    <row r="530" spans="1:4" x14ac:dyDescent="0.25">
      <c r="A530" s="6">
        <v>46</v>
      </c>
      <c r="B530" s="7">
        <v>39.424999999999997</v>
      </c>
      <c r="C530" s="6">
        <v>1</v>
      </c>
      <c r="D530" s="7">
        <v>834.29087500000003</v>
      </c>
    </row>
    <row r="531" spans="1:4" x14ac:dyDescent="0.25">
      <c r="A531" s="6">
        <v>18</v>
      </c>
      <c r="B531" s="7">
        <v>25.46</v>
      </c>
      <c r="C531" s="6">
        <v>0</v>
      </c>
      <c r="D531" s="7">
        <v>170.80014</v>
      </c>
    </row>
    <row r="532" spans="1:4" x14ac:dyDescent="0.25">
      <c r="A532" s="6">
        <v>57</v>
      </c>
      <c r="B532" s="7">
        <v>42.13</v>
      </c>
      <c r="C532" s="6">
        <v>1</v>
      </c>
      <c r="D532" s="7">
        <v>4867.55177</v>
      </c>
    </row>
    <row r="533" spans="1:4" x14ac:dyDescent="0.25">
      <c r="A533" s="6">
        <v>62</v>
      </c>
      <c r="B533" s="7">
        <v>31.73</v>
      </c>
      <c r="C533" s="6">
        <v>0</v>
      </c>
      <c r="D533" s="7">
        <v>1404.3476699999999</v>
      </c>
    </row>
    <row r="534" spans="1:4" x14ac:dyDescent="0.25">
      <c r="A534" s="6">
        <v>59</v>
      </c>
      <c r="B534" s="7">
        <v>29.7</v>
      </c>
      <c r="C534" s="6">
        <v>2</v>
      </c>
      <c r="D534" s="7">
        <v>1292.5886</v>
      </c>
    </row>
    <row r="535" spans="1:4" x14ac:dyDescent="0.25">
      <c r="A535" s="6">
        <v>37</v>
      </c>
      <c r="B535" s="7">
        <v>36.19</v>
      </c>
      <c r="C535" s="6">
        <v>0</v>
      </c>
      <c r="D535" s="7">
        <v>1921.4705529999999</v>
      </c>
    </row>
    <row r="536" spans="1:4" x14ac:dyDescent="0.25">
      <c r="A536" s="6">
        <v>64</v>
      </c>
      <c r="B536" s="7">
        <v>40.479999999999997</v>
      </c>
      <c r="C536" s="6">
        <v>0</v>
      </c>
      <c r="D536" s="7">
        <v>1383.1115199999999</v>
      </c>
    </row>
    <row r="537" spans="1:4" x14ac:dyDescent="0.25">
      <c r="A537" s="6">
        <v>38</v>
      </c>
      <c r="B537" s="7">
        <v>28.024999999999999</v>
      </c>
      <c r="C537" s="6">
        <v>1</v>
      </c>
      <c r="D537" s="7">
        <v>606.71267499999999</v>
      </c>
    </row>
    <row r="538" spans="1:4" x14ac:dyDescent="0.25">
      <c r="A538" s="6">
        <v>33</v>
      </c>
      <c r="B538" s="7">
        <v>38.9</v>
      </c>
      <c r="C538" s="6">
        <v>3</v>
      </c>
      <c r="D538" s="7">
        <v>597.23779999999999</v>
      </c>
    </row>
    <row r="539" spans="1:4" x14ac:dyDescent="0.25">
      <c r="A539" s="6">
        <v>46</v>
      </c>
      <c r="B539" s="7">
        <v>30.2</v>
      </c>
      <c r="C539" s="6">
        <v>2</v>
      </c>
      <c r="D539" s="7">
        <v>882.50859999999989</v>
      </c>
    </row>
    <row r="540" spans="1:4" x14ac:dyDescent="0.25">
      <c r="A540" s="6">
        <v>46</v>
      </c>
      <c r="B540" s="7">
        <v>28.05</v>
      </c>
      <c r="C540" s="6">
        <v>1</v>
      </c>
      <c r="D540" s="7">
        <v>823.30975000000001</v>
      </c>
    </row>
    <row r="541" spans="1:4" x14ac:dyDescent="0.25">
      <c r="A541" s="6">
        <v>53</v>
      </c>
      <c r="B541" s="7">
        <v>31.35</v>
      </c>
      <c r="C541" s="6">
        <v>0</v>
      </c>
      <c r="D541" s="7">
        <v>2734.6042069999999</v>
      </c>
    </row>
    <row r="542" spans="1:4" x14ac:dyDescent="0.25">
      <c r="A542" s="6">
        <v>34</v>
      </c>
      <c r="B542" s="7">
        <v>38</v>
      </c>
      <c r="C542" s="6">
        <v>3</v>
      </c>
      <c r="D542" s="7">
        <v>619.64480000000003</v>
      </c>
    </row>
    <row r="543" spans="1:4" x14ac:dyDescent="0.25">
      <c r="A543" s="6">
        <v>20</v>
      </c>
      <c r="B543" s="7">
        <v>31.79</v>
      </c>
      <c r="C543" s="6">
        <v>2</v>
      </c>
      <c r="D543" s="7">
        <v>305.63881000000003</v>
      </c>
    </row>
    <row r="544" spans="1:4" x14ac:dyDescent="0.25">
      <c r="A544" s="6">
        <v>63</v>
      </c>
      <c r="B544" s="7">
        <v>36.299999999999997</v>
      </c>
      <c r="C544" s="6">
        <v>0</v>
      </c>
      <c r="D544" s="7">
        <v>1388.7203999999999</v>
      </c>
    </row>
    <row r="545" spans="1:4" x14ac:dyDescent="0.25">
      <c r="A545" s="6">
        <v>54</v>
      </c>
      <c r="B545" s="7">
        <v>47.41</v>
      </c>
      <c r="C545" s="6">
        <v>0</v>
      </c>
      <c r="D545" s="7">
        <v>6377.0428010000005</v>
      </c>
    </row>
    <row r="546" spans="1:4" x14ac:dyDescent="0.25">
      <c r="A546" s="6">
        <v>54</v>
      </c>
      <c r="B546" s="7">
        <v>30.21</v>
      </c>
      <c r="C546" s="6">
        <v>0</v>
      </c>
      <c r="D546" s="7">
        <v>1023.1499900000001</v>
      </c>
    </row>
    <row r="547" spans="1:4" x14ac:dyDescent="0.25">
      <c r="A547" s="6">
        <v>49</v>
      </c>
      <c r="B547" s="7">
        <v>25.84</v>
      </c>
      <c r="C547" s="6">
        <v>2</v>
      </c>
      <c r="D547" s="7">
        <v>2380.72406</v>
      </c>
    </row>
    <row r="548" spans="1:4" x14ac:dyDescent="0.25">
      <c r="A548" s="6">
        <v>28</v>
      </c>
      <c r="B548" s="7">
        <v>35.435000000000002</v>
      </c>
      <c r="C548" s="6">
        <v>0</v>
      </c>
      <c r="D548" s="7">
        <v>326.88466499999998</v>
      </c>
    </row>
    <row r="549" spans="1:4" x14ac:dyDescent="0.25">
      <c r="A549" s="6">
        <v>54</v>
      </c>
      <c r="B549" s="7">
        <v>46.7</v>
      </c>
      <c r="C549" s="6">
        <v>2</v>
      </c>
      <c r="D549" s="7">
        <v>1153.8421000000001</v>
      </c>
    </row>
    <row r="550" spans="1:4" x14ac:dyDescent="0.25">
      <c r="A550" s="6">
        <v>25</v>
      </c>
      <c r="B550" s="7">
        <v>28.594999999999999</v>
      </c>
      <c r="C550" s="6">
        <v>0</v>
      </c>
      <c r="D550" s="7">
        <v>321.36220500000002</v>
      </c>
    </row>
    <row r="551" spans="1:4" x14ac:dyDescent="0.25">
      <c r="A551" s="6">
        <v>43</v>
      </c>
      <c r="B551" s="7">
        <v>46.2</v>
      </c>
      <c r="C551" s="6">
        <v>0</v>
      </c>
      <c r="D551" s="7">
        <v>4586.3204999999998</v>
      </c>
    </row>
    <row r="552" spans="1:4" x14ac:dyDescent="0.25">
      <c r="A552" s="6">
        <v>63</v>
      </c>
      <c r="B552" s="7">
        <v>30.8</v>
      </c>
      <c r="C552" s="6">
        <v>0</v>
      </c>
      <c r="D552" s="7">
        <v>1339.0558999999998</v>
      </c>
    </row>
    <row r="553" spans="1:4" x14ac:dyDescent="0.25">
      <c r="A553" s="6">
        <v>32</v>
      </c>
      <c r="B553" s="7">
        <v>28.93</v>
      </c>
      <c r="C553" s="6">
        <v>0</v>
      </c>
      <c r="D553" s="7">
        <v>397.29246999999998</v>
      </c>
    </row>
    <row r="554" spans="1:4" x14ac:dyDescent="0.25">
      <c r="A554" s="6">
        <v>62</v>
      </c>
      <c r="B554" s="7">
        <v>21.4</v>
      </c>
      <c r="C554" s="6">
        <v>0</v>
      </c>
      <c r="D554" s="7">
        <v>1295.7118</v>
      </c>
    </row>
    <row r="555" spans="1:4" x14ac:dyDescent="0.25">
      <c r="A555" s="6">
        <v>52</v>
      </c>
      <c r="B555" s="7">
        <v>31.73</v>
      </c>
      <c r="C555" s="6">
        <v>2</v>
      </c>
      <c r="D555" s="7">
        <v>1118.76567</v>
      </c>
    </row>
    <row r="556" spans="1:4" x14ac:dyDescent="0.25">
      <c r="A556" s="6">
        <v>25</v>
      </c>
      <c r="B556" s="7">
        <v>41.325000000000003</v>
      </c>
      <c r="C556" s="6">
        <v>0</v>
      </c>
      <c r="D556" s="7">
        <v>1787.8900679999999</v>
      </c>
    </row>
    <row r="557" spans="1:4" x14ac:dyDescent="0.25">
      <c r="A557" s="6">
        <v>28</v>
      </c>
      <c r="B557" s="7">
        <v>23.8</v>
      </c>
      <c r="C557" s="6">
        <v>2</v>
      </c>
      <c r="D557" s="7">
        <v>384.76740000000001</v>
      </c>
    </row>
    <row r="558" spans="1:4" x14ac:dyDescent="0.25">
      <c r="A558" s="6">
        <v>46</v>
      </c>
      <c r="B558" s="7">
        <v>33.44</v>
      </c>
      <c r="C558" s="6">
        <v>1</v>
      </c>
      <c r="D558" s="7">
        <v>833.45895999999993</v>
      </c>
    </row>
    <row r="559" spans="1:4" x14ac:dyDescent="0.25">
      <c r="A559" s="6">
        <v>34</v>
      </c>
      <c r="B559" s="7">
        <v>34.21</v>
      </c>
      <c r="C559" s="6">
        <v>0</v>
      </c>
      <c r="D559" s="7">
        <v>393.51799</v>
      </c>
    </row>
    <row r="560" spans="1:4" x14ac:dyDescent="0.25">
      <c r="A560" s="6">
        <v>35</v>
      </c>
      <c r="B560" s="7">
        <v>34.104999999999997</v>
      </c>
      <c r="C560" s="6">
        <v>3</v>
      </c>
      <c r="D560" s="7">
        <v>3998.3425949999996</v>
      </c>
    </row>
    <row r="561" spans="1:4" x14ac:dyDescent="0.25">
      <c r="A561" s="6">
        <v>19</v>
      </c>
      <c r="B561" s="7">
        <v>35.53</v>
      </c>
      <c r="C561" s="6">
        <v>0</v>
      </c>
      <c r="D561" s="7">
        <v>164.64296999999999</v>
      </c>
    </row>
    <row r="562" spans="1:4" x14ac:dyDescent="0.25">
      <c r="A562" s="6">
        <v>46</v>
      </c>
      <c r="B562" s="7">
        <v>19.95</v>
      </c>
      <c r="C562" s="6">
        <v>2</v>
      </c>
      <c r="D562" s="7">
        <v>919.38384999999994</v>
      </c>
    </row>
    <row r="563" spans="1:4" x14ac:dyDescent="0.25">
      <c r="A563" s="6">
        <v>54</v>
      </c>
      <c r="B563" s="7">
        <v>32.68</v>
      </c>
      <c r="C563" s="6">
        <v>0</v>
      </c>
      <c r="D563" s="7">
        <v>1092.3933199999999</v>
      </c>
    </row>
    <row r="564" spans="1:4" x14ac:dyDescent="0.25">
      <c r="A564" s="6">
        <v>27</v>
      </c>
      <c r="B564" s="7">
        <v>30.5</v>
      </c>
      <c r="C564" s="6">
        <v>0</v>
      </c>
      <c r="D564" s="7">
        <v>249.40219999999999</v>
      </c>
    </row>
    <row r="565" spans="1:4" x14ac:dyDescent="0.25">
      <c r="A565" s="6">
        <v>50</v>
      </c>
      <c r="B565" s="7">
        <v>44.77</v>
      </c>
      <c r="C565" s="6">
        <v>1</v>
      </c>
      <c r="D565" s="7">
        <v>905.87302999999997</v>
      </c>
    </row>
    <row r="566" spans="1:4" x14ac:dyDescent="0.25">
      <c r="A566" s="6">
        <v>18</v>
      </c>
      <c r="B566" s="7">
        <v>32.119999999999997</v>
      </c>
      <c r="C566" s="6">
        <v>2</v>
      </c>
      <c r="D566" s="7">
        <v>280.12588</v>
      </c>
    </row>
    <row r="567" spans="1:4" x14ac:dyDescent="0.25">
      <c r="A567" s="6">
        <v>19</v>
      </c>
      <c r="B567" s="7">
        <v>30.495000000000001</v>
      </c>
      <c r="C567" s="6">
        <v>0</v>
      </c>
      <c r="D567" s="7">
        <v>212.84310500000001</v>
      </c>
    </row>
    <row r="568" spans="1:4" x14ac:dyDescent="0.25">
      <c r="A568" s="6">
        <v>38</v>
      </c>
      <c r="B568" s="7">
        <v>40.564999999999998</v>
      </c>
      <c r="C568" s="6">
        <v>1</v>
      </c>
      <c r="D568" s="7">
        <v>637.35573499999998</v>
      </c>
    </row>
    <row r="569" spans="1:4" x14ac:dyDescent="0.25">
      <c r="A569" s="6">
        <v>41</v>
      </c>
      <c r="B569" s="7">
        <v>30.59</v>
      </c>
      <c r="C569" s="6">
        <v>2</v>
      </c>
      <c r="D569" s="7">
        <v>725.67231000000004</v>
      </c>
    </row>
    <row r="570" spans="1:4" x14ac:dyDescent="0.25">
      <c r="A570" s="6">
        <v>49</v>
      </c>
      <c r="B570" s="7">
        <v>31.9</v>
      </c>
      <c r="C570" s="6">
        <v>5</v>
      </c>
      <c r="D570" s="7">
        <v>1155.2904000000001</v>
      </c>
    </row>
    <row r="571" spans="1:4" x14ac:dyDescent="0.25">
      <c r="A571" s="6">
        <v>48</v>
      </c>
      <c r="B571" s="7">
        <v>40.564999999999998</v>
      </c>
      <c r="C571" s="6">
        <v>2</v>
      </c>
      <c r="D571" s="7">
        <v>4570.2022349999997</v>
      </c>
    </row>
    <row r="572" spans="1:4" x14ac:dyDescent="0.25">
      <c r="A572" s="6">
        <v>31</v>
      </c>
      <c r="B572" s="7">
        <v>29.1</v>
      </c>
      <c r="C572" s="6">
        <v>0</v>
      </c>
      <c r="D572" s="7">
        <v>376.12919999999997</v>
      </c>
    </row>
    <row r="573" spans="1:4" x14ac:dyDescent="0.25">
      <c r="A573" s="6">
        <v>18</v>
      </c>
      <c r="B573" s="7">
        <v>37.29</v>
      </c>
      <c r="C573" s="6">
        <v>1</v>
      </c>
      <c r="D573" s="7">
        <v>221.94450999999998</v>
      </c>
    </row>
    <row r="574" spans="1:4" x14ac:dyDescent="0.25">
      <c r="A574" s="6">
        <v>30</v>
      </c>
      <c r="B574" s="7">
        <v>43.12</v>
      </c>
      <c r="C574" s="6">
        <v>2</v>
      </c>
      <c r="D574" s="7">
        <v>475.36368000000004</v>
      </c>
    </row>
    <row r="575" spans="1:4" x14ac:dyDescent="0.25">
      <c r="A575" s="6">
        <v>62</v>
      </c>
      <c r="B575" s="7">
        <v>36.86</v>
      </c>
      <c r="C575" s="6">
        <v>1</v>
      </c>
      <c r="D575" s="7">
        <v>3162.000106</v>
      </c>
    </row>
    <row r="576" spans="1:4" x14ac:dyDescent="0.25">
      <c r="A576" s="6">
        <v>57</v>
      </c>
      <c r="B576" s="7">
        <v>34.295000000000002</v>
      </c>
      <c r="C576" s="6">
        <v>2</v>
      </c>
      <c r="D576" s="7">
        <v>1322.4057049999999</v>
      </c>
    </row>
    <row r="577" spans="1:4" x14ac:dyDescent="0.25">
      <c r="A577" s="6">
        <v>58</v>
      </c>
      <c r="B577" s="7">
        <v>27.17</v>
      </c>
      <c r="C577" s="6">
        <v>0</v>
      </c>
      <c r="D577" s="7">
        <v>1222.2898300000002</v>
      </c>
    </row>
    <row r="578" spans="1:4" x14ac:dyDescent="0.25">
      <c r="A578" s="6">
        <v>22</v>
      </c>
      <c r="B578" s="7">
        <v>26.84</v>
      </c>
      <c r="C578" s="6">
        <v>0</v>
      </c>
      <c r="D578" s="7">
        <v>166.49996000000002</v>
      </c>
    </row>
    <row r="579" spans="1:4" x14ac:dyDescent="0.25">
      <c r="A579" s="6">
        <v>31</v>
      </c>
      <c r="B579" s="7">
        <v>38.094999999999999</v>
      </c>
      <c r="C579" s="6">
        <v>1</v>
      </c>
      <c r="D579" s="7">
        <v>5857.1074480000007</v>
      </c>
    </row>
    <row r="580" spans="1:4" x14ac:dyDescent="0.25">
      <c r="A580" s="6">
        <v>52</v>
      </c>
      <c r="B580" s="7">
        <v>30.2</v>
      </c>
      <c r="C580" s="6">
        <v>1</v>
      </c>
      <c r="D580" s="7">
        <v>972.45300000000009</v>
      </c>
    </row>
    <row r="581" spans="1:4" x14ac:dyDescent="0.25">
      <c r="A581" s="6">
        <v>25</v>
      </c>
      <c r="B581" s="7">
        <v>23.465</v>
      </c>
      <c r="C581" s="6">
        <v>0</v>
      </c>
      <c r="D581" s="7">
        <v>320.649135</v>
      </c>
    </row>
    <row r="582" spans="1:4" x14ac:dyDescent="0.25">
      <c r="A582" s="6">
        <v>59</v>
      </c>
      <c r="B582" s="7">
        <v>25.46</v>
      </c>
      <c r="C582" s="6">
        <v>1</v>
      </c>
      <c r="D582" s="7">
        <v>1291.39924</v>
      </c>
    </row>
    <row r="583" spans="1:4" x14ac:dyDescent="0.25">
      <c r="A583" s="6">
        <v>19</v>
      </c>
      <c r="B583" s="7">
        <v>30.59</v>
      </c>
      <c r="C583" s="6">
        <v>0</v>
      </c>
      <c r="D583" s="7">
        <v>163.95631</v>
      </c>
    </row>
    <row r="584" spans="1:4" x14ac:dyDescent="0.25">
      <c r="A584" s="6">
        <v>39</v>
      </c>
      <c r="B584" s="7">
        <v>45.43</v>
      </c>
      <c r="C584" s="6">
        <v>2</v>
      </c>
      <c r="D584" s="7">
        <v>635.62707</v>
      </c>
    </row>
    <row r="585" spans="1:4" x14ac:dyDescent="0.25">
      <c r="A585" s="6">
        <v>32</v>
      </c>
      <c r="B585" s="7">
        <v>23.65</v>
      </c>
      <c r="C585" s="6">
        <v>1</v>
      </c>
      <c r="D585" s="7">
        <v>1762.623951</v>
      </c>
    </row>
    <row r="586" spans="1:4" x14ac:dyDescent="0.25">
      <c r="A586" s="6">
        <v>19</v>
      </c>
      <c r="B586" s="7">
        <v>20.7</v>
      </c>
      <c r="C586" s="6">
        <v>0</v>
      </c>
      <c r="D586" s="7">
        <v>124.2816</v>
      </c>
    </row>
    <row r="587" spans="1:4" x14ac:dyDescent="0.25">
      <c r="A587" s="6">
        <v>33</v>
      </c>
      <c r="B587" s="7">
        <v>28.27</v>
      </c>
      <c r="C587" s="6">
        <v>1</v>
      </c>
      <c r="D587" s="7">
        <v>477.96022999999997</v>
      </c>
    </row>
    <row r="588" spans="1:4" x14ac:dyDescent="0.25">
      <c r="A588" s="6">
        <v>21</v>
      </c>
      <c r="B588" s="7">
        <v>20.234999999999999</v>
      </c>
      <c r="C588" s="6">
        <v>3</v>
      </c>
      <c r="D588" s="7">
        <v>386.12096499999996</v>
      </c>
    </row>
    <row r="589" spans="1:4" x14ac:dyDescent="0.25">
      <c r="A589" s="6">
        <v>34</v>
      </c>
      <c r="B589" s="7">
        <v>30.21</v>
      </c>
      <c r="C589" s="6">
        <v>1</v>
      </c>
      <c r="D589" s="7">
        <v>4394.3876099999998</v>
      </c>
    </row>
    <row r="590" spans="1:4" x14ac:dyDescent="0.25">
      <c r="A590" s="6">
        <v>61</v>
      </c>
      <c r="B590" s="7">
        <v>35.909999999999997</v>
      </c>
      <c r="C590" s="6">
        <v>0</v>
      </c>
      <c r="D590" s="7">
        <v>1363.5637899999999</v>
      </c>
    </row>
    <row r="591" spans="1:4" x14ac:dyDescent="0.25">
      <c r="A591" s="6">
        <v>38</v>
      </c>
      <c r="B591" s="7">
        <v>30.69</v>
      </c>
      <c r="C591" s="6">
        <v>1</v>
      </c>
      <c r="D591" s="7">
        <v>597.68311000000006</v>
      </c>
    </row>
    <row r="592" spans="1:4" x14ac:dyDescent="0.25">
      <c r="A592" s="6">
        <v>58</v>
      </c>
      <c r="B592" s="7">
        <v>29</v>
      </c>
      <c r="C592" s="6">
        <v>0</v>
      </c>
      <c r="D592" s="7">
        <v>1184.2441999999999</v>
      </c>
    </row>
    <row r="593" spans="1:4" x14ac:dyDescent="0.25">
      <c r="A593" s="6">
        <v>47</v>
      </c>
      <c r="B593" s="7">
        <v>19.57</v>
      </c>
      <c r="C593" s="6">
        <v>1</v>
      </c>
      <c r="D593" s="7">
        <v>842.80692999999997</v>
      </c>
    </row>
    <row r="594" spans="1:4" x14ac:dyDescent="0.25">
      <c r="A594" s="6">
        <v>20</v>
      </c>
      <c r="B594" s="7">
        <v>31.13</v>
      </c>
      <c r="C594" s="6">
        <v>2</v>
      </c>
      <c r="D594" s="7">
        <v>256.64706999999999</v>
      </c>
    </row>
    <row r="595" spans="1:4" x14ac:dyDescent="0.25">
      <c r="A595" s="6">
        <v>21</v>
      </c>
      <c r="B595" s="7">
        <v>21.85</v>
      </c>
      <c r="C595" s="6">
        <v>1</v>
      </c>
      <c r="D595" s="7">
        <v>1535.9104499999999</v>
      </c>
    </row>
    <row r="596" spans="1:4" x14ac:dyDescent="0.25">
      <c r="A596" s="6">
        <v>41</v>
      </c>
      <c r="B596" s="7">
        <v>40.26</v>
      </c>
      <c r="C596" s="6">
        <v>0</v>
      </c>
      <c r="D596" s="7">
        <v>570.91643999999997</v>
      </c>
    </row>
    <row r="597" spans="1:4" x14ac:dyDescent="0.25">
      <c r="A597" s="6">
        <v>46</v>
      </c>
      <c r="B597" s="7">
        <v>33.725000000000001</v>
      </c>
      <c r="C597" s="6">
        <v>1</v>
      </c>
      <c r="D597" s="7">
        <v>882.39857499999994</v>
      </c>
    </row>
    <row r="598" spans="1:4" x14ac:dyDescent="0.25">
      <c r="A598" s="6">
        <v>42</v>
      </c>
      <c r="B598" s="7">
        <v>29.48</v>
      </c>
      <c r="C598" s="6">
        <v>2</v>
      </c>
      <c r="D598" s="7">
        <v>764.03091999999992</v>
      </c>
    </row>
    <row r="599" spans="1:4" x14ac:dyDescent="0.25">
      <c r="A599" s="6">
        <v>34</v>
      </c>
      <c r="B599" s="7">
        <v>33.25</v>
      </c>
      <c r="C599" s="6">
        <v>1</v>
      </c>
      <c r="D599" s="7">
        <v>559.48455000000001</v>
      </c>
    </row>
    <row r="600" spans="1:4" x14ac:dyDescent="0.25">
      <c r="A600" s="6">
        <v>43</v>
      </c>
      <c r="B600" s="7">
        <v>32.6</v>
      </c>
      <c r="C600" s="6">
        <v>2</v>
      </c>
      <c r="D600" s="7">
        <v>744.15010000000007</v>
      </c>
    </row>
    <row r="601" spans="1:4" x14ac:dyDescent="0.25">
      <c r="A601" s="6">
        <v>52</v>
      </c>
      <c r="B601" s="7">
        <v>37.524999999999999</v>
      </c>
      <c r="C601" s="6">
        <v>2</v>
      </c>
      <c r="D601" s="7">
        <v>3347.197189</v>
      </c>
    </row>
    <row r="602" spans="1:4" x14ac:dyDescent="0.25">
      <c r="A602" s="6">
        <v>18</v>
      </c>
      <c r="B602" s="7">
        <v>39.159999999999997</v>
      </c>
      <c r="C602" s="6">
        <v>0</v>
      </c>
      <c r="D602" s="7">
        <v>163.30444</v>
      </c>
    </row>
    <row r="603" spans="1:4" x14ac:dyDescent="0.25">
      <c r="A603" s="6">
        <v>51</v>
      </c>
      <c r="B603" s="7">
        <v>31.635000000000002</v>
      </c>
      <c r="C603" s="6">
        <v>0</v>
      </c>
      <c r="D603" s="7">
        <v>917.41356500000006</v>
      </c>
    </row>
    <row r="604" spans="1:4" x14ac:dyDescent="0.25">
      <c r="A604" s="6">
        <v>56</v>
      </c>
      <c r="B604" s="7">
        <v>25.3</v>
      </c>
      <c r="C604" s="6">
        <v>0</v>
      </c>
      <c r="D604" s="7">
        <v>1107.0535</v>
      </c>
    </row>
    <row r="605" spans="1:4" x14ac:dyDescent="0.25">
      <c r="A605" s="6">
        <v>64</v>
      </c>
      <c r="B605" s="7">
        <v>39.049999999999997</v>
      </c>
      <c r="C605" s="6">
        <v>3</v>
      </c>
      <c r="D605" s="7">
        <v>1608.5127500000001</v>
      </c>
    </row>
    <row r="606" spans="1:4" x14ac:dyDescent="0.25">
      <c r="A606" s="6">
        <v>19</v>
      </c>
      <c r="B606" s="7">
        <v>28.31</v>
      </c>
      <c r="C606" s="6">
        <v>0</v>
      </c>
      <c r="D606" s="7">
        <v>1746.8983899999998</v>
      </c>
    </row>
    <row r="607" spans="1:4" x14ac:dyDescent="0.25">
      <c r="A607" s="6">
        <v>51</v>
      </c>
      <c r="B607" s="7">
        <v>34.1</v>
      </c>
      <c r="C607" s="6">
        <v>0</v>
      </c>
      <c r="D607" s="7">
        <v>928.35619999999994</v>
      </c>
    </row>
    <row r="608" spans="1:4" x14ac:dyDescent="0.25">
      <c r="A608" s="6">
        <v>27</v>
      </c>
      <c r="B608" s="7">
        <v>25.175000000000001</v>
      </c>
      <c r="C608" s="6">
        <v>0</v>
      </c>
      <c r="D608" s="7">
        <v>355.86202500000002</v>
      </c>
    </row>
    <row r="609" spans="1:4" x14ac:dyDescent="0.25">
      <c r="A609" s="6">
        <v>59</v>
      </c>
      <c r="B609" s="7">
        <v>23.655000000000001</v>
      </c>
      <c r="C609" s="6">
        <v>0</v>
      </c>
      <c r="D609" s="7">
        <v>2567.877845</v>
      </c>
    </row>
    <row r="610" spans="1:4" x14ac:dyDescent="0.25">
      <c r="A610" s="6">
        <v>28</v>
      </c>
      <c r="B610" s="7">
        <v>26.98</v>
      </c>
      <c r="C610" s="6">
        <v>2</v>
      </c>
      <c r="D610" s="7">
        <v>443.50941999999998</v>
      </c>
    </row>
    <row r="611" spans="1:4" x14ac:dyDescent="0.25">
      <c r="A611" s="6">
        <v>30</v>
      </c>
      <c r="B611" s="7">
        <v>37.799999999999997</v>
      </c>
      <c r="C611" s="6">
        <v>2</v>
      </c>
      <c r="D611" s="7">
        <v>3924.1442000000002</v>
      </c>
    </row>
    <row r="612" spans="1:4" x14ac:dyDescent="0.25">
      <c r="A612" s="6">
        <v>47</v>
      </c>
      <c r="B612" s="7">
        <v>29.37</v>
      </c>
      <c r="C612" s="6">
        <v>1</v>
      </c>
      <c r="D612" s="7">
        <v>854.76913000000002</v>
      </c>
    </row>
    <row r="613" spans="1:4" x14ac:dyDescent="0.25">
      <c r="A613" s="6">
        <v>38</v>
      </c>
      <c r="B613" s="7">
        <v>34.799999999999997</v>
      </c>
      <c r="C613" s="6">
        <v>2</v>
      </c>
      <c r="D613" s="7">
        <v>657.15440000000001</v>
      </c>
    </row>
    <row r="614" spans="1:4" x14ac:dyDescent="0.25">
      <c r="A614" s="6">
        <v>18</v>
      </c>
      <c r="B614" s="7">
        <v>33.155000000000001</v>
      </c>
      <c r="C614" s="6">
        <v>0</v>
      </c>
      <c r="D614" s="7">
        <v>220.769745</v>
      </c>
    </row>
    <row r="615" spans="1:4" x14ac:dyDescent="0.25">
      <c r="A615" s="6">
        <v>34</v>
      </c>
      <c r="B615" s="7">
        <v>19</v>
      </c>
      <c r="C615" s="6">
        <v>3</v>
      </c>
      <c r="D615" s="7">
        <v>675.30379999999991</v>
      </c>
    </row>
    <row r="616" spans="1:4" x14ac:dyDescent="0.25">
      <c r="A616" s="6">
        <v>20</v>
      </c>
      <c r="B616" s="7">
        <v>33</v>
      </c>
      <c r="C616" s="6">
        <v>0</v>
      </c>
      <c r="D616" s="7">
        <v>188.00700000000001</v>
      </c>
    </row>
    <row r="617" spans="1:4" x14ac:dyDescent="0.25">
      <c r="A617" s="6">
        <v>47</v>
      </c>
      <c r="B617" s="7">
        <v>36.630000000000003</v>
      </c>
      <c r="C617" s="6">
        <v>1</v>
      </c>
      <c r="D617" s="7">
        <v>4296.9852700000001</v>
      </c>
    </row>
    <row r="618" spans="1:4" x14ac:dyDescent="0.25">
      <c r="A618" s="6">
        <v>56</v>
      </c>
      <c r="B618" s="7">
        <v>28.594999999999999</v>
      </c>
      <c r="C618" s="6">
        <v>0</v>
      </c>
      <c r="D618" s="7">
        <v>1165.8115050000001</v>
      </c>
    </row>
    <row r="619" spans="1:4" x14ac:dyDescent="0.25">
      <c r="A619" s="6">
        <v>49</v>
      </c>
      <c r="B619" s="7">
        <v>25.6</v>
      </c>
      <c r="C619" s="6">
        <v>2</v>
      </c>
      <c r="D619" s="7">
        <v>2330.6547</v>
      </c>
    </row>
    <row r="620" spans="1:4" x14ac:dyDescent="0.25">
      <c r="A620" s="6">
        <v>19</v>
      </c>
      <c r="B620" s="7">
        <v>33.11</v>
      </c>
      <c r="C620" s="6">
        <v>0</v>
      </c>
      <c r="D620" s="7">
        <v>3443.9855900000002</v>
      </c>
    </row>
    <row r="621" spans="1:4" x14ac:dyDescent="0.25">
      <c r="A621" s="6">
        <v>55</v>
      </c>
      <c r="B621" s="7">
        <v>37.1</v>
      </c>
      <c r="C621" s="6">
        <v>0</v>
      </c>
      <c r="D621" s="7">
        <v>1071.3643999999999</v>
      </c>
    </row>
    <row r="622" spans="1:4" x14ac:dyDescent="0.25">
      <c r="A622" s="6">
        <v>30</v>
      </c>
      <c r="B622" s="7">
        <v>31.4</v>
      </c>
      <c r="C622" s="6">
        <v>1</v>
      </c>
      <c r="D622" s="7">
        <v>365.93459999999999</v>
      </c>
    </row>
    <row r="623" spans="1:4" x14ac:dyDescent="0.25">
      <c r="A623" s="6">
        <v>37</v>
      </c>
      <c r="B623" s="7">
        <v>34.1</v>
      </c>
      <c r="C623" s="6">
        <v>4</v>
      </c>
      <c r="D623" s="7">
        <v>4018.2246</v>
      </c>
    </row>
    <row r="624" spans="1:4" x14ac:dyDescent="0.25">
      <c r="A624" s="6">
        <v>49</v>
      </c>
      <c r="B624" s="7">
        <v>21.3</v>
      </c>
      <c r="C624" s="6">
        <v>1</v>
      </c>
      <c r="D624" s="7">
        <v>918.21699999999998</v>
      </c>
    </row>
    <row r="625" spans="1:4" x14ac:dyDescent="0.25">
      <c r="A625" s="6">
        <v>18</v>
      </c>
      <c r="B625" s="7">
        <v>33.534999999999997</v>
      </c>
      <c r="C625" s="6">
        <v>0</v>
      </c>
      <c r="D625" s="7">
        <v>3461.7840649999998</v>
      </c>
    </row>
    <row r="626" spans="1:4" x14ac:dyDescent="0.25">
      <c r="A626" s="6">
        <v>59</v>
      </c>
      <c r="B626" s="7">
        <v>28.785</v>
      </c>
      <c r="C626" s="6">
        <v>0</v>
      </c>
      <c r="D626" s="7">
        <v>1212.961415</v>
      </c>
    </row>
    <row r="627" spans="1:4" x14ac:dyDescent="0.25">
      <c r="A627" s="6">
        <v>29</v>
      </c>
      <c r="B627" s="7">
        <v>26.03</v>
      </c>
      <c r="C627" s="6">
        <v>0</v>
      </c>
      <c r="D627" s="7">
        <v>373.64647000000002</v>
      </c>
    </row>
    <row r="628" spans="1:4" x14ac:dyDescent="0.25">
      <c r="A628" s="6">
        <v>36</v>
      </c>
      <c r="B628" s="7">
        <v>28.88</v>
      </c>
      <c r="C628" s="6">
        <v>3</v>
      </c>
      <c r="D628" s="7">
        <v>674.85911999999996</v>
      </c>
    </row>
    <row r="629" spans="1:4" x14ac:dyDescent="0.25">
      <c r="A629" s="6">
        <v>33</v>
      </c>
      <c r="B629" s="7">
        <v>42.46</v>
      </c>
      <c r="C629" s="6">
        <v>1</v>
      </c>
      <c r="D629" s="7">
        <v>1132.6714870000001</v>
      </c>
    </row>
    <row r="630" spans="1:4" x14ac:dyDescent="0.25">
      <c r="A630" s="6">
        <v>58</v>
      </c>
      <c r="B630" s="7">
        <v>38</v>
      </c>
      <c r="C630" s="6">
        <v>0</v>
      </c>
      <c r="D630" s="7">
        <v>1136.5952</v>
      </c>
    </row>
    <row r="631" spans="1:4" x14ac:dyDescent="0.25">
      <c r="A631" s="6">
        <v>44</v>
      </c>
      <c r="B631" s="7">
        <v>38.950000000000003</v>
      </c>
      <c r="C631" s="6">
        <v>0</v>
      </c>
      <c r="D631" s="7">
        <v>4298.3458499999997</v>
      </c>
    </row>
    <row r="632" spans="1:4" x14ac:dyDescent="0.25">
      <c r="A632" s="6">
        <v>53</v>
      </c>
      <c r="B632" s="7">
        <v>36.1</v>
      </c>
      <c r="C632" s="6">
        <v>1</v>
      </c>
      <c r="D632" s="7">
        <v>1008.5845999999999</v>
      </c>
    </row>
    <row r="633" spans="1:4" x14ac:dyDescent="0.25">
      <c r="A633" s="6">
        <v>24</v>
      </c>
      <c r="B633" s="7">
        <v>29.3</v>
      </c>
      <c r="C633" s="6">
        <v>0</v>
      </c>
      <c r="D633" s="7">
        <v>197.78149999999999</v>
      </c>
    </row>
    <row r="634" spans="1:4" x14ac:dyDescent="0.25">
      <c r="A634" s="6">
        <v>29</v>
      </c>
      <c r="B634" s="7">
        <v>35.53</v>
      </c>
      <c r="C634" s="6">
        <v>0</v>
      </c>
      <c r="D634" s="7">
        <v>336.66696999999999</v>
      </c>
    </row>
    <row r="635" spans="1:4" x14ac:dyDescent="0.25">
      <c r="A635" s="6">
        <v>40</v>
      </c>
      <c r="B635" s="7">
        <v>22.704999999999998</v>
      </c>
      <c r="C635" s="6">
        <v>2</v>
      </c>
      <c r="D635" s="7">
        <v>717.33599500000003</v>
      </c>
    </row>
    <row r="636" spans="1:4" x14ac:dyDescent="0.25">
      <c r="A636" s="6">
        <v>51</v>
      </c>
      <c r="B636" s="7">
        <v>39.700000000000003</v>
      </c>
      <c r="C636" s="6">
        <v>1</v>
      </c>
      <c r="D636" s="7">
        <v>939.13459999999998</v>
      </c>
    </row>
    <row r="637" spans="1:4" x14ac:dyDescent="0.25">
      <c r="A637" s="6">
        <v>64</v>
      </c>
      <c r="B637" s="7">
        <v>38.19</v>
      </c>
      <c r="C637" s="6">
        <v>0</v>
      </c>
      <c r="D637" s="7">
        <v>1441.09321</v>
      </c>
    </row>
    <row r="638" spans="1:4" x14ac:dyDescent="0.25">
      <c r="A638" s="6">
        <v>19</v>
      </c>
      <c r="B638" s="7">
        <v>24.51</v>
      </c>
      <c r="C638" s="6">
        <v>1</v>
      </c>
      <c r="D638" s="7">
        <v>270.91118999999998</v>
      </c>
    </row>
    <row r="639" spans="1:4" x14ac:dyDescent="0.25">
      <c r="A639" s="6">
        <v>35</v>
      </c>
      <c r="B639" s="7">
        <v>38.094999999999999</v>
      </c>
      <c r="C639" s="6">
        <v>2</v>
      </c>
      <c r="D639" s="7">
        <v>2491.5046259999999</v>
      </c>
    </row>
    <row r="640" spans="1:4" x14ac:dyDescent="0.25">
      <c r="A640" s="6">
        <v>39</v>
      </c>
      <c r="B640" s="7">
        <v>26.41</v>
      </c>
      <c r="C640" s="6">
        <v>0</v>
      </c>
      <c r="D640" s="7">
        <v>2014.93229</v>
      </c>
    </row>
    <row r="641" spans="1:4" x14ac:dyDescent="0.25">
      <c r="A641" s="6">
        <v>56</v>
      </c>
      <c r="B641" s="7">
        <v>33.659999999999997</v>
      </c>
      <c r="C641" s="6">
        <v>4</v>
      </c>
      <c r="D641" s="7">
        <v>1294.91554</v>
      </c>
    </row>
    <row r="642" spans="1:4" x14ac:dyDescent="0.25">
      <c r="A642" s="6">
        <v>33</v>
      </c>
      <c r="B642" s="7">
        <v>42.4</v>
      </c>
      <c r="C642" s="6">
        <v>5</v>
      </c>
      <c r="D642" s="7">
        <v>666.62430000000006</v>
      </c>
    </row>
    <row r="643" spans="1:4" x14ac:dyDescent="0.25">
      <c r="A643" s="6">
        <v>42</v>
      </c>
      <c r="B643" s="7">
        <v>28.31</v>
      </c>
      <c r="C643" s="6">
        <v>3</v>
      </c>
      <c r="D643" s="7">
        <v>3278.7458590000001</v>
      </c>
    </row>
    <row r="644" spans="1:4" x14ac:dyDescent="0.25">
      <c r="A644" s="6">
        <v>61</v>
      </c>
      <c r="B644" s="7">
        <v>33.914999999999999</v>
      </c>
      <c r="C644" s="6">
        <v>0</v>
      </c>
      <c r="D644" s="7">
        <v>1314.386485</v>
      </c>
    </row>
    <row r="645" spans="1:4" x14ac:dyDescent="0.25">
      <c r="A645" s="6">
        <v>23</v>
      </c>
      <c r="B645" s="7">
        <v>34.96</v>
      </c>
      <c r="C645" s="6">
        <v>3</v>
      </c>
      <c r="D645" s="7">
        <v>446.66214000000002</v>
      </c>
    </row>
    <row r="646" spans="1:4" x14ac:dyDescent="0.25">
      <c r="A646" s="6">
        <v>43</v>
      </c>
      <c r="B646" s="7">
        <v>35.31</v>
      </c>
      <c r="C646" s="6">
        <v>2</v>
      </c>
      <c r="D646" s="7">
        <v>1880.6145469999999</v>
      </c>
    </row>
    <row r="647" spans="1:4" x14ac:dyDescent="0.25">
      <c r="A647" s="6">
        <v>48</v>
      </c>
      <c r="B647" s="7">
        <v>30.78</v>
      </c>
      <c r="C647" s="6">
        <v>3</v>
      </c>
      <c r="D647" s="7">
        <v>1014.1136200000001</v>
      </c>
    </row>
    <row r="648" spans="1:4" x14ac:dyDescent="0.25">
      <c r="A648" s="6">
        <v>39</v>
      </c>
      <c r="B648" s="7">
        <v>26.22</v>
      </c>
      <c r="C648" s="6">
        <v>1</v>
      </c>
      <c r="D648" s="7">
        <v>612.35688000000005</v>
      </c>
    </row>
    <row r="649" spans="1:4" x14ac:dyDescent="0.25">
      <c r="A649" s="6">
        <v>40</v>
      </c>
      <c r="B649" s="7">
        <v>23.37</v>
      </c>
      <c r="C649" s="6">
        <v>3</v>
      </c>
      <c r="D649" s="7">
        <v>825.22842999999989</v>
      </c>
    </row>
    <row r="650" spans="1:4" x14ac:dyDescent="0.25">
      <c r="A650" s="6">
        <v>18</v>
      </c>
      <c r="B650" s="7">
        <v>28.5</v>
      </c>
      <c r="C650" s="6">
        <v>0</v>
      </c>
      <c r="D650" s="7">
        <v>171.2227</v>
      </c>
    </row>
    <row r="651" spans="1:4" x14ac:dyDescent="0.25">
      <c r="A651" s="6">
        <v>58</v>
      </c>
      <c r="B651" s="7">
        <v>32.965000000000003</v>
      </c>
      <c r="C651" s="6">
        <v>0</v>
      </c>
      <c r="D651" s="7">
        <v>1243.095335</v>
      </c>
    </row>
    <row r="652" spans="1:4" x14ac:dyDescent="0.25">
      <c r="A652" s="6">
        <v>49</v>
      </c>
      <c r="B652" s="7">
        <v>42.68</v>
      </c>
      <c r="C652" s="6">
        <v>2</v>
      </c>
      <c r="D652" s="7">
        <v>980.08881999999994</v>
      </c>
    </row>
    <row r="653" spans="1:4" x14ac:dyDescent="0.25">
      <c r="A653" s="6">
        <v>53</v>
      </c>
      <c r="B653" s="7">
        <v>39.6</v>
      </c>
      <c r="C653" s="6">
        <v>1</v>
      </c>
      <c r="D653" s="7">
        <v>1057.9711</v>
      </c>
    </row>
    <row r="654" spans="1:4" x14ac:dyDescent="0.25">
      <c r="A654" s="6">
        <v>48</v>
      </c>
      <c r="B654" s="7">
        <v>31.13</v>
      </c>
      <c r="C654" s="6">
        <v>0</v>
      </c>
      <c r="D654" s="7">
        <v>828.06227000000001</v>
      </c>
    </row>
    <row r="655" spans="1:4" x14ac:dyDescent="0.25">
      <c r="A655" s="6">
        <v>45</v>
      </c>
      <c r="B655" s="7">
        <v>36.299999999999997</v>
      </c>
      <c r="C655" s="6">
        <v>2</v>
      </c>
      <c r="D655" s="7">
        <v>852.75319999999988</v>
      </c>
    </row>
    <row r="656" spans="1:4" x14ac:dyDescent="0.25">
      <c r="A656" s="6">
        <v>59</v>
      </c>
      <c r="B656" s="7">
        <v>35.200000000000003</v>
      </c>
      <c r="C656" s="6">
        <v>0</v>
      </c>
      <c r="D656" s="7">
        <v>1224.4531000000002</v>
      </c>
    </row>
    <row r="657" spans="1:4" x14ac:dyDescent="0.25">
      <c r="A657" s="6">
        <v>52</v>
      </c>
      <c r="B657" s="7">
        <v>25.3</v>
      </c>
      <c r="C657" s="6">
        <v>2</v>
      </c>
      <c r="D657" s="7">
        <v>2466.7419</v>
      </c>
    </row>
    <row r="658" spans="1:4" x14ac:dyDescent="0.25">
      <c r="A658" s="6">
        <v>26</v>
      </c>
      <c r="B658" s="7">
        <v>42.4</v>
      </c>
      <c r="C658" s="6">
        <v>1</v>
      </c>
      <c r="D658" s="7">
        <v>341.0324</v>
      </c>
    </row>
    <row r="659" spans="1:4" x14ac:dyDescent="0.25">
      <c r="A659" s="6">
        <v>27</v>
      </c>
      <c r="B659" s="7">
        <v>33.155000000000001</v>
      </c>
      <c r="C659" s="6">
        <v>2</v>
      </c>
      <c r="D659" s="7">
        <v>405.87124499999999</v>
      </c>
    </row>
    <row r="660" spans="1:4" x14ac:dyDescent="0.25">
      <c r="A660" s="6">
        <v>48</v>
      </c>
      <c r="B660" s="7">
        <v>35.909999999999997</v>
      </c>
      <c r="C660" s="6">
        <v>1</v>
      </c>
      <c r="D660" s="7">
        <v>2639.2260289999999</v>
      </c>
    </row>
    <row r="661" spans="1:4" x14ac:dyDescent="0.25">
      <c r="A661" s="6">
        <v>57</v>
      </c>
      <c r="B661" s="7">
        <v>28.785</v>
      </c>
      <c r="C661" s="6">
        <v>4</v>
      </c>
      <c r="D661" s="7">
        <v>1439.4398150000002</v>
      </c>
    </row>
    <row r="662" spans="1:4" x14ac:dyDescent="0.25">
      <c r="A662" s="6">
        <v>37</v>
      </c>
      <c r="B662" s="7">
        <v>46.53</v>
      </c>
      <c r="C662" s="6">
        <v>3</v>
      </c>
      <c r="D662" s="7">
        <v>643.56236999999999</v>
      </c>
    </row>
    <row r="663" spans="1:4" x14ac:dyDescent="0.25">
      <c r="A663" s="6">
        <v>57</v>
      </c>
      <c r="B663" s="7">
        <v>23.98</v>
      </c>
      <c r="C663" s="6">
        <v>1</v>
      </c>
      <c r="D663" s="7">
        <v>2219.2437110000001</v>
      </c>
    </row>
    <row r="664" spans="1:4" x14ac:dyDescent="0.25">
      <c r="A664" s="6">
        <v>32</v>
      </c>
      <c r="B664" s="7">
        <v>31.54</v>
      </c>
      <c r="C664" s="6">
        <v>1</v>
      </c>
      <c r="D664" s="7">
        <v>514.85526000000004</v>
      </c>
    </row>
    <row r="665" spans="1:4" x14ac:dyDescent="0.25">
      <c r="A665" s="6">
        <v>18</v>
      </c>
      <c r="B665" s="7">
        <v>33.659999999999997</v>
      </c>
      <c r="C665" s="6">
        <v>0</v>
      </c>
      <c r="D665" s="7">
        <v>113.63994</v>
      </c>
    </row>
    <row r="666" spans="1:4" x14ac:dyDescent="0.25">
      <c r="A666" s="6">
        <v>64</v>
      </c>
      <c r="B666" s="7">
        <v>22.99</v>
      </c>
      <c r="C666" s="6">
        <v>0</v>
      </c>
      <c r="D666" s="7">
        <v>2703.7914100000003</v>
      </c>
    </row>
    <row r="667" spans="1:4" x14ac:dyDescent="0.25">
      <c r="A667" s="6">
        <v>43</v>
      </c>
      <c r="B667" s="7">
        <v>38.06</v>
      </c>
      <c r="C667" s="6">
        <v>2</v>
      </c>
      <c r="D667" s="7">
        <v>4256.0430399999996</v>
      </c>
    </row>
    <row r="668" spans="1:4" x14ac:dyDescent="0.25">
      <c r="A668" s="6">
        <v>49</v>
      </c>
      <c r="B668" s="7">
        <v>28.7</v>
      </c>
      <c r="C668" s="6">
        <v>1</v>
      </c>
      <c r="D668" s="7">
        <v>870.34559999999999</v>
      </c>
    </row>
    <row r="669" spans="1:4" x14ac:dyDescent="0.25">
      <c r="A669" s="6">
        <v>40</v>
      </c>
      <c r="B669" s="7">
        <v>32.774999999999999</v>
      </c>
      <c r="C669" s="6">
        <v>2</v>
      </c>
      <c r="D669" s="7">
        <v>4000.3332249999999</v>
      </c>
    </row>
    <row r="670" spans="1:4" x14ac:dyDescent="0.25">
      <c r="A670" s="6">
        <v>62</v>
      </c>
      <c r="B670" s="7">
        <v>32.015000000000001</v>
      </c>
      <c r="C670" s="6">
        <v>0</v>
      </c>
      <c r="D670" s="7">
        <v>4571.0207849999997</v>
      </c>
    </row>
    <row r="671" spans="1:4" x14ac:dyDescent="0.25">
      <c r="A671" s="6">
        <v>40</v>
      </c>
      <c r="B671" s="7">
        <v>29.81</v>
      </c>
      <c r="C671" s="6">
        <v>1</v>
      </c>
      <c r="D671" s="7">
        <v>650.02359000000001</v>
      </c>
    </row>
    <row r="672" spans="1:4" x14ac:dyDescent="0.25">
      <c r="A672" s="6">
        <v>30</v>
      </c>
      <c r="B672" s="7">
        <v>31.57</v>
      </c>
      <c r="C672" s="6">
        <v>3</v>
      </c>
      <c r="D672" s="7">
        <v>483.75823000000003</v>
      </c>
    </row>
    <row r="673" spans="1:4" x14ac:dyDescent="0.25">
      <c r="A673" s="6">
        <v>29</v>
      </c>
      <c r="B673" s="7">
        <v>31.16</v>
      </c>
      <c r="C673" s="6">
        <v>0</v>
      </c>
      <c r="D673" s="7">
        <v>394.35954000000004</v>
      </c>
    </row>
    <row r="674" spans="1:4" x14ac:dyDescent="0.25">
      <c r="A674" s="6">
        <v>36</v>
      </c>
      <c r="B674" s="7">
        <v>29.7</v>
      </c>
      <c r="C674" s="6">
        <v>0</v>
      </c>
      <c r="D674" s="7">
        <v>439.97309999999999</v>
      </c>
    </row>
    <row r="675" spans="1:4" x14ac:dyDescent="0.25">
      <c r="A675" s="6">
        <v>41</v>
      </c>
      <c r="B675" s="7">
        <v>31.02</v>
      </c>
      <c r="C675" s="6">
        <v>0</v>
      </c>
      <c r="D675" s="7">
        <v>618.53208000000006</v>
      </c>
    </row>
    <row r="676" spans="1:4" x14ac:dyDescent="0.25">
      <c r="A676" s="6">
        <v>44</v>
      </c>
      <c r="B676" s="7">
        <v>43.89</v>
      </c>
      <c r="C676" s="6">
        <v>2</v>
      </c>
      <c r="D676" s="7">
        <v>4620.0985099999998</v>
      </c>
    </row>
    <row r="677" spans="1:4" x14ac:dyDescent="0.25">
      <c r="A677" s="6">
        <v>45</v>
      </c>
      <c r="B677" s="7">
        <v>21.375</v>
      </c>
      <c r="C677" s="6">
        <v>0</v>
      </c>
      <c r="D677" s="7">
        <v>722.27862500000003</v>
      </c>
    </row>
    <row r="678" spans="1:4" x14ac:dyDescent="0.25">
      <c r="A678" s="6">
        <v>55</v>
      </c>
      <c r="B678" s="7">
        <v>40.81</v>
      </c>
      <c r="C678" s="6">
        <v>3</v>
      </c>
      <c r="D678" s="7">
        <v>1248.5800899999999</v>
      </c>
    </row>
    <row r="679" spans="1:4" x14ac:dyDescent="0.25">
      <c r="A679" s="6">
        <v>60</v>
      </c>
      <c r="B679" s="7">
        <v>31.35</v>
      </c>
      <c r="C679" s="6">
        <v>3</v>
      </c>
      <c r="D679" s="7">
        <v>4613.0526499999996</v>
      </c>
    </row>
    <row r="680" spans="1:4" x14ac:dyDescent="0.25">
      <c r="A680" s="6">
        <v>56</v>
      </c>
      <c r="B680" s="7">
        <v>36.1</v>
      </c>
      <c r="C680" s="6">
        <v>3</v>
      </c>
      <c r="D680" s="7">
        <v>1236.3547000000001</v>
      </c>
    </row>
    <row r="681" spans="1:4" x14ac:dyDescent="0.25">
      <c r="A681" s="6">
        <v>49</v>
      </c>
      <c r="B681" s="7">
        <v>23.18</v>
      </c>
      <c r="C681" s="6">
        <v>2</v>
      </c>
      <c r="D681" s="7">
        <v>1015.67832</v>
      </c>
    </row>
    <row r="682" spans="1:4" x14ac:dyDescent="0.25">
      <c r="A682" s="6">
        <v>21</v>
      </c>
      <c r="B682" s="7">
        <v>17.399999999999999</v>
      </c>
      <c r="C682" s="6">
        <v>1</v>
      </c>
      <c r="D682" s="7">
        <v>258.52689999999996</v>
      </c>
    </row>
    <row r="683" spans="1:4" x14ac:dyDescent="0.25">
      <c r="A683" s="6">
        <v>19</v>
      </c>
      <c r="B683" s="7">
        <v>20.3</v>
      </c>
      <c r="C683" s="6">
        <v>0</v>
      </c>
      <c r="D683" s="7">
        <v>124.226</v>
      </c>
    </row>
    <row r="684" spans="1:4" x14ac:dyDescent="0.25">
      <c r="A684" s="6">
        <v>39</v>
      </c>
      <c r="B684" s="7">
        <v>35.299999999999997</v>
      </c>
      <c r="C684" s="6">
        <v>2</v>
      </c>
      <c r="D684" s="7">
        <v>4010.3890000000001</v>
      </c>
    </row>
    <row r="685" spans="1:4" x14ac:dyDescent="0.25">
      <c r="A685" s="6">
        <v>53</v>
      </c>
      <c r="B685" s="7">
        <v>24.32</v>
      </c>
      <c r="C685" s="6">
        <v>0</v>
      </c>
      <c r="D685" s="7">
        <v>986.34717999999998</v>
      </c>
    </row>
    <row r="686" spans="1:4" x14ac:dyDescent="0.25">
      <c r="A686" s="6">
        <v>33</v>
      </c>
      <c r="B686" s="7">
        <v>18.5</v>
      </c>
      <c r="C686" s="6">
        <v>1</v>
      </c>
      <c r="D686" s="7">
        <v>476.60219999999998</v>
      </c>
    </row>
    <row r="687" spans="1:4" x14ac:dyDescent="0.25">
      <c r="A687" s="6">
        <v>53</v>
      </c>
      <c r="B687" s="7">
        <v>26.41</v>
      </c>
      <c r="C687" s="6">
        <v>2</v>
      </c>
      <c r="D687" s="7">
        <v>1124.43769</v>
      </c>
    </row>
    <row r="688" spans="1:4" x14ac:dyDescent="0.25">
      <c r="A688" s="6">
        <v>42</v>
      </c>
      <c r="B688" s="7">
        <v>26.125</v>
      </c>
      <c r="C688" s="6">
        <v>2</v>
      </c>
      <c r="D688" s="7">
        <v>772.96457499999997</v>
      </c>
    </row>
    <row r="689" spans="1:4" x14ac:dyDescent="0.25">
      <c r="A689" s="6">
        <v>40</v>
      </c>
      <c r="B689" s="7">
        <v>41.69</v>
      </c>
      <c r="C689" s="6">
        <v>0</v>
      </c>
      <c r="D689" s="7">
        <v>543.87491</v>
      </c>
    </row>
    <row r="690" spans="1:4" x14ac:dyDescent="0.25">
      <c r="A690" s="6">
        <v>47</v>
      </c>
      <c r="B690" s="7">
        <v>24.1</v>
      </c>
      <c r="C690" s="6">
        <v>1</v>
      </c>
      <c r="D690" s="7">
        <v>2623.6579969999998</v>
      </c>
    </row>
    <row r="691" spans="1:4" x14ac:dyDescent="0.25">
      <c r="A691" s="6">
        <v>27</v>
      </c>
      <c r="B691" s="7">
        <v>31.13</v>
      </c>
      <c r="C691" s="6">
        <v>1</v>
      </c>
      <c r="D691" s="7">
        <v>3480.6467700000003</v>
      </c>
    </row>
    <row r="692" spans="1:4" x14ac:dyDescent="0.25">
      <c r="A692" s="6">
        <v>21</v>
      </c>
      <c r="B692" s="7">
        <v>27.36</v>
      </c>
      <c r="C692" s="6">
        <v>0</v>
      </c>
      <c r="D692" s="7">
        <v>210.41134000000002</v>
      </c>
    </row>
    <row r="693" spans="1:4" x14ac:dyDescent="0.25">
      <c r="A693" s="6">
        <v>47</v>
      </c>
      <c r="B693" s="7">
        <v>36.200000000000003</v>
      </c>
      <c r="C693" s="6">
        <v>1</v>
      </c>
      <c r="D693" s="7">
        <v>806.81850000000009</v>
      </c>
    </row>
    <row r="694" spans="1:4" x14ac:dyDescent="0.25">
      <c r="A694" s="6">
        <v>20</v>
      </c>
      <c r="B694" s="7">
        <v>32.395000000000003</v>
      </c>
      <c r="C694" s="6">
        <v>1</v>
      </c>
      <c r="D694" s="7">
        <v>236.222905</v>
      </c>
    </row>
    <row r="695" spans="1:4" x14ac:dyDescent="0.25">
      <c r="A695" s="6">
        <v>24</v>
      </c>
      <c r="B695" s="7">
        <v>23.655000000000001</v>
      </c>
      <c r="C695" s="6">
        <v>0</v>
      </c>
      <c r="D695" s="7">
        <v>235.29684499999999</v>
      </c>
    </row>
    <row r="696" spans="1:4" x14ac:dyDescent="0.25">
      <c r="A696" s="6">
        <v>27</v>
      </c>
      <c r="B696" s="7">
        <v>34.799999999999997</v>
      </c>
      <c r="C696" s="6">
        <v>1</v>
      </c>
      <c r="D696" s="7">
        <v>357.79989999999998</v>
      </c>
    </row>
    <row r="697" spans="1:4" x14ac:dyDescent="0.25">
      <c r="A697" s="6">
        <v>26</v>
      </c>
      <c r="B697" s="7">
        <v>40.185000000000002</v>
      </c>
      <c r="C697" s="6">
        <v>0</v>
      </c>
      <c r="D697" s="7">
        <v>320.12451500000003</v>
      </c>
    </row>
    <row r="698" spans="1:4" x14ac:dyDescent="0.25">
      <c r="A698" s="6">
        <v>53</v>
      </c>
      <c r="B698" s="7">
        <v>32.299999999999997</v>
      </c>
      <c r="C698" s="6">
        <v>2</v>
      </c>
      <c r="D698" s="7">
        <v>2918.648236</v>
      </c>
    </row>
    <row r="699" spans="1:4" x14ac:dyDescent="0.25">
      <c r="A699" s="6">
        <v>41</v>
      </c>
      <c r="B699" s="7">
        <v>35.75</v>
      </c>
      <c r="C699" s="6">
        <v>1</v>
      </c>
      <c r="D699" s="7">
        <v>4027.3645499999998</v>
      </c>
    </row>
    <row r="700" spans="1:4" x14ac:dyDescent="0.25">
      <c r="A700" s="6">
        <v>56</v>
      </c>
      <c r="B700" s="7">
        <v>33.725000000000001</v>
      </c>
      <c r="C700" s="6">
        <v>0</v>
      </c>
      <c r="D700" s="7">
        <v>1097.624575</v>
      </c>
    </row>
    <row r="701" spans="1:4" x14ac:dyDescent="0.25">
      <c r="A701" s="6">
        <v>23</v>
      </c>
      <c r="B701" s="7">
        <v>39.270000000000003</v>
      </c>
      <c r="C701" s="6">
        <v>2</v>
      </c>
      <c r="D701" s="7">
        <v>350.06122999999997</v>
      </c>
    </row>
    <row r="702" spans="1:4" x14ac:dyDescent="0.25">
      <c r="A702" s="6">
        <v>21</v>
      </c>
      <c r="B702" s="7">
        <v>34.869999999999997</v>
      </c>
      <c r="C702" s="6">
        <v>0</v>
      </c>
      <c r="D702" s="7">
        <v>202.05522999999999</v>
      </c>
    </row>
    <row r="703" spans="1:4" x14ac:dyDescent="0.25">
      <c r="A703" s="6">
        <v>50</v>
      </c>
      <c r="B703" s="7">
        <v>44.744999999999997</v>
      </c>
      <c r="C703" s="6">
        <v>0</v>
      </c>
      <c r="D703" s="7">
        <v>954.16955500000006</v>
      </c>
    </row>
    <row r="704" spans="1:4" x14ac:dyDescent="0.25">
      <c r="A704" s="6">
        <v>53</v>
      </c>
      <c r="B704" s="7">
        <v>41.47</v>
      </c>
      <c r="C704" s="6">
        <v>0</v>
      </c>
      <c r="D704" s="7">
        <v>950.43102999999996</v>
      </c>
    </row>
    <row r="705" spans="1:4" x14ac:dyDescent="0.25">
      <c r="A705" s="6">
        <v>34</v>
      </c>
      <c r="B705" s="7">
        <v>26.41</v>
      </c>
      <c r="C705" s="6">
        <v>1</v>
      </c>
      <c r="D705" s="7">
        <v>538.53379000000007</v>
      </c>
    </row>
    <row r="706" spans="1:4" x14ac:dyDescent="0.25">
      <c r="A706" s="6">
        <v>47</v>
      </c>
      <c r="B706" s="7">
        <v>29.545000000000002</v>
      </c>
      <c r="C706" s="6">
        <v>1</v>
      </c>
      <c r="D706" s="7">
        <v>893.09345499999995</v>
      </c>
    </row>
    <row r="707" spans="1:4" x14ac:dyDescent="0.25">
      <c r="A707" s="6">
        <v>33</v>
      </c>
      <c r="B707" s="7">
        <v>32.9</v>
      </c>
      <c r="C707" s="6">
        <v>2</v>
      </c>
      <c r="D707" s="7">
        <v>537.50379999999996</v>
      </c>
    </row>
    <row r="708" spans="1:4" x14ac:dyDescent="0.25">
      <c r="A708" s="6">
        <v>51</v>
      </c>
      <c r="B708" s="7">
        <v>38.06</v>
      </c>
      <c r="C708" s="6">
        <v>0</v>
      </c>
      <c r="D708" s="7">
        <v>4440.0406400000002</v>
      </c>
    </row>
    <row r="709" spans="1:4" x14ac:dyDescent="0.25">
      <c r="A709" s="6">
        <v>49</v>
      </c>
      <c r="B709" s="7">
        <v>28.69</v>
      </c>
      <c r="C709" s="6">
        <v>3</v>
      </c>
      <c r="D709" s="7">
        <v>1026.4442100000001</v>
      </c>
    </row>
    <row r="710" spans="1:4" x14ac:dyDescent="0.25">
      <c r="A710" s="6">
        <v>31</v>
      </c>
      <c r="B710" s="7">
        <v>30.495000000000001</v>
      </c>
      <c r="C710" s="6">
        <v>3</v>
      </c>
      <c r="D710" s="7">
        <v>611.32310500000006</v>
      </c>
    </row>
    <row r="711" spans="1:4" x14ac:dyDescent="0.25">
      <c r="A711" s="6">
        <v>36</v>
      </c>
      <c r="B711" s="7">
        <v>27.74</v>
      </c>
      <c r="C711" s="6">
        <v>0</v>
      </c>
      <c r="D711" s="7">
        <v>546.90066000000002</v>
      </c>
    </row>
    <row r="712" spans="1:4" x14ac:dyDescent="0.25">
      <c r="A712" s="6">
        <v>18</v>
      </c>
      <c r="B712" s="7">
        <v>35.200000000000003</v>
      </c>
      <c r="C712" s="6">
        <v>1</v>
      </c>
      <c r="D712" s="7">
        <v>172.75399999999999</v>
      </c>
    </row>
    <row r="713" spans="1:4" x14ac:dyDescent="0.25">
      <c r="A713" s="6">
        <v>50</v>
      </c>
      <c r="B713" s="7">
        <v>23.54</v>
      </c>
      <c r="C713" s="6">
        <v>2</v>
      </c>
      <c r="D713" s="7">
        <v>1010.7220600000001</v>
      </c>
    </row>
    <row r="714" spans="1:4" x14ac:dyDescent="0.25">
      <c r="A714" s="6">
        <v>43</v>
      </c>
      <c r="B714" s="7">
        <v>30.684999999999999</v>
      </c>
      <c r="C714" s="6">
        <v>2</v>
      </c>
      <c r="D714" s="7">
        <v>831.08391499999993</v>
      </c>
    </row>
    <row r="715" spans="1:4" x14ac:dyDescent="0.25">
      <c r="A715" s="6">
        <v>20</v>
      </c>
      <c r="B715" s="7">
        <v>40.47</v>
      </c>
      <c r="C715" s="6">
        <v>0</v>
      </c>
      <c r="D715" s="7">
        <v>198.44532999999998</v>
      </c>
    </row>
    <row r="716" spans="1:4" x14ac:dyDescent="0.25">
      <c r="A716" s="6">
        <v>24</v>
      </c>
      <c r="B716" s="7">
        <v>22.6</v>
      </c>
      <c r="C716" s="6">
        <v>0</v>
      </c>
      <c r="D716" s="7">
        <v>245.75020000000001</v>
      </c>
    </row>
    <row r="717" spans="1:4" x14ac:dyDescent="0.25">
      <c r="A717" s="6">
        <v>60</v>
      </c>
      <c r="B717" s="7">
        <v>28.9</v>
      </c>
      <c r="C717" s="6">
        <v>0</v>
      </c>
      <c r="D717" s="7">
        <v>1214.6970999999999</v>
      </c>
    </row>
    <row r="718" spans="1:4" x14ac:dyDescent="0.25">
      <c r="A718" s="6">
        <v>49</v>
      </c>
      <c r="B718" s="7">
        <v>22.61</v>
      </c>
      <c r="C718" s="6">
        <v>1</v>
      </c>
      <c r="D718" s="7">
        <v>956.69909000000007</v>
      </c>
    </row>
    <row r="719" spans="1:4" x14ac:dyDescent="0.25">
      <c r="A719" s="6">
        <v>60</v>
      </c>
      <c r="B719" s="7">
        <v>24.32</v>
      </c>
      <c r="C719" s="6">
        <v>1</v>
      </c>
      <c r="D719" s="7">
        <v>1311.2604799999999</v>
      </c>
    </row>
    <row r="720" spans="1:4" x14ac:dyDescent="0.25">
      <c r="A720" s="6">
        <v>51</v>
      </c>
      <c r="B720" s="7">
        <v>36.67</v>
      </c>
      <c r="C720" s="6">
        <v>2</v>
      </c>
      <c r="D720" s="7">
        <v>1084.8134299999999</v>
      </c>
    </row>
    <row r="721" spans="1:4" x14ac:dyDescent="0.25">
      <c r="A721" s="6">
        <v>58</v>
      </c>
      <c r="B721" s="7">
        <v>33.44</v>
      </c>
      <c r="C721" s="6">
        <v>0</v>
      </c>
      <c r="D721" s="7">
        <v>1223.1613600000001</v>
      </c>
    </row>
    <row r="722" spans="1:4" x14ac:dyDescent="0.25">
      <c r="A722" s="6">
        <v>51</v>
      </c>
      <c r="B722" s="7">
        <v>40.659999999999997</v>
      </c>
      <c r="C722" s="6">
        <v>0</v>
      </c>
      <c r="D722" s="7">
        <v>987.56803999999988</v>
      </c>
    </row>
    <row r="723" spans="1:4" x14ac:dyDescent="0.25">
      <c r="A723" s="6">
        <v>53</v>
      </c>
      <c r="B723" s="7">
        <v>36.6</v>
      </c>
      <c r="C723" s="6">
        <v>3</v>
      </c>
      <c r="D723" s="7">
        <v>1126.4540999999999</v>
      </c>
    </row>
    <row r="724" spans="1:4" x14ac:dyDescent="0.25">
      <c r="A724" s="6">
        <v>62</v>
      </c>
      <c r="B724" s="7">
        <v>37.4</v>
      </c>
      <c r="C724" s="6">
        <v>0</v>
      </c>
      <c r="D724" s="7">
        <v>1297.9358</v>
      </c>
    </row>
    <row r="725" spans="1:4" x14ac:dyDescent="0.25">
      <c r="A725" s="6">
        <v>19</v>
      </c>
      <c r="B725" s="7">
        <v>35.4</v>
      </c>
      <c r="C725" s="6">
        <v>0</v>
      </c>
      <c r="D725" s="7">
        <v>126.3249</v>
      </c>
    </row>
    <row r="726" spans="1:4" x14ac:dyDescent="0.25">
      <c r="A726" s="6">
        <v>50</v>
      </c>
      <c r="B726" s="7">
        <v>27.074999999999999</v>
      </c>
      <c r="C726" s="6">
        <v>1</v>
      </c>
      <c r="D726" s="7">
        <v>1010.6134249999999</v>
      </c>
    </row>
    <row r="727" spans="1:4" x14ac:dyDescent="0.25">
      <c r="A727" s="6">
        <v>30</v>
      </c>
      <c r="B727" s="7">
        <v>39.049999999999997</v>
      </c>
      <c r="C727" s="6">
        <v>3</v>
      </c>
      <c r="D727" s="7">
        <v>4093.2429499999998</v>
      </c>
    </row>
    <row r="728" spans="1:4" x14ac:dyDescent="0.25">
      <c r="A728" s="6">
        <v>41</v>
      </c>
      <c r="B728" s="7">
        <v>28.405000000000001</v>
      </c>
      <c r="C728" s="6">
        <v>1</v>
      </c>
      <c r="D728" s="7">
        <v>666.46859500000005</v>
      </c>
    </row>
    <row r="729" spans="1:4" x14ac:dyDescent="0.25">
      <c r="A729" s="6">
        <v>29</v>
      </c>
      <c r="B729" s="7">
        <v>21.754999999999999</v>
      </c>
      <c r="C729" s="6">
        <v>1</v>
      </c>
      <c r="D729" s="7">
        <v>1665.771745</v>
      </c>
    </row>
    <row r="730" spans="1:4" x14ac:dyDescent="0.25">
      <c r="A730" s="6">
        <v>18</v>
      </c>
      <c r="B730" s="7">
        <v>40.28</v>
      </c>
      <c r="C730" s="6">
        <v>0</v>
      </c>
      <c r="D730" s="7">
        <v>221.76012</v>
      </c>
    </row>
    <row r="731" spans="1:4" x14ac:dyDescent="0.25">
      <c r="A731" s="6">
        <v>41</v>
      </c>
      <c r="B731" s="7">
        <v>36.08</v>
      </c>
      <c r="C731" s="6">
        <v>1</v>
      </c>
      <c r="D731" s="7">
        <v>678.13541999999995</v>
      </c>
    </row>
    <row r="732" spans="1:4" x14ac:dyDescent="0.25">
      <c r="A732" s="6">
        <v>35</v>
      </c>
      <c r="B732" s="7">
        <v>24.42</v>
      </c>
      <c r="C732" s="6">
        <v>3</v>
      </c>
      <c r="D732" s="7">
        <v>1936.1998800000001</v>
      </c>
    </row>
    <row r="733" spans="1:4" x14ac:dyDescent="0.25">
      <c r="A733" s="6">
        <v>53</v>
      </c>
      <c r="B733" s="7">
        <v>21.4</v>
      </c>
      <c r="C733" s="6">
        <v>1</v>
      </c>
      <c r="D733" s="7">
        <v>1006.5413000000001</v>
      </c>
    </row>
    <row r="734" spans="1:4" x14ac:dyDescent="0.25">
      <c r="A734" s="6">
        <v>24</v>
      </c>
      <c r="B734" s="7">
        <v>30.1</v>
      </c>
      <c r="C734" s="6">
        <v>3</v>
      </c>
      <c r="D734" s="7">
        <v>423.49269999999996</v>
      </c>
    </row>
    <row r="735" spans="1:4" x14ac:dyDescent="0.25">
      <c r="A735" s="6">
        <v>48</v>
      </c>
      <c r="B735" s="7">
        <v>27.265000000000001</v>
      </c>
      <c r="C735" s="6">
        <v>1</v>
      </c>
      <c r="D735" s="7">
        <v>944.72503500000005</v>
      </c>
    </row>
    <row r="736" spans="1:4" x14ac:dyDescent="0.25">
      <c r="A736" s="6">
        <v>59</v>
      </c>
      <c r="B736" s="7">
        <v>32.1</v>
      </c>
      <c r="C736" s="6">
        <v>3</v>
      </c>
      <c r="D736" s="7">
        <v>1400.7221999999999</v>
      </c>
    </row>
    <row r="737" spans="1:4" x14ac:dyDescent="0.25">
      <c r="A737" s="6">
        <v>49</v>
      </c>
      <c r="B737" s="7">
        <v>34.770000000000003</v>
      </c>
      <c r="C737" s="6">
        <v>1</v>
      </c>
      <c r="D737" s="7">
        <v>958.38932999999997</v>
      </c>
    </row>
    <row r="738" spans="1:4" x14ac:dyDescent="0.25">
      <c r="A738" s="6">
        <v>37</v>
      </c>
      <c r="B738" s="7">
        <v>38.39</v>
      </c>
      <c r="C738" s="6">
        <v>0</v>
      </c>
      <c r="D738" s="7">
        <v>4041.9019099999996</v>
      </c>
    </row>
    <row r="739" spans="1:4" x14ac:dyDescent="0.25">
      <c r="A739" s="6">
        <v>26</v>
      </c>
      <c r="B739" s="7">
        <v>23.7</v>
      </c>
      <c r="C739" s="6">
        <v>2</v>
      </c>
      <c r="D739" s="7">
        <v>348.43310000000002</v>
      </c>
    </row>
    <row r="740" spans="1:4" x14ac:dyDescent="0.25">
      <c r="A740" s="6">
        <v>23</v>
      </c>
      <c r="B740" s="7">
        <v>31.73</v>
      </c>
      <c r="C740" s="6">
        <v>3</v>
      </c>
      <c r="D740" s="7">
        <v>3618.9101700000001</v>
      </c>
    </row>
    <row r="741" spans="1:4" x14ac:dyDescent="0.25">
      <c r="A741" s="6">
        <v>29</v>
      </c>
      <c r="B741" s="7">
        <v>35.5</v>
      </c>
      <c r="C741" s="6">
        <v>2</v>
      </c>
      <c r="D741" s="7">
        <v>4458.5455869999996</v>
      </c>
    </row>
    <row r="742" spans="1:4" x14ac:dyDescent="0.25">
      <c r="A742" s="6">
        <v>45</v>
      </c>
      <c r="B742" s="7">
        <v>24.035</v>
      </c>
      <c r="C742" s="6">
        <v>2</v>
      </c>
      <c r="D742" s="7">
        <v>860.44836499999997</v>
      </c>
    </row>
    <row r="743" spans="1:4" x14ac:dyDescent="0.25">
      <c r="A743" s="6">
        <v>27</v>
      </c>
      <c r="B743" s="7">
        <v>29.15</v>
      </c>
      <c r="C743" s="6">
        <v>0</v>
      </c>
      <c r="D743" s="7">
        <v>1824.6495500000001</v>
      </c>
    </row>
    <row r="744" spans="1:4" x14ac:dyDescent="0.25">
      <c r="A744" s="6">
        <v>53</v>
      </c>
      <c r="B744" s="7">
        <v>34.104999999999997</v>
      </c>
      <c r="C744" s="6">
        <v>0</v>
      </c>
      <c r="D744" s="7">
        <v>4325.4417950000006</v>
      </c>
    </row>
    <row r="745" spans="1:4" x14ac:dyDescent="0.25">
      <c r="A745" s="6">
        <v>31</v>
      </c>
      <c r="B745" s="7">
        <v>26.62</v>
      </c>
      <c r="C745" s="6">
        <v>0</v>
      </c>
      <c r="D745" s="7">
        <v>375.78447999999997</v>
      </c>
    </row>
    <row r="746" spans="1:4" x14ac:dyDescent="0.25">
      <c r="A746" s="6">
        <v>50</v>
      </c>
      <c r="B746" s="7">
        <v>26.41</v>
      </c>
      <c r="C746" s="6">
        <v>0</v>
      </c>
      <c r="D746" s="7">
        <v>882.72099000000003</v>
      </c>
    </row>
    <row r="747" spans="1:4" x14ac:dyDescent="0.25">
      <c r="A747" s="6">
        <v>50</v>
      </c>
      <c r="B747" s="7">
        <v>30.114999999999998</v>
      </c>
      <c r="C747" s="6">
        <v>1</v>
      </c>
      <c r="D747" s="7">
        <v>991.0359850000001</v>
      </c>
    </row>
    <row r="748" spans="1:4" x14ac:dyDescent="0.25">
      <c r="A748" s="6">
        <v>34</v>
      </c>
      <c r="B748" s="7">
        <v>27</v>
      </c>
      <c r="C748" s="6">
        <v>2</v>
      </c>
      <c r="D748" s="7">
        <v>1173.7848840000001</v>
      </c>
    </row>
    <row r="749" spans="1:4" x14ac:dyDescent="0.25">
      <c r="A749" s="6">
        <v>19</v>
      </c>
      <c r="B749" s="7">
        <v>21.754999999999999</v>
      </c>
      <c r="C749" s="6">
        <v>0</v>
      </c>
      <c r="D749" s="7">
        <v>162.72824499999999</v>
      </c>
    </row>
    <row r="750" spans="1:4" x14ac:dyDescent="0.25">
      <c r="A750" s="6">
        <v>47</v>
      </c>
      <c r="B750" s="7">
        <v>36</v>
      </c>
      <c r="C750" s="6">
        <v>1</v>
      </c>
      <c r="D750" s="7">
        <v>855.69069999999988</v>
      </c>
    </row>
    <row r="751" spans="1:4" x14ac:dyDescent="0.25">
      <c r="A751" s="6">
        <v>28</v>
      </c>
      <c r="B751" s="7">
        <v>30.875</v>
      </c>
      <c r="C751" s="6">
        <v>0</v>
      </c>
      <c r="D751" s="7">
        <v>306.25082499999996</v>
      </c>
    </row>
    <row r="752" spans="1:4" x14ac:dyDescent="0.25">
      <c r="A752" s="6">
        <v>37</v>
      </c>
      <c r="B752" s="7">
        <v>26.4</v>
      </c>
      <c r="C752" s="6">
        <v>0</v>
      </c>
      <c r="D752" s="7">
        <v>1953.9242999999999</v>
      </c>
    </row>
    <row r="753" spans="1:4" x14ac:dyDescent="0.25">
      <c r="A753" s="6">
        <v>21</v>
      </c>
      <c r="B753" s="7">
        <v>28.975000000000001</v>
      </c>
      <c r="C753" s="6">
        <v>0</v>
      </c>
      <c r="D753" s="7">
        <v>190.63582500000001</v>
      </c>
    </row>
    <row r="754" spans="1:4" x14ac:dyDescent="0.25">
      <c r="A754" s="6">
        <v>64</v>
      </c>
      <c r="B754" s="7">
        <v>37.905000000000001</v>
      </c>
      <c r="C754" s="6">
        <v>0</v>
      </c>
      <c r="D754" s="7">
        <v>1421.0535949999999</v>
      </c>
    </row>
    <row r="755" spans="1:4" x14ac:dyDescent="0.25">
      <c r="A755" s="6">
        <v>58</v>
      </c>
      <c r="B755" s="7">
        <v>22.77</v>
      </c>
      <c r="C755" s="6">
        <v>0</v>
      </c>
      <c r="D755" s="7">
        <v>1183.37823</v>
      </c>
    </row>
    <row r="756" spans="1:4" x14ac:dyDescent="0.25">
      <c r="A756" s="6">
        <v>24</v>
      </c>
      <c r="B756" s="7">
        <v>33.630000000000003</v>
      </c>
      <c r="C756" s="6">
        <v>4</v>
      </c>
      <c r="D756" s="7">
        <v>1712.8426080000002</v>
      </c>
    </row>
    <row r="757" spans="1:4" x14ac:dyDescent="0.25">
      <c r="A757" s="6">
        <v>31</v>
      </c>
      <c r="B757" s="7">
        <v>27.645</v>
      </c>
      <c r="C757" s="6">
        <v>2</v>
      </c>
      <c r="D757" s="7">
        <v>503.12695500000001</v>
      </c>
    </row>
    <row r="758" spans="1:4" x14ac:dyDescent="0.25">
      <c r="A758" s="6">
        <v>39</v>
      </c>
      <c r="B758" s="7">
        <v>22.8</v>
      </c>
      <c r="C758" s="6">
        <v>3</v>
      </c>
      <c r="D758" s="7">
        <v>798.58150000000001</v>
      </c>
    </row>
    <row r="759" spans="1:4" x14ac:dyDescent="0.25">
      <c r="A759" s="6">
        <v>47</v>
      </c>
      <c r="B759" s="7">
        <v>27.83</v>
      </c>
      <c r="C759" s="6">
        <v>0</v>
      </c>
      <c r="D759" s="7">
        <v>2306.54207</v>
      </c>
    </row>
    <row r="760" spans="1:4" x14ac:dyDescent="0.25">
      <c r="A760" s="6">
        <v>30</v>
      </c>
      <c r="B760" s="7">
        <v>37.43</v>
      </c>
      <c r="C760" s="6">
        <v>3</v>
      </c>
      <c r="D760" s="7">
        <v>542.87277000000006</v>
      </c>
    </row>
    <row r="761" spans="1:4" x14ac:dyDescent="0.25">
      <c r="A761" s="6">
        <v>18</v>
      </c>
      <c r="B761" s="7">
        <v>38.17</v>
      </c>
      <c r="C761" s="6">
        <v>0</v>
      </c>
      <c r="D761" s="7">
        <v>3630.7798300000004</v>
      </c>
    </row>
    <row r="762" spans="1:4" x14ac:dyDescent="0.25">
      <c r="A762" s="6">
        <v>22</v>
      </c>
      <c r="B762" s="7">
        <v>34.58</v>
      </c>
      <c r="C762" s="6">
        <v>2</v>
      </c>
      <c r="D762" s="7">
        <v>392.57582000000002</v>
      </c>
    </row>
    <row r="763" spans="1:4" x14ac:dyDescent="0.25">
      <c r="A763" s="6">
        <v>23</v>
      </c>
      <c r="B763" s="7">
        <v>35.200000000000003</v>
      </c>
      <c r="C763" s="6">
        <v>1</v>
      </c>
      <c r="D763" s="7">
        <v>241.69549999999998</v>
      </c>
    </row>
    <row r="764" spans="1:4" x14ac:dyDescent="0.25">
      <c r="A764" s="6">
        <v>33</v>
      </c>
      <c r="B764" s="7">
        <v>27.1</v>
      </c>
      <c r="C764" s="6">
        <v>1</v>
      </c>
      <c r="D764" s="7">
        <v>1904.0876000000001</v>
      </c>
    </row>
    <row r="765" spans="1:4" x14ac:dyDescent="0.25">
      <c r="A765" s="6">
        <v>27</v>
      </c>
      <c r="B765" s="7">
        <v>26.03</v>
      </c>
      <c r="C765" s="6">
        <v>0</v>
      </c>
      <c r="D765" s="7">
        <v>307.08087</v>
      </c>
    </row>
    <row r="766" spans="1:4" x14ac:dyDescent="0.25">
      <c r="A766" s="6">
        <v>45</v>
      </c>
      <c r="B766" s="7">
        <v>25.175000000000001</v>
      </c>
      <c r="C766" s="6">
        <v>2</v>
      </c>
      <c r="D766" s="7">
        <v>909.50682500000005</v>
      </c>
    </row>
    <row r="767" spans="1:4" x14ac:dyDescent="0.25">
      <c r="A767" s="6">
        <v>57</v>
      </c>
      <c r="B767" s="7">
        <v>31.824999999999999</v>
      </c>
      <c r="C767" s="6">
        <v>0</v>
      </c>
      <c r="D767" s="7">
        <v>1184.262375</v>
      </c>
    </row>
    <row r="768" spans="1:4" x14ac:dyDescent="0.25">
      <c r="A768" s="6">
        <v>47</v>
      </c>
      <c r="B768" s="7">
        <v>32.299999999999997</v>
      </c>
      <c r="C768" s="6">
        <v>1</v>
      </c>
      <c r="D768" s="7">
        <v>806.27639999999997</v>
      </c>
    </row>
    <row r="769" spans="1:4" x14ac:dyDescent="0.25">
      <c r="A769" s="6">
        <v>42</v>
      </c>
      <c r="B769" s="7">
        <v>29</v>
      </c>
      <c r="C769" s="6">
        <v>1</v>
      </c>
      <c r="D769" s="7">
        <v>705.06420000000003</v>
      </c>
    </row>
    <row r="770" spans="1:4" x14ac:dyDescent="0.25">
      <c r="A770" s="6">
        <v>64</v>
      </c>
      <c r="B770" s="7">
        <v>39.700000000000003</v>
      </c>
      <c r="C770" s="6">
        <v>0</v>
      </c>
      <c r="D770" s="7">
        <v>1431.9031</v>
      </c>
    </row>
    <row r="771" spans="1:4" x14ac:dyDescent="0.25">
      <c r="A771" s="6">
        <v>38</v>
      </c>
      <c r="B771" s="7">
        <v>19.475000000000001</v>
      </c>
      <c r="C771" s="6">
        <v>2</v>
      </c>
      <c r="D771" s="7">
        <v>693.32422500000007</v>
      </c>
    </row>
    <row r="772" spans="1:4" x14ac:dyDescent="0.25">
      <c r="A772" s="6">
        <v>61</v>
      </c>
      <c r="B772" s="7">
        <v>36.1</v>
      </c>
      <c r="C772" s="6">
        <v>3</v>
      </c>
      <c r="D772" s="7">
        <v>2794.1287579999998</v>
      </c>
    </row>
    <row r="773" spans="1:4" x14ac:dyDescent="0.25">
      <c r="A773" s="6">
        <v>53</v>
      </c>
      <c r="B773" s="7">
        <v>26.7</v>
      </c>
      <c r="C773" s="6">
        <v>2</v>
      </c>
      <c r="D773" s="7">
        <v>1115.078</v>
      </c>
    </row>
    <row r="774" spans="1:4" x14ac:dyDescent="0.25">
      <c r="A774" s="6">
        <v>44</v>
      </c>
      <c r="B774" s="7">
        <v>36.479999999999997</v>
      </c>
      <c r="C774" s="6">
        <v>0</v>
      </c>
      <c r="D774" s="7">
        <v>1279.7209619999999</v>
      </c>
    </row>
    <row r="775" spans="1:4" x14ac:dyDescent="0.25">
      <c r="A775" s="6">
        <v>19</v>
      </c>
      <c r="B775" s="7">
        <v>28.88</v>
      </c>
      <c r="C775" s="6">
        <v>0</v>
      </c>
      <c r="D775" s="7">
        <v>1774.8506199999999</v>
      </c>
    </row>
    <row r="776" spans="1:4" x14ac:dyDescent="0.25">
      <c r="A776" s="6">
        <v>41</v>
      </c>
      <c r="B776" s="7">
        <v>34.200000000000003</v>
      </c>
      <c r="C776" s="6">
        <v>2</v>
      </c>
      <c r="D776" s="7">
        <v>726.17409999999995</v>
      </c>
    </row>
    <row r="777" spans="1:4" x14ac:dyDescent="0.25">
      <c r="A777" s="6">
        <v>51</v>
      </c>
      <c r="B777" s="7">
        <v>33.33</v>
      </c>
      <c r="C777" s="6">
        <v>3</v>
      </c>
      <c r="D777" s="7">
        <v>1056.04917</v>
      </c>
    </row>
    <row r="778" spans="1:4" x14ac:dyDescent="0.25">
      <c r="A778" s="6">
        <v>40</v>
      </c>
      <c r="B778" s="7">
        <v>32.299999999999997</v>
      </c>
      <c r="C778" s="6">
        <v>2</v>
      </c>
      <c r="D778" s="7">
        <v>698.66970000000003</v>
      </c>
    </row>
    <row r="779" spans="1:4" x14ac:dyDescent="0.25">
      <c r="A779" s="6">
        <v>45</v>
      </c>
      <c r="B779" s="7">
        <v>39.805</v>
      </c>
      <c r="C779" s="6">
        <v>0</v>
      </c>
      <c r="D779" s="7">
        <v>744.84039499999994</v>
      </c>
    </row>
    <row r="780" spans="1:4" x14ac:dyDescent="0.25">
      <c r="A780" s="6">
        <v>35</v>
      </c>
      <c r="B780" s="7">
        <v>34.32</v>
      </c>
      <c r="C780" s="6">
        <v>3</v>
      </c>
      <c r="D780" s="7">
        <v>593.43797999999992</v>
      </c>
    </row>
    <row r="781" spans="1:4" x14ac:dyDescent="0.25">
      <c r="A781" s="6">
        <v>53</v>
      </c>
      <c r="B781" s="7">
        <v>28.88</v>
      </c>
      <c r="C781" s="6">
        <v>0</v>
      </c>
      <c r="D781" s="7">
        <v>986.98101999999994</v>
      </c>
    </row>
    <row r="782" spans="1:4" x14ac:dyDescent="0.25">
      <c r="A782" s="6">
        <v>30</v>
      </c>
      <c r="B782" s="7">
        <v>24.4</v>
      </c>
      <c r="C782" s="6">
        <v>3</v>
      </c>
      <c r="D782" s="7">
        <v>1825.9216000000001</v>
      </c>
    </row>
    <row r="783" spans="1:4" x14ac:dyDescent="0.25">
      <c r="A783" s="6">
        <v>18</v>
      </c>
      <c r="B783" s="7">
        <v>41.14</v>
      </c>
      <c r="C783" s="6">
        <v>0</v>
      </c>
      <c r="D783" s="7">
        <v>114.67965999999998</v>
      </c>
    </row>
    <row r="784" spans="1:4" x14ac:dyDescent="0.25">
      <c r="A784" s="6">
        <v>51</v>
      </c>
      <c r="B784" s="7">
        <v>35.97</v>
      </c>
      <c r="C784" s="6">
        <v>1</v>
      </c>
      <c r="D784" s="7">
        <v>938.61613</v>
      </c>
    </row>
    <row r="785" spans="1:4" x14ac:dyDescent="0.25">
      <c r="A785" s="6">
        <v>50</v>
      </c>
      <c r="B785" s="7">
        <v>27.6</v>
      </c>
      <c r="C785" s="6">
        <v>1</v>
      </c>
      <c r="D785" s="7">
        <v>2452.0263999999997</v>
      </c>
    </row>
    <row r="786" spans="1:4" x14ac:dyDescent="0.25">
      <c r="A786" s="6">
        <v>31</v>
      </c>
      <c r="B786" s="7">
        <v>29.26</v>
      </c>
      <c r="C786" s="6">
        <v>1</v>
      </c>
      <c r="D786" s="7">
        <v>435.05144000000001</v>
      </c>
    </row>
    <row r="787" spans="1:4" x14ac:dyDescent="0.25">
      <c r="A787" s="6">
        <v>35</v>
      </c>
      <c r="B787" s="7">
        <v>27.7</v>
      </c>
      <c r="C787" s="6">
        <v>3</v>
      </c>
      <c r="D787" s="7">
        <v>641.41779999999994</v>
      </c>
    </row>
    <row r="788" spans="1:4" x14ac:dyDescent="0.25">
      <c r="A788" s="6">
        <v>60</v>
      </c>
      <c r="B788" s="7">
        <v>36.954999999999998</v>
      </c>
      <c r="C788" s="6">
        <v>0</v>
      </c>
      <c r="D788" s="7">
        <v>1274.116745</v>
      </c>
    </row>
    <row r="789" spans="1:4" x14ac:dyDescent="0.25">
      <c r="A789" s="6">
        <v>21</v>
      </c>
      <c r="B789" s="7">
        <v>36.86</v>
      </c>
      <c r="C789" s="6">
        <v>0</v>
      </c>
      <c r="D789" s="7">
        <v>191.73184000000001</v>
      </c>
    </row>
    <row r="790" spans="1:4" x14ac:dyDescent="0.25">
      <c r="A790" s="6">
        <v>29</v>
      </c>
      <c r="B790" s="7">
        <v>22.515000000000001</v>
      </c>
      <c r="C790" s="6">
        <v>3</v>
      </c>
      <c r="D790" s="7">
        <v>520.95788500000003</v>
      </c>
    </row>
    <row r="791" spans="1:4" x14ac:dyDescent="0.25">
      <c r="A791" s="6">
        <v>62</v>
      </c>
      <c r="B791" s="7">
        <v>29.92</v>
      </c>
      <c r="C791" s="6">
        <v>0</v>
      </c>
      <c r="D791" s="7">
        <v>1345.7960800000001</v>
      </c>
    </row>
    <row r="792" spans="1:4" x14ac:dyDescent="0.25">
      <c r="A792" s="6">
        <v>39</v>
      </c>
      <c r="B792" s="7">
        <v>41.8</v>
      </c>
      <c r="C792" s="6">
        <v>0</v>
      </c>
      <c r="D792" s="7">
        <v>566.22250000000008</v>
      </c>
    </row>
    <row r="793" spans="1:4" x14ac:dyDescent="0.25">
      <c r="A793" s="6">
        <v>19</v>
      </c>
      <c r="B793" s="7">
        <v>27.6</v>
      </c>
      <c r="C793" s="6">
        <v>0</v>
      </c>
      <c r="D793" s="7">
        <v>125.24069999999999</v>
      </c>
    </row>
    <row r="794" spans="1:4" x14ac:dyDescent="0.25">
      <c r="A794" s="6">
        <v>22</v>
      </c>
      <c r="B794" s="7">
        <v>23.18</v>
      </c>
      <c r="C794" s="6">
        <v>0</v>
      </c>
      <c r="D794" s="7">
        <v>273.19122000000004</v>
      </c>
    </row>
    <row r="795" spans="1:4" x14ac:dyDescent="0.25">
      <c r="A795" s="6">
        <v>53</v>
      </c>
      <c r="B795" s="7">
        <v>20.9</v>
      </c>
      <c r="C795" s="6">
        <v>0</v>
      </c>
      <c r="D795" s="7">
        <v>2119.5817999999999</v>
      </c>
    </row>
    <row r="796" spans="1:4" x14ac:dyDescent="0.25">
      <c r="A796" s="6">
        <v>39</v>
      </c>
      <c r="B796" s="7">
        <v>31.92</v>
      </c>
      <c r="C796" s="6">
        <v>2</v>
      </c>
      <c r="D796" s="7">
        <v>720.94917999999996</v>
      </c>
    </row>
    <row r="797" spans="1:4" x14ac:dyDescent="0.25">
      <c r="A797" s="6">
        <v>27</v>
      </c>
      <c r="B797" s="7">
        <v>28.5</v>
      </c>
      <c r="C797" s="6">
        <v>0</v>
      </c>
      <c r="D797" s="7">
        <v>1831.0741999999998</v>
      </c>
    </row>
    <row r="798" spans="1:4" x14ac:dyDescent="0.25">
      <c r="A798" s="6">
        <v>30</v>
      </c>
      <c r="B798" s="7">
        <v>44.22</v>
      </c>
      <c r="C798" s="6">
        <v>2</v>
      </c>
      <c r="D798" s="7">
        <v>426.61658</v>
      </c>
    </row>
    <row r="799" spans="1:4" x14ac:dyDescent="0.25">
      <c r="A799" s="6">
        <v>30</v>
      </c>
      <c r="B799" s="7">
        <v>22.895</v>
      </c>
      <c r="C799" s="6">
        <v>1</v>
      </c>
      <c r="D799" s="7">
        <v>471.952405</v>
      </c>
    </row>
    <row r="800" spans="1:4" x14ac:dyDescent="0.25">
      <c r="A800" s="6">
        <v>58</v>
      </c>
      <c r="B800" s="7">
        <v>33.1</v>
      </c>
      <c r="C800" s="6">
        <v>0</v>
      </c>
      <c r="D800" s="7">
        <v>1184.8141000000001</v>
      </c>
    </row>
    <row r="801" spans="1:4" x14ac:dyDescent="0.25">
      <c r="A801" s="6">
        <v>33</v>
      </c>
      <c r="B801" s="7">
        <v>24.795000000000002</v>
      </c>
      <c r="C801" s="6">
        <v>0</v>
      </c>
      <c r="D801" s="7">
        <v>1790.4527050000002</v>
      </c>
    </row>
    <row r="802" spans="1:4" x14ac:dyDescent="0.25">
      <c r="A802" s="6">
        <v>42</v>
      </c>
      <c r="B802" s="7">
        <v>26.18</v>
      </c>
      <c r="C802" s="6">
        <v>1</v>
      </c>
      <c r="D802" s="7">
        <v>704.67222000000004</v>
      </c>
    </row>
    <row r="803" spans="1:4" x14ac:dyDescent="0.25">
      <c r="A803" s="6">
        <v>64</v>
      </c>
      <c r="B803" s="7">
        <v>35.97</v>
      </c>
      <c r="C803" s="6">
        <v>0</v>
      </c>
      <c r="D803" s="7">
        <v>1431.38463</v>
      </c>
    </row>
    <row r="804" spans="1:4" x14ac:dyDescent="0.25">
      <c r="A804" s="6">
        <v>21</v>
      </c>
      <c r="B804" s="7">
        <v>22.3</v>
      </c>
      <c r="C804" s="6">
        <v>1</v>
      </c>
      <c r="D804" s="7">
        <v>210.30799999999999</v>
      </c>
    </row>
    <row r="805" spans="1:4" x14ac:dyDescent="0.25">
      <c r="A805" s="6">
        <v>18</v>
      </c>
      <c r="B805" s="7">
        <v>42.24</v>
      </c>
      <c r="C805" s="6">
        <v>0</v>
      </c>
      <c r="D805" s="7">
        <v>3879.2685599999995</v>
      </c>
    </row>
    <row r="806" spans="1:4" x14ac:dyDescent="0.25">
      <c r="A806" s="6">
        <v>23</v>
      </c>
      <c r="B806" s="7">
        <v>26.51</v>
      </c>
      <c r="C806" s="6">
        <v>0</v>
      </c>
      <c r="D806" s="7">
        <v>181.58759000000001</v>
      </c>
    </row>
    <row r="807" spans="1:4" x14ac:dyDescent="0.25">
      <c r="A807" s="6">
        <v>45</v>
      </c>
      <c r="B807" s="7">
        <v>35.814999999999998</v>
      </c>
      <c r="C807" s="6">
        <v>0</v>
      </c>
      <c r="D807" s="7">
        <v>773.18578500000001</v>
      </c>
    </row>
    <row r="808" spans="1:4" x14ac:dyDescent="0.25">
      <c r="A808" s="6">
        <v>40</v>
      </c>
      <c r="B808" s="7">
        <v>41.42</v>
      </c>
      <c r="C808" s="6">
        <v>1</v>
      </c>
      <c r="D808" s="7">
        <v>2847.673499</v>
      </c>
    </row>
    <row r="809" spans="1:4" x14ac:dyDescent="0.25">
      <c r="A809" s="6">
        <v>19</v>
      </c>
      <c r="B809" s="7">
        <v>36.575000000000003</v>
      </c>
      <c r="C809" s="6">
        <v>0</v>
      </c>
      <c r="D809" s="7">
        <v>213.68822500000002</v>
      </c>
    </row>
    <row r="810" spans="1:4" x14ac:dyDescent="0.25">
      <c r="A810" s="6">
        <v>18</v>
      </c>
      <c r="B810" s="7">
        <v>30.14</v>
      </c>
      <c r="C810" s="6">
        <v>0</v>
      </c>
      <c r="D810" s="7">
        <v>113.15065999999999</v>
      </c>
    </row>
    <row r="811" spans="1:4" x14ac:dyDescent="0.25">
      <c r="A811" s="6">
        <v>25</v>
      </c>
      <c r="B811" s="7">
        <v>25.84</v>
      </c>
      <c r="C811" s="6">
        <v>1</v>
      </c>
      <c r="D811" s="7">
        <v>330.97926000000001</v>
      </c>
    </row>
    <row r="812" spans="1:4" x14ac:dyDescent="0.25">
      <c r="A812" s="6">
        <v>46</v>
      </c>
      <c r="B812" s="7">
        <v>30.8</v>
      </c>
      <c r="C812" s="6">
        <v>3</v>
      </c>
      <c r="D812" s="7">
        <v>941.49199999999996</v>
      </c>
    </row>
    <row r="813" spans="1:4" x14ac:dyDescent="0.25">
      <c r="A813" s="6">
        <v>33</v>
      </c>
      <c r="B813" s="7">
        <v>42.94</v>
      </c>
      <c r="C813" s="6">
        <v>3</v>
      </c>
      <c r="D813" s="7">
        <v>636.09935999999993</v>
      </c>
    </row>
    <row r="814" spans="1:4" x14ac:dyDescent="0.25">
      <c r="A814" s="6">
        <v>54</v>
      </c>
      <c r="B814" s="7">
        <v>21.01</v>
      </c>
      <c r="C814" s="6">
        <v>2</v>
      </c>
      <c r="D814" s="7">
        <v>1101.3711900000001</v>
      </c>
    </row>
    <row r="815" spans="1:4" x14ac:dyDescent="0.25">
      <c r="A815" s="6">
        <v>28</v>
      </c>
      <c r="B815" s="7">
        <v>22.515000000000001</v>
      </c>
      <c r="C815" s="6">
        <v>2</v>
      </c>
      <c r="D815" s="7">
        <v>442.88878499999998</v>
      </c>
    </row>
    <row r="816" spans="1:4" x14ac:dyDescent="0.25">
      <c r="A816" s="6">
        <v>36</v>
      </c>
      <c r="B816" s="7">
        <v>34.43</v>
      </c>
      <c r="C816" s="6">
        <v>2</v>
      </c>
      <c r="D816" s="7">
        <v>558.43056999999999</v>
      </c>
    </row>
    <row r="817" spans="1:4" x14ac:dyDescent="0.25">
      <c r="A817" s="6">
        <v>20</v>
      </c>
      <c r="B817" s="7">
        <v>31.46</v>
      </c>
      <c r="C817" s="6">
        <v>0</v>
      </c>
      <c r="D817" s="7">
        <v>187.79293999999999</v>
      </c>
    </row>
    <row r="818" spans="1:4" x14ac:dyDescent="0.25">
      <c r="A818" s="6">
        <v>24</v>
      </c>
      <c r="B818" s="7">
        <v>24.225000000000001</v>
      </c>
      <c r="C818" s="6">
        <v>0</v>
      </c>
      <c r="D818" s="7">
        <v>284.27607499999999</v>
      </c>
    </row>
    <row r="819" spans="1:4" x14ac:dyDescent="0.25">
      <c r="A819" s="6">
        <v>23</v>
      </c>
      <c r="B819" s="7">
        <v>37.1</v>
      </c>
      <c r="C819" s="6">
        <v>3</v>
      </c>
      <c r="D819" s="7">
        <v>359.75959999999998</v>
      </c>
    </row>
    <row r="820" spans="1:4" x14ac:dyDescent="0.25">
      <c r="A820" s="6">
        <v>47</v>
      </c>
      <c r="B820" s="7">
        <v>26.125</v>
      </c>
      <c r="C820" s="6">
        <v>1</v>
      </c>
      <c r="D820" s="7">
        <v>2340.1305750000001</v>
      </c>
    </row>
    <row r="821" spans="1:4" x14ac:dyDescent="0.25">
      <c r="A821" s="6">
        <v>33</v>
      </c>
      <c r="B821" s="7">
        <v>35.53</v>
      </c>
      <c r="C821" s="6">
        <v>0</v>
      </c>
      <c r="D821" s="7">
        <v>5513.5402090000007</v>
      </c>
    </row>
    <row r="822" spans="1:4" x14ac:dyDescent="0.25">
      <c r="A822" s="6">
        <v>45</v>
      </c>
      <c r="B822" s="7">
        <v>33.700000000000003</v>
      </c>
      <c r="C822" s="6">
        <v>1</v>
      </c>
      <c r="D822" s="7">
        <v>744.59179999999992</v>
      </c>
    </row>
    <row r="823" spans="1:4" x14ac:dyDescent="0.25">
      <c r="A823" s="6">
        <v>26</v>
      </c>
      <c r="B823" s="7">
        <v>17.670000000000002</v>
      </c>
      <c r="C823" s="6">
        <v>0</v>
      </c>
      <c r="D823" s="7">
        <v>268.09493000000003</v>
      </c>
    </row>
    <row r="824" spans="1:4" x14ac:dyDescent="0.25">
      <c r="A824" s="6">
        <v>18</v>
      </c>
      <c r="B824" s="7">
        <v>31.13</v>
      </c>
      <c r="C824" s="6">
        <v>0</v>
      </c>
      <c r="D824" s="7">
        <v>162.18827000000002</v>
      </c>
    </row>
    <row r="825" spans="1:4" x14ac:dyDescent="0.25">
      <c r="A825" s="6">
        <v>44</v>
      </c>
      <c r="B825" s="7">
        <v>29.81</v>
      </c>
      <c r="C825" s="6">
        <v>2</v>
      </c>
      <c r="D825" s="7">
        <v>821.92039</v>
      </c>
    </row>
    <row r="826" spans="1:4" x14ac:dyDescent="0.25">
      <c r="A826" s="6">
        <v>60</v>
      </c>
      <c r="B826" s="7">
        <v>24.32</v>
      </c>
      <c r="C826" s="6">
        <v>0</v>
      </c>
      <c r="D826" s="7">
        <v>1252.3604799999998</v>
      </c>
    </row>
    <row r="827" spans="1:4" x14ac:dyDescent="0.25">
      <c r="A827" s="6">
        <v>64</v>
      </c>
      <c r="B827" s="7">
        <v>31.824999999999999</v>
      </c>
      <c r="C827" s="6">
        <v>2</v>
      </c>
      <c r="D827" s="7">
        <v>1606.908475</v>
      </c>
    </row>
    <row r="828" spans="1:4" x14ac:dyDescent="0.25">
      <c r="A828" s="6">
        <v>56</v>
      </c>
      <c r="B828" s="7">
        <v>31.79</v>
      </c>
      <c r="C828" s="6">
        <v>2</v>
      </c>
      <c r="D828" s="7">
        <v>4381.3866099999996</v>
      </c>
    </row>
    <row r="829" spans="1:4" x14ac:dyDescent="0.25">
      <c r="A829" s="6">
        <v>36</v>
      </c>
      <c r="B829" s="7">
        <v>28.024999999999999</v>
      </c>
      <c r="C829" s="6">
        <v>1</v>
      </c>
      <c r="D829" s="7">
        <v>2077.3627750000001</v>
      </c>
    </row>
    <row r="830" spans="1:4" x14ac:dyDescent="0.25">
      <c r="A830" s="6">
        <v>41</v>
      </c>
      <c r="B830" s="7">
        <v>30.78</v>
      </c>
      <c r="C830" s="6">
        <v>3</v>
      </c>
      <c r="D830" s="7">
        <v>3959.7407200000002</v>
      </c>
    </row>
    <row r="831" spans="1:4" x14ac:dyDescent="0.25">
      <c r="A831" s="6">
        <v>39</v>
      </c>
      <c r="B831" s="7">
        <v>21.85</v>
      </c>
      <c r="C831" s="6">
        <v>1</v>
      </c>
      <c r="D831" s="7">
        <v>611.74945000000002</v>
      </c>
    </row>
    <row r="832" spans="1:4" x14ac:dyDescent="0.25">
      <c r="A832" s="6">
        <v>63</v>
      </c>
      <c r="B832" s="7">
        <v>33.1</v>
      </c>
      <c r="C832" s="6">
        <v>0</v>
      </c>
      <c r="D832" s="7">
        <v>1339.3755999999998</v>
      </c>
    </row>
    <row r="833" spans="1:4" x14ac:dyDescent="0.25">
      <c r="A833" s="6">
        <v>36</v>
      </c>
      <c r="B833" s="7">
        <v>25.84</v>
      </c>
      <c r="C833" s="6">
        <v>0</v>
      </c>
      <c r="D833" s="7">
        <v>526.63656000000003</v>
      </c>
    </row>
    <row r="834" spans="1:4" x14ac:dyDescent="0.25">
      <c r="A834" s="6">
        <v>28</v>
      </c>
      <c r="B834" s="7">
        <v>23.844999999999999</v>
      </c>
      <c r="C834" s="6">
        <v>2</v>
      </c>
      <c r="D834" s="7">
        <v>471.97365499999995</v>
      </c>
    </row>
    <row r="835" spans="1:4" x14ac:dyDescent="0.25">
      <c r="A835" s="6">
        <v>58</v>
      </c>
      <c r="B835" s="7">
        <v>34.39</v>
      </c>
      <c r="C835" s="6">
        <v>0</v>
      </c>
      <c r="D835" s="7">
        <v>1174.3934100000001</v>
      </c>
    </row>
    <row r="836" spans="1:4" x14ac:dyDescent="0.25">
      <c r="A836" s="6">
        <v>36</v>
      </c>
      <c r="B836" s="7">
        <v>33.82</v>
      </c>
      <c r="C836" s="6">
        <v>1</v>
      </c>
      <c r="D836" s="7">
        <v>537.74577999999997</v>
      </c>
    </row>
    <row r="837" spans="1:4" x14ac:dyDescent="0.25">
      <c r="A837" s="6">
        <v>42</v>
      </c>
      <c r="B837" s="7">
        <v>35.97</v>
      </c>
      <c r="C837" s="6">
        <v>2</v>
      </c>
      <c r="D837" s="7">
        <v>716.03302999999994</v>
      </c>
    </row>
    <row r="838" spans="1:4" x14ac:dyDescent="0.25">
      <c r="A838" s="6">
        <v>36</v>
      </c>
      <c r="B838" s="7">
        <v>31.5</v>
      </c>
      <c r="C838" s="6">
        <v>0</v>
      </c>
      <c r="D838" s="7">
        <v>440.22329999999999</v>
      </c>
    </row>
    <row r="839" spans="1:4" x14ac:dyDescent="0.25">
      <c r="A839" s="6">
        <v>56</v>
      </c>
      <c r="B839" s="7">
        <v>28.31</v>
      </c>
      <c r="C839" s="6">
        <v>0</v>
      </c>
      <c r="D839" s="7">
        <v>1165.77189</v>
      </c>
    </row>
    <row r="840" spans="1:4" x14ac:dyDescent="0.25">
      <c r="A840" s="6">
        <v>35</v>
      </c>
      <c r="B840" s="7">
        <v>23.465</v>
      </c>
      <c r="C840" s="6">
        <v>2</v>
      </c>
      <c r="D840" s="7">
        <v>640.22913500000004</v>
      </c>
    </row>
    <row r="841" spans="1:4" x14ac:dyDescent="0.25">
      <c r="A841" s="6">
        <v>59</v>
      </c>
      <c r="B841" s="7">
        <v>31.35</v>
      </c>
      <c r="C841" s="6">
        <v>0</v>
      </c>
      <c r="D841" s="7">
        <v>1262.21795</v>
      </c>
    </row>
    <row r="842" spans="1:4" x14ac:dyDescent="0.25">
      <c r="A842" s="6">
        <v>21</v>
      </c>
      <c r="B842" s="7">
        <v>31.1</v>
      </c>
      <c r="C842" s="6">
        <v>0</v>
      </c>
      <c r="D842" s="7">
        <v>152.63119999999998</v>
      </c>
    </row>
    <row r="843" spans="1:4" x14ac:dyDescent="0.25">
      <c r="A843" s="6">
        <v>59</v>
      </c>
      <c r="B843" s="7">
        <v>24.7</v>
      </c>
      <c r="C843" s="6">
        <v>0</v>
      </c>
      <c r="D843" s="7">
        <v>1232.3935999999999</v>
      </c>
    </row>
    <row r="844" spans="1:4" x14ac:dyDescent="0.25">
      <c r="A844" s="6">
        <v>23</v>
      </c>
      <c r="B844" s="7">
        <v>32.78</v>
      </c>
      <c r="C844" s="6">
        <v>2</v>
      </c>
      <c r="D844" s="7">
        <v>3602.1011200000003</v>
      </c>
    </row>
    <row r="845" spans="1:4" x14ac:dyDescent="0.25">
      <c r="A845" s="6">
        <v>57</v>
      </c>
      <c r="B845" s="7">
        <v>29.81</v>
      </c>
      <c r="C845" s="6">
        <v>0</v>
      </c>
      <c r="D845" s="7">
        <v>2753.39129</v>
      </c>
    </row>
    <row r="846" spans="1:4" x14ac:dyDescent="0.25">
      <c r="A846" s="6">
        <v>53</v>
      </c>
      <c r="B846" s="7">
        <v>30.495000000000001</v>
      </c>
      <c r="C846" s="6">
        <v>0</v>
      </c>
      <c r="D846" s="7">
        <v>1007.2055050000001</v>
      </c>
    </row>
    <row r="847" spans="1:4" x14ac:dyDescent="0.25">
      <c r="A847" s="6">
        <v>60</v>
      </c>
      <c r="B847" s="7">
        <v>32.450000000000003</v>
      </c>
      <c r="C847" s="6">
        <v>0</v>
      </c>
      <c r="D847" s="7">
        <v>4500.8955499999993</v>
      </c>
    </row>
    <row r="848" spans="1:4" x14ac:dyDescent="0.25">
      <c r="A848" s="6">
        <v>51</v>
      </c>
      <c r="B848" s="7">
        <v>34.200000000000003</v>
      </c>
      <c r="C848" s="6">
        <v>1</v>
      </c>
      <c r="D848" s="7">
        <v>987.27009999999996</v>
      </c>
    </row>
    <row r="849" spans="1:4" x14ac:dyDescent="0.25">
      <c r="A849" s="6">
        <v>23</v>
      </c>
      <c r="B849" s="7">
        <v>50.38</v>
      </c>
      <c r="C849" s="6">
        <v>1</v>
      </c>
      <c r="D849" s="7">
        <v>243.80551999999997</v>
      </c>
    </row>
    <row r="850" spans="1:4" x14ac:dyDescent="0.25">
      <c r="A850" s="6">
        <v>27</v>
      </c>
      <c r="B850" s="7">
        <v>24.1</v>
      </c>
      <c r="C850" s="6">
        <v>0</v>
      </c>
      <c r="D850" s="7">
        <v>297.4126</v>
      </c>
    </row>
    <row r="851" spans="1:4" x14ac:dyDescent="0.25">
      <c r="A851" s="6">
        <v>55</v>
      </c>
      <c r="B851" s="7">
        <v>32.774999999999999</v>
      </c>
      <c r="C851" s="6">
        <v>0</v>
      </c>
      <c r="D851" s="7">
        <v>1060.163225</v>
      </c>
    </row>
    <row r="852" spans="1:4" x14ac:dyDescent="0.25">
      <c r="A852" s="6">
        <v>37</v>
      </c>
      <c r="B852" s="7">
        <v>30.78</v>
      </c>
      <c r="C852" s="6">
        <v>0</v>
      </c>
      <c r="D852" s="7">
        <v>3727.01512</v>
      </c>
    </row>
    <row r="853" spans="1:4" x14ac:dyDescent="0.25">
      <c r="A853" s="6">
        <v>61</v>
      </c>
      <c r="B853" s="7">
        <v>32.299999999999997</v>
      </c>
      <c r="C853" s="6">
        <v>2</v>
      </c>
      <c r="D853" s="7">
        <v>1411.962</v>
      </c>
    </row>
    <row r="854" spans="1:4" x14ac:dyDescent="0.25">
      <c r="A854" s="6">
        <v>46</v>
      </c>
      <c r="B854" s="7">
        <v>35.53</v>
      </c>
      <c r="C854" s="6">
        <v>0</v>
      </c>
      <c r="D854" s="7">
        <v>4211.1664700000001</v>
      </c>
    </row>
    <row r="855" spans="1:4" x14ac:dyDescent="0.25">
      <c r="A855" s="6">
        <v>53</v>
      </c>
      <c r="B855" s="7">
        <v>23.75</v>
      </c>
      <c r="C855" s="6">
        <v>2</v>
      </c>
      <c r="D855" s="7">
        <v>1172.96795</v>
      </c>
    </row>
    <row r="856" spans="1:4" x14ac:dyDescent="0.25">
      <c r="A856" s="6">
        <v>49</v>
      </c>
      <c r="B856" s="7">
        <v>23.844999999999999</v>
      </c>
      <c r="C856" s="6">
        <v>3</v>
      </c>
      <c r="D856" s="7">
        <v>2410.6912550000002</v>
      </c>
    </row>
    <row r="857" spans="1:4" x14ac:dyDescent="0.25">
      <c r="A857" s="6">
        <v>20</v>
      </c>
      <c r="B857" s="7">
        <v>29.6</v>
      </c>
      <c r="C857" s="6">
        <v>0</v>
      </c>
      <c r="D857" s="7">
        <v>187.53440000000001</v>
      </c>
    </row>
    <row r="858" spans="1:4" x14ac:dyDescent="0.25">
      <c r="A858" s="6">
        <v>48</v>
      </c>
      <c r="B858" s="7">
        <v>33.11</v>
      </c>
      <c r="C858" s="6">
        <v>0</v>
      </c>
      <c r="D858" s="7">
        <v>4097.4164900000005</v>
      </c>
    </row>
    <row r="859" spans="1:4" x14ac:dyDescent="0.25">
      <c r="A859" s="6">
        <v>25</v>
      </c>
      <c r="B859" s="7">
        <v>24.13</v>
      </c>
      <c r="C859" s="6">
        <v>0</v>
      </c>
      <c r="D859" s="7">
        <v>1581.7985699999999</v>
      </c>
    </row>
    <row r="860" spans="1:4" x14ac:dyDescent="0.25">
      <c r="A860" s="6">
        <v>25</v>
      </c>
      <c r="B860" s="7">
        <v>32.229999999999997</v>
      </c>
      <c r="C860" s="6">
        <v>1</v>
      </c>
      <c r="D860" s="7">
        <v>1821.816139</v>
      </c>
    </row>
    <row r="861" spans="1:4" x14ac:dyDescent="0.25">
      <c r="A861" s="6">
        <v>57</v>
      </c>
      <c r="B861" s="7">
        <v>28.1</v>
      </c>
      <c r="C861" s="6">
        <v>0</v>
      </c>
      <c r="D861" s="7">
        <v>1096.5445999999999</v>
      </c>
    </row>
    <row r="862" spans="1:4" x14ac:dyDescent="0.25">
      <c r="A862" s="6">
        <v>37</v>
      </c>
      <c r="B862" s="7">
        <v>47.6</v>
      </c>
      <c r="C862" s="6">
        <v>2</v>
      </c>
      <c r="D862" s="7">
        <v>4611.3510999999999</v>
      </c>
    </row>
    <row r="863" spans="1:4" x14ac:dyDescent="0.25">
      <c r="A863" s="6">
        <v>38</v>
      </c>
      <c r="B863" s="7">
        <v>28</v>
      </c>
      <c r="C863" s="6">
        <v>3</v>
      </c>
      <c r="D863" s="7">
        <v>715.10919999999999</v>
      </c>
    </row>
    <row r="864" spans="1:4" x14ac:dyDescent="0.25">
      <c r="A864" s="6">
        <v>55</v>
      </c>
      <c r="B864" s="7">
        <v>33.534999999999997</v>
      </c>
      <c r="C864" s="6">
        <v>2</v>
      </c>
      <c r="D864" s="7">
        <v>1226.9688650000001</v>
      </c>
    </row>
    <row r="865" spans="1:4" x14ac:dyDescent="0.25">
      <c r="A865" s="6">
        <v>36</v>
      </c>
      <c r="B865" s="7">
        <v>19.855</v>
      </c>
      <c r="C865" s="6">
        <v>0</v>
      </c>
      <c r="D865" s="7">
        <v>545.80464499999994</v>
      </c>
    </row>
    <row r="866" spans="1:4" x14ac:dyDescent="0.25">
      <c r="A866" s="6">
        <v>51</v>
      </c>
      <c r="B866" s="7">
        <v>25.4</v>
      </c>
      <c r="C866" s="6">
        <v>0</v>
      </c>
      <c r="D866" s="7">
        <v>878.24689999999987</v>
      </c>
    </row>
    <row r="867" spans="1:4" x14ac:dyDescent="0.25">
      <c r="A867" s="6">
        <v>40</v>
      </c>
      <c r="B867" s="7">
        <v>29.9</v>
      </c>
      <c r="C867" s="6">
        <v>2</v>
      </c>
      <c r="D867" s="7">
        <v>660.03610000000003</v>
      </c>
    </row>
    <row r="868" spans="1:4" x14ac:dyDescent="0.25">
      <c r="A868" s="6">
        <v>18</v>
      </c>
      <c r="B868" s="7">
        <v>37.29</v>
      </c>
      <c r="C868" s="6">
        <v>0</v>
      </c>
      <c r="D868" s="7">
        <v>114.14451</v>
      </c>
    </row>
    <row r="869" spans="1:4" x14ac:dyDescent="0.25">
      <c r="A869" s="6">
        <v>57</v>
      </c>
      <c r="B869" s="7">
        <v>43.7</v>
      </c>
      <c r="C869" s="6">
        <v>1</v>
      </c>
      <c r="D869" s="7">
        <v>1157.6129999999998</v>
      </c>
    </row>
    <row r="870" spans="1:4" x14ac:dyDescent="0.25">
      <c r="A870" s="6">
        <v>61</v>
      </c>
      <c r="B870" s="7">
        <v>23.655000000000001</v>
      </c>
      <c r="C870" s="6">
        <v>0</v>
      </c>
      <c r="D870" s="7">
        <v>1312.960345</v>
      </c>
    </row>
    <row r="871" spans="1:4" x14ac:dyDescent="0.25">
      <c r="A871" s="6">
        <v>25</v>
      </c>
      <c r="B871" s="7">
        <v>24.3</v>
      </c>
      <c r="C871" s="6">
        <v>3</v>
      </c>
      <c r="D871" s="7">
        <v>439.16520000000003</v>
      </c>
    </row>
    <row r="872" spans="1:4" x14ac:dyDescent="0.25">
      <c r="A872" s="6">
        <v>50</v>
      </c>
      <c r="B872" s="7">
        <v>36.200000000000003</v>
      </c>
      <c r="C872" s="6">
        <v>0</v>
      </c>
      <c r="D872" s="7">
        <v>845.78179999999998</v>
      </c>
    </row>
    <row r="873" spans="1:4" x14ac:dyDescent="0.25">
      <c r="A873" s="6">
        <v>26</v>
      </c>
      <c r="B873" s="7">
        <v>29.48</v>
      </c>
      <c r="C873" s="6">
        <v>1</v>
      </c>
      <c r="D873" s="7">
        <v>339.23652000000004</v>
      </c>
    </row>
    <row r="874" spans="1:4" x14ac:dyDescent="0.25">
      <c r="A874" s="6">
        <v>42</v>
      </c>
      <c r="B874" s="7">
        <v>24.86</v>
      </c>
      <c r="C874" s="6">
        <v>0</v>
      </c>
      <c r="D874" s="7">
        <v>596.68873999999994</v>
      </c>
    </row>
    <row r="875" spans="1:4" x14ac:dyDescent="0.25">
      <c r="A875" s="6">
        <v>43</v>
      </c>
      <c r="B875" s="7">
        <v>30.1</v>
      </c>
      <c r="C875" s="6">
        <v>1</v>
      </c>
      <c r="D875" s="7">
        <v>684.90260000000001</v>
      </c>
    </row>
    <row r="876" spans="1:4" x14ac:dyDescent="0.25">
      <c r="A876" s="6">
        <v>44</v>
      </c>
      <c r="B876" s="7">
        <v>21.85</v>
      </c>
      <c r="C876" s="6">
        <v>3</v>
      </c>
      <c r="D876" s="7">
        <v>889.11394999999993</v>
      </c>
    </row>
    <row r="877" spans="1:4" x14ac:dyDescent="0.25">
      <c r="A877" s="6">
        <v>23</v>
      </c>
      <c r="B877" s="7">
        <v>28.12</v>
      </c>
      <c r="C877" s="6">
        <v>0</v>
      </c>
      <c r="D877" s="7">
        <v>269.01138000000003</v>
      </c>
    </row>
    <row r="878" spans="1:4" x14ac:dyDescent="0.25">
      <c r="A878" s="6">
        <v>49</v>
      </c>
      <c r="B878" s="7">
        <v>27.1</v>
      </c>
      <c r="C878" s="6">
        <v>1</v>
      </c>
      <c r="D878" s="7">
        <v>2614.0360300000002</v>
      </c>
    </row>
    <row r="879" spans="1:4" x14ac:dyDescent="0.25">
      <c r="A879" s="6">
        <v>33</v>
      </c>
      <c r="B879" s="7">
        <v>33.44</v>
      </c>
      <c r="C879" s="6">
        <v>5</v>
      </c>
      <c r="D879" s="7">
        <v>665.37886000000003</v>
      </c>
    </row>
    <row r="880" spans="1:4" x14ac:dyDescent="0.25">
      <c r="A880" s="6">
        <v>41</v>
      </c>
      <c r="B880" s="7">
        <v>28.8</v>
      </c>
      <c r="C880" s="6">
        <v>1</v>
      </c>
      <c r="D880" s="7">
        <v>628.22349999999994</v>
      </c>
    </row>
    <row r="881" spans="1:4" x14ac:dyDescent="0.25">
      <c r="A881" s="6">
        <v>37</v>
      </c>
      <c r="B881" s="7">
        <v>29.5</v>
      </c>
      <c r="C881" s="6">
        <v>2</v>
      </c>
      <c r="D881" s="7">
        <v>631.1952</v>
      </c>
    </row>
    <row r="882" spans="1:4" x14ac:dyDescent="0.25">
      <c r="A882" s="6">
        <v>22</v>
      </c>
      <c r="B882" s="7">
        <v>34.799999999999997</v>
      </c>
      <c r="C882" s="6">
        <v>3</v>
      </c>
      <c r="D882" s="7">
        <v>344.3064</v>
      </c>
    </row>
    <row r="883" spans="1:4" x14ac:dyDescent="0.25">
      <c r="A883" s="6">
        <v>23</v>
      </c>
      <c r="B883" s="7">
        <v>27.36</v>
      </c>
      <c r="C883" s="6">
        <v>1</v>
      </c>
      <c r="D883" s="7">
        <v>278.90574000000004</v>
      </c>
    </row>
    <row r="884" spans="1:4" x14ac:dyDescent="0.25">
      <c r="A884" s="6">
        <v>21</v>
      </c>
      <c r="B884" s="7">
        <v>22.135000000000002</v>
      </c>
      <c r="C884" s="6">
        <v>0</v>
      </c>
      <c r="D884" s="7">
        <v>258.58506499999999</v>
      </c>
    </row>
    <row r="885" spans="1:4" x14ac:dyDescent="0.25">
      <c r="A885" s="6">
        <v>51</v>
      </c>
      <c r="B885" s="7">
        <v>37.049999999999997</v>
      </c>
      <c r="C885" s="6">
        <v>3</v>
      </c>
      <c r="D885" s="7">
        <v>4625.5112500000005</v>
      </c>
    </row>
    <row r="886" spans="1:4" x14ac:dyDescent="0.25">
      <c r="A886" s="6">
        <v>25</v>
      </c>
      <c r="B886" s="7">
        <v>26.695</v>
      </c>
      <c r="C886" s="6">
        <v>4</v>
      </c>
      <c r="D886" s="7">
        <v>487.79810500000002</v>
      </c>
    </row>
    <row r="887" spans="1:4" x14ac:dyDescent="0.25">
      <c r="A887" s="6">
        <v>32</v>
      </c>
      <c r="B887" s="7">
        <v>28.93</v>
      </c>
      <c r="C887" s="6">
        <v>1</v>
      </c>
      <c r="D887" s="7">
        <v>1971.96947</v>
      </c>
    </row>
    <row r="888" spans="1:4" x14ac:dyDescent="0.25">
      <c r="A888" s="6">
        <v>57</v>
      </c>
      <c r="B888" s="7">
        <v>28.975000000000001</v>
      </c>
      <c r="C888" s="6">
        <v>0</v>
      </c>
      <c r="D888" s="7">
        <v>2721.8437249999997</v>
      </c>
    </row>
    <row r="889" spans="1:4" x14ac:dyDescent="0.25">
      <c r="A889" s="6">
        <v>36</v>
      </c>
      <c r="B889" s="7">
        <v>30.02</v>
      </c>
      <c r="C889" s="6">
        <v>0</v>
      </c>
      <c r="D889" s="7">
        <v>527.21758</v>
      </c>
    </row>
    <row r="890" spans="1:4" x14ac:dyDescent="0.25">
      <c r="A890" s="6">
        <v>22</v>
      </c>
      <c r="B890" s="7">
        <v>39.5</v>
      </c>
      <c r="C890" s="6">
        <v>0</v>
      </c>
      <c r="D890" s="7">
        <v>168.25970000000001</v>
      </c>
    </row>
    <row r="891" spans="1:4" x14ac:dyDescent="0.25">
      <c r="A891" s="6">
        <v>57</v>
      </c>
      <c r="B891" s="7">
        <v>33.630000000000003</v>
      </c>
      <c r="C891" s="6">
        <v>1</v>
      </c>
      <c r="D891" s="7">
        <v>1194.5132699999999</v>
      </c>
    </row>
    <row r="892" spans="1:4" x14ac:dyDescent="0.25">
      <c r="A892" s="6">
        <v>64</v>
      </c>
      <c r="B892" s="7">
        <v>26.885000000000002</v>
      </c>
      <c r="C892" s="6">
        <v>0</v>
      </c>
      <c r="D892" s="7">
        <v>2933.0983150000002</v>
      </c>
    </row>
    <row r="893" spans="1:4" x14ac:dyDescent="0.25">
      <c r="A893" s="6">
        <v>36</v>
      </c>
      <c r="B893" s="7">
        <v>29.04</v>
      </c>
      <c r="C893" s="6">
        <v>4</v>
      </c>
      <c r="D893" s="7">
        <v>724.38136000000009</v>
      </c>
    </row>
    <row r="894" spans="1:4" x14ac:dyDescent="0.25">
      <c r="A894" s="6">
        <v>54</v>
      </c>
      <c r="B894" s="7">
        <v>24.035</v>
      </c>
      <c r="C894" s="6">
        <v>0</v>
      </c>
      <c r="D894" s="7">
        <v>1042.291665</v>
      </c>
    </row>
    <row r="895" spans="1:4" x14ac:dyDescent="0.25">
      <c r="A895" s="6">
        <v>47</v>
      </c>
      <c r="B895" s="7">
        <v>38.94</v>
      </c>
      <c r="C895" s="6">
        <v>2</v>
      </c>
      <c r="D895" s="7">
        <v>4420.2653599999994</v>
      </c>
    </row>
    <row r="896" spans="1:4" x14ac:dyDescent="0.25">
      <c r="A896" s="6">
        <v>62</v>
      </c>
      <c r="B896" s="7">
        <v>32.11</v>
      </c>
      <c r="C896" s="6">
        <v>0</v>
      </c>
      <c r="D896" s="7">
        <v>1355.5004899999999</v>
      </c>
    </row>
    <row r="897" spans="1:4" x14ac:dyDescent="0.25">
      <c r="A897" s="6">
        <v>61</v>
      </c>
      <c r="B897" s="7">
        <v>44</v>
      </c>
      <c r="C897" s="6">
        <v>0</v>
      </c>
      <c r="D897" s="7">
        <v>1306.3883000000001</v>
      </c>
    </row>
    <row r="898" spans="1:4" x14ac:dyDescent="0.25">
      <c r="A898" s="6">
        <v>43</v>
      </c>
      <c r="B898" s="7">
        <v>20.045000000000002</v>
      </c>
      <c r="C898" s="6">
        <v>2</v>
      </c>
      <c r="D898" s="7">
        <v>1979.8054550000002</v>
      </c>
    </row>
    <row r="899" spans="1:4" x14ac:dyDescent="0.25">
      <c r="A899" s="6">
        <v>19</v>
      </c>
      <c r="B899" s="7">
        <v>25.555</v>
      </c>
      <c r="C899" s="6">
        <v>1</v>
      </c>
      <c r="D899" s="7">
        <v>222.15644499999999</v>
      </c>
    </row>
    <row r="900" spans="1:4" x14ac:dyDescent="0.25">
      <c r="A900" s="6">
        <v>18</v>
      </c>
      <c r="B900" s="7">
        <v>40.26</v>
      </c>
      <c r="C900" s="6">
        <v>0</v>
      </c>
      <c r="D900" s="7">
        <v>163.45733999999999</v>
      </c>
    </row>
    <row r="901" spans="1:4" x14ac:dyDescent="0.25">
      <c r="A901" s="6">
        <v>19</v>
      </c>
      <c r="B901" s="7">
        <v>22.515000000000001</v>
      </c>
      <c r="C901" s="6">
        <v>0</v>
      </c>
      <c r="D901" s="7">
        <v>211.73388500000001</v>
      </c>
    </row>
    <row r="902" spans="1:4" x14ac:dyDescent="0.25">
      <c r="A902" s="6">
        <v>49</v>
      </c>
      <c r="B902" s="7">
        <v>22.515000000000001</v>
      </c>
      <c r="C902" s="6">
        <v>0</v>
      </c>
      <c r="D902" s="7">
        <v>868.88588500000003</v>
      </c>
    </row>
    <row r="903" spans="1:4" x14ac:dyDescent="0.25">
      <c r="A903" s="6">
        <v>60</v>
      </c>
      <c r="B903" s="7">
        <v>40.92</v>
      </c>
      <c r="C903" s="6">
        <v>0</v>
      </c>
      <c r="D903" s="7">
        <v>4867.3558800000001</v>
      </c>
    </row>
    <row r="904" spans="1:4" x14ac:dyDescent="0.25">
      <c r="A904" s="6">
        <v>26</v>
      </c>
      <c r="B904" s="7">
        <v>27.265000000000001</v>
      </c>
      <c r="C904" s="6">
        <v>3</v>
      </c>
      <c r="D904" s="7">
        <v>466.12863500000003</v>
      </c>
    </row>
    <row r="905" spans="1:4" x14ac:dyDescent="0.25">
      <c r="A905" s="6">
        <v>49</v>
      </c>
      <c r="B905" s="7">
        <v>36.85</v>
      </c>
      <c r="C905" s="6">
        <v>0</v>
      </c>
      <c r="D905" s="7">
        <v>812.57844999999998</v>
      </c>
    </row>
    <row r="906" spans="1:4" x14ac:dyDescent="0.25">
      <c r="A906" s="6">
        <v>60</v>
      </c>
      <c r="B906" s="7">
        <v>35.1</v>
      </c>
      <c r="C906" s="6">
        <v>0</v>
      </c>
      <c r="D906" s="7">
        <v>1264.4589000000001</v>
      </c>
    </row>
    <row r="907" spans="1:4" x14ac:dyDescent="0.25">
      <c r="A907" s="6">
        <v>26</v>
      </c>
      <c r="B907" s="7">
        <v>29.355</v>
      </c>
      <c r="C907" s="6">
        <v>2</v>
      </c>
      <c r="D907" s="7">
        <v>456.41914500000001</v>
      </c>
    </row>
    <row r="908" spans="1:4" x14ac:dyDescent="0.25">
      <c r="A908" s="6">
        <v>27</v>
      </c>
      <c r="B908" s="7">
        <v>32.585000000000001</v>
      </c>
      <c r="C908" s="6">
        <v>3</v>
      </c>
      <c r="D908" s="7">
        <v>484.69201499999997</v>
      </c>
    </row>
    <row r="909" spans="1:4" x14ac:dyDescent="0.25">
      <c r="A909" s="6">
        <v>44</v>
      </c>
      <c r="B909" s="7">
        <v>32.340000000000003</v>
      </c>
      <c r="C909" s="6">
        <v>1</v>
      </c>
      <c r="D909" s="7">
        <v>763.37205999999992</v>
      </c>
    </row>
    <row r="910" spans="1:4" x14ac:dyDescent="0.25">
      <c r="A910" s="6">
        <v>63</v>
      </c>
      <c r="B910" s="7">
        <v>39.799999999999997</v>
      </c>
      <c r="C910" s="6">
        <v>3</v>
      </c>
      <c r="D910" s="7">
        <v>1517.0068999999999</v>
      </c>
    </row>
    <row r="911" spans="1:4" x14ac:dyDescent="0.25">
      <c r="A911" s="6">
        <v>32</v>
      </c>
      <c r="B911" s="7">
        <v>24.6</v>
      </c>
      <c r="C911" s="6">
        <v>0</v>
      </c>
      <c r="D911" s="7">
        <v>1749.6306</v>
      </c>
    </row>
    <row r="912" spans="1:4" x14ac:dyDescent="0.25">
      <c r="A912" s="6">
        <v>22</v>
      </c>
      <c r="B912" s="7">
        <v>28.31</v>
      </c>
      <c r="C912" s="6">
        <v>1</v>
      </c>
      <c r="D912" s="7">
        <v>263.90429</v>
      </c>
    </row>
    <row r="913" spans="1:4" x14ac:dyDescent="0.25">
      <c r="A913" s="6">
        <v>18</v>
      </c>
      <c r="B913" s="7">
        <v>31.73</v>
      </c>
      <c r="C913" s="6">
        <v>0</v>
      </c>
      <c r="D913" s="7">
        <v>3373.2686699999999</v>
      </c>
    </row>
    <row r="914" spans="1:4" x14ac:dyDescent="0.25">
      <c r="A914" s="6">
        <v>59</v>
      </c>
      <c r="B914" s="7">
        <v>26.695</v>
      </c>
      <c r="C914" s="6">
        <v>3</v>
      </c>
      <c r="D914" s="7">
        <v>1438.2709049999999</v>
      </c>
    </row>
    <row r="915" spans="1:4" x14ac:dyDescent="0.25">
      <c r="A915" s="6">
        <v>44</v>
      </c>
      <c r="B915" s="7">
        <v>27.5</v>
      </c>
      <c r="C915" s="6">
        <v>1</v>
      </c>
      <c r="D915" s="7">
        <v>762.69929999999999</v>
      </c>
    </row>
    <row r="916" spans="1:4" x14ac:dyDescent="0.25">
      <c r="A916" s="6">
        <v>33</v>
      </c>
      <c r="B916" s="7">
        <v>24.605</v>
      </c>
      <c r="C916" s="6">
        <v>2</v>
      </c>
      <c r="D916" s="7">
        <v>525.75079500000004</v>
      </c>
    </row>
    <row r="917" spans="1:4" x14ac:dyDescent="0.25">
      <c r="A917" s="6">
        <v>24</v>
      </c>
      <c r="B917" s="7">
        <v>33.99</v>
      </c>
      <c r="C917" s="6">
        <v>0</v>
      </c>
      <c r="D917" s="7">
        <v>247.33341000000001</v>
      </c>
    </row>
    <row r="918" spans="1:4" x14ac:dyDescent="0.25">
      <c r="A918" s="6">
        <v>43</v>
      </c>
      <c r="B918" s="7">
        <v>26.885000000000002</v>
      </c>
      <c r="C918" s="6">
        <v>0</v>
      </c>
      <c r="D918" s="7">
        <v>2177.4322149999998</v>
      </c>
    </row>
    <row r="919" spans="1:4" x14ac:dyDescent="0.25">
      <c r="A919" s="6">
        <v>45</v>
      </c>
      <c r="B919" s="7">
        <v>22.895</v>
      </c>
      <c r="C919" s="6">
        <v>0</v>
      </c>
      <c r="D919" s="7">
        <v>3506.9374519999997</v>
      </c>
    </row>
    <row r="920" spans="1:4" x14ac:dyDescent="0.25">
      <c r="A920" s="6">
        <v>61</v>
      </c>
      <c r="B920" s="7">
        <v>28.2</v>
      </c>
      <c r="C920" s="6">
        <v>0</v>
      </c>
      <c r="D920" s="7">
        <v>1304.1921</v>
      </c>
    </row>
    <row r="921" spans="1:4" x14ac:dyDescent="0.25">
      <c r="A921" s="6">
        <v>35</v>
      </c>
      <c r="B921" s="7">
        <v>34.21</v>
      </c>
      <c r="C921" s="6">
        <v>1</v>
      </c>
      <c r="D921" s="7">
        <v>524.52269000000001</v>
      </c>
    </row>
    <row r="922" spans="1:4" x14ac:dyDescent="0.25">
      <c r="A922" s="6">
        <v>62</v>
      </c>
      <c r="B922" s="7">
        <v>25</v>
      </c>
      <c r="C922" s="6">
        <v>0</v>
      </c>
      <c r="D922" s="7">
        <v>1345.1122</v>
      </c>
    </row>
    <row r="923" spans="1:4" x14ac:dyDescent="0.25">
      <c r="A923" s="6">
        <v>62</v>
      </c>
      <c r="B923" s="7">
        <v>33.200000000000003</v>
      </c>
      <c r="C923" s="6">
        <v>0</v>
      </c>
      <c r="D923" s="7">
        <v>1346.252</v>
      </c>
    </row>
    <row r="924" spans="1:4" x14ac:dyDescent="0.25">
      <c r="A924" s="6">
        <v>38</v>
      </c>
      <c r="B924" s="7">
        <v>31</v>
      </c>
      <c r="C924" s="6">
        <v>1</v>
      </c>
      <c r="D924" s="7">
        <v>548.82619999999997</v>
      </c>
    </row>
    <row r="925" spans="1:4" x14ac:dyDescent="0.25">
      <c r="A925" s="6">
        <v>34</v>
      </c>
      <c r="B925" s="7">
        <v>35.814999999999998</v>
      </c>
      <c r="C925" s="6">
        <v>0</v>
      </c>
      <c r="D925" s="7">
        <v>432.04108500000001</v>
      </c>
    </row>
    <row r="926" spans="1:4" x14ac:dyDescent="0.25">
      <c r="A926" s="6">
        <v>43</v>
      </c>
      <c r="B926" s="7">
        <v>23.2</v>
      </c>
      <c r="C926" s="6">
        <v>0</v>
      </c>
      <c r="D926" s="7">
        <v>625.04349999999999</v>
      </c>
    </row>
    <row r="927" spans="1:4" x14ac:dyDescent="0.25">
      <c r="A927" s="6">
        <v>50</v>
      </c>
      <c r="B927" s="7">
        <v>32.11</v>
      </c>
      <c r="C927" s="6">
        <v>2</v>
      </c>
      <c r="D927" s="7">
        <v>2533.3332839999998</v>
      </c>
    </row>
    <row r="928" spans="1:4" x14ac:dyDescent="0.25">
      <c r="A928" s="6">
        <v>19</v>
      </c>
      <c r="B928" s="7">
        <v>23.4</v>
      </c>
      <c r="C928" s="6">
        <v>2</v>
      </c>
      <c r="D928" s="7">
        <v>291.3569</v>
      </c>
    </row>
    <row r="929" spans="1:4" x14ac:dyDescent="0.25">
      <c r="A929" s="6">
        <v>57</v>
      </c>
      <c r="B929" s="7">
        <v>20.100000000000001</v>
      </c>
      <c r="C929" s="6">
        <v>1</v>
      </c>
      <c r="D929" s="7">
        <v>1203.2325999999998</v>
      </c>
    </row>
    <row r="930" spans="1:4" x14ac:dyDescent="0.25">
      <c r="A930" s="6">
        <v>62</v>
      </c>
      <c r="B930" s="7">
        <v>39.159999999999997</v>
      </c>
      <c r="C930" s="6">
        <v>0</v>
      </c>
      <c r="D930" s="7">
        <v>1347.0804400000002</v>
      </c>
    </row>
    <row r="931" spans="1:4" x14ac:dyDescent="0.25">
      <c r="A931" s="6">
        <v>41</v>
      </c>
      <c r="B931" s="7">
        <v>34.21</v>
      </c>
      <c r="C931" s="6">
        <v>1</v>
      </c>
      <c r="D931" s="7">
        <v>628.97549000000004</v>
      </c>
    </row>
    <row r="932" spans="1:4" x14ac:dyDescent="0.25">
      <c r="A932" s="6">
        <v>26</v>
      </c>
      <c r="B932" s="7">
        <v>46.53</v>
      </c>
      <c r="C932" s="6">
        <v>1</v>
      </c>
      <c r="D932" s="7">
        <v>292.70646999999997</v>
      </c>
    </row>
    <row r="933" spans="1:4" x14ac:dyDescent="0.25">
      <c r="A933" s="6">
        <v>39</v>
      </c>
      <c r="B933" s="7">
        <v>32.5</v>
      </c>
      <c r="C933" s="6">
        <v>1</v>
      </c>
      <c r="D933" s="7">
        <v>623.82979999999998</v>
      </c>
    </row>
    <row r="934" spans="1:4" x14ac:dyDescent="0.25">
      <c r="A934" s="6">
        <v>46</v>
      </c>
      <c r="B934" s="7">
        <v>25.8</v>
      </c>
      <c r="C934" s="6">
        <v>5</v>
      </c>
      <c r="D934" s="7">
        <v>1009.6969999999999</v>
      </c>
    </row>
    <row r="935" spans="1:4" x14ac:dyDescent="0.25">
      <c r="A935" s="6">
        <v>45</v>
      </c>
      <c r="B935" s="7">
        <v>35.299999999999997</v>
      </c>
      <c r="C935" s="6">
        <v>0</v>
      </c>
      <c r="D935" s="7">
        <v>734.81420000000003</v>
      </c>
    </row>
    <row r="936" spans="1:4" x14ac:dyDescent="0.25">
      <c r="A936" s="6">
        <v>32</v>
      </c>
      <c r="B936" s="7">
        <v>37.18</v>
      </c>
      <c r="C936" s="6">
        <v>2</v>
      </c>
      <c r="D936" s="7">
        <v>467.33922000000001</v>
      </c>
    </row>
    <row r="937" spans="1:4" x14ac:dyDescent="0.25">
      <c r="A937" s="6">
        <v>59</v>
      </c>
      <c r="B937" s="7">
        <v>27.5</v>
      </c>
      <c r="C937" s="6">
        <v>0</v>
      </c>
      <c r="D937" s="7">
        <v>1223.3827999999999</v>
      </c>
    </row>
    <row r="938" spans="1:4" x14ac:dyDescent="0.25">
      <c r="A938" s="6">
        <v>44</v>
      </c>
      <c r="B938" s="7">
        <v>29.734999999999999</v>
      </c>
      <c r="C938" s="6">
        <v>2</v>
      </c>
      <c r="D938" s="7">
        <v>3210.866282</v>
      </c>
    </row>
    <row r="939" spans="1:4" x14ac:dyDescent="0.25">
      <c r="A939" s="6">
        <v>39</v>
      </c>
      <c r="B939" s="7">
        <v>24.225000000000001</v>
      </c>
      <c r="C939" s="6">
        <v>5</v>
      </c>
      <c r="D939" s="7">
        <v>896.57957499999998</v>
      </c>
    </row>
    <row r="940" spans="1:4" x14ac:dyDescent="0.25">
      <c r="A940" s="6">
        <v>18</v>
      </c>
      <c r="B940" s="7">
        <v>26.18</v>
      </c>
      <c r="C940" s="6">
        <v>2</v>
      </c>
      <c r="D940" s="7">
        <v>230.40021999999999</v>
      </c>
    </row>
    <row r="941" spans="1:4" x14ac:dyDescent="0.25">
      <c r="A941" s="6">
        <v>53</v>
      </c>
      <c r="B941" s="7">
        <v>29.48</v>
      </c>
      <c r="C941" s="6">
        <v>0</v>
      </c>
      <c r="D941" s="7">
        <v>948.76442000000009</v>
      </c>
    </row>
    <row r="942" spans="1:4" x14ac:dyDescent="0.25">
      <c r="A942" s="6">
        <v>18</v>
      </c>
      <c r="B942" s="7">
        <v>23.21</v>
      </c>
      <c r="C942" s="6">
        <v>0</v>
      </c>
      <c r="D942" s="7">
        <v>112.18739000000001</v>
      </c>
    </row>
    <row r="943" spans="1:4" x14ac:dyDescent="0.25">
      <c r="A943" s="6">
        <v>50</v>
      </c>
      <c r="B943" s="7">
        <v>46.09</v>
      </c>
      <c r="C943" s="6">
        <v>1</v>
      </c>
      <c r="D943" s="7">
        <v>954.95650999999998</v>
      </c>
    </row>
    <row r="944" spans="1:4" x14ac:dyDescent="0.25">
      <c r="A944" s="6">
        <v>18</v>
      </c>
      <c r="B944" s="7">
        <v>40.185000000000002</v>
      </c>
      <c r="C944" s="6">
        <v>0</v>
      </c>
      <c r="D944" s="7">
        <v>221.746915</v>
      </c>
    </row>
    <row r="945" spans="1:4" x14ac:dyDescent="0.25">
      <c r="A945" s="6">
        <v>19</v>
      </c>
      <c r="B945" s="7">
        <v>22.61</v>
      </c>
      <c r="C945" s="6">
        <v>0</v>
      </c>
      <c r="D945" s="7">
        <v>162.84709000000001</v>
      </c>
    </row>
    <row r="946" spans="1:4" x14ac:dyDescent="0.25">
      <c r="A946" s="6">
        <v>62</v>
      </c>
      <c r="B946" s="7">
        <v>39.93</v>
      </c>
      <c r="C946" s="6">
        <v>0</v>
      </c>
      <c r="D946" s="7">
        <v>1298.28747</v>
      </c>
    </row>
    <row r="947" spans="1:4" x14ac:dyDescent="0.25">
      <c r="A947" s="6">
        <v>56</v>
      </c>
      <c r="B947" s="7">
        <v>35.799999999999997</v>
      </c>
      <c r="C947" s="6">
        <v>1</v>
      </c>
      <c r="D947" s="7">
        <v>1167.413</v>
      </c>
    </row>
    <row r="948" spans="1:4" x14ac:dyDescent="0.25">
      <c r="A948" s="6">
        <v>42</v>
      </c>
      <c r="B948" s="7">
        <v>35.799999999999997</v>
      </c>
      <c r="C948" s="6">
        <v>2</v>
      </c>
      <c r="D948" s="7">
        <v>716.00940000000003</v>
      </c>
    </row>
    <row r="949" spans="1:4" x14ac:dyDescent="0.25">
      <c r="A949" s="6">
        <v>37</v>
      </c>
      <c r="B949" s="7">
        <v>34.200000000000003</v>
      </c>
      <c r="C949" s="6">
        <v>1</v>
      </c>
      <c r="D949" s="7">
        <v>3904.7285000000002</v>
      </c>
    </row>
    <row r="950" spans="1:4" x14ac:dyDescent="0.25">
      <c r="A950" s="6">
        <v>42</v>
      </c>
      <c r="B950" s="7">
        <v>31.254999999999999</v>
      </c>
      <c r="C950" s="6">
        <v>0</v>
      </c>
      <c r="D950" s="7">
        <v>635.87764500000003</v>
      </c>
    </row>
    <row r="951" spans="1:4" x14ac:dyDescent="0.25">
      <c r="A951" s="6">
        <v>25</v>
      </c>
      <c r="B951" s="7">
        <v>29.7</v>
      </c>
      <c r="C951" s="6">
        <v>3</v>
      </c>
      <c r="D951" s="7">
        <v>1993.3457999999998</v>
      </c>
    </row>
    <row r="952" spans="1:4" x14ac:dyDescent="0.25">
      <c r="A952" s="6">
        <v>57</v>
      </c>
      <c r="B952" s="7">
        <v>18.335000000000001</v>
      </c>
      <c r="C952" s="6">
        <v>0</v>
      </c>
      <c r="D952" s="7">
        <v>1153.487265</v>
      </c>
    </row>
    <row r="953" spans="1:4" x14ac:dyDescent="0.25">
      <c r="A953" s="6">
        <v>51</v>
      </c>
      <c r="B953" s="7">
        <v>42.9</v>
      </c>
      <c r="C953" s="6">
        <v>2</v>
      </c>
      <c r="D953" s="7">
        <v>4746.2893999999997</v>
      </c>
    </row>
    <row r="954" spans="1:4" x14ac:dyDescent="0.25">
      <c r="A954" s="6">
        <v>30</v>
      </c>
      <c r="B954" s="7">
        <v>28.405000000000001</v>
      </c>
      <c r="C954" s="6">
        <v>1</v>
      </c>
      <c r="D954" s="7">
        <v>452.71829500000001</v>
      </c>
    </row>
    <row r="955" spans="1:4" x14ac:dyDescent="0.25">
      <c r="A955" s="6">
        <v>44</v>
      </c>
      <c r="B955" s="7">
        <v>30.2</v>
      </c>
      <c r="C955" s="6">
        <v>2</v>
      </c>
      <c r="D955" s="7">
        <v>3899.8546000000001</v>
      </c>
    </row>
    <row r="956" spans="1:4" x14ac:dyDescent="0.25">
      <c r="A956" s="6">
        <v>34</v>
      </c>
      <c r="B956" s="7">
        <v>27.835000000000001</v>
      </c>
      <c r="C956" s="6">
        <v>1</v>
      </c>
      <c r="D956" s="7">
        <v>2000.9633650000001</v>
      </c>
    </row>
    <row r="957" spans="1:4" x14ac:dyDescent="0.25">
      <c r="A957" s="6">
        <v>31</v>
      </c>
      <c r="B957" s="7">
        <v>39.49</v>
      </c>
      <c r="C957" s="6">
        <v>1</v>
      </c>
      <c r="D957" s="7">
        <v>387.57341000000002</v>
      </c>
    </row>
    <row r="958" spans="1:4" x14ac:dyDescent="0.25">
      <c r="A958" s="6">
        <v>54</v>
      </c>
      <c r="B958" s="7">
        <v>30.8</v>
      </c>
      <c r="C958" s="6">
        <v>1</v>
      </c>
      <c r="D958" s="7">
        <v>4199.9519999999993</v>
      </c>
    </row>
    <row r="959" spans="1:4" x14ac:dyDescent="0.25">
      <c r="A959" s="6">
        <v>24</v>
      </c>
      <c r="B959" s="7">
        <v>26.79</v>
      </c>
      <c r="C959" s="6">
        <v>1</v>
      </c>
      <c r="D959" s="7">
        <v>1260.9887020000001</v>
      </c>
    </row>
    <row r="960" spans="1:4" x14ac:dyDescent="0.25">
      <c r="A960" s="6">
        <v>43</v>
      </c>
      <c r="B960" s="7">
        <v>34.96</v>
      </c>
      <c r="C960" s="6">
        <v>1</v>
      </c>
      <c r="D960" s="7">
        <v>4103.4221400000006</v>
      </c>
    </row>
    <row r="961" spans="1:4" x14ac:dyDescent="0.25">
      <c r="A961" s="6">
        <v>48</v>
      </c>
      <c r="B961" s="7">
        <v>36.67</v>
      </c>
      <c r="C961" s="6">
        <v>1</v>
      </c>
      <c r="D961" s="7">
        <v>2846.891901</v>
      </c>
    </row>
    <row r="962" spans="1:4" x14ac:dyDescent="0.25">
      <c r="A962" s="6">
        <v>19</v>
      </c>
      <c r="B962" s="7">
        <v>39.615000000000002</v>
      </c>
      <c r="C962" s="6">
        <v>1</v>
      </c>
      <c r="D962" s="7">
        <v>273.010785</v>
      </c>
    </row>
    <row r="963" spans="1:4" x14ac:dyDescent="0.25">
      <c r="A963" s="6">
        <v>29</v>
      </c>
      <c r="B963" s="7">
        <v>25.9</v>
      </c>
      <c r="C963" s="6">
        <v>0</v>
      </c>
      <c r="D963" s="7">
        <v>335.32839999999999</v>
      </c>
    </row>
    <row r="964" spans="1:4" x14ac:dyDescent="0.25">
      <c r="A964" s="6">
        <v>63</v>
      </c>
      <c r="B964" s="7">
        <v>35.200000000000003</v>
      </c>
      <c r="C964" s="6">
        <v>1</v>
      </c>
      <c r="D964" s="7">
        <v>1447.4675</v>
      </c>
    </row>
    <row r="965" spans="1:4" x14ac:dyDescent="0.25">
      <c r="A965" s="6">
        <v>46</v>
      </c>
      <c r="B965" s="7">
        <v>24.795000000000002</v>
      </c>
      <c r="C965" s="6">
        <v>3</v>
      </c>
      <c r="D965" s="7">
        <v>950.05730500000004</v>
      </c>
    </row>
    <row r="966" spans="1:4" x14ac:dyDescent="0.25">
      <c r="A966" s="6">
        <v>52</v>
      </c>
      <c r="B966" s="7">
        <v>36.765000000000001</v>
      </c>
      <c r="C966" s="6">
        <v>2</v>
      </c>
      <c r="D966" s="7">
        <v>2646.7097370000001</v>
      </c>
    </row>
    <row r="967" spans="1:4" x14ac:dyDescent="0.25">
      <c r="A967" s="6">
        <v>35</v>
      </c>
      <c r="B967" s="7">
        <v>27.1</v>
      </c>
      <c r="C967" s="6">
        <v>1</v>
      </c>
      <c r="D967" s="7">
        <v>474.63440000000003</v>
      </c>
    </row>
    <row r="968" spans="1:4" x14ac:dyDescent="0.25">
      <c r="A968" s="6">
        <v>51</v>
      </c>
      <c r="B968" s="7">
        <v>24.795000000000002</v>
      </c>
      <c r="C968" s="6">
        <v>2</v>
      </c>
      <c r="D968" s="7">
        <v>2396.7383049999999</v>
      </c>
    </row>
    <row r="969" spans="1:4" x14ac:dyDescent="0.25">
      <c r="A969" s="6">
        <v>44</v>
      </c>
      <c r="B969" s="7">
        <v>25.364999999999998</v>
      </c>
      <c r="C969" s="6">
        <v>1</v>
      </c>
      <c r="D969" s="7">
        <v>751.80253500000003</v>
      </c>
    </row>
    <row r="970" spans="1:4" x14ac:dyDescent="0.25">
      <c r="A970" s="6">
        <v>21</v>
      </c>
      <c r="B970" s="7">
        <v>25.745000000000001</v>
      </c>
      <c r="C970" s="6">
        <v>2</v>
      </c>
      <c r="D970" s="7">
        <v>327.98685499999999</v>
      </c>
    </row>
    <row r="971" spans="1:4" x14ac:dyDescent="0.25">
      <c r="A971" s="6">
        <v>39</v>
      </c>
      <c r="B971" s="7">
        <v>34.32</v>
      </c>
      <c r="C971" s="6">
        <v>5</v>
      </c>
      <c r="D971" s="7">
        <v>859.68277999999987</v>
      </c>
    </row>
    <row r="972" spans="1:4" x14ac:dyDescent="0.25">
      <c r="A972" s="6">
        <v>50</v>
      </c>
      <c r="B972" s="7">
        <v>28.16</v>
      </c>
      <c r="C972" s="6">
        <v>3</v>
      </c>
      <c r="D972" s="7">
        <v>1070.26424</v>
      </c>
    </row>
    <row r="973" spans="1:4" x14ac:dyDescent="0.25">
      <c r="A973" s="6">
        <v>34</v>
      </c>
      <c r="B973" s="7">
        <v>23.56</v>
      </c>
      <c r="C973" s="6">
        <v>0</v>
      </c>
      <c r="D973" s="7">
        <v>499.23764</v>
      </c>
    </row>
    <row r="974" spans="1:4" x14ac:dyDescent="0.25">
      <c r="A974" s="6">
        <v>22</v>
      </c>
      <c r="B974" s="7">
        <v>20.234999999999999</v>
      </c>
      <c r="C974" s="6">
        <v>0</v>
      </c>
      <c r="D974" s="7">
        <v>252.78186500000001</v>
      </c>
    </row>
    <row r="975" spans="1:4" x14ac:dyDescent="0.25">
      <c r="A975" s="6">
        <v>19</v>
      </c>
      <c r="B975" s="7">
        <v>40.5</v>
      </c>
      <c r="C975" s="6">
        <v>0</v>
      </c>
      <c r="D975" s="7">
        <v>175.93379999999999</v>
      </c>
    </row>
    <row r="976" spans="1:4" x14ac:dyDescent="0.25">
      <c r="A976" s="6">
        <v>26</v>
      </c>
      <c r="B976" s="7">
        <v>35.42</v>
      </c>
      <c r="C976" s="6">
        <v>0</v>
      </c>
      <c r="D976" s="7">
        <v>232.26218</v>
      </c>
    </row>
    <row r="977" spans="1:4" x14ac:dyDescent="0.25">
      <c r="A977" s="6">
        <v>29</v>
      </c>
      <c r="B977" s="7">
        <v>22.895</v>
      </c>
      <c r="C977" s="6">
        <v>0</v>
      </c>
      <c r="D977" s="7">
        <v>1613.876205</v>
      </c>
    </row>
    <row r="978" spans="1:4" x14ac:dyDescent="0.25">
      <c r="A978" s="6">
        <v>48</v>
      </c>
      <c r="B978" s="7">
        <v>40.15</v>
      </c>
      <c r="C978" s="6">
        <v>0</v>
      </c>
      <c r="D978" s="7">
        <v>780.41605000000004</v>
      </c>
    </row>
    <row r="979" spans="1:4" x14ac:dyDescent="0.25">
      <c r="A979" s="6">
        <v>26</v>
      </c>
      <c r="B979" s="7">
        <v>29.15</v>
      </c>
      <c r="C979" s="6">
        <v>1</v>
      </c>
      <c r="D979" s="7">
        <v>290.29065000000003</v>
      </c>
    </row>
    <row r="980" spans="1:4" x14ac:dyDescent="0.25">
      <c r="A980" s="6">
        <v>45</v>
      </c>
      <c r="B980" s="7">
        <v>39.994999999999997</v>
      </c>
      <c r="C980" s="6">
        <v>3</v>
      </c>
      <c r="D980" s="7">
        <v>970.46680500000002</v>
      </c>
    </row>
    <row r="981" spans="1:4" x14ac:dyDescent="0.25">
      <c r="A981" s="6">
        <v>36</v>
      </c>
      <c r="B981" s="7">
        <v>29.92</v>
      </c>
      <c r="C981" s="6">
        <v>0</v>
      </c>
      <c r="D981" s="7">
        <v>488.90368000000001</v>
      </c>
    </row>
    <row r="982" spans="1:4" x14ac:dyDescent="0.25">
      <c r="A982" s="6">
        <v>54</v>
      </c>
      <c r="B982" s="7">
        <v>25.46</v>
      </c>
      <c r="C982" s="6">
        <v>1</v>
      </c>
      <c r="D982" s="7">
        <v>2551.7113629999999</v>
      </c>
    </row>
    <row r="983" spans="1:4" x14ac:dyDescent="0.25">
      <c r="A983" s="6">
        <v>34</v>
      </c>
      <c r="B983" s="7">
        <v>21.375</v>
      </c>
      <c r="C983" s="6">
        <v>0</v>
      </c>
      <c r="D983" s="7">
        <v>450.03392500000001</v>
      </c>
    </row>
    <row r="984" spans="1:4" x14ac:dyDescent="0.25">
      <c r="A984" s="6">
        <v>31</v>
      </c>
      <c r="B984" s="7">
        <v>25.9</v>
      </c>
      <c r="C984" s="6">
        <v>3</v>
      </c>
      <c r="D984" s="7">
        <v>1919.9944</v>
      </c>
    </row>
    <row r="985" spans="1:4" x14ac:dyDescent="0.25">
      <c r="A985" s="6">
        <v>27</v>
      </c>
      <c r="B985" s="7">
        <v>30.59</v>
      </c>
      <c r="C985" s="6">
        <v>1</v>
      </c>
      <c r="D985" s="7">
        <v>1679.6411940000003</v>
      </c>
    </row>
    <row r="986" spans="1:4" x14ac:dyDescent="0.25">
      <c r="A986" s="6">
        <v>20</v>
      </c>
      <c r="B986" s="7">
        <v>30.114999999999998</v>
      </c>
      <c r="C986" s="6">
        <v>5</v>
      </c>
      <c r="D986" s="7">
        <v>491.50598499999995</v>
      </c>
    </row>
    <row r="987" spans="1:4" x14ac:dyDescent="0.25">
      <c r="A987" s="6">
        <v>44</v>
      </c>
      <c r="B987" s="7">
        <v>25.8</v>
      </c>
      <c r="C987" s="6">
        <v>1</v>
      </c>
      <c r="D987" s="7">
        <v>762.46299999999997</v>
      </c>
    </row>
    <row r="988" spans="1:4" x14ac:dyDescent="0.25">
      <c r="A988" s="6">
        <v>43</v>
      </c>
      <c r="B988" s="7">
        <v>30.114999999999998</v>
      </c>
      <c r="C988" s="6">
        <v>3</v>
      </c>
      <c r="D988" s="7">
        <v>841.00468500000011</v>
      </c>
    </row>
    <row r="989" spans="1:4" x14ac:dyDescent="0.25">
      <c r="A989" s="6">
        <v>45</v>
      </c>
      <c r="B989" s="7">
        <v>27.645</v>
      </c>
      <c r="C989" s="6">
        <v>1</v>
      </c>
      <c r="D989" s="7">
        <v>2834.018885</v>
      </c>
    </row>
    <row r="990" spans="1:4" x14ac:dyDescent="0.25">
      <c r="A990" s="6">
        <v>34</v>
      </c>
      <c r="B990" s="7">
        <v>34.674999999999997</v>
      </c>
      <c r="C990" s="6">
        <v>0</v>
      </c>
      <c r="D990" s="7">
        <v>451.88262500000002</v>
      </c>
    </row>
    <row r="991" spans="1:4" x14ac:dyDescent="0.25">
      <c r="A991" s="6">
        <v>24</v>
      </c>
      <c r="B991" s="7">
        <v>20.52</v>
      </c>
      <c r="C991" s="6">
        <v>0</v>
      </c>
      <c r="D991" s="7">
        <v>1457.1890799999999</v>
      </c>
    </row>
    <row r="992" spans="1:4" x14ac:dyDescent="0.25">
      <c r="A992" s="6">
        <v>26</v>
      </c>
      <c r="B992" s="7">
        <v>19.8</v>
      </c>
      <c r="C992" s="6">
        <v>1</v>
      </c>
      <c r="D992" s="7">
        <v>337.89099999999996</v>
      </c>
    </row>
    <row r="993" spans="1:4" x14ac:dyDescent="0.25">
      <c r="A993" s="6">
        <v>38</v>
      </c>
      <c r="B993" s="7">
        <v>27.835000000000001</v>
      </c>
      <c r="C993" s="6">
        <v>2</v>
      </c>
      <c r="D993" s="7">
        <v>714.486265</v>
      </c>
    </row>
    <row r="994" spans="1:4" x14ac:dyDescent="0.25">
      <c r="A994" s="6">
        <v>50</v>
      </c>
      <c r="B994" s="7">
        <v>31.6</v>
      </c>
      <c r="C994" s="6">
        <v>2</v>
      </c>
      <c r="D994" s="7">
        <v>1011.8424000000001</v>
      </c>
    </row>
    <row r="995" spans="1:4" x14ac:dyDescent="0.25">
      <c r="A995" s="6">
        <v>38</v>
      </c>
      <c r="B995" s="7">
        <v>28.27</v>
      </c>
      <c r="C995" s="6">
        <v>1</v>
      </c>
      <c r="D995" s="7">
        <v>548.44673</v>
      </c>
    </row>
    <row r="996" spans="1:4" x14ac:dyDescent="0.25">
      <c r="A996" s="6">
        <v>27</v>
      </c>
      <c r="B996" s="7">
        <v>20.045000000000002</v>
      </c>
      <c r="C996" s="6">
        <v>3</v>
      </c>
      <c r="D996" s="7">
        <v>1642.0494549999999</v>
      </c>
    </row>
    <row r="997" spans="1:4" x14ac:dyDescent="0.25">
      <c r="A997" s="6">
        <v>39</v>
      </c>
      <c r="B997" s="7">
        <v>23.274999999999999</v>
      </c>
      <c r="C997" s="6">
        <v>3</v>
      </c>
      <c r="D997" s="7">
        <v>798.64752500000009</v>
      </c>
    </row>
    <row r="998" spans="1:4" x14ac:dyDescent="0.25">
      <c r="A998" s="6">
        <v>39</v>
      </c>
      <c r="B998" s="7">
        <v>34.1</v>
      </c>
      <c r="C998" s="6">
        <v>3</v>
      </c>
      <c r="D998" s="7">
        <v>741.85220000000004</v>
      </c>
    </row>
    <row r="999" spans="1:4" x14ac:dyDescent="0.25">
      <c r="A999" s="6">
        <v>63</v>
      </c>
      <c r="B999" s="7">
        <v>36.85</v>
      </c>
      <c r="C999" s="6">
        <v>0</v>
      </c>
      <c r="D999" s="7">
        <v>1388.7968500000002</v>
      </c>
    </row>
    <row r="1000" spans="1:4" x14ac:dyDescent="0.25">
      <c r="A1000" s="6">
        <v>33</v>
      </c>
      <c r="B1000" s="7">
        <v>36.29</v>
      </c>
      <c r="C1000" s="6">
        <v>3</v>
      </c>
      <c r="D1000" s="7">
        <v>655.17501000000004</v>
      </c>
    </row>
    <row r="1001" spans="1:4" x14ac:dyDescent="0.25">
      <c r="A1001" s="6">
        <v>36</v>
      </c>
      <c r="B1001" s="7">
        <v>26.885000000000002</v>
      </c>
      <c r="C1001" s="6">
        <v>0</v>
      </c>
      <c r="D1001" s="7">
        <v>526.78181500000005</v>
      </c>
    </row>
    <row r="1002" spans="1:4" x14ac:dyDescent="0.25">
      <c r="A1002" s="6">
        <v>30</v>
      </c>
      <c r="B1002" s="7">
        <v>22.99</v>
      </c>
      <c r="C1002" s="6">
        <v>2</v>
      </c>
      <c r="D1002" s="7">
        <v>1736.17661</v>
      </c>
    </row>
    <row r="1003" spans="1:4" x14ac:dyDescent="0.25">
      <c r="A1003" s="6">
        <v>24</v>
      </c>
      <c r="B1003" s="7">
        <v>32.700000000000003</v>
      </c>
      <c r="C1003" s="6">
        <v>0</v>
      </c>
      <c r="D1003" s="7">
        <v>3447.2840999999999</v>
      </c>
    </row>
    <row r="1004" spans="1:4" x14ac:dyDescent="0.25">
      <c r="A1004" s="6">
        <v>24</v>
      </c>
      <c r="B1004" s="7">
        <v>25.8</v>
      </c>
      <c r="C1004" s="6">
        <v>0</v>
      </c>
      <c r="D1004" s="7">
        <v>197.29500000000002</v>
      </c>
    </row>
    <row r="1005" spans="1:4" x14ac:dyDescent="0.25">
      <c r="A1005" s="6">
        <v>48</v>
      </c>
      <c r="B1005" s="7">
        <v>29.6</v>
      </c>
      <c r="C1005" s="6">
        <v>0</v>
      </c>
      <c r="D1005" s="7">
        <v>2123.218226</v>
      </c>
    </row>
    <row r="1006" spans="1:4" x14ac:dyDescent="0.25">
      <c r="A1006" s="6">
        <v>47</v>
      </c>
      <c r="B1006" s="7">
        <v>19.190000000000001</v>
      </c>
      <c r="C1006" s="6">
        <v>1</v>
      </c>
      <c r="D1006" s="7">
        <v>862.75411000000008</v>
      </c>
    </row>
    <row r="1007" spans="1:4" x14ac:dyDescent="0.25">
      <c r="A1007" s="6">
        <v>29</v>
      </c>
      <c r="B1007" s="7">
        <v>31.73</v>
      </c>
      <c r="C1007" s="6">
        <v>2</v>
      </c>
      <c r="D1007" s="7">
        <v>443.33877000000001</v>
      </c>
    </row>
    <row r="1008" spans="1:4" x14ac:dyDescent="0.25">
      <c r="A1008" s="6">
        <v>28</v>
      </c>
      <c r="B1008" s="7">
        <v>29.26</v>
      </c>
      <c r="C1008" s="6">
        <v>2</v>
      </c>
      <c r="D1008" s="7">
        <v>443.82633999999996</v>
      </c>
    </row>
    <row r="1009" spans="1:4" x14ac:dyDescent="0.25">
      <c r="A1009" s="6">
        <v>47</v>
      </c>
      <c r="B1009" s="7">
        <v>28.215</v>
      </c>
      <c r="C1009" s="6">
        <v>3</v>
      </c>
      <c r="D1009" s="7">
        <v>2491.5220850000001</v>
      </c>
    </row>
    <row r="1010" spans="1:4" x14ac:dyDescent="0.25">
      <c r="A1010" s="6">
        <v>25</v>
      </c>
      <c r="B1010" s="7">
        <v>24.984999999999999</v>
      </c>
      <c r="C1010" s="6">
        <v>2</v>
      </c>
      <c r="D1010" s="7">
        <v>2324.147453</v>
      </c>
    </row>
    <row r="1011" spans="1:4" x14ac:dyDescent="0.25">
      <c r="A1011" s="6">
        <v>51</v>
      </c>
      <c r="B1011" s="7">
        <v>27.74</v>
      </c>
      <c r="C1011" s="6">
        <v>1</v>
      </c>
      <c r="D1011" s="7">
        <v>995.7721600000001</v>
      </c>
    </row>
    <row r="1012" spans="1:4" x14ac:dyDescent="0.25">
      <c r="A1012" s="6">
        <v>48</v>
      </c>
      <c r="B1012" s="7">
        <v>22.8</v>
      </c>
      <c r="C1012" s="6">
        <v>0</v>
      </c>
      <c r="D1012" s="7">
        <v>826.90440000000001</v>
      </c>
    </row>
    <row r="1013" spans="1:4" x14ac:dyDescent="0.25">
      <c r="A1013" s="6">
        <v>43</v>
      </c>
      <c r="B1013" s="7">
        <v>20.13</v>
      </c>
      <c r="C1013" s="6">
        <v>2</v>
      </c>
      <c r="D1013" s="7">
        <v>1876.7737700000002</v>
      </c>
    </row>
    <row r="1014" spans="1:4" x14ac:dyDescent="0.25">
      <c r="A1014" s="6">
        <v>61</v>
      </c>
      <c r="B1014" s="7">
        <v>33.33</v>
      </c>
      <c r="C1014" s="6">
        <v>4</v>
      </c>
      <c r="D1014" s="7">
        <v>3658.0282160000002</v>
      </c>
    </row>
    <row r="1015" spans="1:4" x14ac:dyDescent="0.25">
      <c r="A1015" s="6">
        <v>48</v>
      </c>
      <c r="B1015" s="7">
        <v>32.299999999999997</v>
      </c>
      <c r="C1015" s="6">
        <v>1</v>
      </c>
      <c r="D1015" s="7">
        <v>876.5249</v>
      </c>
    </row>
    <row r="1016" spans="1:4" x14ac:dyDescent="0.25">
      <c r="A1016" s="6">
        <v>38</v>
      </c>
      <c r="B1016" s="7">
        <v>27.6</v>
      </c>
      <c r="C1016" s="6">
        <v>0</v>
      </c>
      <c r="D1016" s="7">
        <v>538.35360000000003</v>
      </c>
    </row>
    <row r="1017" spans="1:4" x14ac:dyDescent="0.25">
      <c r="A1017" s="6">
        <v>59</v>
      </c>
      <c r="B1017" s="7">
        <v>25.46</v>
      </c>
      <c r="C1017" s="6">
        <v>0</v>
      </c>
      <c r="D1017" s="7">
        <v>1212.4992399999999</v>
      </c>
    </row>
    <row r="1018" spans="1:4" x14ac:dyDescent="0.25">
      <c r="A1018" s="6">
        <v>19</v>
      </c>
      <c r="B1018" s="7">
        <v>24.605</v>
      </c>
      <c r="C1018" s="6">
        <v>1</v>
      </c>
      <c r="D1018" s="7">
        <v>270.924395</v>
      </c>
    </row>
    <row r="1019" spans="1:4" x14ac:dyDescent="0.25">
      <c r="A1019" s="6">
        <v>26</v>
      </c>
      <c r="B1019" s="7">
        <v>34.200000000000003</v>
      </c>
      <c r="C1019" s="6">
        <v>2</v>
      </c>
      <c r="D1019" s="7">
        <v>398.79259999999999</v>
      </c>
    </row>
    <row r="1020" spans="1:4" x14ac:dyDescent="0.25">
      <c r="A1020" s="6">
        <v>54</v>
      </c>
      <c r="B1020" s="7">
        <v>35.814999999999998</v>
      </c>
      <c r="C1020" s="6">
        <v>3</v>
      </c>
      <c r="D1020" s="7">
        <v>1249.5290849999999</v>
      </c>
    </row>
    <row r="1021" spans="1:4" x14ac:dyDescent="0.25">
      <c r="A1021" s="6">
        <v>21</v>
      </c>
      <c r="B1021" s="7">
        <v>32.68</v>
      </c>
      <c r="C1021" s="6">
        <v>2</v>
      </c>
      <c r="D1021" s="7">
        <v>2601.8950519999999</v>
      </c>
    </row>
    <row r="1022" spans="1:4" x14ac:dyDescent="0.25">
      <c r="A1022" s="6">
        <v>51</v>
      </c>
      <c r="B1022" s="7">
        <v>37</v>
      </c>
      <c r="C1022" s="6">
        <v>0</v>
      </c>
      <c r="D1022" s="7">
        <v>879.85930000000008</v>
      </c>
    </row>
    <row r="1023" spans="1:4" x14ac:dyDescent="0.25">
      <c r="A1023" s="6">
        <v>22</v>
      </c>
      <c r="B1023" s="7">
        <v>31.02</v>
      </c>
      <c r="C1023" s="6">
        <v>3</v>
      </c>
      <c r="D1023" s="7">
        <v>3559.5589800000002</v>
      </c>
    </row>
    <row r="1024" spans="1:4" x14ac:dyDescent="0.25">
      <c r="A1024" s="6">
        <v>47</v>
      </c>
      <c r="B1024" s="7">
        <v>36.08</v>
      </c>
      <c r="C1024" s="6">
        <v>1</v>
      </c>
      <c r="D1024" s="7">
        <v>4221.1138200000005</v>
      </c>
    </row>
    <row r="1025" spans="1:4" x14ac:dyDescent="0.25">
      <c r="A1025" s="6">
        <v>18</v>
      </c>
      <c r="B1025" s="7">
        <v>23.32</v>
      </c>
      <c r="C1025" s="6">
        <v>1</v>
      </c>
      <c r="D1025" s="7">
        <v>171.10268000000002</v>
      </c>
    </row>
    <row r="1026" spans="1:4" x14ac:dyDescent="0.25">
      <c r="A1026" s="6">
        <v>47</v>
      </c>
      <c r="B1026" s="7">
        <v>45.32</v>
      </c>
      <c r="C1026" s="6">
        <v>1</v>
      </c>
      <c r="D1026" s="7">
        <v>856.9861800000001</v>
      </c>
    </row>
    <row r="1027" spans="1:4" x14ac:dyDescent="0.25">
      <c r="A1027" s="6">
        <v>21</v>
      </c>
      <c r="B1027" s="7">
        <v>34.6</v>
      </c>
      <c r="C1027" s="6">
        <v>0</v>
      </c>
      <c r="D1027" s="7">
        <v>202.01769999999999</v>
      </c>
    </row>
    <row r="1028" spans="1:4" x14ac:dyDescent="0.25">
      <c r="A1028" s="6">
        <v>19</v>
      </c>
      <c r="B1028" s="7">
        <v>26.03</v>
      </c>
      <c r="C1028" s="6">
        <v>1</v>
      </c>
      <c r="D1028" s="7">
        <v>1645.0894700000001</v>
      </c>
    </row>
    <row r="1029" spans="1:4" x14ac:dyDescent="0.25">
      <c r="A1029" s="6">
        <v>23</v>
      </c>
      <c r="B1029" s="7">
        <v>18.715</v>
      </c>
      <c r="C1029" s="6">
        <v>0</v>
      </c>
      <c r="D1029" s="7">
        <v>2159.5382290000002</v>
      </c>
    </row>
    <row r="1030" spans="1:4" x14ac:dyDescent="0.25">
      <c r="A1030" s="6">
        <v>54</v>
      </c>
      <c r="B1030" s="7">
        <v>31.6</v>
      </c>
      <c r="C1030" s="6">
        <v>0</v>
      </c>
      <c r="D1030" s="7">
        <v>985.04320000000007</v>
      </c>
    </row>
    <row r="1031" spans="1:4" x14ac:dyDescent="0.25">
      <c r="A1031" s="6">
        <v>37</v>
      </c>
      <c r="B1031" s="7">
        <v>17.29</v>
      </c>
      <c r="C1031" s="6">
        <v>2</v>
      </c>
      <c r="D1031" s="7">
        <v>687.79800999999998</v>
      </c>
    </row>
    <row r="1032" spans="1:4" x14ac:dyDescent="0.25">
      <c r="A1032" s="6">
        <v>46</v>
      </c>
      <c r="B1032" s="7">
        <v>23.655000000000001</v>
      </c>
      <c r="C1032" s="6">
        <v>1</v>
      </c>
      <c r="D1032" s="7">
        <v>2167.728345</v>
      </c>
    </row>
    <row r="1033" spans="1:4" x14ac:dyDescent="0.25">
      <c r="A1033" s="6">
        <v>55</v>
      </c>
      <c r="B1033" s="7">
        <v>35.200000000000003</v>
      </c>
      <c r="C1033" s="6">
        <v>0</v>
      </c>
      <c r="D1033" s="7">
        <v>4442.3802999999998</v>
      </c>
    </row>
    <row r="1034" spans="1:4" x14ac:dyDescent="0.25">
      <c r="A1034" s="6">
        <v>30</v>
      </c>
      <c r="B1034" s="7">
        <v>27.93</v>
      </c>
      <c r="C1034" s="6">
        <v>0</v>
      </c>
      <c r="D1034" s="7">
        <v>413.75227000000007</v>
      </c>
    </row>
    <row r="1035" spans="1:4" x14ac:dyDescent="0.25">
      <c r="A1035" s="6">
        <v>18</v>
      </c>
      <c r="B1035" s="7">
        <v>21.565000000000001</v>
      </c>
      <c r="C1035" s="6">
        <v>0</v>
      </c>
      <c r="D1035" s="7">
        <v>1374.787235</v>
      </c>
    </row>
    <row r="1036" spans="1:4" x14ac:dyDescent="0.25">
      <c r="A1036" s="6">
        <v>61</v>
      </c>
      <c r="B1036" s="7">
        <v>38.380000000000003</v>
      </c>
      <c r="C1036" s="6">
        <v>0</v>
      </c>
      <c r="D1036" s="7">
        <v>1295.00712</v>
      </c>
    </row>
    <row r="1037" spans="1:4" x14ac:dyDescent="0.25">
      <c r="A1037" s="6">
        <v>54</v>
      </c>
      <c r="B1037" s="7">
        <v>23</v>
      </c>
      <c r="C1037" s="6">
        <v>3</v>
      </c>
      <c r="D1037" s="7">
        <v>1209.4477999999999</v>
      </c>
    </row>
    <row r="1038" spans="1:4" x14ac:dyDescent="0.25">
      <c r="A1038" s="6">
        <v>22</v>
      </c>
      <c r="B1038" s="7">
        <v>37.07</v>
      </c>
      <c r="C1038" s="6">
        <v>2</v>
      </c>
      <c r="D1038" s="7">
        <v>3748.4449300000001</v>
      </c>
    </row>
    <row r="1039" spans="1:4" x14ac:dyDescent="0.25">
      <c r="A1039" s="6">
        <v>45</v>
      </c>
      <c r="B1039" s="7">
        <v>30.495000000000001</v>
      </c>
      <c r="C1039" s="6">
        <v>1</v>
      </c>
      <c r="D1039" s="7">
        <v>3972.5518050000001</v>
      </c>
    </row>
    <row r="1040" spans="1:4" x14ac:dyDescent="0.25">
      <c r="A1040" s="6">
        <v>22</v>
      </c>
      <c r="B1040" s="7">
        <v>28.88</v>
      </c>
      <c r="C1040" s="6">
        <v>0</v>
      </c>
      <c r="D1040" s="7">
        <v>225.08351999999999</v>
      </c>
    </row>
    <row r="1041" spans="1:4" x14ac:dyDescent="0.25">
      <c r="A1041" s="6">
        <v>19</v>
      </c>
      <c r="B1041" s="7">
        <v>27.265000000000001</v>
      </c>
      <c r="C1041" s="6">
        <v>2</v>
      </c>
      <c r="D1041" s="7">
        <v>2249.3659640000001</v>
      </c>
    </row>
    <row r="1042" spans="1:4" x14ac:dyDescent="0.25">
      <c r="A1042" s="6">
        <v>35</v>
      </c>
      <c r="B1042" s="7">
        <v>28.024999999999999</v>
      </c>
      <c r="C1042" s="6">
        <v>0</v>
      </c>
      <c r="D1042" s="7">
        <v>2023.485475</v>
      </c>
    </row>
    <row r="1043" spans="1:4" x14ac:dyDescent="0.25">
      <c r="A1043" s="6">
        <v>18</v>
      </c>
      <c r="B1043" s="7">
        <v>23.085000000000001</v>
      </c>
      <c r="C1043" s="6">
        <v>0</v>
      </c>
      <c r="D1043" s="7">
        <v>170.47001499999999</v>
      </c>
    </row>
    <row r="1044" spans="1:4" x14ac:dyDescent="0.25">
      <c r="A1044" s="6">
        <v>20</v>
      </c>
      <c r="B1044" s="7">
        <v>30.684999999999999</v>
      </c>
      <c r="C1044" s="6">
        <v>0</v>
      </c>
      <c r="D1044" s="7">
        <v>3347.5817150000003</v>
      </c>
    </row>
    <row r="1045" spans="1:4" x14ac:dyDescent="0.25">
      <c r="A1045" s="6">
        <v>28</v>
      </c>
      <c r="B1045" s="7">
        <v>25.8</v>
      </c>
      <c r="C1045" s="6">
        <v>0</v>
      </c>
      <c r="D1045" s="7">
        <v>316.1454</v>
      </c>
    </row>
    <row r="1046" spans="1:4" x14ac:dyDescent="0.25">
      <c r="A1046" s="6">
        <v>55</v>
      </c>
      <c r="B1046" s="7">
        <v>35.244999999999997</v>
      </c>
      <c r="C1046" s="6">
        <v>1</v>
      </c>
      <c r="D1046" s="7">
        <v>1139.406555</v>
      </c>
    </row>
    <row r="1047" spans="1:4" x14ac:dyDescent="0.25">
      <c r="A1047" s="6">
        <v>43</v>
      </c>
      <c r="B1047" s="7">
        <v>24.7</v>
      </c>
      <c r="C1047" s="6">
        <v>2</v>
      </c>
      <c r="D1047" s="7">
        <v>2188.0819999999999</v>
      </c>
    </row>
    <row r="1048" spans="1:4" x14ac:dyDescent="0.25">
      <c r="A1048" s="6">
        <v>43</v>
      </c>
      <c r="B1048" s="7">
        <v>25.08</v>
      </c>
      <c r="C1048" s="6">
        <v>0</v>
      </c>
      <c r="D1048" s="7">
        <v>732.50482</v>
      </c>
    </row>
    <row r="1049" spans="1:4" x14ac:dyDescent="0.25">
      <c r="A1049" s="6">
        <v>22</v>
      </c>
      <c r="B1049" s="7">
        <v>52.58</v>
      </c>
      <c r="C1049" s="6">
        <v>1</v>
      </c>
      <c r="D1049" s="7">
        <v>4450.1398200000003</v>
      </c>
    </row>
    <row r="1050" spans="1:4" x14ac:dyDescent="0.25">
      <c r="A1050" s="6">
        <v>25</v>
      </c>
      <c r="B1050" s="7">
        <v>22.515000000000001</v>
      </c>
      <c r="C1050" s="6">
        <v>1</v>
      </c>
      <c r="D1050" s="7">
        <v>359.41708499999999</v>
      </c>
    </row>
    <row r="1051" spans="1:4" x14ac:dyDescent="0.25">
      <c r="A1051" s="6">
        <v>49</v>
      </c>
      <c r="B1051" s="7">
        <v>30.9</v>
      </c>
      <c r="C1051" s="6">
        <v>0</v>
      </c>
      <c r="D1051" s="7">
        <v>3972.7614000000003</v>
      </c>
    </row>
    <row r="1052" spans="1:4" x14ac:dyDescent="0.25">
      <c r="A1052" s="6">
        <v>44</v>
      </c>
      <c r="B1052" s="7">
        <v>36.954999999999998</v>
      </c>
      <c r="C1052" s="6">
        <v>1</v>
      </c>
      <c r="D1052" s="7">
        <v>802.31354499999998</v>
      </c>
    </row>
    <row r="1053" spans="1:4" x14ac:dyDescent="0.25">
      <c r="A1053" s="6">
        <v>64</v>
      </c>
      <c r="B1053" s="7">
        <v>26.41</v>
      </c>
      <c r="C1053" s="6">
        <v>0</v>
      </c>
      <c r="D1053" s="7">
        <v>1439.45579</v>
      </c>
    </row>
    <row r="1054" spans="1:4" x14ac:dyDescent="0.25">
      <c r="A1054" s="6">
        <v>49</v>
      </c>
      <c r="B1054" s="7">
        <v>29.83</v>
      </c>
      <c r="C1054" s="6">
        <v>1</v>
      </c>
      <c r="D1054" s="7">
        <v>928.80267000000003</v>
      </c>
    </row>
    <row r="1055" spans="1:4" x14ac:dyDescent="0.25">
      <c r="A1055" s="6">
        <v>47</v>
      </c>
      <c r="B1055" s="7">
        <v>29.8</v>
      </c>
      <c r="C1055" s="6">
        <v>3</v>
      </c>
      <c r="D1055" s="7">
        <v>2530.9489000000003</v>
      </c>
    </row>
    <row r="1056" spans="1:4" x14ac:dyDescent="0.25">
      <c r="A1056" s="6">
        <v>27</v>
      </c>
      <c r="B1056" s="7">
        <v>21.47</v>
      </c>
      <c r="C1056" s="6">
        <v>0</v>
      </c>
      <c r="D1056" s="7">
        <v>335.34703000000002</v>
      </c>
    </row>
    <row r="1057" spans="1:4" x14ac:dyDescent="0.25">
      <c r="A1057" s="6">
        <v>55</v>
      </c>
      <c r="B1057" s="7">
        <v>27.645</v>
      </c>
      <c r="C1057" s="6">
        <v>0</v>
      </c>
      <c r="D1057" s="7">
        <v>1059.450155</v>
      </c>
    </row>
    <row r="1058" spans="1:4" x14ac:dyDescent="0.25">
      <c r="A1058" s="6">
        <v>48</v>
      </c>
      <c r="B1058" s="7">
        <v>28.9</v>
      </c>
      <c r="C1058" s="6">
        <v>0</v>
      </c>
      <c r="D1058" s="7">
        <v>827.75229999999988</v>
      </c>
    </row>
    <row r="1059" spans="1:4" x14ac:dyDescent="0.25">
      <c r="A1059" s="6">
        <v>45</v>
      </c>
      <c r="B1059" s="7">
        <v>31.79</v>
      </c>
      <c r="C1059" s="6">
        <v>0</v>
      </c>
      <c r="D1059" s="7">
        <v>1792.9303370000002</v>
      </c>
    </row>
    <row r="1060" spans="1:4" x14ac:dyDescent="0.25">
      <c r="A1060" s="6">
        <v>24</v>
      </c>
      <c r="B1060" s="7">
        <v>39.49</v>
      </c>
      <c r="C1060" s="6">
        <v>0</v>
      </c>
      <c r="D1060" s="7">
        <v>248.09791000000001</v>
      </c>
    </row>
    <row r="1061" spans="1:4" x14ac:dyDescent="0.25">
      <c r="A1061" s="6">
        <v>32</v>
      </c>
      <c r="B1061" s="7">
        <v>33.82</v>
      </c>
      <c r="C1061" s="6">
        <v>1</v>
      </c>
      <c r="D1061" s="7">
        <v>446.27218000000005</v>
      </c>
    </row>
    <row r="1062" spans="1:4" x14ac:dyDescent="0.25">
      <c r="A1062" s="6">
        <v>24</v>
      </c>
      <c r="B1062" s="7">
        <v>32.01</v>
      </c>
      <c r="C1062" s="6">
        <v>0</v>
      </c>
      <c r="D1062" s="7">
        <v>198.15818999999999</v>
      </c>
    </row>
    <row r="1063" spans="1:4" x14ac:dyDescent="0.25">
      <c r="A1063" s="6">
        <v>57</v>
      </c>
      <c r="B1063" s="7">
        <v>27.94</v>
      </c>
      <c r="C1063" s="6">
        <v>1</v>
      </c>
      <c r="D1063" s="7">
        <v>1155.42236</v>
      </c>
    </row>
    <row r="1064" spans="1:4" x14ac:dyDescent="0.25">
      <c r="A1064" s="6">
        <v>59</v>
      </c>
      <c r="B1064" s="7">
        <v>41.14</v>
      </c>
      <c r="C1064" s="6">
        <v>1</v>
      </c>
      <c r="D1064" s="7">
        <v>4897.0247600000002</v>
      </c>
    </row>
    <row r="1065" spans="1:4" x14ac:dyDescent="0.25">
      <c r="A1065" s="6">
        <v>36</v>
      </c>
      <c r="B1065" s="7">
        <v>28.594999999999999</v>
      </c>
      <c r="C1065" s="6">
        <v>3</v>
      </c>
      <c r="D1065" s="7">
        <v>654.81950500000005</v>
      </c>
    </row>
    <row r="1066" spans="1:4" x14ac:dyDescent="0.25">
      <c r="A1066" s="6">
        <v>29</v>
      </c>
      <c r="B1066" s="7">
        <v>25.6</v>
      </c>
      <c r="C1066" s="6">
        <v>4</v>
      </c>
      <c r="D1066" s="7">
        <v>570.88670000000002</v>
      </c>
    </row>
    <row r="1067" spans="1:4" x14ac:dyDescent="0.25">
      <c r="A1067" s="6">
        <v>42</v>
      </c>
      <c r="B1067" s="7">
        <v>25.3</v>
      </c>
      <c r="C1067" s="6">
        <v>1</v>
      </c>
      <c r="D1067" s="7">
        <v>704.54989999999998</v>
      </c>
    </row>
    <row r="1068" spans="1:4" x14ac:dyDescent="0.25">
      <c r="A1068" s="6">
        <v>48</v>
      </c>
      <c r="B1068" s="7">
        <v>37.29</v>
      </c>
      <c r="C1068" s="6">
        <v>2</v>
      </c>
      <c r="D1068" s="7">
        <v>897.81851000000006</v>
      </c>
    </row>
    <row r="1069" spans="1:4" x14ac:dyDescent="0.25">
      <c r="A1069" s="6">
        <v>39</v>
      </c>
      <c r="B1069" s="7">
        <v>42.655000000000001</v>
      </c>
      <c r="C1069" s="6">
        <v>0</v>
      </c>
      <c r="D1069" s="7">
        <v>575.74134500000002</v>
      </c>
    </row>
    <row r="1070" spans="1:4" x14ac:dyDescent="0.25">
      <c r="A1070" s="6">
        <v>63</v>
      </c>
      <c r="B1070" s="7">
        <v>21.66</v>
      </c>
      <c r="C1070" s="6">
        <v>1</v>
      </c>
      <c r="D1070" s="7">
        <v>1434.9854399999999</v>
      </c>
    </row>
    <row r="1071" spans="1:4" x14ac:dyDescent="0.25">
      <c r="A1071" s="6">
        <v>54</v>
      </c>
      <c r="B1071" s="7">
        <v>31.9</v>
      </c>
      <c r="C1071" s="6">
        <v>1</v>
      </c>
      <c r="D1071" s="7">
        <v>1092.8849</v>
      </c>
    </row>
    <row r="1072" spans="1:4" x14ac:dyDescent="0.25">
      <c r="A1072" s="6">
        <v>37</v>
      </c>
      <c r="B1072" s="7">
        <v>37.07</v>
      </c>
      <c r="C1072" s="6">
        <v>1</v>
      </c>
      <c r="D1072" s="7">
        <v>3987.1704299999997</v>
      </c>
    </row>
    <row r="1073" spans="1:4" x14ac:dyDescent="0.25">
      <c r="A1073" s="6">
        <v>63</v>
      </c>
      <c r="B1073" s="7">
        <v>31.445</v>
      </c>
      <c r="C1073" s="6">
        <v>0</v>
      </c>
      <c r="D1073" s="7">
        <v>1397.445555</v>
      </c>
    </row>
    <row r="1074" spans="1:4" x14ac:dyDescent="0.25">
      <c r="A1074" s="6">
        <v>21</v>
      </c>
      <c r="B1074" s="7">
        <v>31.254999999999999</v>
      </c>
      <c r="C1074" s="6">
        <v>0</v>
      </c>
      <c r="D1074" s="7">
        <v>190.95274499999999</v>
      </c>
    </row>
    <row r="1075" spans="1:4" x14ac:dyDescent="0.25">
      <c r="A1075" s="6">
        <v>54</v>
      </c>
      <c r="B1075" s="7">
        <v>28.88</v>
      </c>
      <c r="C1075" s="6">
        <v>2</v>
      </c>
      <c r="D1075" s="7">
        <v>1209.6651200000001</v>
      </c>
    </row>
    <row r="1076" spans="1:4" x14ac:dyDescent="0.25">
      <c r="A1076" s="6">
        <v>60</v>
      </c>
      <c r="B1076" s="7">
        <v>18.335000000000001</v>
      </c>
      <c r="C1076" s="6">
        <v>0</v>
      </c>
      <c r="D1076" s="7">
        <v>1320.4285649999999</v>
      </c>
    </row>
    <row r="1077" spans="1:4" x14ac:dyDescent="0.25">
      <c r="A1077" s="6">
        <v>32</v>
      </c>
      <c r="B1077" s="7">
        <v>29.59</v>
      </c>
      <c r="C1077" s="6">
        <v>1</v>
      </c>
      <c r="D1077" s="7">
        <v>456.28420999999997</v>
      </c>
    </row>
    <row r="1078" spans="1:4" x14ac:dyDescent="0.25">
      <c r="A1078" s="6">
        <v>47</v>
      </c>
      <c r="B1078" s="7">
        <v>32</v>
      </c>
      <c r="C1078" s="6">
        <v>1</v>
      </c>
      <c r="D1078" s="7">
        <v>855.13469999999995</v>
      </c>
    </row>
    <row r="1079" spans="1:4" x14ac:dyDescent="0.25">
      <c r="A1079" s="6">
        <v>21</v>
      </c>
      <c r="B1079" s="7">
        <v>26.03</v>
      </c>
      <c r="C1079" s="6">
        <v>0</v>
      </c>
      <c r="D1079" s="7">
        <v>210.22647000000001</v>
      </c>
    </row>
    <row r="1080" spans="1:4" x14ac:dyDescent="0.25">
      <c r="A1080" s="6">
        <v>28</v>
      </c>
      <c r="B1080" s="7">
        <v>31.68</v>
      </c>
      <c r="C1080" s="6">
        <v>0</v>
      </c>
      <c r="D1080" s="7">
        <v>3467.2147199999999</v>
      </c>
    </row>
    <row r="1081" spans="1:4" x14ac:dyDescent="0.25">
      <c r="A1081" s="6">
        <v>63</v>
      </c>
      <c r="B1081" s="7">
        <v>33.659999999999997</v>
      </c>
      <c r="C1081" s="6">
        <v>3</v>
      </c>
      <c r="D1081" s="7">
        <v>1516.15344</v>
      </c>
    </row>
    <row r="1082" spans="1:4" x14ac:dyDescent="0.25">
      <c r="A1082" s="6">
        <v>18</v>
      </c>
      <c r="B1082" s="7">
        <v>21.78</v>
      </c>
      <c r="C1082" s="6">
        <v>2</v>
      </c>
      <c r="D1082" s="7">
        <v>1188.4048580000001</v>
      </c>
    </row>
    <row r="1083" spans="1:4" x14ac:dyDescent="0.25">
      <c r="A1083" s="6">
        <v>32</v>
      </c>
      <c r="B1083" s="7">
        <v>27.835000000000001</v>
      </c>
      <c r="C1083" s="6">
        <v>1</v>
      </c>
      <c r="D1083" s="7">
        <v>445.44026500000001</v>
      </c>
    </row>
    <row r="1084" spans="1:4" x14ac:dyDescent="0.25">
      <c r="A1084" s="6">
        <v>38</v>
      </c>
      <c r="B1084" s="7">
        <v>19.95</v>
      </c>
      <c r="C1084" s="6">
        <v>1</v>
      </c>
      <c r="D1084" s="7">
        <v>585.59024999999997</v>
      </c>
    </row>
    <row r="1085" spans="1:4" x14ac:dyDescent="0.25">
      <c r="A1085" s="6">
        <v>32</v>
      </c>
      <c r="B1085" s="7">
        <v>31.5</v>
      </c>
      <c r="C1085" s="6">
        <v>1</v>
      </c>
      <c r="D1085" s="7">
        <v>407.6497</v>
      </c>
    </row>
    <row r="1086" spans="1:4" x14ac:dyDescent="0.25">
      <c r="A1086" s="6">
        <v>62</v>
      </c>
      <c r="B1086" s="7">
        <v>30.495000000000001</v>
      </c>
      <c r="C1086" s="6">
        <v>2</v>
      </c>
      <c r="D1086" s="7">
        <v>1501.976005</v>
      </c>
    </row>
    <row r="1087" spans="1:4" x14ac:dyDescent="0.25">
      <c r="A1087" s="6">
        <v>39</v>
      </c>
      <c r="B1087" s="7">
        <v>18.3</v>
      </c>
      <c r="C1087" s="6">
        <v>5</v>
      </c>
      <c r="D1087" s="7">
        <v>1902.3259999999998</v>
      </c>
    </row>
    <row r="1088" spans="1:4" x14ac:dyDescent="0.25">
      <c r="A1088" s="6">
        <v>55</v>
      </c>
      <c r="B1088" s="7">
        <v>28.975000000000001</v>
      </c>
      <c r="C1088" s="6">
        <v>0</v>
      </c>
      <c r="D1088" s="7">
        <v>1079.635025</v>
      </c>
    </row>
    <row r="1089" spans="1:4" x14ac:dyDescent="0.25">
      <c r="A1089" s="6">
        <v>57</v>
      </c>
      <c r="B1089" s="7">
        <v>31.54</v>
      </c>
      <c r="C1089" s="6">
        <v>0</v>
      </c>
      <c r="D1089" s="7">
        <v>1135.32276</v>
      </c>
    </row>
    <row r="1090" spans="1:4" x14ac:dyDescent="0.25">
      <c r="A1090" s="6">
        <v>52</v>
      </c>
      <c r="B1090" s="7">
        <v>47.74</v>
      </c>
      <c r="C1090" s="6">
        <v>1</v>
      </c>
      <c r="D1090" s="7">
        <v>974.89105999999992</v>
      </c>
    </row>
    <row r="1091" spans="1:4" x14ac:dyDescent="0.25">
      <c r="A1091" s="6">
        <v>56</v>
      </c>
      <c r="B1091" s="7">
        <v>22.1</v>
      </c>
      <c r="C1091" s="6">
        <v>0</v>
      </c>
      <c r="D1091" s="7">
        <v>1057.7086999999999</v>
      </c>
    </row>
    <row r="1092" spans="1:4" x14ac:dyDescent="0.25">
      <c r="A1092" s="6">
        <v>47</v>
      </c>
      <c r="B1092" s="7">
        <v>36.19</v>
      </c>
      <c r="C1092" s="6">
        <v>0</v>
      </c>
      <c r="D1092" s="7">
        <v>4167.6081100000001</v>
      </c>
    </row>
    <row r="1093" spans="1:4" x14ac:dyDescent="0.25">
      <c r="A1093" s="6">
        <v>55</v>
      </c>
      <c r="B1093" s="7">
        <v>29.83</v>
      </c>
      <c r="C1093" s="6">
        <v>0</v>
      </c>
      <c r="D1093" s="7">
        <v>1128.6538699999999</v>
      </c>
    </row>
    <row r="1094" spans="1:4" x14ac:dyDescent="0.25">
      <c r="A1094" s="6">
        <v>23</v>
      </c>
      <c r="B1094" s="7">
        <v>32.700000000000003</v>
      </c>
      <c r="C1094" s="6">
        <v>3</v>
      </c>
      <c r="D1094" s="7">
        <v>359.14800000000002</v>
      </c>
    </row>
    <row r="1095" spans="1:4" x14ac:dyDescent="0.25">
      <c r="A1095" s="6">
        <v>22</v>
      </c>
      <c r="B1095" s="7">
        <v>30.4</v>
      </c>
      <c r="C1095" s="6">
        <v>0</v>
      </c>
      <c r="D1095" s="7">
        <v>3390.7548000000002</v>
      </c>
    </row>
    <row r="1096" spans="1:4" x14ac:dyDescent="0.25">
      <c r="A1096" s="6">
        <v>50</v>
      </c>
      <c r="B1096" s="7">
        <v>33.700000000000003</v>
      </c>
      <c r="C1096" s="6">
        <v>4</v>
      </c>
      <c r="D1096" s="7">
        <v>1129.9343000000001</v>
      </c>
    </row>
    <row r="1097" spans="1:4" x14ac:dyDescent="0.25">
      <c r="A1097" s="6">
        <v>18</v>
      </c>
      <c r="B1097" s="7">
        <v>31.35</v>
      </c>
      <c r="C1097" s="6">
        <v>4</v>
      </c>
      <c r="D1097" s="7">
        <v>456.11885000000001</v>
      </c>
    </row>
    <row r="1098" spans="1:4" x14ac:dyDescent="0.25">
      <c r="A1098" s="6">
        <v>51</v>
      </c>
      <c r="B1098" s="7">
        <v>34.96</v>
      </c>
      <c r="C1098" s="6">
        <v>2</v>
      </c>
      <c r="D1098" s="7">
        <v>4464.1197400000001</v>
      </c>
    </row>
    <row r="1099" spans="1:4" x14ac:dyDescent="0.25">
      <c r="A1099" s="6">
        <v>22</v>
      </c>
      <c r="B1099" s="7">
        <v>33.770000000000003</v>
      </c>
      <c r="C1099" s="6">
        <v>0</v>
      </c>
      <c r="D1099" s="7">
        <v>167.46323000000001</v>
      </c>
    </row>
    <row r="1100" spans="1:4" x14ac:dyDescent="0.25">
      <c r="A1100" s="6">
        <v>52</v>
      </c>
      <c r="B1100" s="7">
        <v>30.875</v>
      </c>
      <c r="C1100" s="6">
        <v>0</v>
      </c>
      <c r="D1100" s="7">
        <v>2304.5566159999998</v>
      </c>
    </row>
    <row r="1101" spans="1:4" x14ac:dyDescent="0.25">
      <c r="A1101" s="6">
        <v>25</v>
      </c>
      <c r="B1101" s="7">
        <v>33.99</v>
      </c>
      <c r="C1101" s="6">
        <v>1</v>
      </c>
      <c r="D1101" s="7">
        <v>322.71211</v>
      </c>
    </row>
    <row r="1102" spans="1:4" x14ac:dyDescent="0.25">
      <c r="A1102" s="6">
        <v>33</v>
      </c>
      <c r="B1102" s="7">
        <v>19.094999999999999</v>
      </c>
      <c r="C1102" s="6">
        <v>2</v>
      </c>
      <c r="D1102" s="7">
        <v>1677.6304049999999</v>
      </c>
    </row>
    <row r="1103" spans="1:4" x14ac:dyDescent="0.25">
      <c r="A1103" s="6">
        <v>53</v>
      </c>
      <c r="B1103" s="7">
        <v>28.6</v>
      </c>
      <c r="C1103" s="6">
        <v>3</v>
      </c>
      <c r="D1103" s="7">
        <v>1125.3421000000001</v>
      </c>
    </row>
    <row r="1104" spans="1:4" x14ac:dyDescent="0.25">
      <c r="A1104" s="6">
        <v>29</v>
      </c>
      <c r="B1104" s="7">
        <v>38.94</v>
      </c>
      <c r="C1104" s="6">
        <v>1</v>
      </c>
      <c r="D1104" s="7">
        <v>347.14096000000001</v>
      </c>
    </row>
    <row r="1105" spans="1:4" x14ac:dyDescent="0.25">
      <c r="A1105" s="6">
        <v>58</v>
      </c>
      <c r="B1105" s="7">
        <v>36.08</v>
      </c>
      <c r="C1105" s="6">
        <v>0</v>
      </c>
      <c r="D1105" s="7">
        <v>1136.3283200000001</v>
      </c>
    </row>
    <row r="1106" spans="1:4" x14ac:dyDescent="0.25">
      <c r="A1106" s="6">
        <v>37</v>
      </c>
      <c r="B1106" s="7">
        <v>29.8</v>
      </c>
      <c r="C1106" s="6">
        <v>0</v>
      </c>
      <c r="D1106" s="7">
        <v>2042.060465</v>
      </c>
    </row>
    <row r="1107" spans="1:4" x14ac:dyDescent="0.25">
      <c r="A1107" s="6">
        <v>54</v>
      </c>
      <c r="B1107" s="7">
        <v>31.24</v>
      </c>
      <c r="C1107" s="6">
        <v>0</v>
      </c>
      <c r="D1107" s="7">
        <v>1033.8931600000001</v>
      </c>
    </row>
    <row r="1108" spans="1:4" x14ac:dyDescent="0.25">
      <c r="A1108" s="6">
        <v>49</v>
      </c>
      <c r="B1108" s="7">
        <v>29.925000000000001</v>
      </c>
      <c r="C1108" s="6">
        <v>0</v>
      </c>
      <c r="D1108" s="7">
        <v>898.81587500000001</v>
      </c>
    </row>
    <row r="1109" spans="1:4" x14ac:dyDescent="0.25">
      <c r="A1109" s="6">
        <v>50</v>
      </c>
      <c r="B1109" s="7">
        <v>26.22</v>
      </c>
      <c r="C1109" s="6">
        <v>2</v>
      </c>
      <c r="D1109" s="7">
        <v>1049.3945799999999</v>
      </c>
    </row>
    <row r="1110" spans="1:4" x14ac:dyDescent="0.25">
      <c r="A1110" s="6">
        <v>26</v>
      </c>
      <c r="B1110" s="7">
        <v>30</v>
      </c>
      <c r="C1110" s="6">
        <v>1</v>
      </c>
      <c r="D1110" s="7">
        <v>290.40880000000004</v>
      </c>
    </row>
    <row r="1111" spans="1:4" x14ac:dyDescent="0.25">
      <c r="A1111" s="6">
        <v>45</v>
      </c>
      <c r="B1111" s="7">
        <v>20.350000000000001</v>
      </c>
      <c r="C1111" s="6">
        <v>3</v>
      </c>
      <c r="D1111" s="7">
        <v>860.53615000000013</v>
      </c>
    </row>
    <row r="1112" spans="1:4" x14ac:dyDescent="0.25">
      <c r="A1112" s="6">
        <v>54</v>
      </c>
      <c r="B1112" s="7">
        <v>32.299999999999997</v>
      </c>
      <c r="C1112" s="6">
        <v>1</v>
      </c>
      <c r="D1112" s="7">
        <v>1151.2405000000001</v>
      </c>
    </row>
    <row r="1113" spans="1:4" x14ac:dyDescent="0.25">
      <c r="A1113" s="6">
        <v>38</v>
      </c>
      <c r="B1113" s="7">
        <v>38.39</v>
      </c>
      <c r="C1113" s="6">
        <v>3</v>
      </c>
      <c r="D1113" s="7">
        <v>4194.9244100000005</v>
      </c>
    </row>
    <row r="1114" spans="1:4" x14ac:dyDescent="0.25">
      <c r="A1114" s="6">
        <v>48</v>
      </c>
      <c r="B1114" s="7">
        <v>25.85</v>
      </c>
      <c r="C1114" s="6">
        <v>3</v>
      </c>
      <c r="D1114" s="7">
        <v>2418.0933500000001</v>
      </c>
    </row>
    <row r="1115" spans="1:4" x14ac:dyDescent="0.25">
      <c r="A1115" s="6">
        <v>28</v>
      </c>
      <c r="B1115" s="7">
        <v>26.315000000000001</v>
      </c>
      <c r="C1115" s="6">
        <v>3</v>
      </c>
      <c r="D1115" s="7">
        <v>531.21698500000002</v>
      </c>
    </row>
    <row r="1116" spans="1:4" x14ac:dyDescent="0.25">
      <c r="A1116" s="6">
        <v>23</v>
      </c>
      <c r="B1116" s="7">
        <v>24.51</v>
      </c>
      <c r="C1116" s="6">
        <v>0</v>
      </c>
      <c r="D1116" s="7">
        <v>239.60958999999997</v>
      </c>
    </row>
    <row r="1117" spans="1:4" x14ac:dyDescent="0.25">
      <c r="A1117" s="6">
        <v>55</v>
      </c>
      <c r="B1117" s="7">
        <v>32.67</v>
      </c>
      <c r="C1117" s="6">
        <v>1</v>
      </c>
      <c r="D1117" s="7">
        <v>1080.74863</v>
      </c>
    </row>
    <row r="1118" spans="1:4" x14ac:dyDescent="0.25">
      <c r="A1118" s="6">
        <v>41</v>
      </c>
      <c r="B1118" s="7">
        <v>29.64</v>
      </c>
      <c r="C1118" s="6">
        <v>5</v>
      </c>
      <c r="D1118" s="7">
        <v>922.24025999999992</v>
      </c>
    </row>
    <row r="1119" spans="1:4" x14ac:dyDescent="0.25">
      <c r="A1119" s="6">
        <v>25</v>
      </c>
      <c r="B1119" s="7">
        <v>33.33</v>
      </c>
      <c r="C1119" s="6">
        <v>2</v>
      </c>
      <c r="D1119" s="7">
        <v>3612.4573700000001</v>
      </c>
    </row>
    <row r="1120" spans="1:4" x14ac:dyDescent="0.25">
      <c r="A1120" s="6">
        <v>33</v>
      </c>
      <c r="B1120" s="7">
        <v>35.75</v>
      </c>
      <c r="C1120" s="6">
        <v>1</v>
      </c>
      <c r="D1120" s="7">
        <v>3828.27495</v>
      </c>
    </row>
    <row r="1121" spans="1:4" x14ac:dyDescent="0.25">
      <c r="A1121" s="6">
        <v>30</v>
      </c>
      <c r="B1121" s="7">
        <v>19.95</v>
      </c>
      <c r="C1121" s="6">
        <v>3</v>
      </c>
      <c r="D1121" s="7">
        <v>569.34305000000006</v>
      </c>
    </row>
    <row r="1122" spans="1:4" x14ac:dyDescent="0.25">
      <c r="A1122" s="6">
        <v>23</v>
      </c>
      <c r="B1122" s="7">
        <v>31.4</v>
      </c>
      <c r="C1122" s="6">
        <v>0</v>
      </c>
      <c r="D1122" s="7">
        <v>3416.6273000000001</v>
      </c>
    </row>
    <row r="1123" spans="1:4" x14ac:dyDescent="0.25">
      <c r="A1123" s="6">
        <v>46</v>
      </c>
      <c r="B1123" s="7">
        <v>38.17</v>
      </c>
      <c r="C1123" s="6">
        <v>2</v>
      </c>
      <c r="D1123" s="7">
        <v>834.71643000000006</v>
      </c>
    </row>
    <row r="1124" spans="1:4" x14ac:dyDescent="0.25">
      <c r="A1124" s="6">
        <v>53</v>
      </c>
      <c r="B1124" s="7">
        <v>36.86</v>
      </c>
      <c r="C1124" s="6">
        <v>3</v>
      </c>
      <c r="D1124" s="7">
        <v>4666.1442399999996</v>
      </c>
    </row>
    <row r="1125" spans="1:4" x14ac:dyDescent="0.25">
      <c r="A1125" s="6">
        <v>27</v>
      </c>
      <c r="B1125" s="7">
        <v>32.395000000000003</v>
      </c>
      <c r="C1125" s="6">
        <v>1</v>
      </c>
      <c r="D1125" s="7">
        <v>1890.3491409999999</v>
      </c>
    </row>
    <row r="1126" spans="1:4" x14ac:dyDescent="0.25">
      <c r="A1126" s="6">
        <v>23</v>
      </c>
      <c r="B1126" s="7">
        <v>42.75</v>
      </c>
      <c r="C1126" s="6">
        <v>1</v>
      </c>
      <c r="D1126" s="7">
        <v>4090.4199500000004</v>
      </c>
    </row>
    <row r="1127" spans="1:4" x14ac:dyDescent="0.25">
      <c r="A1127" s="6">
        <v>63</v>
      </c>
      <c r="B1127" s="7">
        <v>25.08</v>
      </c>
      <c r="C1127" s="6">
        <v>0</v>
      </c>
      <c r="D1127" s="7">
        <v>1425.46082</v>
      </c>
    </row>
    <row r="1128" spans="1:4" x14ac:dyDescent="0.25">
      <c r="A1128" s="6">
        <v>55</v>
      </c>
      <c r="B1128" s="7">
        <v>29.9</v>
      </c>
      <c r="C1128" s="6">
        <v>0</v>
      </c>
      <c r="D1128" s="7">
        <v>1021.4636</v>
      </c>
    </row>
    <row r="1129" spans="1:4" x14ac:dyDescent="0.25">
      <c r="A1129" s="6">
        <v>35</v>
      </c>
      <c r="B1129" s="7">
        <v>35.86</v>
      </c>
      <c r="C1129" s="6">
        <v>2</v>
      </c>
      <c r="D1129" s="7">
        <v>583.65204000000006</v>
      </c>
    </row>
    <row r="1130" spans="1:4" x14ac:dyDescent="0.25">
      <c r="A1130" s="6">
        <v>34</v>
      </c>
      <c r="B1130" s="7">
        <v>32.799999999999997</v>
      </c>
      <c r="C1130" s="6">
        <v>1</v>
      </c>
      <c r="D1130" s="7">
        <v>1435.8364369999999</v>
      </c>
    </row>
    <row r="1131" spans="1:4" x14ac:dyDescent="0.25">
      <c r="A1131" s="6">
        <v>19</v>
      </c>
      <c r="B1131" s="7">
        <v>18.600000000000001</v>
      </c>
      <c r="C1131" s="6">
        <v>0</v>
      </c>
      <c r="D1131" s="7">
        <v>172.8897</v>
      </c>
    </row>
    <row r="1132" spans="1:4" x14ac:dyDescent="0.25">
      <c r="A1132" s="6">
        <v>39</v>
      </c>
      <c r="B1132" s="7">
        <v>23.87</v>
      </c>
      <c r="C1132" s="6">
        <v>5</v>
      </c>
      <c r="D1132" s="7">
        <v>858.23022999999989</v>
      </c>
    </row>
    <row r="1133" spans="1:4" x14ac:dyDescent="0.25">
      <c r="A1133" s="6">
        <v>27</v>
      </c>
      <c r="B1133" s="7">
        <v>45.9</v>
      </c>
      <c r="C1133" s="6">
        <v>2</v>
      </c>
      <c r="D1133" s="7">
        <v>369.34280000000001</v>
      </c>
    </row>
    <row r="1134" spans="1:4" x14ac:dyDescent="0.25">
      <c r="A1134" s="6">
        <v>57</v>
      </c>
      <c r="B1134" s="7">
        <v>40.28</v>
      </c>
      <c r="C1134" s="6">
        <v>0</v>
      </c>
      <c r="D1134" s="7">
        <v>2070.9020339999997</v>
      </c>
    </row>
    <row r="1135" spans="1:4" x14ac:dyDescent="0.25">
      <c r="A1135" s="6">
        <v>52</v>
      </c>
      <c r="B1135" s="7">
        <v>18.335000000000001</v>
      </c>
      <c r="C1135" s="6">
        <v>0</v>
      </c>
      <c r="D1135" s="7">
        <v>999.10376500000007</v>
      </c>
    </row>
    <row r="1136" spans="1:4" x14ac:dyDescent="0.25">
      <c r="A1136" s="6">
        <v>28</v>
      </c>
      <c r="B1136" s="7">
        <v>33.82</v>
      </c>
      <c r="C1136" s="6">
        <v>0</v>
      </c>
      <c r="D1136" s="7">
        <v>1967.3335729999999</v>
      </c>
    </row>
    <row r="1137" spans="1:4" x14ac:dyDescent="0.25">
      <c r="A1137" s="6">
        <v>50</v>
      </c>
      <c r="B1137" s="7">
        <v>28.12</v>
      </c>
      <c r="C1137" s="6">
        <v>3</v>
      </c>
      <c r="D1137" s="7">
        <v>1108.5586799999999</v>
      </c>
    </row>
    <row r="1138" spans="1:4" x14ac:dyDescent="0.25">
      <c r="A1138" s="6">
        <v>44</v>
      </c>
      <c r="B1138" s="7">
        <v>25</v>
      </c>
      <c r="C1138" s="6">
        <v>1</v>
      </c>
      <c r="D1138" s="7">
        <v>762.35180000000003</v>
      </c>
    </row>
    <row r="1139" spans="1:4" x14ac:dyDescent="0.25">
      <c r="A1139" s="6">
        <v>26</v>
      </c>
      <c r="B1139" s="7">
        <v>22.23</v>
      </c>
      <c r="C1139" s="6">
        <v>0</v>
      </c>
      <c r="D1139" s="7">
        <v>317.62876999999997</v>
      </c>
    </row>
    <row r="1140" spans="1:4" x14ac:dyDescent="0.25">
      <c r="A1140" s="6">
        <v>33</v>
      </c>
      <c r="B1140" s="7">
        <v>30.25</v>
      </c>
      <c r="C1140" s="6">
        <v>0</v>
      </c>
      <c r="D1140" s="7">
        <v>370.43545</v>
      </c>
    </row>
    <row r="1141" spans="1:4" x14ac:dyDescent="0.25">
      <c r="A1141" s="6">
        <v>19</v>
      </c>
      <c r="B1141" s="7">
        <v>32.49</v>
      </c>
      <c r="C1141" s="6">
        <v>0</v>
      </c>
      <c r="D1141" s="7">
        <v>3689.8733079999997</v>
      </c>
    </row>
    <row r="1142" spans="1:4" x14ac:dyDescent="0.25">
      <c r="A1142" s="6">
        <v>50</v>
      </c>
      <c r="B1142" s="7">
        <v>37.07</v>
      </c>
      <c r="C1142" s="6">
        <v>1</v>
      </c>
      <c r="D1142" s="7">
        <v>904.80273</v>
      </c>
    </row>
    <row r="1143" spans="1:4" x14ac:dyDescent="0.25">
      <c r="A1143" s="6">
        <v>41</v>
      </c>
      <c r="B1143" s="7">
        <v>32.6</v>
      </c>
      <c r="C1143" s="6">
        <v>3</v>
      </c>
      <c r="D1143" s="7">
        <v>795.45169999999996</v>
      </c>
    </row>
    <row r="1144" spans="1:4" x14ac:dyDescent="0.25">
      <c r="A1144" s="6">
        <v>52</v>
      </c>
      <c r="B1144" s="7">
        <v>24.86</v>
      </c>
      <c r="C1144" s="6">
        <v>0</v>
      </c>
      <c r="D1144" s="7">
        <v>2711.7993780000002</v>
      </c>
    </row>
    <row r="1145" spans="1:4" x14ac:dyDescent="0.25">
      <c r="A1145" s="6">
        <v>39</v>
      </c>
      <c r="B1145" s="7">
        <v>32.340000000000003</v>
      </c>
      <c r="C1145" s="6">
        <v>2</v>
      </c>
      <c r="D1145" s="7">
        <v>633.80755999999997</v>
      </c>
    </row>
    <row r="1146" spans="1:4" x14ac:dyDescent="0.25">
      <c r="A1146" s="6">
        <v>50</v>
      </c>
      <c r="B1146" s="7">
        <v>32.299999999999997</v>
      </c>
      <c r="C1146" s="6">
        <v>2</v>
      </c>
      <c r="D1146" s="7">
        <v>963.03970000000004</v>
      </c>
    </row>
    <row r="1147" spans="1:4" x14ac:dyDescent="0.25">
      <c r="A1147" s="6">
        <v>52</v>
      </c>
      <c r="B1147" s="7">
        <v>32.774999999999999</v>
      </c>
      <c r="C1147" s="6">
        <v>3</v>
      </c>
      <c r="D1147" s="7">
        <v>1128.9109249999999</v>
      </c>
    </row>
    <row r="1148" spans="1:4" x14ac:dyDescent="0.25">
      <c r="A1148" s="6">
        <v>60</v>
      </c>
      <c r="B1148" s="7">
        <v>32.799999999999997</v>
      </c>
      <c r="C1148" s="6">
        <v>0</v>
      </c>
      <c r="D1148" s="7">
        <v>5259.0829389999999</v>
      </c>
    </row>
    <row r="1149" spans="1:4" x14ac:dyDescent="0.25">
      <c r="A1149" s="6">
        <v>20</v>
      </c>
      <c r="B1149" s="7">
        <v>31.92</v>
      </c>
      <c r="C1149" s="6">
        <v>0</v>
      </c>
      <c r="D1149" s="7">
        <v>226.15688</v>
      </c>
    </row>
    <row r="1150" spans="1:4" x14ac:dyDescent="0.25">
      <c r="A1150" s="6">
        <v>55</v>
      </c>
      <c r="B1150" s="7">
        <v>21.5</v>
      </c>
      <c r="C1150" s="6">
        <v>1</v>
      </c>
      <c r="D1150" s="7">
        <v>1079.1959999999999</v>
      </c>
    </row>
    <row r="1151" spans="1:4" x14ac:dyDescent="0.25">
      <c r="A1151" s="6">
        <v>42</v>
      </c>
      <c r="B1151" s="7">
        <v>34.1</v>
      </c>
      <c r="C1151" s="6">
        <v>0</v>
      </c>
      <c r="D1151" s="7">
        <v>597.97309999999993</v>
      </c>
    </row>
    <row r="1152" spans="1:4" x14ac:dyDescent="0.25">
      <c r="A1152" s="6">
        <v>18</v>
      </c>
      <c r="B1152" s="7">
        <v>30.305</v>
      </c>
      <c r="C1152" s="6">
        <v>0</v>
      </c>
      <c r="D1152" s="7">
        <v>220.37359499999997</v>
      </c>
    </row>
    <row r="1153" spans="1:4" x14ac:dyDescent="0.25">
      <c r="A1153" s="6">
        <v>58</v>
      </c>
      <c r="B1153" s="7">
        <v>36.479999999999997</v>
      </c>
      <c r="C1153" s="6">
        <v>0</v>
      </c>
      <c r="D1153" s="7">
        <v>1223.58392</v>
      </c>
    </row>
    <row r="1154" spans="1:4" x14ac:dyDescent="0.25">
      <c r="A1154" s="6">
        <v>43</v>
      </c>
      <c r="B1154" s="7">
        <v>32.56</v>
      </c>
      <c r="C1154" s="6">
        <v>3</v>
      </c>
      <c r="D1154" s="7">
        <v>4094.1285400000002</v>
      </c>
    </row>
    <row r="1155" spans="1:4" x14ac:dyDescent="0.25">
      <c r="A1155" s="6">
        <v>35</v>
      </c>
      <c r="B1155" s="7">
        <v>35.814999999999998</v>
      </c>
      <c r="C1155" s="6">
        <v>1</v>
      </c>
      <c r="D1155" s="7">
        <v>563.04578500000002</v>
      </c>
    </row>
    <row r="1156" spans="1:4" x14ac:dyDescent="0.25">
      <c r="A1156" s="6">
        <v>48</v>
      </c>
      <c r="B1156" s="7">
        <v>27.93</v>
      </c>
      <c r="C1156" s="6">
        <v>4</v>
      </c>
      <c r="D1156" s="7">
        <v>1101.51747</v>
      </c>
    </row>
    <row r="1157" spans="1:4" x14ac:dyDescent="0.25">
      <c r="A1157" s="6">
        <v>36</v>
      </c>
      <c r="B1157" s="7">
        <v>22.135000000000002</v>
      </c>
      <c r="C1157" s="6">
        <v>3</v>
      </c>
      <c r="D1157" s="7">
        <v>722.82156499999996</v>
      </c>
    </row>
    <row r="1158" spans="1:4" x14ac:dyDescent="0.25">
      <c r="A1158" s="6">
        <v>19</v>
      </c>
      <c r="B1158" s="7">
        <v>44.88</v>
      </c>
      <c r="C1158" s="6">
        <v>0</v>
      </c>
      <c r="D1158" s="7">
        <v>3972.2746200000001</v>
      </c>
    </row>
    <row r="1159" spans="1:4" x14ac:dyDescent="0.25">
      <c r="A1159" s="6">
        <v>23</v>
      </c>
      <c r="B1159" s="7">
        <v>23.18</v>
      </c>
      <c r="C1159" s="6">
        <v>2</v>
      </c>
      <c r="D1159" s="7">
        <v>1442.607385</v>
      </c>
    </row>
    <row r="1160" spans="1:4" x14ac:dyDescent="0.25">
      <c r="A1160" s="6">
        <v>20</v>
      </c>
      <c r="B1160" s="7">
        <v>30.59</v>
      </c>
      <c r="C1160" s="6">
        <v>0</v>
      </c>
      <c r="D1160" s="7">
        <v>245.97201000000001</v>
      </c>
    </row>
    <row r="1161" spans="1:4" x14ac:dyDescent="0.25">
      <c r="A1161" s="6">
        <v>32</v>
      </c>
      <c r="B1161" s="7">
        <v>41.1</v>
      </c>
      <c r="C1161" s="6">
        <v>0</v>
      </c>
      <c r="D1161" s="7">
        <v>398.98410000000001</v>
      </c>
    </row>
    <row r="1162" spans="1:4" x14ac:dyDescent="0.25">
      <c r="A1162" s="6">
        <v>43</v>
      </c>
      <c r="B1162" s="7">
        <v>34.58</v>
      </c>
      <c r="C1162" s="6">
        <v>1</v>
      </c>
      <c r="D1162" s="7">
        <v>772.72532000000001</v>
      </c>
    </row>
    <row r="1163" spans="1:4" x14ac:dyDescent="0.25">
      <c r="A1163" s="6">
        <v>34</v>
      </c>
      <c r="B1163" s="7">
        <v>42.13</v>
      </c>
      <c r="C1163" s="6">
        <v>2</v>
      </c>
      <c r="D1163" s="7">
        <v>512.41886999999997</v>
      </c>
    </row>
    <row r="1164" spans="1:4" x14ac:dyDescent="0.25">
      <c r="A1164" s="6">
        <v>30</v>
      </c>
      <c r="B1164" s="7">
        <v>38.83</v>
      </c>
      <c r="C1164" s="6">
        <v>1</v>
      </c>
      <c r="D1164" s="7">
        <v>1896.317192</v>
      </c>
    </row>
    <row r="1165" spans="1:4" x14ac:dyDescent="0.25">
      <c r="A1165" s="6">
        <v>18</v>
      </c>
      <c r="B1165" s="7">
        <v>28.215</v>
      </c>
      <c r="C1165" s="6">
        <v>0</v>
      </c>
      <c r="D1165" s="7">
        <v>220.08308499999998</v>
      </c>
    </row>
    <row r="1166" spans="1:4" x14ac:dyDescent="0.25">
      <c r="A1166" s="6">
        <v>41</v>
      </c>
      <c r="B1166" s="7">
        <v>28.31</v>
      </c>
      <c r="C1166" s="6">
        <v>1</v>
      </c>
      <c r="D1166" s="7">
        <v>715.35538999999994</v>
      </c>
    </row>
    <row r="1167" spans="1:4" x14ac:dyDescent="0.25">
      <c r="A1167" s="6">
        <v>35</v>
      </c>
      <c r="B1167" s="7">
        <v>26.125</v>
      </c>
      <c r="C1167" s="6">
        <v>0</v>
      </c>
      <c r="D1167" s="7">
        <v>522.79887500000007</v>
      </c>
    </row>
    <row r="1168" spans="1:4" x14ac:dyDescent="0.25">
      <c r="A1168" s="6">
        <v>57</v>
      </c>
      <c r="B1168" s="7">
        <v>40.369999999999997</v>
      </c>
      <c r="C1168" s="6">
        <v>0</v>
      </c>
      <c r="D1168" s="7">
        <v>1098.2501299999999</v>
      </c>
    </row>
    <row r="1169" spans="1:4" x14ac:dyDescent="0.25">
      <c r="A1169" s="6">
        <v>29</v>
      </c>
      <c r="B1169" s="7">
        <v>24.6</v>
      </c>
      <c r="C1169" s="6">
        <v>2</v>
      </c>
      <c r="D1169" s="7">
        <v>452.9477</v>
      </c>
    </row>
    <row r="1170" spans="1:4" x14ac:dyDescent="0.25">
      <c r="A1170" s="6">
        <v>32</v>
      </c>
      <c r="B1170" s="7">
        <v>35.200000000000003</v>
      </c>
      <c r="C1170" s="6">
        <v>2</v>
      </c>
      <c r="D1170" s="7">
        <v>467.06400000000002</v>
      </c>
    </row>
    <row r="1171" spans="1:4" x14ac:dyDescent="0.25">
      <c r="A1171" s="6">
        <v>37</v>
      </c>
      <c r="B1171" s="7">
        <v>34.104999999999997</v>
      </c>
      <c r="C1171" s="6">
        <v>1</v>
      </c>
      <c r="D1171" s="7">
        <v>611.23529500000006</v>
      </c>
    </row>
    <row r="1172" spans="1:4" x14ac:dyDescent="0.25">
      <c r="A1172" s="6">
        <v>18</v>
      </c>
      <c r="B1172" s="7">
        <v>27.36</v>
      </c>
      <c r="C1172" s="6">
        <v>1</v>
      </c>
      <c r="D1172" s="7">
        <v>1717.8682400000002</v>
      </c>
    </row>
    <row r="1173" spans="1:4" x14ac:dyDescent="0.25">
      <c r="A1173" s="6">
        <v>43</v>
      </c>
      <c r="B1173" s="7">
        <v>26.7</v>
      </c>
      <c r="C1173" s="6">
        <v>2</v>
      </c>
      <c r="D1173" s="7">
        <v>2247.8599999999997</v>
      </c>
    </row>
    <row r="1174" spans="1:4" x14ac:dyDescent="0.25">
      <c r="A1174" s="6">
        <v>56</v>
      </c>
      <c r="B1174" s="7">
        <v>41.91</v>
      </c>
      <c r="C1174" s="6">
        <v>0</v>
      </c>
      <c r="D1174" s="7">
        <v>1109.36229</v>
      </c>
    </row>
    <row r="1175" spans="1:4" x14ac:dyDescent="0.25">
      <c r="A1175" s="6">
        <v>38</v>
      </c>
      <c r="B1175" s="7">
        <v>29.26</v>
      </c>
      <c r="C1175" s="6">
        <v>2</v>
      </c>
      <c r="D1175" s="7">
        <v>645.78433999999993</v>
      </c>
    </row>
    <row r="1176" spans="1:4" x14ac:dyDescent="0.25">
      <c r="A1176" s="6">
        <v>29</v>
      </c>
      <c r="B1176" s="7">
        <v>32.11</v>
      </c>
      <c r="C1176" s="6">
        <v>2</v>
      </c>
      <c r="D1176" s="7">
        <v>443.39159000000001</v>
      </c>
    </row>
    <row r="1177" spans="1:4" x14ac:dyDescent="0.25">
      <c r="A1177" s="6">
        <v>22</v>
      </c>
      <c r="B1177" s="7">
        <v>27.1</v>
      </c>
      <c r="C1177" s="6">
        <v>0</v>
      </c>
      <c r="D1177" s="7">
        <v>215.43609999999998</v>
      </c>
    </row>
    <row r="1178" spans="1:4" x14ac:dyDescent="0.25">
      <c r="A1178" s="6">
        <v>52</v>
      </c>
      <c r="B1178" s="7">
        <v>24.13</v>
      </c>
      <c r="C1178" s="6">
        <v>1</v>
      </c>
      <c r="D1178" s="7">
        <v>2388.7662700000001</v>
      </c>
    </row>
    <row r="1179" spans="1:4" x14ac:dyDescent="0.25">
      <c r="A1179" s="6">
        <v>40</v>
      </c>
      <c r="B1179" s="7">
        <v>27.4</v>
      </c>
      <c r="C1179" s="6">
        <v>1</v>
      </c>
      <c r="D1179" s="7">
        <v>649.68860000000006</v>
      </c>
    </row>
    <row r="1180" spans="1:4" x14ac:dyDescent="0.25">
      <c r="A1180" s="6">
        <v>23</v>
      </c>
      <c r="B1180" s="7">
        <v>34.865000000000002</v>
      </c>
      <c r="C1180" s="6">
        <v>0</v>
      </c>
      <c r="D1180" s="7">
        <v>289.94893500000001</v>
      </c>
    </row>
    <row r="1181" spans="1:4" x14ac:dyDescent="0.25">
      <c r="A1181" s="6">
        <v>31</v>
      </c>
      <c r="B1181" s="7">
        <v>29.81</v>
      </c>
      <c r="C1181" s="6">
        <v>0</v>
      </c>
      <c r="D1181" s="7">
        <v>1935.0368900000001</v>
      </c>
    </row>
    <row r="1182" spans="1:4" x14ac:dyDescent="0.25">
      <c r="A1182" s="6">
        <v>42</v>
      </c>
      <c r="B1182" s="7">
        <v>41.325000000000003</v>
      </c>
      <c r="C1182" s="6">
        <v>1</v>
      </c>
      <c r="D1182" s="7">
        <v>765.07737500000007</v>
      </c>
    </row>
    <row r="1183" spans="1:4" x14ac:dyDescent="0.25">
      <c r="A1183" s="6">
        <v>24</v>
      </c>
      <c r="B1183" s="7">
        <v>29.925000000000001</v>
      </c>
      <c r="C1183" s="6">
        <v>0</v>
      </c>
      <c r="D1183" s="7">
        <v>285.068375</v>
      </c>
    </row>
    <row r="1184" spans="1:4" x14ac:dyDescent="0.25">
      <c r="A1184" s="6">
        <v>25</v>
      </c>
      <c r="B1184" s="7">
        <v>30.3</v>
      </c>
      <c r="C1184" s="6">
        <v>0</v>
      </c>
      <c r="D1184" s="7">
        <v>263.29920000000004</v>
      </c>
    </row>
    <row r="1185" spans="1:4" x14ac:dyDescent="0.25">
      <c r="A1185" s="6">
        <v>48</v>
      </c>
      <c r="B1185" s="7">
        <v>27.36</v>
      </c>
      <c r="C1185" s="6">
        <v>1</v>
      </c>
      <c r="D1185" s="7">
        <v>944.73824000000002</v>
      </c>
    </row>
    <row r="1186" spans="1:4" x14ac:dyDescent="0.25">
      <c r="A1186" s="6">
        <v>23</v>
      </c>
      <c r="B1186" s="7">
        <v>28.49</v>
      </c>
      <c r="C1186" s="6">
        <v>1</v>
      </c>
      <c r="D1186" s="7">
        <v>1832.8238099999999</v>
      </c>
    </row>
    <row r="1187" spans="1:4" x14ac:dyDescent="0.25">
      <c r="A1187" s="6">
        <v>45</v>
      </c>
      <c r="B1187" s="7">
        <v>23.56</v>
      </c>
      <c r="C1187" s="6">
        <v>2</v>
      </c>
      <c r="D1187" s="7">
        <v>860.38233999999989</v>
      </c>
    </row>
    <row r="1188" spans="1:4" x14ac:dyDescent="0.25">
      <c r="A1188" s="6">
        <v>20</v>
      </c>
      <c r="B1188" s="7">
        <v>35.625</v>
      </c>
      <c r="C1188" s="6">
        <v>3</v>
      </c>
      <c r="D1188" s="7">
        <v>3746.5343750000002</v>
      </c>
    </row>
    <row r="1189" spans="1:4" x14ac:dyDescent="0.25">
      <c r="A1189" s="6">
        <v>62</v>
      </c>
      <c r="B1189" s="7">
        <v>32.68</v>
      </c>
      <c r="C1189" s="6">
        <v>0</v>
      </c>
      <c r="D1189" s="7">
        <v>1384.47972</v>
      </c>
    </row>
    <row r="1190" spans="1:4" x14ac:dyDescent="0.25">
      <c r="A1190" s="6">
        <v>43</v>
      </c>
      <c r="B1190" s="7">
        <v>25.27</v>
      </c>
      <c r="C1190" s="6">
        <v>1</v>
      </c>
      <c r="D1190" s="7">
        <v>2177.1342300000001</v>
      </c>
    </row>
    <row r="1191" spans="1:4" x14ac:dyDescent="0.25">
      <c r="A1191" s="6">
        <v>23</v>
      </c>
      <c r="B1191" s="7">
        <v>28</v>
      </c>
      <c r="C1191" s="6">
        <v>0</v>
      </c>
      <c r="D1191" s="7">
        <v>1312.667745</v>
      </c>
    </row>
    <row r="1192" spans="1:4" x14ac:dyDescent="0.25">
      <c r="A1192" s="6">
        <v>31</v>
      </c>
      <c r="B1192" s="7">
        <v>32.774999999999999</v>
      </c>
      <c r="C1192" s="6">
        <v>2</v>
      </c>
      <c r="D1192" s="7">
        <v>532.74002499999995</v>
      </c>
    </row>
    <row r="1193" spans="1:4" x14ac:dyDescent="0.25">
      <c r="A1193" s="6">
        <v>41</v>
      </c>
      <c r="B1193" s="7">
        <v>21.754999999999999</v>
      </c>
      <c r="C1193" s="6">
        <v>1</v>
      </c>
      <c r="D1193" s="7">
        <v>1372.547184</v>
      </c>
    </row>
    <row r="1194" spans="1:4" x14ac:dyDescent="0.25">
      <c r="A1194" s="6">
        <v>58</v>
      </c>
      <c r="B1194" s="7">
        <v>32.395000000000003</v>
      </c>
      <c r="C1194" s="6">
        <v>1</v>
      </c>
      <c r="D1194" s="7">
        <v>1301.916105</v>
      </c>
    </row>
    <row r="1195" spans="1:4" x14ac:dyDescent="0.25">
      <c r="A1195" s="6">
        <v>48</v>
      </c>
      <c r="B1195" s="7">
        <v>36.575000000000003</v>
      </c>
      <c r="C1195" s="6">
        <v>0</v>
      </c>
      <c r="D1195" s="7">
        <v>867.11912499999994</v>
      </c>
    </row>
    <row r="1196" spans="1:4" x14ac:dyDescent="0.25">
      <c r="A1196" s="6">
        <v>31</v>
      </c>
      <c r="B1196" s="7">
        <v>21.754999999999999</v>
      </c>
      <c r="C1196" s="6">
        <v>0</v>
      </c>
      <c r="D1196" s="7">
        <v>413.40824499999997</v>
      </c>
    </row>
    <row r="1197" spans="1:4" x14ac:dyDescent="0.25">
      <c r="A1197" s="6">
        <v>19</v>
      </c>
      <c r="B1197" s="7">
        <v>27.93</v>
      </c>
      <c r="C1197" s="6">
        <v>3</v>
      </c>
      <c r="D1197" s="7">
        <v>1883.8703659999999</v>
      </c>
    </row>
    <row r="1198" spans="1:4" x14ac:dyDescent="0.25">
      <c r="A1198" s="6">
        <v>19</v>
      </c>
      <c r="B1198" s="7">
        <v>30.02</v>
      </c>
      <c r="C1198" s="6">
        <v>0</v>
      </c>
      <c r="D1198" s="7">
        <v>3330.7550799999999</v>
      </c>
    </row>
    <row r="1199" spans="1:4" x14ac:dyDescent="0.25">
      <c r="A1199" s="6">
        <v>41</v>
      </c>
      <c r="B1199" s="7">
        <v>33.549999999999997</v>
      </c>
      <c r="C1199" s="6">
        <v>0</v>
      </c>
      <c r="D1199" s="7">
        <v>569.98374999999999</v>
      </c>
    </row>
    <row r="1200" spans="1:4" x14ac:dyDescent="0.25">
      <c r="A1200" s="6">
        <v>40</v>
      </c>
      <c r="B1200" s="7">
        <v>29.355</v>
      </c>
      <c r="C1200" s="6">
        <v>1</v>
      </c>
      <c r="D1200" s="7">
        <v>639.36034499999994</v>
      </c>
    </row>
    <row r="1201" spans="1:4" x14ac:dyDescent="0.25">
      <c r="A1201" s="6">
        <v>31</v>
      </c>
      <c r="B1201" s="7">
        <v>25.8</v>
      </c>
      <c r="C1201" s="6">
        <v>2</v>
      </c>
      <c r="D1201" s="7">
        <v>493.47050000000002</v>
      </c>
    </row>
    <row r="1202" spans="1:4" x14ac:dyDescent="0.25">
      <c r="A1202" s="6">
        <v>37</v>
      </c>
      <c r="B1202" s="7">
        <v>24.32</v>
      </c>
      <c r="C1202" s="6">
        <v>2</v>
      </c>
      <c r="D1202" s="7">
        <v>619.87518</v>
      </c>
    </row>
    <row r="1203" spans="1:4" x14ac:dyDescent="0.25">
      <c r="A1203" s="6">
        <v>46</v>
      </c>
      <c r="B1203" s="7">
        <v>40.375</v>
      </c>
      <c r="C1203" s="6">
        <v>2</v>
      </c>
      <c r="D1203" s="7">
        <v>873.32292500000005</v>
      </c>
    </row>
    <row r="1204" spans="1:4" x14ac:dyDescent="0.25">
      <c r="A1204" s="6">
        <v>22</v>
      </c>
      <c r="B1204" s="7">
        <v>32.11</v>
      </c>
      <c r="C1204" s="6">
        <v>0</v>
      </c>
      <c r="D1204" s="7">
        <v>205.53249</v>
      </c>
    </row>
    <row r="1205" spans="1:4" x14ac:dyDescent="0.25">
      <c r="A1205" s="6">
        <v>51</v>
      </c>
      <c r="B1205" s="7">
        <v>32.299999999999997</v>
      </c>
      <c r="C1205" s="6">
        <v>1</v>
      </c>
      <c r="D1205" s="7">
        <v>996.40599999999995</v>
      </c>
    </row>
    <row r="1206" spans="1:4" x14ac:dyDescent="0.25">
      <c r="A1206" s="6">
        <v>18</v>
      </c>
      <c r="B1206" s="7">
        <v>27.28</v>
      </c>
      <c r="C1206" s="6">
        <v>3</v>
      </c>
      <c r="D1206" s="7">
        <v>1822.34512</v>
      </c>
    </row>
    <row r="1207" spans="1:4" x14ac:dyDescent="0.25">
      <c r="A1207" s="6">
        <v>35</v>
      </c>
      <c r="B1207" s="7">
        <v>17.86</v>
      </c>
      <c r="C1207" s="6">
        <v>1</v>
      </c>
      <c r="D1207" s="7">
        <v>511.65003999999999</v>
      </c>
    </row>
    <row r="1208" spans="1:4" x14ac:dyDescent="0.25">
      <c r="A1208" s="6">
        <v>59</v>
      </c>
      <c r="B1208" s="7">
        <v>34.799999999999997</v>
      </c>
      <c r="C1208" s="6">
        <v>2</v>
      </c>
      <c r="D1208" s="7">
        <v>3691.0608030000003</v>
      </c>
    </row>
    <row r="1209" spans="1:4" x14ac:dyDescent="0.25">
      <c r="A1209" s="6">
        <v>36</v>
      </c>
      <c r="B1209" s="7">
        <v>33.4</v>
      </c>
      <c r="C1209" s="6">
        <v>2</v>
      </c>
      <c r="D1209" s="7">
        <v>3841.5474000000004</v>
      </c>
    </row>
    <row r="1210" spans="1:4" x14ac:dyDescent="0.25">
      <c r="A1210" s="6">
        <v>37</v>
      </c>
      <c r="B1210" s="7">
        <v>25.555</v>
      </c>
      <c r="C1210" s="6">
        <v>1</v>
      </c>
      <c r="D1210" s="7">
        <v>2029.6863450000001</v>
      </c>
    </row>
    <row r="1211" spans="1:4" x14ac:dyDescent="0.25">
      <c r="A1211" s="6">
        <v>59</v>
      </c>
      <c r="B1211" s="7">
        <v>37.1</v>
      </c>
      <c r="C1211" s="6">
        <v>1</v>
      </c>
      <c r="D1211" s="7">
        <v>1234.7172</v>
      </c>
    </row>
    <row r="1212" spans="1:4" x14ac:dyDescent="0.25">
      <c r="A1212" s="6">
        <v>36</v>
      </c>
      <c r="B1212" s="7">
        <v>30.875</v>
      </c>
      <c r="C1212" s="6">
        <v>1</v>
      </c>
      <c r="D1212" s="7">
        <v>537.33642499999996</v>
      </c>
    </row>
    <row r="1213" spans="1:4" x14ac:dyDescent="0.25">
      <c r="A1213" s="6">
        <v>39</v>
      </c>
      <c r="B1213" s="7">
        <v>34.1</v>
      </c>
      <c r="C1213" s="6">
        <v>2</v>
      </c>
      <c r="D1213" s="7">
        <v>2356.301618</v>
      </c>
    </row>
    <row r="1214" spans="1:4" x14ac:dyDescent="0.25">
      <c r="A1214" s="6">
        <v>18</v>
      </c>
      <c r="B1214" s="7">
        <v>21.47</v>
      </c>
      <c r="C1214" s="6">
        <v>0</v>
      </c>
      <c r="D1214" s="7">
        <v>170.24553</v>
      </c>
    </row>
    <row r="1215" spans="1:4" x14ac:dyDescent="0.25">
      <c r="A1215" s="6">
        <v>52</v>
      </c>
      <c r="B1215" s="7">
        <v>33.299999999999997</v>
      </c>
      <c r="C1215" s="6">
        <v>2</v>
      </c>
      <c r="D1215" s="7">
        <v>1080.6839</v>
      </c>
    </row>
    <row r="1216" spans="1:4" x14ac:dyDescent="0.25">
      <c r="A1216" s="6">
        <v>27</v>
      </c>
      <c r="B1216" s="7">
        <v>31.254999999999999</v>
      </c>
      <c r="C1216" s="6">
        <v>1</v>
      </c>
      <c r="D1216" s="7">
        <v>395.607145</v>
      </c>
    </row>
    <row r="1217" spans="1:4" x14ac:dyDescent="0.25">
      <c r="A1217" s="6">
        <v>18</v>
      </c>
      <c r="B1217" s="7">
        <v>39.14</v>
      </c>
      <c r="C1217" s="6">
        <v>0</v>
      </c>
      <c r="D1217" s="7">
        <v>1289.0057650000001</v>
      </c>
    </row>
    <row r="1218" spans="1:4" x14ac:dyDescent="0.25">
      <c r="A1218" s="6">
        <v>40</v>
      </c>
      <c r="B1218" s="7">
        <v>25.08</v>
      </c>
      <c r="C1218" s="6">
        <v>0</v>
      </c>
      <c r="D1218" s="7">
        <v>541.56611999999996</v>
      </c>
    </row>
    <row r="1219" spans="1:4" x14ac:dyDescent="0.25">
      <c r="A1219" s="6">
        <v>29</v>
      </c>
      <c r="B1219" s="7">
        <v>37.29</v>
      </c>
      <c r="C1219" s="6">
        <v>2</v>
      </c>
      <c r="D1219" s="7">
        <v>405.81161000000003</v>
      </c>
    </row>
    <row r="1220" spans="1:4" x14ac:dyDescent="0.25">
      <c r="A1220" s="6">
        <v>46</v>
      </c>
      <c r="B1220" s="7">
        <v>34.6</v>
      </c>
      <c r="C1220" s="6">
        <v>1</v>
      </c>
      <c r="D1220" s="7">
        <v>4166.1602000000003</v>
      </c>
    </row>
    <row r="1221" spans="1:4" x14ac:dyDescent="0.25">
      <c r="A1221" s="6">
        <v>38</v>
      </c>
      <c r="B1221" s="7">
        <v>30.21</v>
      </c>
      <c r="C1221" s="6">
        <v>3</v>
      </c>
      <c r="D1221" s="7">
        <v>753.71638999999993</v>
      </c>
    </row>
    <row r="1222" spans="1:4" x14ac:dyDescent="0.25">
      <c r="A1222" s="6">
        <v>30</v>
      </c>
      <c r="B1222" s="7">
        <v>21.945</v>
      </c>
      <c r="C1222" s="6">
        <v>1</v>
      </c>
      <c r="D1222" s="7">
        <v>471.82035500000001</v>
      </c>
    </row>
    <row r="1223" spans="1:4" x14ac:dyDescent="0.25">
      <c r="A1223" s="6">
        <v>40</v>
      </c>
      <c r="B1223" s="7">
        <v>24.97</v>
      </c>
      <c r="C1223" s="6">
        <v>2</v>
      </c>
      <c r="D1223" s="7">
        <v>659.35083000000009</v>
      </c>
    </row>
    <row r="1224" spans="1:4" x14ac:dyDescent="0.25">
      <c r="A1224" s="6">
        <v>50</v>
      </c>
      <c r="B1224" s="7">
        <v>25.3</v>
      </c>
      <c r="C1224" s="6">
        <v>0</v>
      </c>
      <c r="D1224" s="7">
        <v>844.2666999999999</v>
      </c>
    </row>
    <row r="1225" spans="1:4" x14ac:dyDescent="0.25">
      <c r="A1225" s="6">
        <v>20</v>
      </c>
      <c r="B1225" s="7">
        <v>24.42</v>
      </c>
      <c r="C1225" s="6">
        <v>0</v>
      </c>
      <c r="D1225" s="7">
        <v>2612.5674770000001</v>
      </c>
    </row>
    <row r="1226" spans="1:4" x14ac:dyDescent="0.25">
      <c r="A1226" s="6">
        <v>41</v>
      </c>
      <c r="B1226" s="7">
        <v>23.94</v>
      </c>
      <c r="C1226" s="6">
        <v>1</v>
      </c>
      <c r="D1226" s="7">
        <v>685.84795999999994</v>
      </c>
    </row>
    <row r="1227" spans="1:4" x14ac:dyDescent="0.25">
      <c r="A1227" s="6">
        <v>33</v>
      </c>
      <c r="B1227" s="7">
        <v>39.82</v>
      </c>
      <c r="C1227" s="6">
        <v>1</v>
      </c>
      <c r="D1227" s="7">
        <v>479.56567999999999</v>
      </c>
    </row>
    <row r="1228" spans="1:4" x14ac:dyDescent="0.25">
      <c r="A1228" s="6">
        <v>38</v>
      </c>
      <c r="B1228" s="7">
        <v>16.815000000000001</v>
      </c>
      <c r="C1228" s="6">
        <v>2</v>
      </c>
      <c r="D1228" s="7">
        <v>664.054485</v>
      </c>
    </row>
    <row r="1229" spans="1:4" x14ac:dyDescent="0.25">
      <c r="A1229" s="6">
        <v>42</v>
      </c>
      <c r="B1229" s="7">
        <v>37.18</v>
      </c>
      <c r="C1229" s="6">
        <v>2</v>
      </c>
      <c r="D1229" s="7">
        <v>716.20122000000003</v>
      </c>
    </row>
    <row r="1230" spans="1:4" x14ac:dyDescent="0.25">
      <c r="A1230" s="6">
        <v>56</v>
      </c>
      <c r="B1230" s="7">
        <v>34.43</v>
      </c>
      <c r="C1230" s="6">
        <v>0</v>
      </c>
      <c r="D1230" s="7">
        <v>1059.4225700000002</v>
      </c>
    </row>
    <row r="1231" spans="1:4" x14ac:dyDescent="0.25">
      <c r="A1231" s="6">
        <v>58</v>
      </c>
      <c r="B1231" s="7">
        <v>30.305</v>
      </c>
      <c r="C1231" s="6">
        <v>0</v>
      </c>
      <c r="D1231" s="7">
        <v>1193.825595</v>
      </c>
    </row>
    <row r="1232" spans="1:4" x14ac:dyDescent="0.25">
      <c r="A1232" s="6">
        <v>52</v>
      </c>
      <c r="B1232" s="7">
        <v>34.484999999999999</v>
      </c>
      <c r="C1232" s="6">
        <v>3</v>
      </c>
      <c r="D1232" s="7">
        <v>6002.139897</v>
      </c>
    </row>
    <row r="1233" spans="1:4" x14ac:dyDescent="0.25">
      <c r="A1233" s="6">
        <v>20</v>
      </c>
      <c r="B1233" s="7">
        <v>21.8</v>
      </c>
      <c r="C1233" s="6">
        <v>0</v>
      </c>
      <c r="D1233" s="7">
        <v>2016.7336029999999</v>
      </c>
    </row>
    <row r="1234" spans="1:4" x14ac:dyDescent="0.25">
      <c r="A1234" s="6">
        <v>54</v>
      </c>
      <c r="B1234" s="7">
        <v>24.605</v>
      </c>
      <c r="C1234" s="6">
        <v>3</v>
      </c>
      <c r="D1234" s="7">
        <v>1247.9708949999999</v>
      </c>
    </row>
    <row r="1235" spans="1:4" x14ac:dyDescent="0.25">
      <c r="A1235" s="6">
        <v>58</v>
      </c>
      <c r="B1235" s="7">
        <v>23.3</v>
      </c>
      <c r="C1235" s="6">
        <v>0</v>
      </c>
      <c r="D1235" s="7">
        <v>1134.5518999999999</v>
      </c>
    </row>
    <row r="1236" spans="1:4" x14ac:dyDescent="0.25">
      <c r="A1236" s="6">
        <v>45</v>
      </c>
      <c r="B1236" s="7">
        <v>27.83</v>
      </c>
      <c r="C1236" s="6">
        <v>2</v>
      </c>
      <c r="D1236" s="7">
        <v>851.57587000000001</v>
      </c>
    </row>
    <row r="1237" spans="1:4" x14ac:dyDescent="0.25">
      <c r="A1237" s="6">
        <v>26</v>
      </c>
      <c r="B1237" s="7">
        <v>31.065000000000001</v>
      </c>
      <c r="C1237" s="6">
        <v>0</v>
      </c>
      <c r="D1237" s="7">
        <v>269.95683500000001</v>
      </c>
    </row>
    <row r="1238" spans="1:4" x14ac:dyDescent="0.25">
      <c r="A1238" s="6">
        <v>63</v>
      </c>
      <c r="B1238" s="7">
        <v>21.66</v>
      </c>
      <c r="C1238" s="6">
        <v>0</v>
      </c>
      <c r="D1238" s="7">
        <v>1444.9854399999999</v>
      </c>
    </row>
    <row r="1239" spans="1:4" x14ac:dyDescent="0.25">
      <c r="A1239" s="6">
        <v>58</v>
      </c>
      <c r="B1239" s="7">
        <v>28.215</v>
      </c>
      <c r="C1239" s="6">
        <v>0</v>
      </c>
      <c r="D1239" s="7">
        <v>1222.4350850000001</v>
      </c>
    </row>
    <row r="1240" spans="1:4" x14ac:dyDescent="0.25">
      <c r="A1240" s="6">
        <v>37</v>
      </c>
      <c r="B1240" s="7">
        <v>22.704999999999998</v>
      </c>
      <c r="C1240" s="6">
        <v>3</v>
      </c>
      <c r="D1240" s="7">
        <v>698.55069500000002</v>
      </c>
    </row>
    <row r="1241" spans="1:4" x14ac:dyDescent="0.25">
      <c r="A1241" s="6">
        <v>25</v>
      </c>
      <c r="B1241" s="7">
        <v>42.13</v>
      </c>
      <c r="C1241" s="6">
        <v>1</v>
      </c>
      <c r="D1241" s="7">
        <v>323.84357</v>
      </c>
    </row>
    <row r="1242" spans="1:4" x14ac:dyDescent="0.25">
      <c r="A1242" s="6">
        <v>52</v>
      </c>
      <c r="B1242" s="7">
        <v>41.8</v>
      </c>
      <c r="C1242" s="6">
        <v>2</v>
      </c>
      <c r="D1242" s="7">
        <v>4726.9853999999996</v>
      </c>
    </row>
    <row r="1243" spans="1:4" x14ac:dyDescent="0.25">
      <c r="A1243" s="6">
        <v>64</v>
      </c>
      <c r="B1243" s="7">
        <v>36.96</v>
      </c>
      <c r="C1243" s="6">
        <v>2</v>
      </c>
      <c r="D1243" s="7">
        <v>4957.7662399999999</v>
      </c>
    </row>
    <row r="1244" spans="1:4" x14ac:dyDescent="0.25">
      <c r="A1244" s="6">
        <v>22</v>
      </c>
      <c r="B1244" s="7">
        <v>21.28</v>
      </c>
      <c r="C1244" s="6">
        <v>3</v>
      </c>
      <c r="D1244" s="7">
        <v>429.62711999999999</v>
      </c>
    </row>
    <row r="1245" spans="1:4" x14ac:dyDescent="0.25">
      <c r="A1245" s="6">
        <v>28</v>
      </c>
      <c r="B1245" s="7">
        <v>33.11</v>
      </c>
      <c r="C1245" s="6">
        <v>0</v>
      </c>
      <c r="D1245" s="7">
        <v>317.16149000000001</v>
      </c>
    </row>
    <row r="1246" spans="1:4" x14ac:dyDescent="0.25">
      <c r="A1246" s="6">
        <v>18</v>
      </c>
      <c r="B1246" s="7">
        <v>33.33</v>
      </c>
      <c r="C1246" s="6">
        <v>0</v>
      </c>
      <c r="D1246" s="7">
        <v>113.59407000000002</v>
      </c>
    </row>
    <row r="1247" spans="1:4" x14ac:dyDescent="0.25">
      <c r="A1247" s="6">
        <v>28</v>
      </c>
      <c r="B1247" s="7">
        <v>24.3</v>
      </c>
      <c r="C1247" s="6">
        <v>5</v>
      </c>
      <c r="D1247" s="7">
        <v>561.53689999999995</v>
      </c>
    </row>
    <row r="1248" spans="1:4" x14ac:dyDescent="0.25">
      <c r="A1248" s="6">
        <v>45</v>
      </c>
      <c r="B1248" s="7">
        <v>25.7</v>
      </c>
      <c r="C1248" s="6">
        <v>3</v>
      </c>
      <c r="D1248" s="7">
        <v>910.17980000000011</v>
      </c>
    </row>
    <row r="1249" spans="1:4" x14ac:dyDescent="0.25">
      <c r="A1249" s="6">
        <v>33</v>
      </c>
      <c r="B1249" s="7">
        <v>29.4</v>
      </c>
      <c r="C1249" s="6">
        <v>4</v>
      </c>
      <c r="D1249" s="7">
        <v>605.91729999999995</v>
      </c>
    </row>
    <row r="1250" spans="1:4" x14ac:dyDescent="0.25">
      <c r="A1250" s="6">
        <v>18</v>
      </c>
      <c r="B1250" s="7">
        <v>39.82</v>
      </c>
      <c r="C1250" s="6">
        <v>0</v>
      </c>
      <c r="D1250" s="7">
        <v>163.39618000000002</v>
      </c>
    </row>
    <row r="1251" spans="1:4" x14ac:dyDescent="0.25">
      <c r="A1251" s="6">
        <v>32</v>
      </c>
      <c r="B1251" s="7">
        <v>33.630000000000003</v>
      </c>
      <c r="C1251" s="6">
        <v>1</v>
      </c>
      <c r="D1251" s="7">
        <v>3760.7527700000001</v>
      </c>
    </row>
    <row r="1252" spans="1:4" x14ac:dyDescent="0.25">
      <c r="A1252" s="6">
        <v>24</v>
      </c>
      <c r="B1252" s="7">
        <v>29.83</v>
      </c>
      <c r="C1252" s="6">
        <v>0</v>
      </c>
      <c r="D1252" s="7">
        <v>1864.8421699999999</v>
      </c>
    </row>
    <row r="1253" spans="1:4" x14ac:dyDescent="0.25">
      <c r="A1253" s="6">
        <v>19</v>
      </c>
      <c r="B1253" s="7">
        <v>19.8</v>
      </c>
      <c r="C1253" s="6">
        <v>0</v>
      </c>
      <c r="D1253" s="7">
        <v>124.15650000000001</v>
      </c>
    </row>
    <row r="1254" spans="1:4" x14ac:dyDescent="0.25">
      <c r="A1254" s="6">
        <v>20</v>
      </c>
      <c r="B1254" s="7">
        <v>27.3</v>
      </c>
      <c r="C1254" s="6">
        <v>0</v>
      </c>
      <c r="D1254" s="7">
        <v>1623.2846999999999</v>
      </c>
    </row>
    <row r="1255" spans="1:4" x14ac:dyDescent="0.25">
      <c r="A1255" s="6">
        <v>40</v>
      </c>
      <c r="B1255" s="7">
        <v>29.3</v>
      </c>
      <c r="C1255" s="6">
        <v>4</v>
      </c>
      <c r="D1255" s="7">
        <v>1582.882173</v>
      </c>
    </row>
    <row r="1256" spans="1:4" x14ac:dyDescent="0.25">
      <c r="A1256" s="6">
        <v>34</v>
      </c>
      <c r="B1256" s="7">
        <v>27.72</v>
      </c>
      <c r="C1256" s="6">
        <v>0</v>
      </c>
      <c r="D1256" s="7">
        <v>441.51588000000004</v>
      </c>
    </row>
    <row r="1257" spans="1:4" x14ac:dyDescent="0.25">
      <c r="A1257" s="6">
        <v>42</v>
      </c>
      <c r="B1257" s="7">
        <v>37.9</v>
      </c>
      <c r="C1257" s="6">
        <v>0</v>
      </c>
      <c r="D1257" s="7">
        <v>647.40129999999999</v>
      </c>
    </row>
    <row r="1258" spans="1:4" x14ac:dyDescent="0.25">
      <c r="A1258" s="6">
        <v>51</v>
      </c>
      <c r="B1258" s="7">
        <v>36.384999999999998</v>
      </c>
      <c r="C1258" s="6">
        <v>3</v>
      </c>
      <c r="D1258" s="7">
        <v>1143.6738149999999</v>
      </c>
    </row>
    <row r="1259" spans="1:4" x14ac:dyDescent="0.25">
      <c r="A1259" s="6">
        <v>54</v>
      </c>
      <c r="B1259" s="7">
        <v>27.645</v>
      </c>
      <c r="C1259" s="6">
        <v>1</v>
      </c>
      <c r="D1259" s="7">
        <v>1130.5934549999999</v>
      </c>
    </row>
    <row r="1260" spans="1:4" x14ac:dyDescent="0.25">
      <c r="A1260" s="6">
        <v>55</v>
      </c>
      <c r="B1260" s="7">
        <v>37.715000000000003</v>
      </c>
      <c r="C1260" s="6">
        <v>3</v>
      </c>
      <c r="D1260" s="7">
        <v>3006.3580549999997</v>
      </c>
    </row>
    <row r="1261" spans="1:4" x14ac:dyDescent="0.25">
      <c r="A1261" s="6">
        <v>52</v>
      </c>
      <c r="B1261" s="7">
        <v>23.18</v>
      </c>
      <c r="C1261" s="6">
        <v>0</v>
      </c>
      <c r="D1261" s="7">
        <v>1019.7772199999999</v>
      </c>
    </row>
    <row r="1262" spans="1:4" x14ac:dyDescent="0.25">
      <c r="A1262" s="6">
        <v>32</v>
      </c>
      <c r="B1262" s="7">
        <v>20.52</v>
      </c>
      <c r="C1262" s="6">
        <v>0</v>
      </c>
      <c r="D1262" s="7">
        <v>454.42348000000004</v>
      </c>
    </row>
    <row r="1263" spans="1:4" x14ac:dyDescent="0.25">
      <c r="A1263" s="6">
        <v>28</v>
      </c>
      <c r="B1263" s="7">
        <v>37.1</v>
      </c>
      <c r="C1263" s="6">
        <v>1</v>
      </c>
      <c r="D1263" s="7">
        <v>327.71609999999998</v>
      </c>
    </row>
    <row r="1264" spans="1:4" x14ac:dyDescent="0.25">
      <c r="A1264" s="6">
        <v>41</v>
      </c>
      <c r="B1264" s="7">
        <v>28.05</v>
      </c>
      <c r="C1264" s="6">
        <v>1</v>
      </c>
      <c r="D1264" s="7">
        <v>677.01925000000006</v>
      </c>
    </row>
    <row r="1265" spans="1:4" x14ac:dyDescent="0.25">
      <c r="A1265" s="6">
        <v>43</v>
      </c>
      <c r="B1265" s="7">
        <v>29.9</v>
      </c>
      <c r="C1265" s="6">
        <v>1</v>
      </c>
      <c r="D1265" s="7">
        <v>733.77479999999991</v>
      </c>
    </row>
    <row r="1266" spans="1:4" x14ac:dyDescent="0.25">
      <c r="A1266" s="6">
        <v>49</v>
      </c>
      <c r="B1266" s="7">
        <v>33.344999999999999</v>
      </c>
      <c r="C1266" s="6">
        <v>2</v>
      </c>
      <c r="D1266" s="7">
        <v>1037.0912549999998</v>
      </c>
    </row>
    <row r="1267" spans="1:4" x14ac:dyDescent="0.25">
      <c r="A1267" s="6">
        <v>64</v>
      </c>
      <c r="B1267" s="7">
        <v>23.76</v>
      </c>
      <c r="C1267" s="6">
        <v>0</v>
      </c>
      <c r="D1267" s="7">
        <v>2692.6514400000001</v>
      </c>
    </row>
    <row r="1268" spans="1:4" x14ac:dyDescent="0.25">
      <c r="A1268" s="6">
        <v>55</v>
      </c>
      <c r="B1268" s="7">
        <v>30.5</v>
      </c>
      <c r="C1268" s="6">
        <v>0</v>
      </c>
      <c r="D1268" s="7">
        <v>1070.4469999999999</v>
      </c>
    </row>
    <row r="1269" spans="1:4" x14ac:dyDescent="0.25">
      <c r="A1269" s="6">
        <v>24</v>
      </c>
      <c r="B1269" s="7">
        <v>31.065000000000001</v>
      </c>
      <c r="C1269" s="6">
        <v>0</v>
      </c>
      <c r="D1269" s="7">
        <v>3425.4053350000004</v>
      </c>
    </row>
    <row r="1270" spans="1:4" x14ac:dyDescent="0.25">
      <c r="A1270" s="6">
        <v>20</v>
      </c>
      <c r="B1270" s="7">
        <v>33.299999999999997</v>
      </c>
      <c r="C1270" s="6">
        <v>0</v>
      </c>
      <c r="D1270" s="7">
        <v>188.0487</v>
      </c>
    </row>
    <row r="1271" spans="1:4" x14ac:dyDescent="0.25">
      <c r="A1271" s="6">
        <v>45</v>
      </c>
      <c r="B1271" s="7">
        <v>27.5</v>
      </c>
      <c r="C1271" s="6">
        <v>3</v>
      </c>
      <c r="D1271" s="7">
        <v>861.53</v>
      </c>
    </row>
    <row r="1272" spans="1:4" x14ac:dyDescent="0.25">
      <c r="A1272" s="6">
        <v>26</v>
      </c>
      <c r="B1272" s="7">
        <v>33.914999999999999</v>
      </c>
      <c r="C1272" s="6">
        <v>1</v>
      </c>
      <c r="D1272" s="7">
        <v>329.25298499999997</v>
      </c>
    </row>
    <row r="1273" spans="1:4" x14ac:dyDescent="0.25">
      <c r="A1273" s="6">
        <v>25</v>
      </c>
      <c r="B1273" s="7">
        <v>34.484999999999999</v>
      </c>
      <c r="C1273" s="6">
        <v>0</v>
      </c>
      <c r="D1273" s="7">
        <v>302.18091500000003</v>
      </c>
    </row>
    <row r="1274" spans="1:4" x14ac:dyDescent="0.25">
      <c r="A1274" s="6">
        <v>43</v>
      </c>
      <c r="B1274" s="7">
        <v>25.52</v>
      </c>
      <c r="C1274" s="6">
        <v>5</v>
      </c>
      <c r="D1274" s="7">
        <v>1447.8330149999999</v>
      </c>
    </row>
    <row r="1275" spans="1:4" x14ac:dyDescent="0.25">
      <c r="A1275" s="6">
        <v>35</v>
      </c>
      <c r="B1275" s="7">
        <v>27.61</v>
      </c>
      <c r="C1275" s="6">
        <v>1</v>
      </c>
      <c r="D1275" s="7">
        <v>474.70528999999999</v>
      </c>
    </row>
    <row r="1276" spans="1:4" x14ac:dyDescent="0.25">
      <c r="A1276" s="6">
        <v>26</v>
      </c>
      <c r="B1276" s="7">
        <v>27.06</v>
      </c>
      <c r="C1276" s="6">
        <v>0</v>
      </c>
      <c r="D1276" s="7">
        <v>1704.3341400000002</v>
      </c>
    </row>
    <row r="1277" spans="1:4" x14ac:dyDescent="0.25">
      <c r="A1277" s="6">
        <v>57</v>
      </c>
      <c r="B1277" s="7">
        <v>23.7</v>
      </c>
      <c r="C1277" s="6">
        <v>0</v>
      </c>
      <c r="D1277" s="7">
        <v>1095.933</v>
      </c>
    </row>
    <row r="1278" spans="1:4" x14ac:dyDescent="0.25">
      <c r="A1278" s="6">
        <v>22</v>
      </c>
      <c r="B1278" s="7">
        <v>30.4</v>
      </c>
      <c r="C1278" s="6">
        <v>0</v>
      </c>
      <c r="D1278" s="7">
        <v>274.19479999999999</v>
      </c>
    </row>
    <row r="1279" spans="1:4" x14ac:dyDescent="0.25">
      <c r="A1279" s="6">
        <v>32</v>
      </c>
      <c r="B1279" s="7">
        <v>29.734999999999999</v>
      </c>
      <c r="C1279" s="6">
        <v>0</v>
      </c>
      <c r="D1279" s="7">
        <v>435.70436499999994</v>
      </c>
    </row>
    <row r="1280" spans="1:4" x14ac:dyDescent="0.25">
      <c r="A1280" s="6">
        <v>39</v>
      </c>
      <c r="B1280" s="7">
        <v>29.925000000000001</v>
      </c>
      <c r="C1280" s="6">
        <v>1</v>
      </c>
      <c r="D1280" s="7">
        <v>2246.2043750000003</v>
      </c>
    </row>
    <row r="1281" spans="1:4" x14ac:dyDescent="0.25">
      <c r="A1281" s="6">
        <v>25</v>
      </c>
      <c r="B1281" s="7">
        <v>26.79</v>
      </c>
      <c r="C1281" s="6">
        <v>2</v>
      </c>
      <c r="D1281" s="7">
        <v>418.91130999999996</v>
      </c>
    </row>
    <row r="1282" spans="1:4" x14ac:dyDescent="0.25">
      <c r="A1282" s="6">
        <v>48</v>
      </c>
      <c r="B1282" s="7">
        <v>33.33</v>
      </c>
      <c r="C1282" s="6">
        <v>0</v>
      </c>
      <c r="D1282" s="7">
        <v>828.3680700000001</v>
      </c>
    </row>
    <row r="1283" spans="1:4" x14ac:dyDescent="0.25">
      <c r="A1283" s="6">
        <v>47</v>
      </c>
      <c r="B1283" s="7">
        <v>27.645</v>
      </c>
      <c r="C1283" s="6">
        <v>2</v>
      </c>
      <c r="D1283" s="7">
        <v>2453.5698550000002</v>
      </c>
    </row>
    <row r="1284" spans="1:4" x14ac:dyDescent="0.25">
      <c r="A1284" s="6">
        <v>18</v>
      </c>
      <c r="B1284" s="7">
        <v>21.66</v>
      </c>
      <c r="C1284" s="6">
        <v>0</v>
      </c>
      <c r="D1284" s="7">
        <v>1428.3459399999999</v>
      </c>
    </row>
    <row r="1285" spans="1:4" x14ac:dyDescent="0.25">
      <c r="A1285" s="6">
        <v>18</v>
      </c>
      <c r="B1285" s="7">
        <v>30.03</v>
      </c>
      <c r="C1285" s="6">
        <v>1</v>
      </c>
      <c r="D1285" s="7">
        <v>172.03537</v>
      </c>
    </row>
    <row r="1286" spans="1:4" x14ac:dyDescent="0.25">
      <c r="A1286" s="6">
        <v>61</v>
      </c>
      <c r="B1286" s="7">
        <v>36.299999999999997</v>
      </c>
      <c r="C1286" s="6">
        <v>1</v>
      </c>
      <c r="D1286" s="7">
        <v>4740.3879999999999</v>
      </c>
    </row>
    <row r="1287" spans="1:4" x14ac:dyDescent="0.25">
      <c r="A1287" s="6">
        <v>47</v>
      </c>
      <c r="B1287" s="7">
        <v>24.32</v>
      </c>
      <c r="C1287" s="6">
        <v>0</v>
      </c>
      <c r="D1287" s="7">
        <v>853.46717999999998</v>
      </c>
    </row>
    <row r="1288" spans="1:4" x14ac:dyDescent="0.25">
      <c r="A1288" s="6">
        <v>28</v>
      </c>
      <c r="B1288" s="7">
        <v>17.29</v>
      </c>
      <c r="C1288" s="6">
        <v>0</v>
      </c>
      <c r="D1288" s="7">
        <v>373.26251000000002</v>
      </c>
    </row>
    <row r="1289" spans="1:4" x14ac:dyDescent="0.25">
      <c r="A1289" s="6">
        <v>36</v>
      </c>
      <c r="B1289" s="7">
        <v>25.9</v>
      </c>
      <c r="C1289" s="6">
        <v>1</v>
      </c>
      <c r="D1289" s="7">
        <v>547.24489999999992</v>
      </c>
    </row>
    <row r="1290" spans="1:4" x14ac:dyDescent="0.25">
      <c r="A1290" s="6">
        <v>20</v>
      </c>
      <c r="B1290" s="7">
        <v>39.4</v>
      </c>
      <c r="C1290" s="6">
        <v>2</v>
      </c>
      <c r="D1290" s="7">
        <v>3834.4566</v>
      </c>
    </row>
    <row r="1291" spans="1:4" x14ac:dyDescent="0.25">
      <c r="A1291" s="6">
        <v>44</v>
      </c>
      <c r="B1291" s="7">
        <v>34.32</v>
      </c>
      <c r="C1291" s="6">
        <v>1</v>
      </c>
      <c r="D1291" s="7">
        <v>714.74727999999993</v>
      </c>
    </row>
    <row r="1292" spans="1:4" x14ac:dyDescent="0.25">
      <c r="A1292" s="6">
        <v>38</v>
      </c>
      <c r="B1292" s="7">
        <v>19.95</v>
      </c>
      <c r="C1292" s="6">
        <v>2</v>
      </c>
      <c r="D1292" s="7">
        <v>713.39025000000004</v>
      </c>
    </row>
    <row r="1293" spans="1:4" x14ac:dyDescent="0.25">
      <c r="A1293" s="6">
        <v>19</v>
      </c>
      <c r="B1293" s="7">
        <v>34.9</v>
      </c>
      <c r="C1293" s="6">
        <v>0</v>
      </c>
      <c r="D1293" s="7">
        <v>3482.8654000000001</v>
      </c>
    </row>
    <row r="1294" spans="1:4" x14ac:dyDescent="0.25">
      <c r="A1294" s="6">
        <v>21</v>
      </c>
      <c r="B1294" s="7">
        <v>23.21</v>
      </c>
      <c r="C1294" s="6">
        <v>0</v>
      </c>
      <c r="D1294" s="7">
        <v>151.53449000000001</v>
      </c>
    </row>
    <row r="1295" spans="1:4" x14ac:dyDescent="0.25">
      <c r="A1295" s="6">
        <v>46</v>
      </c>
      <c r="B1295" s="7">
        <v>25.745000000000001</v>
      </c>
      <c r="C1295" s="6">
        <v>3</v>
      </c>
      <c r="D1295" s="7">
        <v>930.18935500000009</v>
      </c>
    </row>
    <row r="1296" spans="1:4" x14ac:dyDescent="0.25">
      <c r="A1296" s="6">
        <v>58</v>
      </c>
      <c r="B1296" s="7">
        <v>25.175000000000001</v>
      </c>
      <c r="C1296" s="6">
        <v>0</v>
      </c>
      <c r="D1296" s="7">
        <v>1193.112525</v>
      </c>
    </row>
    <row r="1297" spans="1:4" x14ac:dyDescent="0.25">
      <c r="A1297" s="6">
        <v>20</v>
      </c>
      <c r="B1297" s="7">
        <v>22</v>
      </c>
      <c r="C1297" s="6">
        <v>1</v>
      </c>
      <c r="D1297" s="7">
        <v>196.47800000000001</v>
      </c>
    </row>
    <row r="1298" spans="1:4" x14ac:dyDescent="0.25">
      <c r="A1298" s="6">
        <v>18</v>
      </c>
      <c r="B1298" s="7">
        <v>26.125</v>
      </c>
      <c r="C1298" s="6">
        <v>0</v>
      </c>
      <c r="D1298" s="7">
        <v>170.89257500000002</v>
      </c>
    </row>
    <row r="1299" spans="1:4" x14ac:dyDescent="0.25">
      <c r="A1299" s="6">
        <v>28</v>
      </c>
      <c r="B1299" s="7">
        <v>26.51</v>
      </c>
      <c r="C1299" s="6">
        <v>2</v>
      </c>
      <c r="D1299" s="7">
        <v>434.04408999999998</v>
      </c>
    </row>
    <row r="1300" spans="1:4" x14ac:dyDescent="0.25">
      <c r="A1300" s="6">
        <v>33</v>
      </c>
      <c r="B1300" s="7">
        <v>27.454999999999998</v>
      </c>
      <c r="C1300" s="6">
        <v>2</v>
      </c>
      <c r="D1300" s="7">
        <v>526.14694499999996</v>
      </c>
    </row>
    <row r="1301" spans="1:4" x14ac:dyDescent="0.25">
      <c r="A1301" s="6">
        <v>19</v>
      </c>
      <c r="B1301" s="7">
        <v>25.745000000000001</v>
      </c>
      <c r="C1301" s="6">
        <v>1</v>
      </c>
      <c r="D1301" s="7">
        <v>271.082855</v>
      </c>
    </row>
    <row r="1302" spans="1:4" x14ac:dyDescent="0.25">
      <c r="A1302" s="6">
        <v>45</v>
      </c>
      <c r="B1302" s="7">
        <v>30.36</v>
      </c>
      <c r="C1302" s="6">
        <v>0</v>
      </c>
      <c r="D1302" s="7">
        <v>6259.2873090000003</v>
      </c>
    </row>
    <row r="1303" spans="1:4" x14ac:dyDescent="0.25">
      <c r="A1303" s="6">
        <v>62</v>
      </c>
      <c r="B1303" s="7">
        <v>30.875</v>
      </c>
      <c r="C1303" s="6">
        <v>3</v>
      </c>
      <c r="D1303" s="7">
        <v>4671.8163249999998</v>
      </c>
    </row>
    <row r="1304" spans="1:4" x14ac:dyDescent="0.25">
      <c r="A1304" s="6">
        <v>25</v>
      </c>
      <c r="B1304" s="7">
        <v>20.8</v>
      </c>
      <c r="C1304" s="6">
        <v>1</v>
      </c>
      <c r="D1304" s="7">
        <v>320.87869999999998</v>
      </c>
    </row>
    <row r="1305" spans="1:4" x14ac:dyDescent="0.25">
      <c r="A1305" s="6">
        <v>43</v>
      </c>
      <c r="B1305" s="7">
        <v>27.8</v>
      </c>
      <c r="C1305" s="6">
        <v>0</v>
      </c>
      <c r="D1305" s="7">
        <v>3782.9724199999996</v>
      </c>
    </row>
    <row r="1306" spans="1:4" x14ac:dyDescent="0.25">
      <c r="A1306" s="6">
        <v>42</v>
      </c>
      <c r="B1306" s="7">
        <v>24.605</v>
      </c>
      <c r="C1306" s="6">
        <v>2</v>
      </c>
      <c r="D1306" s="7">
        <v>2125.9377949999998</v>
      </c>
    </row>
    <row r="1307" spans="1:4" x14ac:dyDescent="0.25">
      <c r="A1307" s="6">
        <v>24</v>
      </c>
      <c r="B1307" s="7">
        <v>27.72</v>
      </c>
      <c r="C1307" s="6">
        <v>0</v>
      </c>
      <c r="D1307" s="7">
        <v>246.46188000000001</v>
      </c>
    </row>
    <row r="1308" spans="1:4" x14ac:dyDescent="0.25">
      <c r="A1308" s="6">
        <v>29</v>
      </c>
      <c r="B1308" s="7">
        <v>21.85</v>
      </c>
      <c r="C1308" s="6">
        <v>0</v>
      </c>
      <c r="D1308" s="7">
        <v>1611.53045</v>
      </c>
    </row>
    <row r="1309" spans="1:4" x14ac:dyDescent="0.25">
      <c r="A1309" s="6">
        <v>32</v>
      </c>
      <c r="B1309" s="7">
        <v>28.12</v>
      </c>
      <c r="C1309" s="6">
        <v>4</v>
      </c>
      <c r="D1309" s="7">
        <v>2147.2478799999999</v>
      </c>
    </row>
    <row r="1310" spans="1:4" x14ac:dyDescent="0.25">
      <c r="A1310" s="6">
        <v>25</v>
      </c>
      <c r="B1310" s="7">
        <v>30.2</v>
      </c>
      <c r="C1310" s="6">
        <v>0</v>
      </c>
      <c r="D1310" s="7">
        <v>3390.0652999999998</v>
      </c>
    </row>
    <row r="1311" spans="1:4" x14ac:dyDescent="0.25">
      <c r="A1311" s="6">
        <v>41</v>
      </c>
      <c r="B1311" s="7">
        <v>32.200000000000003</v>
      </c>
      <c r="C1311" s="6">
        <v>2</v>
      </c>
      <c r="D1311" s="7">
        <v>687.59609999999998</v>
      </c>
    </row>
    <row r="1312" spans="1:4" x14ac:dyDescent="0.25">
      <c r="A1312" s="6">
        <v>42</v>
      </c>
      <c r="B1312" s="7">
        <v>26.315000000000001</v>
      </c>
      <c r="C1312" s="6">
        <v>1</v>
      </c>
      <c r="D1312" s="7">
        <v>694.09098500000005</v>
      </c>
    </row>
    <row r="1313" spans="1:4" x14ac:dyDescent="0.25">
      <c r="A1313" s="6">
        <v>33</v>
      </c>
      <c r="B1313" s="7">
        <v>26.695</v>
      </c>
      <c r="C1313" s="6">
        <v>0</v>
      </c>
      <c r="D1313" s="7">
        <v>457.14130499999999</v>
      </c>
    </row>
    <row r="1314" spans="1:4" x14ac:dyDescent="0.25">
      <c r="A1314" s="6">
        <v>34</v>
      </c>
      <c r="B1314" s="7">
        <v>42.9</v>
      </c>
      <c r="C1314" s="6">
        <v>1</v>
      </c>
      <c r="D1314" s="7">
        <v>453.6259</v>
      </c>
    </row>
    <row r="1315" spans="1:4" x14ac:dyDescent="0.25">
      <c r="A1315" s="6">
        <v>19</v>
      </c>
      <c r="B1315" s="7">
        <v>34.700000000000003</v>
      </c>
      <c r="C1315" s="6">
        <v>2</v>
      </c>
      <c r="D1315" s="7">
        <v>3639.7575999999999</v>
      </c>
    </row>
    <row r="1316" spans="1:4" x14ac:dyDescent="0.25">
      <c r="A1316" s="6">
        <v>30</v>
      </c>
      <c r="B1316" s="7">
        <v>23.655000000000001</v>
      </c>
      <c r="C1316" s="6">
        <v>3</v>
      </c>
      <c r="D1316" s="7">
        <v>1876.5875449999999</v>
      </c>
    </row>
    <row r="1317" spans="1:4" x14ac:dyDescent="0.25">
      <c r="A1317" s="6">
        <v>18</v>
      </c>
      <c r="B1317" s="7">
        <v>28.31</v>
      </c>
      <c r="C1317" s="6">
        <v>1</v>
      </c>
      <c r="D1317" s="7">
        <v>1127.2331389999999</v>
      </c>
    </row>
    <row r="1318" spans="1:4" x14ac:dyDescent="0.25">
      <c r="A1318" s="6">
        <v>19</v>
      </c>
      <c r="B1318" s="7">
        <v>20.6</v>
      </c>
      <c r="C1318" s="6">
        <v>0</v>
      </c>
      <c r="D1318" s="7">
        <v>173.1677</v>
      </c>
    </row>
    <row r="1319" spans="1:4" x14ac:dyDescent="0.25">
      <c r="A1319" s="6">
        <v>18</v>
      </c>
      <c r="B1319" s="7">
        <v>53.13</v>
      </c>
      <c r="C1319" s="6">
        <v>0</v>
      </c>
      <c r="D1319" s="7">
        <v>116.34627</v>
      </c>
    </row>
    <row r="1320" spans="1:4" x14ac:dyDescent="0.25">
      <c r="A1320" s="6">
        <v>35</v>
      </c>
      <c r="B1320" s="7">
        <v>39.71</v>
      </c>
      <c r="C1320" s="6">
        <v>4</v>
      </c>
      <c r="D1320" s="7">
        <v>1949.6719170000001</v>
      </c>
    </row>
    <row r="1321" spans="1:4" x14ac:dyDescent="0.25">
      <c r="A1321" s="6">
        <v>39</v>
      </c>
      <c r="B1321" s="7">
        <v>26.315000000000001</v>
      </c>
      <c r="C1321" s="6">
        <v>2</v>
      </c>
      <c r="D1321" s="7">
        <v>720.17008499999997</v>
      </c>
    </row>
    <row r="1322" spans="1:4" x14ac:dyDescent="0.25">
      <c r="A1322" s="6">
        <v>31</v>
      </c>
      <c r="B1322" s="7">
        <v>31.065000000000001</v>
      </c>
      <c r="C1322" s="6">
        <v>3</v>
      </c>
      <c r="D1322" s="7">
        <v>542.50233500000002</v>
      </c>
    </row>
    <row r="1323" spans="1:4" x14ac:dyDescent="0.25">
      <c r="A1323" s="6">
        <v>62</v>
      </c>
      <c r="B1323" s="7">
        <v>26.695</v>
      </c>
      <c r="C1323" s="6">
        <v>0</v>
      </c>
      <c r="D1323" s="7">
        <v>2810.1333050000003</v>
      </c>
    </row>
    <row r="1324" spans="1:4" x14ac:dyDescent="0.25">
      <c r="A1324" s="6">
        <v>62</v>
      </c>
      <c r="B1324" s="7">
        <v>38.83</v>
      </c>
      <c r="C1324" s="6">
        <v>0</v>
      </c>
      <c r="D1324" s="7">
        <v>1298.1345699999999</v>
      </c>
    </row>
    <row r="1325" spans="1:4" x14ac:dyDescent="0.25">
      <c r="A1325" s="6">
        <v>42</v>
      </c>
      <c r="B1325" s="7">
        <v>40.369999999999997</v>
      </c>
      <c r="C1325" s="6">
        <v>2</v>
      </c>
      <c r="D1325" s="7">
        <v>4389.6376300000002</v>
      </c>
    </row>
    <row r="1326" spans="1:4" x14ac:dyDescent="0.25">
      <c r="A1326" s="6">
        <v>31</v>
      </c>
      <c r="B1326" s="7">
        <v>25.934999999999999</v>
      </c>
      <c r="C1326" s="6">
        <v>1</v>
      </c>
      <c r="D1326" s="7">
        <v>423.98926499999999</v>
      </c>
    </row>
    <row r="1327" spans="1:4" x14ac:dyDescent="0.25">
      <c r="A1327" s="6">
        <v>61</v>
      </c>
      <c r="B1327" s="7">
        <v>33.534999999999997</v>
      </c>
      <c r="C1327" s="6">
        <v>0</v>
      </c>
      <c r="D1327" s="7">
        <v>1314.3336649999999</v>
      </c>
    </row>
    <row r="1328" spans="1:4" x14ac:dyDescent="0.25">
      <c r="A1328" s="6">
        <v>42</v>
      </c>
      <c r="B1328" s="7">
        <v>32.869999999999997</v>
      </c>
      <c r="C1328" s="6">
        <v>0</v>
      </c>
      <c r="D1328" s="7">
        <v>705.00213000000008</v>
      </c>
    </row>
    <row r="1329" spans="1:4" x14ac:dyDescent="0.25">
      <c r="A1329" s="6">
        <v>51</v>
      </c>
      <c r="B1329" s="7">
        <v>30.03</v>
      </c>
      <c r="C1329" s="6">
        <v>1</v>
      </c>
      <c r="D1329" s="7">
        <v>937.79046999999991</v>
      </c>
    </row>
    <row r="1330" spans="1:4" x14ac:dyDescent="0.25">
      <c r="A1330" s="6">
        <v>23</v>
      </c>
      <c r="B1330" s="7">
        <v>24.225000000000001</v>
      </c>
      <c r="C1330" s="6">
        <v>2</v>
      </c>
      <c r="D1330" s="7">
        <v>2239.5744239999999</v>
      </c>
    </row>
    <row r="1331" spans="1:4" x14ac:dyDescent="0.25">
      <c r="A1331" s="6">
        <v>52</v>
      </c>
      <c r="B1331" s="7">
        <v>38.6</v>
      </c>
      <c r="C1331" s="6">
        <v>2</v>
      </c>
      <c r="D1331" s="7">
        <v>1032.5206000000001</v>
      </c>
    </row>
    <row r="1332" spans="1:4" x14ac:dyDescent="0.25">
      <c r="A1332" s="6">
        <v>57</v>
      </c>
      <c r="B1332" s="7">
        <v>25.74</v>
      </c>
      <c r="C1332" s="6">
        <v>2</v>
      </c>
      <c r="D1332" s="7">
        <v>1262.9165600000001</v>
      </c>
    </row>
    <row r="1333" spans="1:4" x14ac:dyDescent="0.25">
      <c r="A1333" s="6">
        <v>23</v>
      </c>
      <c r="B1333" s="7">
        <v>33.4</v>
      </c>
      <c r="C1333" s="6">
        <v>0</v>
      </c>
      <c r="D1333" s="7">
        <v>1079.5937330000002</v>
      </c>
    </row>
    <row r="1334" spans="1:4" x14ac:dyDescent="0.25">
      <c r="A1334" s="6">
        <v>52</v>
      </c>
      <c r="B1334" s="7">
        <v>44.7</v>
      </c>
      <c r="C1334" s="6">
        <v>3</v>
      </c>
      <c r="D1334" s="7">
        <v>1141.1685</v>
      </c>
    </row>
    <row r="1335" spans="1:4" x14ac:dyDescent="0.25">
      <c r="A1335" s="6">
        <v>50</v>
      </c>
      <c r="B1335" s="7">
        <v>30.97</v>
      </c>
      <c r="C1335" s="6">
        <v>3</v>
      </c>
      <c r="D1335" s="7">
        <v>1060.05483</v>
      </c>
    </row>
    <row r="1336" spans="1:4" x14ac:dyDescent="0.25">
      <c r="A1336" s="6">
        <v>18</v>
      </c>
      <c r="B1336" s="7">
        <v>31.92</v>
      </c>
      <c r="C1336" s="6">
        <v>0</v>
      </c>
      <c r="D1336" s="7">
        <v>220.59807999999998</v>
      </c>
    </row>
    <row r="1337" spans="1:4" x14ac:dyDescent="0.25">
      <c r="A1337" s="6">
        <v>18</v>
      </c>
      <c r="B1337" s="7">
        <v>36.85</v>
      </c>
      <c r="C1337" s="6">
        <v>0</v>
      </c>
      <c r="D1337" s="7">
        <v>162.98335</v>
      </c>
    </row>
    <row r="1338" spans="1:4" x14ac:dyDescent="0.25">
      <c r="A1338" s="6">
        <v>21</v>
      </c>
      <c r="B1338" s="7">
        <v>25.8</v>
      </c>
      <c r="C1338" s="6">
        <v>0</v>
      </c>
      <c r="D1338" s="7">
        <v>200.7945</v>
      </c>
    </row>
    <row r="1339" spans="1:4" x14ac:dyDescent="0.25">
      <c r="A1339" s="6">
        <v>61</v>
      </c>
      <c r="B1339" s="7">
        <v>29.07</v>
      </c>
      <c r="C1339" s="6">
        <v>0</v>
      </c>
      <c r="D1339" s="7">
        <v>2914.1360300000001</v>
      </c>
    </row>
  </sheetData>
  <conditionalFormatting sqref="H4:J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9"/>
  <sheetViews>
    <sheetView showGridLines="0" zoomScaleNormal="100" workbookViewId="0">
      <selection activeCell="F8" sqref="F8"/>
    </sheetView>
  </sheetViews>
  <sheetFormatPr defaultRowHeight="15" x14ac:dyDescent="0.25"/>
  <cols>
    <col min="1" max="1" width="13.7109375" customWidth="1"/>
    <col min="4" max="4" width="13.85546875" customWidth="1"/>
    <col min="5" max="5" width="13.28515625" customWidth="1"/>
    <col min="6" max="6" width="11.28515625" customWidth="1"/>
    <col min="8" max="8" width="18.5703125" customWidth="1"/>
    <col min="9" max="9" width="14.42578125" customWidth="1"/>
    <col min="10" max="10" width="20" bestFit="1" customWidth="1"/>
    <col min="12" max="12" width="21.85546875" customWidth="1"/>
    <col min="13" max="13" width="13.7109375" customWidth="1"/>
    <col min="14" max="14" width="17.42578125" customWidth="1"/>
  </cols>
  <sheetData>
    <row r="1" spans="1:10" ht="15.75" x14ac:dyDescent="0.25">
      <c r="A1" s="4" t="s">
        <v>4</v>
      </c>
      <c r="B1" s="4" t="s">
        <v>10</v>
      </c>
      <c r="C1" s="4" t="s">
        <v>12</v>
      </c>
      <c r="D1" s="9" t="s">
        <v>28</v>
      </c>
      <c r="E1" s="4" t="s">
        <v>14</v>
      </c>
    </row>
    <row r="2" spans="1:10" x14ac:dyDescent="0.25">
      <c r="A2" s="6" t="s">
        <v>21</v>
      </c>
      <c r="B2" s="6" t="s">
        <v>22</v>
      </c>
      <c r="C2" s="6" t="s">
        <v>24</v>
      </c>
      <c r="D2" t="s">
        <v>43</v>
      </c>
      <c r="E2" s="7">
        <v>277.51921499999997</v>
      </c>
    </row>
    <row r="3" spans="1:10" x14ac:dyDescent="0.25">
      <c r="A3" s="6" t="s">
        <v>18</v>
      </c>
      <c r="B3" s="6" t="s">
        <v>19</v>
      </c>
      <c r="C3" s="6" t="s">
        <v>24</v>
      </c>
      <c r="D3" t="s">
        <v>43</v>
      </c>
      <c r="E3" s="7">
        <v>3273.4186300000001</v>
      </c>
    </row>
    <row r="4" spans="1:10" x14ac:dyDescent="0.25">
      <c r="A4" s="6" t="s">
        <v>21</v>
      </c>
      <c r="B4" s="6" t="s">
        <v>22</v>
      </c>
      <c r="C4" s="6" t="s">
        <v>25</v>
      </c>
      <c r="D4" t="s">
        <v>43</v>
      </c>
      <c r="E4" s="7">
        <v>169.47963999999999</v>
      </c>
    </row>
    <row r="5" spans="1:10" x14ac:dyDescent="0.25">
      <c r="A5" s="6" t="s">
        <v>18</v>
      </c>
      <c r="B5" s="6" t="s">
        <v>22</v>
      </c>
      <c r="C5" s="6" t="s">
        <v>24</v>
      </c>
      <c r="D5" t="s">
        <v>43</v>
      </c>
      <c r="E5" s="7">
        <v>964.42525000000001</v>
      </c>
    </row>
    <row r="6" spans="1:10" x14ac:dyDescent="0.25">
      <c r="A6" s="6" t="s">
        <v>18</v>
      </c>
      <c r="B6" s="6" t="s">
        <v>22</v>
      </c>
      <c r="C6" s="6" t="s">
        <v>20</v>
      </c>
      <c r="D6" t="s">
        <v>43</v>
      </c>
      <c r="E6" s="7">
        <v>172.77850000000001</v>
      </c>
      <c r="H6" s="19" t="s">
        <v>50</v>
      </c>
      <c r="I6" t="s">
        <v>46</v>
      </c>
      <c r="J6" t="s">
        <v>44</v>
      </c>
    </row>
    <row r="7" spans="1:10" x14ac:dyDescent="0.25">
      <c r="A7" s="6" t="s">
        <v>21</v>
      </c>
      <c r="B7" s="6" t="s">
        <v>19</v>
      </c>
      <c r="C7" s="6" t="s">
        <v>25</v>
      </c>
      <c r="D7" t="s">
        <v>43</v>
      </c>
      <c r="E7" s="7">
        <v>1282.94551</v>
      </c>
      <c r="H7" s="20" t="s">
        <v>22</v>
      </c>
      <c r="I7" s="6">
        <v>1064</v>
      </c>
      <c r="J7" s="21">
        <v>358916.56003164285</v>
      </c>
    </row>
    <row r="8" spans="1:10" x14ac:dyDescent="0.25">
      <c r="A8" s="6" t="s">
        <v>18</v>
      </c>
      <c r="B8" s="6" t="s">
        <v>19</v>
      </c>
      <c r="C8" s="6" t="s">
        <v>25</v>
      </c>
      <c r="D8" t="s">
        <v>43</v>
      </c>
      <c r="E8" s="7">
        <v>1500.6579449999999</v>
      </c>
      <c r="H8" s="20" t="s">
        <v>19</v>
      </c>
      <c r="I8" s="6">
        <v>274</v>
      </c>
      <c r="J8" s="21">
        <v>1327211.5313625243</v>
      </c>
    </row>
    <row r="9" spans="1:10" x14ac:dyDescent="0.25">
      <c r="A9" s="6" t="s">
        <v>21</v>
      </c>
      <c r="B9" s="6" t="s">
        <v>22</v>
      </c>
      <c r="C9" s="6" t="s">
        <v>24</v>
      </c>
      <c r="D9" t="s">
        <v>43</v>
      </c>
      <c r="E9" s="7">
        <v>162.13402000000002</v>
      </c>
      <c r="H9" s="20" t="s">
        <v>45</v>
      </c>
      <c r="I9" s="6">
        <v>1338</v>
      </c>
      <c r="J9" s="21">
        <v>1465427.6649354808</v>
      </c>
    </row>
    <row r="10" spans="1:10" x14ac:dyDescent="0.25">
      <c r="A10" s="6" t="s">
        <v>18</v>
      </c>
      <c r="B10" s="6" t="s">
        <v>19</v>
      </c>
      <c r="C10" s="6" t="s">
        <v>25</v>
      </c>
      <c r="D10" t="s">
        <v>43</v>
      </c>
      <c r="E10" s="7">
        <v>1445.5644050000001</v>
      </c>
    </row>
    <row r="11" spans="1:10" x14ac:dyDescent="0.25">
      <c r="A11" s="6" t="s">
        <v>18</v>
      </c>
      <c r="B11" s="6" t="s">
        <v>22</v>
      </c>
      <c r="C11" s="6" t="s">
        <v>25</v>
      </c>
      <c r="D11" t="s">
        <v>43</v>
      </c>
      <c r="E11" s="7">
        <v>316.74558500000001</v>
      </c>
      <c r="H11" s="20" t="s">
        <v>48</v>
      </c>
      <c r="I11" s="24">
        <f>SUMPRODUCT(I7:I8,J7:J8)/I9</f>
        <v>557207.15954185324</v>
      </c>
    </row>
    <row r="12" spans="1:10" x14ac:dyDescent="0.25">
      <c r="A12" s="6" t="s">
        <v>18</v>
      </c>
      <c r="B12" s="6" t="s">
        <v>22</v>
      </c>
      <c r="C12" s="6" t="s">
        <v>20</v>
      </c>
      <c r="D12" t="s">
        <v>43</v>
      </c>
      <c r="E12" s="7">
        <v>258.52689999999996</v>
      </c>
      <c r="H12" s="87" t="s">
        <v>49</v>
      </c>
      <c r="I12" s="89">
        <f>1-I11/J9</f>
        <v>0.61976481482189993</v>
      </c>
    </row>
    <row r="13" spans="1:10" x14ac:dyDescent="0.25">
      <c r="A13" s="6" t="s">
        <v>21</v>
      </c>
      <c r="B13" s="6" t="s">
        <v>22</v>
      </c>
      <c r="C13" s="6" t="s">
        <v>24</v>
      </c>
      <c r="D13" t="s">
        <v>43</v>
      </c>
      <c r="E13" s="7">
        <v>268.09493000000003</v>
      </c>
    </row>
    <row r="14" spans="1:10" x14ac:dyDescent="0.25">
      <c r="A14" s="6" t="s">
        <v>21</v>
      </c>
      <c r="B14" s="6" t="s">
        <v>22</v>
      </c>
      <c r="C14" s="6" t="s">
        <v>25</v>
      </c>
      <c r="D14" t="s">
        <v>43</v>
      </c>
      <c r="E14" s="7">
        <v>1153.487265</v>
      </c>
    </row>
    <row r="15" spans="1:10" x14ac:dyDescent="0.25">
      <c r="A15" s="6" t="s">
        <v>18</v>
      </c>
      <c r="B15" s="6" t="s">
        <v>22</v>
      </c>
      <c r="C15" s="6" t="s">
        <v>25</v>
      </c>
      <c r="D15" t="s">
        <v>43</v>
      </c>
      <c r="E15" s="7">
        <v>687.79800999999998</v>
      </c>
    </row>
    <row r="16" spans="1:10" x14ac:dyDescent="0.25">
      <c r="A16" s="6" t="s">
        <v>18</v>
      </c>
      <c r="B16" s="6" t="s">
        <v>22</v>
      </c>
      <c r="C16" s="6" t="s">
        <v>25</v>
      </c>
      <c r="D16" t="s">
        <v>43</v>
      </c>
      <c r="E16" s="7">
        <v>1320.4285649999999</v>
      </c>
    </row>
    <row r="17" spans="1:10" x14ac:dyDescent="0.25">
      <c r="A17" s="6" t="s">
        <v>18</v>
      </c>
      <c r="B17" s="6" t="s">
        <v>19</v>
      </c>
      <c r="C17" s="6" t="s">
        <v>20</v>
      </c>
      <c r="D17" t="s">
        <v>43</v>
      </c>
      <c r="E17" s="7">
        <v>1902.3259999999998</v>
      </c>
    </row>
    <row r="18" spans="1:10" x14ac:dyDescent="0.25">
      <c r="A18" s="6" t="s">
        <v>18</v>
      </c>
      <c r="B18" s="6" t="s">
        <v>22</v>
      </c>
      <c r="C18" s="6" t="s">
        <v>24</v>
      </c>
      <c r="D18" t="s">
        <v>43</v>
      </c>
      <c r="E18" s="7">
        <v>999.10376500000007</v>
      </c>
    </row>
    <row r="19" spans="1:10" x14ac:dyDescent="0.25">
      <c r="A19" s="6" t="s">
        <v>21</v>
      </c>
      <c r="B19" s="6" t="s">
        <v>22</v>
      </c>
      <c r="C19" s="6" t="s">
        <v>24</v>
      </c>
      <c r="D19" t="s">
        <v>43</v>
      </c>
      <c r="E19" s="7">
        <v>511.65003999999999</v>
      </c>
    </row>
    <row r="20" spans="1:10" x14ac:dyDescent="0.25">
      <c r="A20" s="6" t="s">
        <v>21</v>
      </c>
      <c r="B20" s="6" t="s">
        <v>22</v>
      </c>
      <c r="C20" s="6" t="s">
        <v>25</v>
      </c>
      <c r="D20" t="s">
        <v>43</v>
      </c>
      <c r="E20" s="7">
        <v>664.054485</v>
      </c>
    </row>
    <row r="21" spans="1:10" x14ac:dyDescent="0.25">
      <c r="A21" s="6" t="s">
        <v>18</v>
      </c>
      <c r="B21" s="6" t="s">
        <v>22</v>
      </c>
      <c r="C21" s="6" t="s">
        <v>25</v>
      </c>
      <c r="D21" t="s">
        <v>43</v>
      </c>
      <c r="E21" s="7">
        <v>373.26251000000002</v>
      </c>
    </row>
    <row r="22" spans="1:10" x14ac:dyDescent="0.25">
      <c r="A22" s="6" t="s">
        <v>21</v>
      </c>
      <c r="B22" s="6" t="s">
        <v>22</v>
      </c>
      <c r="C22" s="6" t="s">
        <v>24</v>
      </c>
      <c r="D22" t="s">
        <v>40</v>
      </c>
      <c r="E22" s="7">
        <v>2198.4470609999998</v>
      </c>
    </row>
    <row r="23" spans="1:10" x14ac:dyDescent="0.25">
      <c r="A23" s="6" t="s">
        <v>21</v>
      </c>
      <c r="B23" s="6" t="s">
        <v>22</v>
      </c>
      <c r="C23" s="6" t="s">
        <v>20</v>
      </c>
      <c r="D23" t="s">
        <v>40</v>
      </c>
      <c r="E23" s="7">
        <v>183.72370000000001</v>
      </c>
    </row>
    <row r="24" spans="1:10" x14ac:dyDescent="0.25">
      <c r="A24" s="6" t="s">
        <v>21</v>
      </c>
      <c r="B24" s="6" t="s">
        <v>22</v>
      </c>
      <c r="C24" s="6" t="s">
        <v>25</v>
      </c>
      <c r="D24" t="s">
        <v>40</v>
      </c>
      <c r="E24" s="7">
        <v>239.517155</v>
      </c>
    </row>
    <row r="25" spans="1:10" x14ac:dyDescent="0.25">
      <c r="A25" s="6" t="s">
        <v>18</v>
      </c>
      <c r="B25" s="6" t="s">
        <v>22</v>
      </c>
      <c r="C25" s="6" t="s">
        <v>25</v>
      </c>
      <c r="D25" t="s">
        <v>40</v>
      </c>
      <c r="E25" s="7">
        <v>1445.1835150000002</v>
      </c>
    </row>
    <row r="26" spans="1:10" x14ac:dyDescent="0.25">
      <c r="A26" s="6" t="s">
        <v>21</v>
      </c>
      <c r="B26" s="6" t="s">
        <v>22</v>
      </c>
      <c r="C26" s="6" t="s">
        <v>24</v>
      </c>
      <c r="D26" t="s">
        <v>40</v>
      </c>
      <c r="E26" s="7">
        <v>162.543375</v>
      </c>
      <c r="H26" s="19" t="s">
        <v>133</v>
      </c>
      <c r="I26" t="s">
        <v>46</v>
      </c>
      <c r="J26" t="s">
        <v>44</v>
      </c>
    </row>
    <row r="27" spans="1:10" x14ac:dyDescent="0.25">
      <c r="A27" s="6" t="s">
        <v>21</v>
      </c>
      <c r="B27" s="6" t="s">
        <v>22</v>
      </c>
      <c r="C27" s="6" t="s">
        <v>20</v>
      </c>
      <c r="D27" t="s">
        <v>40</v>
      </c>
      <c r="E27" s="7">
        <v>230.23000000000002</v>
      </c>
      <c r="H27" s="20" t="s">
        <v>43</v>
      </c>
      <c r="I27" s="6">
        <v>20</v>
      </c>
      <c r="J27" s="21">
        <v>568392.77567963034</v>
      </c>
    </row>
    <row r="28" spans="1:10" x14ac:dyDescent="0.25">
      <c r="A28" s="6" t="s">
        <v>21</v>
      </c>
      <c r="B28" s="6" t="s">
        <v>22</v>
      </c>
      <c r="C28" s="6" t="s">
        <v>23</v>
      </c>
      <c r="D28" t="s">
        <v>40</v>
      </c>
      <c r="E28" s="7">
        <v>627.24772000000007</v>
      </c>
      <c r="H28" s="20" t="s">
        <v>40</v>
      </c>
      <c r="I28" s="6">
        <v>225</v>
      </c>
      <c r="J28" s="21">
        <v>560833.7863303409</v>
      </c>
    </row>
    <row r="29" spans="1:10" x14ac:dyDescent="0.25">
      <c r="A29" s="6" t="s">
        <v>18</v>
      </c>
      <c r="B29" s="6" t="s">
        <v>22</v>
      </c>
      <c r="C29" s="6" t="s">
        <v>23</v>
      </c>
      <c r="D29" t="s">
        <v>40</v>
      </c>
      <c r="E29" s="7">
        <v>1262.9896699999999</v>
      </c>
      <c r="H29" s="20" t="s">
        <v>38</v>
      </c>
      <c r="I29" s="6">
        <v>386</v>
      </c>
      <c r="J29" s="21">
        <v>644653.99215977348</v>
      </c>
    </row>
    <row r="30" spans="1:10" x14ac:dyDescent="0.25">
      <c r="A30" s="6" t="s">
        <v>18</v>
      </c>
      <c r="B30" s="6" t="s">
        <v>19</v>
      </c>
      <c r="C30" s="6" t="s">
        <v>23</v>
      </c>
      <c r="D30" t="s">
        <v>40</v>
      </c>
      <c r="E30" s="7">
        <v>2324.4790199999998</v>
      </c>
      <c r="H30" s="20" t="s">
        <v>39</v>
      </c>
      <c r="I30" s="6">
        <v>391</v>
      </c>
      <c r="J30" s="21">
        <v>1837594.8938918018</v>
      </c>
    </row>
    <row r="31" spans="1:10" x14ac:dyDescent="0.25">
      <c r="A31" s="6" t="s">
        <v>21</v>
      </c>
      <c r="B31" s="6" t="s">
        <v>22</v>
      </c>
      <c r="C31" s="6" t="s">
        <v>24</v>
      </c>
      <c r="D31" t="s">
        <v>40</v>
      </c>
      <c r="E31" s="7">
        <v>3016.6618170000002</v>
      </c>
      <c r="H31" s="20" t="s">
        <v>41</v>
      </c>
      <c r="I31" s="6">
        <v>225</v>
      </c>
      <c r="J31" s="21">
        <v>2291518.4190317155</v>
      </c>
    </row>
    <row r="32" spans="1:10" x14ac:dyDescent="0.25">
      <c r="A32" s="6" t="s">
        <v>18</v>
      </c>
      <c r="B32" s="6" t="s">
        <v>19</v>
      </c>
      <c r="C32" s="6" t="s">
        <v>24</v>
      </c>
      <c r="D32" t="s">
        <v>40</v>
      </c>
      <c r="E32" s="7">
        <v>1471.1743799999999</v>
      </c>
      <c r="H32" s="20" t="s">
        <v>42</v>
      </c>
      <c r="I32" s="6">
        <v>91</v>
      </c>
      <c r="J32" s="21">
        <v>2744459.0776255587</v>
      </c>
    </row>
    <row r="33" spans="1:10" x14ac:dyDescent="0.25">
      <c r="A33" s="6" t="s">
        <v>21</v>
      </c>
      <c r="B33" s="6" t="s">
        <v>19</v>
      </c>
      <c r="C33" s="6" t="s">
        <v>23</v>
      </c>
      <c r="D33" t="s">
        <v>40</v>
      </c>
      <c r="E33" s="7">
        <v>1766.3144199999999</v>
      </c>
      <c r="H33" s="20" t="s">
        <v>45</v>
      </c>
      <c r="I33" s="6">
        <v>1338</v>
      </c>
      <c r="J33" s="21">
        <v>1465427.6649354782</v>
      </c>
    </row>
    <row r="34" spans="1:10" x14ac:dyDescent="0.25">
      <c r="A34" s="6" t="s">
        <v>18</v>
      </c>
      <c r="B34" s="6" t="s">
        <v>19</v>
      </c>
      <c r="C34" s="6" t="s">
        <v>23</v>
      </c>
      <c r="D34" t="s">
        <v>40</v>
      </c>
      <c r="E34" s="7">
        <v>1657.7779500000001</v>
      </c>
    </row>
    <row r="35" spans="1:10" x14ac:dyDescent="0.25">
      <c r="A35" s="6" t="s">
        <v>21</v>
      </c>
      <c r="B35" s="6" t="s">
        <v>19</v>
      </c>
      <c r="C35" s="6" t="s">
        <v>24</v>
      </c>
      <c r="D35" t="s">
        <v>40</v>
      </c>
      <c r="E35" s="7">
        <v>2109.8554049999998</v>
      </c>
      <c r="H35" s="20" t="s">
        <v>48</v>
      </c>
      <c r="I35" s="24">
        <f>SUMPRODUCT(I27:I32,J27:J32)/I33</f>
        <v>1397779.4635794829</v>
      </c>
    </row>
    <row r="36" spans="1:10" x14ac:dyDescent="0.25">
      <c r="A36" s="6" t="s">
        <v>18</v>
      </c>
      <c r="B36" s="6" t="s">
        <v>22</v>
      </c>
      <c r="C36" s="6" t="s">
        <v>24</v>
      </c>
      <c r="D36" t="s">
        <v>40</v>
      </c>
      <c r="E36" s="7">
        <v>1094.213205</v>
      </c>
      <c r="H36" s="87" t="s">
        <v>49</v>
      </c>
      <c r="I36" s="89">
        <f>1-I35/J33</f>
        <v>4.6162770756053573E-2</v>
      </c>
    </row>
    <row r="37" spans="1:10" x14ac:dyDescent="0.25">
      <c r="A37" s="6" t="s">
        <v>21</v>
      </c>
      <c r="B37" s="6" t="s">
        <v>19</v>
      </c>
      <c r="C37" s="6" t="s">
        <v>25</v>
      </c>
      <c r="D37" t="s">
        <v>40</v>
      </c>
      <c r="E37" s="7">
        <v>2241.26485</v>
      </c>
    </row>
    <row r="38" spans="1:10" x14ac:dyDescent="0.25">
      <c r="A38" s="6" t="s">
        <v>21</v>
      </c>
      <c r="B38" s="6" t="s">
        <v>19</v>
      </c>
      <c r="C38" s="6" t="s">
        <v>20</v>
      </c>
      <c r="D38" t="s">
        <v>40</v>
      </c>
      <c r="E38" s="7">
        <v>1582.0699</v>
      </c>
    </row>
    <row r="39" spans="1:10" x14ac:dyDescent="0.25">
      <c r="A39" s="6" t="s">
        <v>18</v>
      </c>
      <c r="B39" s="6" t="s">
        <v>22</v>
      </c>
      <c r="C39" s="6" t="s">
        <v>24</v>
      </c>
      <c r="D39" t="s">
        <v>40</v>
      </c>
      <c r="E39" s="7">
        <v>668.64313000000004</v>
      </c>
    </row>
    <row r="40" spans="1:10" x14ac:dyDescent="0.25">
      <c r="A40" s="6" t="s">
        <v>21</v>
      </c>
      <c r="B40" s="6" t="s">
        <v>22</v>
      </c>
      <c r="C40" s="6" t="s">
        <v>25</v>
      </c>
      <c r="D40" t="s">
        <v>40</v>
      </c>
      <c r="E40" s="7">
        <v>170.56244999999998</v>
      </c>
    </row>
    <row r="41" spans="1:10" x14ac:dyDescent="0.25">
      <c r="A41" s="6" t="s">
        <v>18</v>
      </c>
      <c r="B41" s="6" t="s">
        <v>22</v>
      </c>
      <c r="C41" s="6" t="s">
        <v>25</v>
      </c>
      <c r="D41" t="s">
        <v>40</v>
      </c>
      <c r="E41" s="7">
        <v>1361.6358599999999</v>
      </c>
    </row>
    <row r="42" spans="1:10" x14ac:dyDescent="0.25">
      <c r="A42" s="6" t="s">
        <v>21</v>
      </c>
      <c r="B42" s="6" t="s">
        <v>22</v>
      </c>
      <c r="C42" s="6" t="s">
        <v>25</v>
      </c>
      <c r="D42" t="s">
        <v>40</v>
      </c>
      <c r="E42" s="7">
        <v>2737.5904780000001</v>
      </c>
    </row>
    <row r="43" spans="1:10" x14ac:dyDescent="0.25">
      <c r="A43" s="6" t="s">
        <v>21</v>
      </c>
      <c r="B43" s="6" t="s">
        <v>22</v>
      </c>
      <c r="C43" s="6" t="s">
        <v>24</v>
      </c>
      <c r="D43" t="s">
        <v>40</v>
      </c>
      <c r="E43" s="7">
        <v>512.52157</v>
      </c>
    </row>
    <row r="44" spans="1:10" x14ac:dyDescent="0.25">
      <c r="A44" s="6" t="s">
        <v>18</v>
      </c>
      <c r="B44" s="6" t="s">
        <v>19</v>
      </c>
      <c r="C44" s="6" t="s">
        <v>25</v>
      </c>
      <c r="D44" t="s">
        <v>40</v>
      </c>
      <c r="E44" s="7">
        <v>1996.4746299999999</v>
      </c>
    </row>
    <row r="45" spans="1:10" x14ac:dyDescent="0.25">
      <c r="A45" s="6" t="s">
        <v>21</v>
      </c>
      <c r="B45" s="6" t="s">
        <v>19</v>
      </c>
      <c r="C45" s="6" t="s">
        <v>23</v>
      </c>
      <c r="D45" t="s">
        <v>40</v>
      </c>
      <c r="E45" s="7">
        <v>2122.3675800000001</v>
      </c>
    </row>
    <row r="46" spans="1:10" x14ac:dyDescent="0.25">
      <c r="A46" s="6" t="s">
        <v>21</v>
      </c>
      <c r="B46" s="6" t="s">
        <v>22</v>
      </c>
      <c r="C46" s="6" t="s">
        <v>25</v>
      </c>
      <c r="D46" t="s">
        <v>40</v>
      </c>
      <c r="E46" s="7">
        <v>482.79049500000002</v>
      </c>
    </row>
    <row r="47" spans="1:10" x14ac:dyDescent="0.25">
      <c r="A47" s="6" t="s">
        <v>21</v>
      </c>
      <c r="B47" s="6" t="s">
        <v>22</v>
      </c>
      <c r="C47" s="6" t="s">
        <v>25</v>
      </c>
      <c r="D47" t="s">
        <v>40</v>
      </c>
      <c r="E47" s="7">
        <v>400.54225000000002</v>
      </c>
    </row>
    <row r="48" spans="1:10" x14ac:dyDescent="0.25">
      <c r="A48" s="6" t="s">
        <v>18</v>
      </c>
      <c r="B48" s="6" t="s">
        <v>22</v>
      </c>
      <c r="C48" s="6" t="s">
        <v>24</v>
      </c>
      <c r="D48" t="s">
        <v>40</v>
      </c>
      <c r="E48" s="7">
        <v>1301.220865</v>
      </c>
    </row>
    <row r="49" spans="1:14" x14ac:dyDescent="0.25">
      <c r="A49" s="6" t="s">
        <v>21</v>
      </c>
      <c r="B49" s="6" t="s">
        <v>22</v>
      </c>
      <c r="C49" s="6" t="s">
        <v>20</v>
      </c>
      <c r="D49" t="s">
        <v>40</v>
      </c>
      <c r="E49" s="7">
        <v>714.71049999999991</v>
      </c>
      <c r="H49" s="19" t="s">
        <v>51</v>
      </c>
      <c r="I49" t="s">
        <v>46</v>
      </c>
      <c r="J49" t="s">
        <v>44</v>
      </c>
      <c r="L49" s="19" t="s">
        <v>47</v>
      </c>
      <c r="M49" t="s">
        <v>46</v>
      </c>
      <c r="N49" t="s">
        <v>44</v>
      </c>
    </row>
    <row r="50" spans="1:14" x14ac:dyDescent="0.25">
      <c r="A50" s="6" t="s">
        <v>21</v>
      </c>
      <c r="B50" s="6" t="s">
        <v>22</v>
      </c>
      <c r="C50" s="6" t="s">
        <v>23</v>
      </c>
      <c r="D50" t="s">
        <v>40</v>
      </c>
      <c r="E50" s="7">
        <v>248.37359999999998</v>
      </c>
      <c r="H50" s="20" t="s">
        <v>20</v>
      </c>
      <c r="I50" s="6">
        <v>325</v>
      </c>
      <c r="J50" s="21">
        <v>1331574.0910904056</v>
      </c>
      <c r="L50" s="20" t="s">
        <v>18</v>
      </c>
      <c r="M50" s="6">
        <v>662</v>
      </c>
      <c r="N50" s="21">
        <v>1236609.6664456949</v>
      </c>
    </row>
    <row r="51" spans="1:14" x14ac:dyDescent="0.25">
      <c r="A51" s="6" t="s">
        <v>18</v>
      </c>
      <c r="B51" s="6" t="s">
        <v>22</v>
      </c>
      <c r="C51" s="6" t="s">
        <v>23</v>
      </c>
      <c r="D51" t="s">
        <v>40</v>
      </c>
      <c r="E51" s="7">
        <v>2508.1767840000002</v>
      </c>
      <c r="H51" s="20" t="s">
        <v>25</v>
      </c>
      <c r="I51" s="6">
        <v>324</v>
      </c>
      <c r="J51" s="21">
        <v>1263020.7455648333</v>
      </c>
      <c r="L51" s="20" t="s">
        <v>21</v>
      </c>
      <c r="M51" s="6">
        <v>676</v>
      </c>
      <c r="N51" s="21">
        <v>1679986.2643422266</v>
      </c>
    </row>
    <row r="52" spans="1:14" x14ac:dyDescent="0.25">
      <c r="A52" s="6" t="s">
        <v>21</v>
      </c>
      <c r="B52" s="6" t="s">
        <v>19</v>
      </c>
      <c r="C52" s="6" t="s">
        <v>23</v>
      </c>
      <c r="D52" t="s">
        <v>40</v>
      </c>
      <c r="E52" s="7">
        <v>1951.5541600000001</v>
      </c>
      <c r="H52" s="20" t="s">
        <v>24</v>
      </c>
      <c r="I52" s="6">
        <v>325</v>
      </c>
      <c r="J52" s="21">
        <v>1222181.0000298577</v>
      </c>
      <c r="L52" s="20" t="s">
        <v>45</v>
      </c>
      <c r="M52" s="6">
        <v>1338</v>
      </c>
      <c r="N52" s="21">
        <v>1465427.6649354813</v>
      </c>
    </row>
    <row r="53" spans="1:14" x14ac:dyDescent="0.25">
      <c r="A53" s="6" t="s">
        <v>21</v>
      </c>
      <c r="B53" s="6" t="s">
        <v>22</v>
      </c>
      <c r="C53" s="6" t="s">
        <v>24</v>
      </c>
      <c r="D53" t="s">
        <v>40</v>
      </c>
      <c r="E53" s="7">
        <v>671.01918999999998</v>
      </c>
      <c r="H53" s="20" t="s">
        <v>23</v>
      </c>
      <c r="I53" s="6">
        <v>364</v>
      </c>
      <c r="J53" s="21">
        <v>1946553.5513557054</v>
      </c>
    </row>
    <row r="54" spans="1:14" x14ac:dyDescent="0.25">
      <c r="A54" s="6" t="s">
        <v>18</v>
      </c>
      <c r="B54" s="6" t="s">
        <v>19</v>
      </c>
      <c r="C54" s="6" t="s">
        <v>23</v>
      </c>
      <c r="D54" t="s">
        <v>40</v>
      </c>
      <c r="E54" s="7">
        <v>1944.4265800000001</v>
      </c>
      <c r="H54" s="20" t="s">
        <v>45</v>
      </c>
      <c r="I54" s="6">
        <v>1338</v>
      </c>
      <c r="J54" s="21">
        <v>1465427.6649354766</v>
      </c>
      <c r="L54" s="20" t="s">
        <v>48</v>
      </c>
      <c r="M54" s="24">
        <f>SUMPRODUCT(M50:M51,N50:N51)/M52</f>
        <v>1460617.5739031355</v>
      </c>
    </row>
    <row r="55" spans="1:14" x14ac:dyDescent="0.25">
      <c r="A55" s="6" t="s">
        <v>18</v>
      </c>
      <c r="B55" s="6" t="s">
        <v>22</v>
      </c>
      <c r="C55" s="6" t="s">
        <v>25</v>
      </c>
      <c r="D55" t="s">
        <v>40</v>
      </c>
      <c r="E55" s="7">
        <v>535.407465</v>
      </c>
      <c r="L55" s="22" t="s">
        <v>49</v>
      </c>
      <c r="M55" s="23">
        <f>1-M54/N52</f>
        <v>3.2823803913634153E-3</v>
      </c>
    </row>
    <row r="56" spans="1:14" x14ac:dyDescent="0.25">
      <c r="A56" s="6" t="s">
        <v>21</v>
      </c>
      <c r="B56" s="6" t="s">
        <v>22</v>
      </c>
      <c r="C56" s="6" t="s">
        <v>20</v>
      </c>
      <c r="D56" t="s">
        <v>40</v>
      </c>
      <c r="E56" s="7">
        <v>183.20940000000002</v>
      </c>
      <c r="H56" s="20" t="s">
        <v>48</v>
      </c>
      <c r="I56" s="24">
        <f>SUMPRODUCT(I50:I53,J50:J53)/I54</f>
        <v>1455705.9931768074</v>
      </c>
    </row>
    <row r="57" spans="1:14" x14ac:dyDescent="0.25">
      <c r="A57" s="6" t="s">
        <v>21</v>
      </c>
      <c r="B57" s="6" t="s">
        <v>22</v>
      </c>
      <c r="C57" s="6" t="s">
        <v>24</v>
      </c>
      <c r="D57" t="s">
        <v>40</v>
      </c>
      <c r="E57" s="7">
        <v>1152.0099850000001</v>
      </c>
      <c r="H57" s="22" t="s">
        <v>49</v>
      </c>
      <c r="I57" s="84">
        <f>1-I56/J54</f>
        <v>6.6340168070303518E-3</v>
      </c>
    </row>
    <row r="58" spans="1:14" x14ac:dyDescent="0.25">
      <c r="A58" s="6" t="s">
        <v>21</v>
      </c>
      <c r="B58" s="6" t="s">
        <v>19</v>
      </c>
      <c r="C58" s="6" t="s">
        <v>25</v>
      </c>
      <c r="D58" t="s">
        <v>40</v>
      </c>
      <c r="E58" s="7">
        <v>2486.9836800000003</v>
      </c>
    </row>
    <row r="59" spans="1:14" x14ac:dyDescent="0.25">
      <c r="A59" s="6" t="s">
        <v>21</v>
      </c>
      <c r="B59" s="6" t="s">
        <v>19</v>
      </c>
      <c r="C59" s="6" t="s">
        <v>23</v>
      </c>
      <c r="D59" t="s">
        <v>40</v>
      </c>
      <c r="E59" s="7">
        <v>1717.9522000000002</v>
      </c>
    </row>
    <row r="60" spans="1:14" x14ac:dyDescent="0.25">
      <c r="A60" s="6" t="s">
        <v>21</v>
      </c>
      <c r="B60" s="6" t="s">
        <v>22</v>
      </c>
      <c r="C60" s="6" t="s">
        <v>24</v>
      </c>
      <c r="D60" t="s">
        <v>40</v>
      </c>
      <c r="E60" s="7">
        <v>280.36978499999998</v>
      </c>
    </row>
    <row r="61" spans="1:14" x14ac:dyDescent="0.25">
      <c r="A61" s="6" t="s">
        <v>18</v>
      </c>
      <c r="B61" s="6" t="s">
        <v>22</v>
      </c>
      <c r="C61" s="6" t="s">
        <v>20</v>
      </c>
      <c r="D61" t="s">
        <v>40</v>
      </c>
      <c r="E61" s="7">
        <v>215.04689999999999</v>
      </c>
    </row>
    <row r="62" spans="1:14" x14ac:dyDescent="0.25">
      <c r="A62" s="6" t="s">
        <v>18</v>
      </c>
      <c r="B62" s="6" t="s">
        <v>22</v>
      </c>
      <c r="C62" s="6" t="s">
        <v>23</v>
      </c>
      <c r="D62" t="s">
        <v>40</v>
      </c>
      <c r="E62" s="7">
        <v>985.51314000000002</v>
      </c>
    </row>
    <row r="63" spans="1:14" x14ac:dyDescent="0.25">
      <c r="A63" s="6" t="s">
        <v>21</v>
      </c>
      <c r="B63" s="6" t="s">
        <v>22</v>
      </c>
      <c r="C63" s="6" t="s">
        <v>25</v>
      </c>
      <c r="D63" t="s">
        <v>40</v>
      </c>
      <c r="E63" s="7">
        <v>170.45680999999999</v>
      </c>
    </row>
    <row r="64" spans="1:14" x14ac:dyDescent="0.25">
      <c r="A64" s="6" t="s">
        <v>18</v>
      </c>
      <c r="B64" s="6" t="s">
        <v>19</v>
      </c>
      <c r="C64" s="6" t="s">
        <v>25</v>
      </c>
      <c r="D64" t="s">
        <v>40</v>
      </c>
      <c r="E64" s="7">
        <v>2487.3384900000001</v>
      </c>
    </row>
    <row r="65" spans="1:5" x14ac:dyDescent="0.25">
      <c r="A65" s="6" t="s">
        <v>18</v>
      </c>
      <c r="B65" s="6" t="s">
        <v>22</v>
      </c>
      <c r="C65" s="6" t="s">
        <v>20</v>
      </c>
      <c r="D65" t="s">
        <v>40</v>
      </c>
      <c r="E65" s="7">
        <v>173.73759999999999</v>
      </c>
    </row>
    <row r="66" spans="1:5" x14ac:dyDescent="0.25">
      <c r="A66" s="6" t="s">
        <v>18</v>
      </c>
      <c r="B66" s="6" t="s">
        <v>22</v>
      </c>
      <c r="C66" s="6" t="s">
        <v>23</v>
      </c>
      <c r="D66" t="s">
        <v>40</v>
      </c>
      <c r="E66" s="7">
        <v>356.18889000000001</v>
      </c>
    </row>
    <row r="67" spans="1:5" x14ac:dyDescent="0.25">
      <c r="A67" s="6" t="s">
        <v>18</v>
      </c>
      <c r="B67" s="6" t="s">
        <v>22</v>
      </c>
      <c r="C67" s="6" t="s">
        <v>24</v>
      </c>
      <c r="D67" t="s">
        <v>40</v>
      </c>
      <c r="E67" s="7">
        <v>1183.0607199999999</v>
      </c>
    </row>
    <row r="68" spans="1:5" x14ac:dyDescent="0.25">
      <c r="A68" s="6" t="s">
        <v>18</v>
      </c>
      <c r="B68" s="6" t="s">
        <v>22</v>
      </c>
      <c r="C68" s="6" t="s">
        <v>23</v>
      </c>
      <c r="D68" t="s">
        <v>40</v>
      </c>
      <c r="E68" s="7">
        <v>160.75101000000001</v>
      </c>
    </row>
    <row r="69" spans="1:5" x14ac:dyDescent="0.25">
      <c r="A69" s="6" t="s">
        <v>18</v>
      </c>
      <c r="B69" s="6" t="s">
        <v>19</v>
      </c>
      <c r="C69" s="6" t="s">
        <v>20</v>
      </c>
      <c r="D69" t="s">
        <v>40</v>
      </c>
      <c r="E69" s="7">
        <v>1384.4505999999999</v>
      </c>
    </row>
    <row r="70" spans="1:5" x14ac:dyDescent="0.25">
      <c r="A70" s="6" t="s">
        <v>18</v>
      </c>
      <c r="B70" s="6" t="s">
        <v>22</v>
      </c>
      <c r="C70" s="6" t="s">
        <v>23</v>
      </c>
      <c r="D70" t="s">
        <v>40</v>
      </c>
      <c r="E70" s="7">
        <v>318.05101000000002</v>
      </c>
    </row>
    <row r="71" spans="1:5" x14ac:dyDescent="0.25">
      <c r="A71" s="6" t="s">
        <v>18</v>
      </c>
      <c r="B71" s="6" t="s">
        <v>22</v>
      </c>
      <c r="C71" s="6" t="s">
        <v>24</v>
      </c>
      <c r="D71" t="s">
        <v>40</v>
      </c>
      <c r="E71" s="7">
        <v>801.70611500000007</v>
      </c>
    </row>
    <row r="72" spans="1:5" x14ac:dyDescent="0.25">
      <c r="A72" s="6" t="s">
        <v>18</v>
      </c>
      <c r="B72" s="6" t="s">
        <v>22</v>
      </c>
      <c r="C72" s="6" t="s">
        <v>24</v>
      </c>
      <c r="D72" t="s">
        <v>40</v>
      </c>
      <c r="E72" s="7">
        <v>1341.5038099999999</v>
      </c>
    </row>
    <row r="73" spans="1:5" x14ac:dyDescent="0.25">
      <c r="A73" s="6" t="s">
        <v>18</v>
      </c>
      <c r="B73" s="6" t="s">
        <v>22</v>
      </c>
      <c r="C73" s="6" t="s">
        <v>25</v>
      </c>
      <c r="D73" t="s">
        <v>40</v>
      </c>
      <c r="E73" s="7">
        <v>1202.92867</v>
      </c>
    </row>
    <row r="74" spans="1:5" x14ac:dyDescent="0.25">
      <c r="A74" s="6" t="s">
        <v>18</v>
      </c>
      <c r="B74" s="6" t="s">
        <v>19</v>
      </c>
      <c r="C74" s="6" t="s">
        <v>25</v>
      </c>
      <c r="D74" t="s">
        <v>40</v>
      </c>
      <c r="E74" s="7">
        <v>2165.9930100000001</v>
      </c>
    </row>
    <row r="75" spans="1:5" x14ac:dyDescent="0.25">
      <c r="A75" s="6" t="s">
        <v>21</v>
      </c>
      <c r="B75" s="6" t="s">
        <v>22</v>
      </c>
      <c r="C75" s="6" t="s">
        <v>25</v>
      </c>
      <c r="D75" t="s">
        <v>40</v>
      </c>
      <c r="E75" s="7">
        <v>830.25356499999998</v>
      </c>
    </row>
    <row r="76" spans="1:5" x14ac:dyDescent="0.25">
      <c r="A76" s="6" t="s">
        <v>18</v>
      </c>
      <c r="B76" s="6" t="s">
        <v>22</v>
      </c>
      <c r="C76" s="6" t="s">
        <v>24</v>
      </c>
      <c r="D76" t="s">
        <v>40</v>
      </c>
      <c r="E76" s="7">
        <v>317.68159000000003</v>
      </c>
    </row>
    <row r="77" spans="1:5" x14ac:dyDescent="0.25">
      <c r="A77" s="6" t="s">
        <v>21</v>
      </c>
      <c r="B77" s="6" t="s">
        <v>22</v>
      </c>
      <c r="C77" s="6" t="s">
        <v>24</v>
      </c>
      <c r="D77" t="s">
        <v>40</v>
      </c>
      <c r="E77" s="7">
        <v>752.67064499999992</v>
      </c>
    </row>
    <row r="78" spans="1:5" x14ac:dyDescent="0.25">
      <c r="A78" s="6" t="s">
        <v>18</v>
      </c>
      <c r="B78" s="6" t="s">
        <v>22</v>
      </c>
      <c r="C78" s="6" t="s">
        <v>20</v>
      </c>
      <c r="D78" t="s">
        <v>40</v>
      </c>
      <c r="E78" s="7">
        <v>926.47970000000009</v>
      </c>
    </row>
    <row r="79" spans="1:5" x14ac:dyDescent="0.25">
      <c r="A79" s="6" t="s">
        <v>21</v>
      </c>
      <c r="B79" s="6" t="s">
        <v>22</v>
      </c>
      <c r="C79" s="6" t="s">
        <v>20</v>
      </c>
      <c r="D79" t="s">
        <v>40</v>
      </c>
      <c r="E79" s="7">
        <v>326.01990000000001</v>
      </c>
    </row>
    <row r="80" spans="1:5" x14ac:dyDescent="0.25">
      <c r="A80" s="6" t="s">
        <v>18</v>
      </c>
      <c r="B80" s="6" t="s">
        <v>22</v>
      </c>
      <c r="C80" s="6" t="s">
        <v>23</v>
      </c>
      <c r="D80" t="s">
        <v>40</v>
      </c>
      <c r="E80" s="7">
        <v>418.50978999999995</v>
      </c>
    </row>
    <row r="81" spans="1:5" x14ac:dyDescent="0.25">
      <c r="A81" s="6" t="s">
        <v>18</v>
      </c>
      <c r="B81" s="6" t="s">
        <v>22</v>
      </c>
      <c r="C81" s="6" t="s">
        <v>20</v>
      </c>
      <c r="D81" t="s">
        <v>40</v>
      </c>
      <c r="E81" s="7">
        <v>853.96710000000007</v>
      </c>
    </row>
    <row r="82" spans="1:5" x14ac:dyDescent="0.25">
      <c r="A82" s="6" t="s">
        <v>21</v>
      </c>
      <c r="B82" s="6" t="s">
        <v>22</v>
      </c>
      <c r="C82" s="6" t="s">
        <v>23</v>
      </c>
      <c r="D82" t="s">
        <v>40</v>
      </c>
      <c r="E82" s="7">
        <v>665.25288</v>
      </c>
    </row>
    <row r="83" spans="1:5" x14ac:dyDescent="0.25">
      <c r="A83" s="6" t="s">
        <v>18</v>
      </c>
      <c r="B83" s="6" t="s">
        <v>19</v>
      </c>
      <c r="C83" s="6" t="s">
        <v>25</v>
      </c>
      <c r="D83" t="s">
        <v>40</v>
      </c>
      <c r="E83" s="7">
        <v>1959.480965</v>
      </c>
    </row>
    <row r="84" spans="1:5" x14ac:dyDescent="0.25">
      <c r="A84" s="6" t="s">
        <v>21</v>
      </c>
      <c r="B84" s="6" t="s">
        <v>22</v>
      </c>
      <c r="C84" s="6" t="s">
        <v>20</v>
      </c>
      <c r="D84" t="s">
        <v>40</v>
      </c>
      <c r="E84" s="7">
        <v>508.00959999999998</v>
      </c>
    </row>
    <row r="85" spans="1:5" x14ac:dyDescent="0.25">
      <c r="A85" s="6" t="s">
        <v>18</v>
      </c>
      <c r="B85" s="6" t="s">
        <v>19</v>
      </c>
      <c r="C85" s="6" t="s">
        <v>20</v>
      </c>
      <c r="D85" t="s">
        <v>40</v>
      </c>
      <c r="E85" s="7">
        <v>1860.8262</v>
      </c>
    </row>
    <row r="86" spans="1:5" x14ac:dyDescent="0.25">
      <c r="A86" s="6" t="s">
        <v>21</v>
      </c>
      <c r="B86" s="6" t="s">
        <v>22</v>
      </c>
      <c r="C86" s="6" t="s">
        <v>23</v>
      </c>
      <c r="D86" t="s">
        <v>40</v>
      </c>
      <c r="E86" s="7">
        <v>978.88659000000007</v>
      </c>
    </row>
    <row r="87" spans="1:5" x14ac:dyDescent="0.25">
      <c r="A87" s="6" t="s">
        <v>18</v>
      </c>
      <c r="B87" s="6" t="s">
        <v>22</v>
      </c>
      <c r="C87" s="6" t="s">
        <v>24</v>
      </c>
      <c r="D87" t="s">
        <v>40</v>
      </c>
      <c r="E87" s="7">
        <v>490.64096499999994</v>
      </c>
    </row>
    <row r="88" spans="1:5" x14ac:dyDescent="0.25">
      <c r="A88" s="6" t="s">
        <v>21</v>
      </c>
      <c r="B88" s="6" t="s">
        <v>22</v>
      </c>
      <c r="C88" s="6" t="s">
        <v>24</v>
      </c>
      <c r="D88" t="s">
        <v>40</v>
      </c>
      <c r="E88" s="7">
        <v>403.22406999999998</v>
      </c>
    </row>
    <row r="89" spans="1:5" x14ac:dyDescent="0.25">
      <c r="A89" s="6" t="s">
        <v>21</v>
      </c>
      <c r="B89" s="6" t="s">
        <v>22</v>
      </c>
      <c r="C89" s="6" t="s">
        <v>20</v>
      </c>
      <c r="D89" t="s">
        <v>40</v>
      </c>
      <c r="E89" s="7">
        <v>196.9614</v>
      </c>
    </row>
    <row r="90" spans="1:5" x14ac:dyDescent="0.25">
      <c r="A90" s="6" t="s">
        <v>18</v>
      </c>
      <c r="B90" s="6" t="s">
        <v>22</v>
      </c>
      <c r="C90" s="6" t="s">
        <v>25</v>
      </c>
      <c r="D90" t="s">
        <v>40</v>
      </c>
      <c r="E90" s="7">
        <v>2328.89284</v>
      </c>
    </row>
    <row r="91" spans="1:5" x14ac:dyDescent="0.25">
      <c r="A91" s="6" t="s">
        <v>18</v>
      </c>
      <c r="B91" s="6" t="s">
        <v>22</v>
      </c>
      <c r="C91" s="6" t="s">
        <v>23</v>
      </c>
      <c r="D91" t="s">
        <v>40</v>
      </c>
      <c r="E91" s="7">
        <v>220.10971000000001</v>
      </c>
    </row>
    <row r="92" spans="1:5" x14ac:dyDescent="0.25">
      <c r="A92" s="6" t="s">
        <v>18</v>
      </c>
      <c r="B92" s="6" t="s">
        <v>22</v>
      </c>
      <c r="C92" s="6" t="s">
        <v>24</v>
      </c>
      <c r="D92" t="s">
        <v>40</v>
      </c>
      <c r="E92" s="7">
        <v>1247.53513</v>
      </c>
    </row>
    <row r="93" spans="1:5" x14ac:dyDescent="0.25">
      <c r="A93" s="6" t="s">
        <v>18</v>
      </c>
      <c r="B93" s="6" t="s">
        <v>22</v>
      </c>
      <c r="C93" s="6" t="s">
        <v>20</v>
      </c>
      <c r="D93" t="s">
        <v>40</v>
      </c>
      <c r="E93" s="7">
        <v>493.16469999999998</v>
      </c>
    </row>
    <row r="94" spans="1:5" x14ac:dyDescent="0.25">
      <c r="A94" s="6" t="s">
        <v>18</v>
      </c>
      <c r="B94" s="6" t="s">
        <v>22</v>
      </c>
      <c r="C94" s="6" t="s">
        <v>23</v>
      </c>
      <c r="D94" t="s">
        <v>40</v>
      </c>
      <c r="E94" s="7">
        <v>821.11002000000008</v>
      </c>
    </row>
    <row r="95" spans="1:5" x14ac:dyDescent="0.25">
      <c r="A95" s="6" t="s">
        <v>21</v>
      </c>
      <c r="B95" s="6" t="s">
        <v>19</v>
      </c>
      <c r="C95" s="6" t="s">
        <v>23</v>
      </c>
      <c r="D95" t="s">
        <v>40</v>
      </c>
      <c r="E95" s="7">
        <v>2221.81149</v>
      </c>
    </row>
    <row r="96" spans="1:5" x14ac:dyDescent="0.25">
      <c r="A96" s="6" t="s">
        <v>21</v>
      </c>
      <c r="B96" s="6" t="s">
        <v>22</v>
      </c>
      <c r="C96" s="6" t="s">
        <v>24</v>
      </c>
      <c r="D96" t="s">
        <v>40</v>
      </c>
      <c r="E96" s="7">
        <v>307.70954999999998</v>
      </c>
    </row>
    <row r="97" spans="1:5" x14ac:dyDescent="0.25">
      <c r="A97" s="6" t="s">
        <v>21</v>
      </c>
      <c r="B97" s="6" t="s">
        <v>22</v>
      </c>
      <c r="C97" s="6" t="s">
        <v>25</v>
      </c>
      <c r="D97" t="s">
        <v>40</v>
      </c>
      <c r="E97" s="7">
        <v>936.13268000000005</v>
      </c>
    </row>
    <row r="98" spans="1:5" x14ac:dyDescent="0.25">
      <c r="A98" s="6" t="s">
        <v>21</v>
      </c>
      <c r="B98" s="6" t="s">
        <v>22</v>
      </c>
      <c r="C98" s="6" t="s">
        <v>20</v>
      </c>
      <c r="D98" t="s">
        <v>40</v>
      </c>
      <c r="E98" s="7">
        <v>1295.7118</v>
      </c>
    </row>
    <row r="99" spans="1:5" x14ac:dyDescent="0.25">
      <c r="A99" s="6" t="s">
        <v>21</v>
      </c>
      <c r="B99" s="6" t="s">
        <v>22</v>
      </c>
      <c r="C99" s="6" t="s">
        <v>20</v>
      </c>
      <c r="D99" t="s">
        <v>40</v>
      </c>
      <c r="E99" s="7">
        <v>384.76740000000001</v>
      </c>
    </row>
    <row r="100" spans="1:5" x14ac:dyDescent="0.25">
      <c r="A100" s="6" t="s">
        <v>18</v>
      </c>
      <c r="B100" s="6" t="s">
        <v>22</v>
      </c>
      <c r="C100" s="6" t="s">
        <v>24</v>
      </c>
      <c r="D100" t="s">
        <v>40</v>
      </c>
      <c r="E100" s="7">
        <v>919.38384999999994</v>
      </c>
    </row>
    <row r="101" spans="1:5" x14ac:dyDescent="0.25">
      <c r="A101" s="6" t="s">
        <v>18</v>
      </c>
      <c r="B101" s="6" t="s">
        <v>22</v>
      </c>
      <c r="C101" s="6" t="s">
        <v>25</v>
      </c>
      <c r="D101" t="s">
        <v>40</v>
      </c>
      <c r="E101" s="7">
        <v>320.649135</v>
      </c>
    </row>
    <row r="102" spans="1:5" x14ac:dyDescent="0.25">
      <c r="A102" s="6" t="s">
        <v>18</v>
      </c>
      <c r="B102" s="6" t="s">
        <v>22</v>
      </c>
      <c r="C102" s="6" t="s">
        <v>23</v>
      </c>
      <c r="D102" t="s">
        <v>40</v>
      </c>
      <c r="E102" s="7">
        <v>1762.623951</v>
      </c>
    </row>
    <row r="103" spans="1:5" x14ac:dyDescent="0.25">
      <c r="A103" s="6" t="s">
        <v>21</v>
      </c>
      <c r="B103" s="6" t="s">
        <v>22</v>
      </c>
      <c r="C103" s="6" t="s">
        <v>20</v>
      </c>
      <c r="D103" t="s">
        <v>40</v>
      </c>
      <c r="E103" s="7">
        <v>124.2816</v>
      </c>
    </row>
    <row r="104" spans="1:5" x14ac:dyDescent="0.25">
      <c r="A104" s="6" t="s">
        <v>21</v>
      </c>
      <c r="B104" s="6" t="s">
        <v>22</v>
      </c>
      <c r="C104" s="6" t="s">
        <v>25</v>
      </c>
      <c r="D104" t="s">
        <v>40</v>
      </c>
      <c r="E104" s="7">
        <v>386.12096499999996</v>
      </c>
    </row>
    <row r="105" spans="1:5" x14ac:dyDescent="0.25">
      <c r="A105" s="6" t="s">
        <v>21</v>
      </c>
      <c r="B105" s="6" t="s">
        <v>22</v>
      </c>
      <c r="C105" s="6" t="s">
        <v>24</v>
      </c>
      <c r="D105" t="s">
        <v>40</v>
      </c>
      <c r="E105" s="7">
        <v>842.80692999999997</v>
      </c>
    </row>
    <row r="106" spans="1:5" x14ac:dyDescent="0.25">
      <c r="A106" s="6" t="s">
        <v>18</v>
      </c>
      <c r="B106" s="6" t="s">
        <v>19</v>
      </c>
      <c r="C106" s="6" t="s">
        <v>25</v>
      </c>
      <c r="D106" t="s">
        <v>40</v>
      </c>
      <c r="E106" s="7">
        <v>1535.9104499999999</v>
      </c>
    </row>
    <row r="107" spans="1:5" x14ac:dyDescent="0.25">
      <c r="A107" s="6" t="s">
        <v>18</v>
      </c>
      <c r="B107" s="6" t="s">
        <v>19</v>
      </c>
      <c r="C107" s="6" t="s">
        <v>24</v>
      </c>
      <c r="D107" t="s">
        <v>40</v>
      </c>
      <c r="E107" s="7">
        <v>2567.877845</v>
      </c>
    </row>
    <row r="108" spans="1:5" x14ac:dyDescent="0.25">
      <c r="A108" s="6" t="s">
        <v>18</v>
      </c>
      <c r="B108" s="6" t="s">
        <v>22</v>
      </c>
      <c r="C108" s="6" t="s">
        <v>25</v>
      </c>
      <c r="D108" t="s">
        <v>40</v>
      </c>
      <c r="E108" s="7">
        <v>675.30379999999991</v>
      </c>
    </row>
    <row r="109" spans="1:5" x14ac:dyDescent="0.25">
      <c r="A109" s="6" t="s">
        <v>18</v>
      </c>
      <c r="B109" s="6" t="s">
        <v>22</v>
      </c>
      <c r="C109" s="6" t="s">
        <v>20</v>
      </c>
      <c r="D109" t="s">
        <v>40</v>
      </c>
      <c r="E109" s="7">
        <v>918.21699999999998</v>
      </c>
    </row>
    <row r="110" spans="1:5" x14ac:dyDescent="0.25">
      <c r="A110" s="6" t="s">
        <v>21</v>
      </c>
      <c r="B110" s="6" t="s">
        <v>22</v>
      </c>
      <c r="C110" s="6" t="s">
        <v>25</v>
      </c>
      <c r="D110" t="s">
        <v>40</v>
      </c>
      <c r="E110" s="7">
        <v>717.33599500000003</v>
      </c>
    </row>
    <row r="111" spans="1:5" x14ac:dyDescent="0.25">
      <c r="A111" s="6" t="s">
        <v>18</v>
      </c>
      <c r="B111" s="6" t="s">
        <v>22</v>
      </c>
      <c r="C111" s="6" t="s">
        <v>24</v>
      </c>
      <c r="D111" t="s">
        <v>40</v>
      </c>
      <c r="E111" s="7">
        <v>270.91118999999998</v>
      </c>
    </row>
    <row r="112" spans="1:5" x14ac:dyDescent="0.25">
      <c r="A112" s="6" t="s">
        <v>18</v>
      </c>
      <c r="B112" s="6" t="s">
        <v>22</v>
      </c>
      <c r="C112" s="6" t="s">
        <v>25</v>
      </c>
      <c r="D112" t="s">
        <v>40</v>
      </c>
      <c r="E112" s="7">
        <v>825.22842999999989</v>
      </c>
    </row>
    <row r="113" spans="1:5" x14ac:dyDescent="0.25">
      <c r="A113" s="6" t="s">
        <v>18</v>
      </c>
      <c r="B113" s="6" t="s">
        <v>22</v>
      </c>
      <c r="C113" s="6" t="s">
        <v>23</v>
      </c>
      <c r="D113" t="s">
        <v>40</v>
      </c>
      <c r="E113" s="7">
        <v>2219.2437110000001</v>
      </c>
    </row>
    <row r="114" spans="1:5" x14ac:dyDescent="0.25">
      <c r="A114" s="6" t="s">
        <v>18</v>
      </c>
      <c r="B114" s="6" t="s">
        <v>19</v>
      </c>
      <c r="C114" s="6" t="s">
        <v>23</v>
      </c>
      <c r="D114" t="s">
        <v>40</v>
      </c>
      <c r="E114" s="7">
        <v>2703.7914100000003</v>
      </c>
    </row>
    <row r="115" spans="1:5" x14ac:dyDescent="0.25">
      <c r="A115" s="6" t="s">
        <v>21</v>
      </c>
      <c r="B115" s="6" t="s">
        <v>22</v>
      </c>
      <c r="C115" s="6" t="s">
        <v>24</v>
      </c>
      <c r="D115" t="s">
        <v>40</v>
      </c>
      <c r="E115" s="7">
        <v>722.27862500000003</v>
      </c>
    </row>
    <row r="116" spans="1:5" x14ac:dyDescent="0.25">
      <c r="A116" s="6" t="s">
        <v>18</v>
      </c>
      <c r="B116" s="6" t="s">
        <v>22</v>
      </c>
      <c r="C116" s="6" t="s">
        <v>24</v>
      </c>
      <c r="D116" t="s">
        <v>40</v>
      </c>
      <c r="E116" s="7">
        <v>1015.67832</v>
      </c>
    </row>
    <row r="117" spans="1:5" x14ac:dyDescent="0.25">
      <c r="A117" s="6" t="s">
        <v>21</v>
      </c>
      <c r="B117" s="6" t="s">
        <v>22</v>
      </c>
      <c r="C117" s="6" t="s">
        <v>20</v>
      </c>
      <c r="D117" t="s">
        <v>40</v>
      </c>
      <c r="E117" s="7">
        <v>124.226</v>
      </c>
    </row>
    <row r="118" spans="1:5" x14ac:dyDescent="0.25">
      <c r="A118" s="6" t="s">
        <v>21</v>
      </c>
      <c r="B118" s="6" t="s">
        <v>22</v>
      </c>
      <c r="C118" s="6" t="s">
        <v>24</v>
      </c>
      <c r="D118" t="s">
        <v>40</v>
      </c>
      <c r="E118" s="7">
        <v>986.34717999999998</v>
      </c>
    </row>
    <row r="119" spans="1:5" x14ac:dyDescent="0.25">
      <c r="A119" s="6" t="s">
        <v>18</v>
      </c>
      <c r="B119" s="6" t="s">
        <v>22</v>
      </c>
      <c r="C119" s="6" t="s">
        <v>20</v>
      </c>
      <c r="D119" t="s">
        <v>40</v>
      </c>
      <c r="E119" s="7">
        <v>476.60219999999998</v>
      </c>
    </row>
    <row r="120" spans="1:5" x14ac:dyDescent="0.25">
      <c r="A120" s="6" t="s">
        <v>18</v>
      </c>
      <c r="B120" s="6" t="s">
        <v>22</v>
      </c>
      <c r="C120" s="6" t="s">
        <v>20</v>
      </c>
      <c r="D120" t="s">
        <v>40</v>
      </c>
      <c r="E120" s="7">
        <v>2623.6579969999998</v>
      </c>
    </row>
    <row r="121" spans="1:5" x14ac:dyDescent="0.25">
      <c r="A121" s="6" t="s">
        <v>21</v>
      </c>
      <c r="B121" s="6" t="s">
        <v>22</v>
      </c>
      <c r="C121" s="6" t="s">
        <v>24</v>
      </c>
      <c r="D121" t="s">
        <v>40</v>
      </c>
      <c r="E121" s="7">
        <v>235.29684499999999</v>
      </c>
    </row>
    <row r="122" spans="1:5" x14ac:dyDescent="0.25">
      <c r="A122" s="6" t="s">
        <v>18</v>
      </c>
      <c r="B122" s="6" t="s">
        <v>22</v>
      </c>
      <c r="C122" s="6" t="s">
        <v>23</v>
      </c>
      <c r="D122" t="s">
        <v>40</v>
      </c>
      <c r="E122" s="7">
        <v>1010.7220600000001</v>
      </c>
    </row>
    <row r="123" spans="1:5" x14ac:dyDescent="0.25">
      <c r="A123" s="6" t="s">
        <v>18</v>
      </c>
      <c r="B123" s="6" t="s">
        <v>22</v>
      </c>
      <c r="C123" s="6" t="s">
        <v>20</v>
      </c>
      <c r="D123" t="s">
        <v>40</v>
      </c>
      <c r="E123" s="7">
        <v>245.75020000000001</v>
      </c>
    </row>
    <row r="124" spans="1:5" x14ac:dyDescent="0.25">
      <c r="A124" s="6" t="s">
        <v>18</v>
      </c>
      <c r="B124" s="6" t="s">
        <v>22</v>
      </c>
      <c r="C124" s="6" t="s">
        <v>24</v>
      </c>
      <c r="D124" t="s">
        <v>40</v>
      </c>
      <c r="E124" s="7">
        <v>956.69909000000007</v>
      </c>
    </row>
    <row r="125" spans="1:5" x14ac:dyDescent="0.25">
      <c r="A125" s="6" t="s">
        <v>21</v>
      </c>
      <c r="B125" s="6" t="s">
        <v>22</v>
      </c>
      <c r="C125" s="6" t="s">
        <v>24</v>
      </c>
      <c r="D125" t="s">
        <v>40</v>
      </c>
      <c r="E125" s="7">
        <v>1311.2604799999999</v>
      </c>
    </row>
    <row r="126" spans="1:5" x14ac:dyDescent="0.25">
      <c r="A126" s="6" t="s">
        <v>18</v>
      </c>
      <c r="B126" s="6" t="s">
        <v>19</v>
      </c>
      <c r="C126" s="6" t="s">
        <v>25</v>
      </c>
      <c r="D126" t="s">
        <v>40</v>
      </c>
      <c r="E126" s="7">
        <v>1665.771745</v>
      </c>
    </row>
    <row r="127" spans="1:5" x14ac:dyDescent="0.25">
      <c r="A127" s="6" t="s">
        <v>21</v>
      </c>
      <c r="B127" s="6" t="s">
        <v>19</v>
      </c>
      <c r="C127" s="6" t="s">
        <v>23</v>
      </c>
      <c r="D127" t="s">
        <v>40</v>
      </c>
      <c r="E127" s="7">
        <v>1936.1998800000001</v>
      </c>
    </row>
    <row r="128" spans="1:5" x14ac:dyDescent="0.25">
      <c r="A128" s="6" t="s">
        <v>21</v>
      </c>
      <c r="B128" s="6" t="s">
        <v>22</v>
      </c>
      <c r="C128" s="6" t="s">
        <v>20</v>
      </c>
      <c r="D128" t="s">
        <v>40</v>
      </c>
      <c r="E128" s="7">
        <v>1006.5413000000001</v>
      </c>
    </row>
    <row r="129" spans="1:5" x14ac:dyDescent="0.25">
      <c r="A129" s="6" t="s">
        <v>21</v>
      </c>
      <c r="B129" s="6" t="s">
        <v>22</v>
      </c>
      <c r="C129" s="6" t="s">
        <v>20</v>
      </c>
      <c r="D129" t="s">
        <v>40</v>
      </c>
      <c r="E129" s="7">
        <v>348.43310000000002</v>
      </c>
    </row>
    <row r="130" spans="1:5" x14ac:dyDescent="0.25">
      <c r="A130" s="6" t="s">
        <v>21</v>
      </c>
      <c r="B130" s="6" t="s">
        <v>22</v>
      </c>
      <c r="C130" s="6" t="s">
        <v>25</v>
      </c>
      <c r="D130" t="s">
        <v>40</v>
      </c>
      <c r="E130" s="7">
        <v>860.44836499999997</v>
      </c>
    </row>
    <row r="131" spans="1:5" x14ac:dyDescent="0.25">
      <c r="A131" s="6" t="s">
        <v>21</v>
      </c>
      <c r="B131" s="6" t="s">
        <v>22</v>
      </c>
      <c r="C131" s="6" t="s">
        <v>24</v>
      </c>
      <c r="D131" t="s">
        <v>40</v>
      </c>
      <c r="E131" s="7">
        <v>162.72824499999999</v>
      </c>
    </row>
    <row r="132" spans="1:5" x14ac:dyDescent="0.25">
      <c r="A132" s="6" t="s">
        <v>18</v>
      </c>
      <c r="B132" s="6" t="s">
        <v>22</v>
      </c>
      <c r="C132" s="6" t="s">
        <v>23</v>
      </c>
      <c r="D132" t="s">
        <v>40</v>
      </c>
      <c r="E132" s="7">
        <v>1183.37823</v>
      </c>
    </row>
    <row r="133" spans="1:5" x14ac:dyDescent="0.25">
      <c r="A133" s="6" t="s">
        <v>18</v>
      </c>
      <c r="B133" s="6" t="s">
        <v>22</v>
      </c>
      <c r="C133" s="6" t="s">
        <v>25</v>
      </c>
      <c r="D133" t="s">
        <v>40</v>
      </c>
      <c r="E133" s="7">
        <v>798.58150000000001</v>
      </c>
    </row>
    <row r="134" spans="1:5" x14ac:dyDescent="0.25">
      <c r="A134" s="6" t="s">
        <v>18</v>
      </c>
      <c r="B134" s="6" t="s">
        <v>22</v>
      </c>
      <c r="C134" s="6" t="s">
        <v>24</v>
      </c>
      <c r="D134" t="s">
        <v>40</v>
      </c>
      <c r="E134" s="7">
        <v>693.32422500000007</v>
      </c>
    </row>
    <row r="135" spans="1:5" x14ac:dyDescent="0.25">
      <c r="A135" s="6" t="s">
        <v>21</v>
      </c>
      <c r="B135" s="6" t="s">
        <v>19</v>
      </c>
      <c r="C135" s="6" t="s">
        <v>20</v>
      </c>
      <c r="D135" t="s">
        <v>40</v>
      </c>
      <c r="E135" s="7">
        <v>1825.9216000000001</v>
      </c>
    </row>
    <row r="136" spans="1:5" x14ac:dyDescent="0.25">
      <c r="A136" s="6" t="s">
        <v>21</v>
      </c>
      <c r="B136" s="6" t="s">
        <v>22</v>
      </c>
      <c r="C136" s="6" t="s">
        <v>25</v>
      </c>
      <c r="D136" t="s">
        <v>40</v>
      </c>
      <c r="E136" s="7">
        <v>520.95788500000003</v>
      </c>
    </row>
    <row r="137" spans="1:5" x14ac:dyDescent="0.25">
      <c r="A137" s="6" t="s">
        <v>18</v>
      </c>
      <c r="B137" s="6" t="s">
        <v>22</v>
      </c>
      <c r="C137" s="6" t="s">
        <v>25</v>
      </c>
      <c r="D137" t="s">
        <v>40</v>
      </c>
      <c r="E137" s="7">
        <v>273.19122000000004</v>
      </c>
    </row>
    <row r="138" spans="1:5" x14ac:dyDescent="0.25">
      <c r="A138" s="6" t="s">
        <v>21</v>
      </c>
      <c r="B138" s="6" t="s">
        <v>19</v>
      </c>
      <c r="C138" s="6" t="s">
        <v>23</v>
      </c>
      <c r="D138" t="s">
        <v>40</v>
      </c>
      <c r="E138" s="7">
        <v>2119.5817999999999</v>
      </c>
    </row>
    <row r="139" spans="1:5" x14ac:dyDescent="0.25">
      <c r="A139" s="6" t="s">
        <v>18</v>
      </c>
      <c r="B139" s="6" t="s">
        <v>22</v>
      </c>
      <c r="C139" s="6" t="s">
        <v>25</v>
      </c>
      <c r="D139" t="s">
        <v>40</v>
      </c>
      <c r="E139" s="7">
        <v>471.952405</v>
      </c>
    </row>
    <row r="140" spans="1:5" x14ac:dyDescent="0.25">
      <c r="A140" s="6" t="s">
        <v>21</v>
      </c>
      <c r="B140" s="6" t="s">
        <v>19</v>
      </c>
      <c r="C140" s="6" t="s">
        <v>25</v>
      </c>
      <c r="D140" t="s">
        <v>40</v>
      </c>
      <c r="E140" s="7">
        <v>1790.4527050000002</v>
      </c>
    </row>
    <row r="141" spans="1:5" x14ac:dyDescent="0.25">
      <c r="A141" s="6" t="s">
        <v>21</v>
      </c>
      <c r="B141" s="6" t="s">
        <v>22</v>
      </c>
      <c r="C141" s="6" t="s">
        <v>20</v>
      </c>
      <c r="D141" t="s">
        <v>40</v>
      </c>
      <c r="E141" s="7">
        <v>210.30799999999999</v>
      </c>
    </row>
    <row r="142" spans="1:5" x14ac:dyDescent="0.25">
      <c r="A142" s="6" t="s">
        <v>21</v>
      </c>
      <c r="B142" s="6" t="s">
        <v>22</v>
      </c>
      <c r="C142" s="6" t="s">
        <v>23</v>
      </c>
      <c r="D142" t="s">
        <v>40</v>
      </c>
      <c r="E142" s="7">
        <v>1101.3711900000001</v>
      </c>
    </row>
    <row r="143" spans="1:5" x14ac:dyDescent="0.25">
      <c r="A143" s="6" t="s">
        <v>21</v>
      </c>
      <c r="B143" s="6" t="s">
        <v>22</v>
      </c>
      <c r="C143" s="6" t="s">
        <v>25</v>
      </c>
      <c r="D143" t="s">
        <v>40</v>
      </c>
      <c r="E143" s="7">
        <v>442.88878499999998</v>
      </c>
    </row>
    <row r="144" spans="1:5" x14ac:dyDescent="0.25">
      <c r="A144" s="6" t="s">
        <v>18</v>
      </c>
      <c r="B144" s="6" t="s">
        <v>22</v>
      </c>
      <c r="C144" s="6" t="s">
        <v>24</v>
      </c>
      <c r="D144" t="s">
        <v>40</v>
      </c>
      <c r="E144" s="7">
        <v>284.27607499999999</v>
      </c>
    </row>
    <row r="145" spans="1:5" x14ac:dyDescent="0.25">
      <c r="A145" s="6" t="s">
        <v>21</v>
      </c>
      <c r="B145" s="6" t="s">
        <v>22</v>
      </c>
      <c r="C145" s="6" t="s">
        <v>24</v>
      </c>
      <c r="D145" t="s">
        <v>40</v>
      </c>
      <c r="E145" s="7">
        <v>1252.3604799999998</v>
      </c>
    </row>
    <row r="146" spans="1:5" x14ac:dyDescent="0.25">
      <c r="A146" s="6" t="s">
        <v>21</v>
      </c>
      <c r="B146" s="6" t="s">
        <v>22</v>
      </c>
      <c r="C146" s="6" t="s">
        <v>24</v>
      </c>
      <c r="D146" t="s">
        <v>40</v>
      </c>
      <c r="E146" s="7">
        <v>611.74945000000002</v>
      </c>
    </row>
    <row r="147" spans="1:5" x14ac:dyDescent="0.25">
      <c r="A147" s="6" t="s">
        <v>18</v>
      </c>
      <c r="B147" s="6" t="s">
        <v>22</v>
      </c>
      <c r="C147" s="6" t="s">
        <v>24</v>
      </c>
      <c r="D147" t="s">
        <v>40</v>
      </c>
      <c r="E147" s="7">
        <v>471.97365499999995</v>
      </c>
    </row>
    <row r="148" spans="1:5" x14ac:dyDescent="0.25">
      <c r="A148" s="6" t="s">
        <v>18</v>
      </c>
      <c r="B148" s="6" t="s">
        <v>22</v>
      </c>
      <c r="C148" s="6" t="s">
        <v>25</v>
      </c>
      <c r="D148" t="s">
        <v>40</v>
      </c>
      <c r="E148" s="7">
        <v>640.22913500000004</v>
      </c>
    </row>
    <row r="149" spans="1:5" x14ac:dyDescent="0.25">
      <c r="A149" s="6" t="s">
        <v>21</v>
      </c>
      <c r="B149" s="6" t="s">
        <v>22</v>
      </c>
      <c r="C149" s="6" t="s">
        <v>25</v>
      </c>
      <c r="D149" t="s">
        <v>40</v>
      </c>
      <c r="E149" s="7">
        <v>1232.3935999999999</v>
      </c>
    </row>
    <row r="150" spans="1:5" x14ac:dyDescent="0.25">
      <c r="A150" s="6" t="s">
        <v>18</v>
      </c>
      <c r="B150" s="6" t="s">
        <v>22</v>
      </c>
      <c r="C150" s="6" t="s">
        <v>20</v>
      </c>
      <c r="D150" t="s">
        <v>40</v>
      </c>
      <c r="E150" s="7">
        <v>297.4126</v>
      </c>
    </row>
    <row r="151" spans="1:5" x14ac:dyDescent="0.25">
      <c r="A151" s="6" t="s">
        <v>18</v>
      </c>
      <c r="B151" s="6" t="s">
        <v>22</v>
      </c>
      <c r="C151" s="6" t="s">
        <v>25</v>
      </c>
      <c r="D151" t="s">
        <v>40</v>
      </c>
      <c r="E151" s="7">
        <v>1172.96795</v>
      </c>
    </row>
    <row r="152" spans="1:5" x14ac:dyDescent="0.25">
      <c r="A152" s="6" t="s">
        <v>18</v>
      </c>
      <c r="B152" s="6" t="s">
        <v>19</v>
      </c>
      <c r="C152" s="6" t="s">
        <v>25</v>
      </c>
      <c r="D152" t="s">
        <v>40</v>
      </c>
      <c r="E152" s="7">
        <v>2410.6912550000002</v>
      </c>
    </row>
    <row r="153" spans="1:5" x14ac:dyDescent="0.25">
      <c r="A153" s="6" t="s">
        <v>21</v>
      </c>
      <c r="B153" s="6" t="s">
        <v>19</v>
      </c>
      <c r="C153" s="6" t="s">
        <v>24</v>
      </c>
      <c r="D153" t="s">
        <v>40</v>
      </c>
      <c r="E153" s="7">
        <v>1581.7985699999999</v>
      </c>
    </row>
    <row r="154" spans="1:5" x14ac:dyDescent="0.25">
      <c r="A154" s="6" t="s">
        <v>18</v>
      </c>
      <c r="B154" s="6" t="s">
        <v>22</v>
      </c>
      <c r="C154" s="6" t="s">
        <v>25</v>
      </c>
      <c r="D154" t="s">
        <v>40</v>
      </c>
      <c r="E154" s="7">
        <v>545.80464499999994</v>
      </c>
    </row>
    <row r="155" spans="1:5" x14ac:dyDescent="0.25">
      <c r="A155" s="6" t="s">
        <v>21</v>
      </c>
      <c r="B155" s="6" t="s">
        <v>22</v>
      </c>
      <c r="C155" s="6" t="s">
        <v>25</v>
      </c>
      <c r="D155" t="s">
        <v>40</v>
      </c>
      <c r="E155" s="7">
        <v>1312.960345</v>
      </c>
    </row>
    <row r="156" spans="1:5" x14ac:dyDescent="0.25">
      <c r="A156" s="6" t="s">
        <v>18</v>
      </c>
      <c r="B156" s="6" t="s">
        <v>22</v>
      </c>
      <c r="C156" s="6" t="s">
        <v>20</v>
      </c>
      <c r="D156" t="s">
        <v>40</v>
      </c>
      <c r="E156" s="7">
        <v>439.16520000000003</v>
      </c>
    </row>
    <row r="157" spans="1:5" x14ac:dyDescent="0.25">
      <c r="A157" s="6" t="s">
        <v>21</v>
      </c>
      <c r="B157" s="6" t="s">
        <v>22</v>
      </c>
      <c r="C157" s="6" t="s">
        <v>23</v>
      </c>
      <c r="D157" t="s">
        <v>40</v>
      </c>
      <c r="E157" s="7">
        <v>596.68873999999994</v>
      </c>
    </row>
    <row r="158" spans="1:5" x14ac:dyDescent="0.25">
      <c r="A158" s="6" t="s">
        <v>21</v>
      </c>
      <c r="B158" s="6" t="s">
        <v>22</v>
      </c>
      <c r="C158" s="6" t="s">
        <v>25</v>
      </c>
      <c r="D158" t="s">
        <v>40</v>
      </c>
      <c r="E158" s="7">
        <v>889.11394999999993</v>
      </c>
    </row>
    <row r="159" spans="1:5" x14ac:dyDescent="0.25">
      <c r="A159" s="6" t="s">
        <v>18</v>
      </c>
      <c r="B159" s="6" t="s">
        <v>22</v>
      </c>
      <c r="C159" s="6" t="s">
        <v>25</v>
      </c>
      <c r="D159" t="s">
        <v>40</v>
      </c>
      <c r="E159" s="7">
        <v>258.58506499999999</v>
      </c>
    </row>
    <row r="160" spans="1:5" x14ac:dyDescent="0.25">
      <c r="A160" s="6" t="s">
        <v>21</v>
      </c>
      <c r="B160" s="6" t="s">
        <v>22</v>
      </c>
      <c r="C160" s="6" t="s">
        <v>25</v>
      </c>
      <c r="D160" t="s">
        <v>40</v>
      </c>
      <c r="E160" s="7">
        <v>1042.291665</v>
      </c>
    </row>
    <row r="161" spans="1:5" x14ac:dyDescent="0.25">
      <c r="A161" s="6" t="s">
        <v>18</v>
      </c>
      <c r="B161" s="6" t="s">
        <v>19</v>
      </c>
      <c r="C161" s="6" t="s">
        <v>25</v>
      </c>
      <c r="D161" t="s">
        <v>40</v>
      </c>
      <c r="E161" s="7">
        <v>1979.8054550000002</v>
      </c>
    </row>
    <row r="162" spans="1:5" x14ac:dyDescent="0.25">
      <c r="A162" s="6" t="s">
        <v>18</v>
      </c>
      <c r="B162" s="6" t="s">
        <v>22</v>
      </c>
      <c r="C162" s="6" t="s">
        <v>24</v>
      </c>
      <c r="D162" t="s">
        <v>40</v>
      </c>
      <c r="E162" s="7">
        <v>211.73388500000001</v>
      </c>
    </row>
    <row r="163" spans="1:5" x14ac:dyDescent="0.25">
      <c r="A163" s="6" t="s">
        <v>21</v>
      </c>
      <c r="B163" s="6" t="s">
        <v>22</v>
      </c>
      <c r="C163" s="6" t="s">
        <v>25</v>
      </c>
      <c r="D163" t="s">
        <v>40</v>
      </c>
      <c r="E163" s="7">
        <v>868.88588500000003</v>
      </c>
    </row>
    <row r="164" spans="1:5" x14ac:dyDescent="0.25">
      <c r="A164" s="6" t="s">
        <v>18</v>
      </c>
      <c r="B164" s="6" t="s">
        <v>19</v>
      </c>
      <c r="C164" s="6" t="s">
        <v>20</v>
      </c>
      <c r="D164" t="s">
        <v>40</v>
      </c>
      <c r="E164" s="7">
        <v>1749.6306</v>
      </c>
    </row>
    <row r="165" spans="1:5" x14ac:dyDescent="0.25">
      <c r="A165" s="6" t="s">
        <v>21</v>
      </c>
      <c r="B165" s="6" t="s">
        <v>22</v>
      </c>
      <c r="C165" s="6" t="s">
        <v>24</v>
      </c>
      <c r="D165" t="s">
        <v>40</v>
      </c>
      <c r="E165" s="7">
        <v>525.75079500000004</v>
      </c>
    </row>
    <row r="166" spans="1:5" x14ac:dyDescent="0.25">
      <c r="A166" s="6" t="s">
        <v>21</v>
      </c>
      <c r="B166" s="6" t="s">
        <v>19</v>
      </c>
      <c r="C166" s="6" t="s">
        <v>25</v>
      </c>
      <c r="D166" t="s">
        <v>40</v>
      </c>
      <c r="E166" s="7">
        <v>3506.9374519999997</v>
      </c>
    </row>
    <row r="167" spans="1:5" x14ac:dyDescent="0.25">
      <c r="A167" s="6" t="s">
        <v>21</v>
      </c>
      <c r="B167" s="6" t="s">
        <v>22</v>
      </c>
      <c r="C167" s="6" t="s">
        <v>20</v>
      </c>
      <c r="D167" t="s">
        <v>40</v>
      </c>
      <c r="E167" s="7">
        <v>625.04349999999999</v>
      </c>
    </row>
    <row r="168" spans="1:5" x14ac:dyDescent="0.25">
      <c r="A168" s="6" t="s">
        <v>18</v>
      </c>
      <c r="B168" s="6" t="s">
        <v>22</v>
      </c>
      <c r="C168" s="6" t="s">
        <v>20</v>
      </c>
      <c r="D168" t="s">
        <v>40</v>
      </c>
      <c r="E168" s="7">
        <v>291.3569</v>
      </c>
    </row>
    <row r="169" spans="1:5" x14ac:dyDescent="0.25">
      <c r="A169" s="6" t="s">
        <v>18</v>
      </c>
      <c r="B169" s="6" t="s">
        <v>22</v>
      </c>
      <c r="C169" s="6" t="s">
        <v>20</v>
      </c>
      <c r="D169" t="s">
        <v>40</v>
      </c>
      <c r="E169" s="7">
        <v>1203.2325999999998</v>
      </c>
    </row>
    <row r="170" spans="1:5" x14ac:dyDescent="0.25">
      <c r="A170" s="6" t="s">
        <v>18</v>
      </c>
      <c r="B170" s="6" t="s">
        <v>22</v>
      </c>
      <c r="C170" s="6" t="s">
        <v>24</v>
      </c>
      <c r="D170" t="s">
        <v>40</v>
      </c>
      <c r="E170" s="7">
        <v>896.57957499999998</v>
      </c>
    </row>
    <row r="171" spans="1:5" x14ac:dyDescent="0.25">
      <c r="A171" s="6" t="s">
        <v>21</v>
      </c>
      <c r="B171" s="6" t="s">
        <v>22</v>
      </c>
      <c r="C171" s="6" t="s">
        <v>23</v>
      </c>
      <c r="D171" t="s">
        <v>40</v>
      </c>
      <c r="E171" s="7">
        <v>112.18739000000001</v>
      </c>
    </row>
    <row r="172" spans="1:5" x14ac:dyDescent="0.25">
      <c r="A172" s="6" t="s">
        <v>21</v>
      </c>
      <c r="B172" s="6" t="s">
        <v>22</v>
      </c>
      <c r="C172" s="6" t="s">
        <v>24</v>
      </c>
      <c r="D172" t="s">
        <v>40</v>
      </c>
      <c r="E172" s="7">
        <v>162.84709000000001</v>
      </c>
    </row>
    <row r="173" spans="1:5" x14ac:dyDescent="0.25">
      <c r="A173" s="6" t="s">
        <v>21</v>
      </c>
      <c r="B173" s="6" t="s">
        <v>22</v>
      </c>
      <c r="C173" s="6" t="s">
        <v>25</v>
      </c>
      <c r="D173" t="s">
        <v>40</v>
      </c>
      <c r="E173" s="7">
        <v>950.05730500000004</v>
      </c>
    </row>
    <row r="174" spans="1:5" x14ac:dyDescent="0.25">
      <c r="A174" s="6" t="s">
        <v>21</v>
      </c>
      <c r="B174" s="6" t="s">
        <v>19</v>
      </c>
      <c r="C174" s="6" t="s">
        <v>24</v>
      </c>
      <c r="D174" t="s">
        <v>40</v>
      </c>
      <c r="E174" s="7">
        <v>2396.7383049999999</v>
      </c>
    </row>
    <row r="175" spans="1:5" x14ac:dyDescent="0.25">
      <c r="A175" s="6" t="s">
        <v>18</v>
      </c>
      <c r="B175" s="6" t="s">
        <v>22</v>
      </c>
      <c r="C175" s="6" t="s">
        <v>25</v>
      </c>
      <c r="D175" t="s">
        <v>40</v>
      </c>
      <c r="E175" s="7">
        <v>499.23764</v>
      </c>
    </row>
    <row r="176" spans="1:5" x14ac:dyDescent="0.25">
      <c r="A176" s="6" t="s">
        <v>18</v>
      </c>
      <c r="B176" s="6" t="s">
        <v>22</v>
      </c>
      <c r="C176" s="6" t="s">
        <v>24</v>
      </c>
      <c r="D176" t="s">
        <v>40</v>
      </c>
      <c r="E176" s="7">
        <v>252.78186500000001</v>
      </c>
    </row>
    <row r="177" spans="1:5" x14ac:dyDescent="0.25">
      <c r="A177" s="6" t="s">
        <v>21</v>
      </c>
      <c r="B177" s="6" t="s">
        <v>19</v>
      </c>
      <c r="C177" s="6" t="s">
        <v>25</v>
      </c>
      <c r="D177" t="s">
        <v>40</v>
      </c>
      <c r="E177" s="7">
        <v>1613.876205</v>
      </c>
    </row>
    <row r="178" spans="1:5" x14ac:dyDescent="0.25">
      <c r="A178" s="6" t="s">
        <v>21</v>
      </c>
      <c r="B178" s="6" t="s">
        <v>22</v>
      </c>
      <c r="C178" s="6" t="s">
        <v>25</v>
      </c>
      <c r="D178" t="s">
        <v>40</v>
      </c>
      <c r="E178" s="7">
        <v>450.03392500000001</v>
      </c>
    </row>
    <row r="179" spans="1:5" x14ac:dyDescent="0.25">
      <c r="A179" s="6" t="s">
        <v>18</v>
      </c>
      <c r="B179" s="6" t="s">
        <v>19</v>
      </c>
      <c r="C179" s="6" t="s">
        <v>25</v>
      </c>
      <c r="D179" t="s">
        <v>40</v>
      </c>
      <c r="E179" s="7">
        <v>1457.1890799999999</v>
      </c>
    </row>
    <row r="180" spans="1:5" x14ac:dyDescent="0.25">
      <c r="A180" s="6" t="s">
        <v>18</v>
      </c>
      <c r="B180" s="6" t="s">
        <v>22</v>
      </c>
      <c r="C180" s="6" t="s">
        <v>20</v>
      </c>
      <c r="D180" t="s">
        <v>40</v>
      </c>
      <c r="E180" s="7">
        <v>337.89099999999996</v>
      </c>
    </row>
    <row r="181" spans="1:5" x14ac:dyDescent="0.25">
      <c r="A181" s="6" t="s">
        <v>18</v>
      </c>
      <c r="B181" s="6" t="s">
        <v>19</v>
      </c>
      <c r="C181" s="6" t="s">
        <v>24</v>
      </c>
      <c r="D181" t="s">
        <v>40</v>
      </c>
      <c r="E181" s="7">
        <v>1642.0494549999999</v>
      </c>
    </row>
    <row r="182" spans="1:5" x14ac:dyDescent="0.25">
      <c r="A182" s="6" t="s">
        <v>18</v>
      </c>
      <c r="B182" s="6" t="s">
        <v>22</v>
      </c>
      <c r="C182" s="6" t="s">
        <v>25</v>
      </c>
      <c r="D182" t="s">
        <v>40</v>
      </c>
      <c r="E182" s="7">
        <v>798.64752500000009</v>
      </c>
    </row>
    <row r="183" spans="1:5" x14ac:dyDescent="0.25">
      <c r="A183" s="6" t="s">
        <v>21</v>
      </c>
      <c r="B183" s="6" t="s">
        <v>19</v>
      </c>
      <c r="C183" s="6" t="s">
        <v>24</v>
      </c>
      <c r="D183" t="s">
        <v>40</v>
      </c>
      <c r="E183" s="7">
        <v>1736.17661</v>
      </c>
    </row>
    <row r="184" spans="1:5" x14ac:dyDescent="0.25">
      <c r="A184" s="6" t="s">
        <v>21</v>
      </c>
      <c r="B184" s="6" t="s">
        <v>22</v>
      </c>
      <c r="C184" s="6" t="s">
        <v>25</v>
      </c>
      <c r="D184" t="s">
        <v>40</v>
      </c>
      <c r="E184" s="7">
        <v>862.75411000000008</v>
      </c>
    </row>
    <row r="185" spans="1:5" x14ac:dyDescent="0.25">
      <c r="A185" s="6" t="s">
        <v>21</v>
      </c>
      <c r="B185" s="6" t="s">
        <v>22</v>
      </c>
      <c r="C185" s="6" t="s">
        <v>25</v>
      </c>
      <c r="D185" t="s">
        <v>40</v>
      </c>
      <c r="E185" s="7">
        <v>2324.147453</v>
      </c>
    </row>
    <row r="186" spans="1:5" x14ac:dyDescent="0.25">
      <c r="A186" s="6" t="s">
        <v>18</v>
      </c>
      <c r="B186" s="6" t="s">
        <v>22</v>
      </c>
      <c r="C186" s="6" t="s">
        <v>20</v>
      </c>
      <c r="D186" t="s">
        <v>40</v>
      </c>
      <c r="E186" s="7">
        <v>826.90440000000001</v>
      </c>
    </row>
    <row r="187" spans="1:5" x14ac:dyDescent="0.25">
      <c r="A187" s="6" t="s">
        <v>21</v>
      </c>
      <c r="B187" s="6" t="s">
        <v>19</v>
      </c>
      <c r="C187" s="6" t="s">
        <v>23</v>
      </c>
      <c r="D187" t="s">
        <v>40</v>
      </c>
      <c r="E187" s="7">
        <v>1876.7737700000002</v>
      </c>
    </row>
    <row r="188" spans="1:5" x14ac:dyDescent="0.25">
      <c r="A188" s="6" t="s">
        <v>18</v>
      </c>
      <c r="B188" s="6" t="s">
        <v>22</v>
      </c>
      <c r="C188" s="6" t="s">
        <v>24</v>
      </c>
      <c r="D188" t="s">
        <v>40</v>
      </c>
      <c r="E188" s="7">
        <v>270.924395</v>
      </c>
    </row>
    <row r="189" spans="1:5" x14ac:dyDescent="0.25">
      <c r="A189" s="6" t="s">
        <v>21</v>
      </c>
      <c r="B189" s="6" t="s">
        <v>22</v>
      </c>
      <c r="C189" s="6" t="s">
        <v>23</v>
      </c>
      <c r="D189" t="s">
        <v>40</v>
      </c>
      <c r="E189" s="7">
        <v>171.10268000000002</v>
      </c>
    </row>
    <row r="190" spans="1:5" x14ac:dyDescent="0.25">
      <c r="A190" s="6" t="s">
        <v>21</v>
      </c>
      <c r="B190" s="6" t="s">
        <v>22</v>
      </c>
      <c r="C190" s="6" t="s">
        <v>24</v>
      </c>
      <c r="D190" t="s">
        <v>40</v>
      </c>
      <c r="E190" s="7">
        <v>2159.5382290000002</v>
      </c>
    </row>
    <row r="191" spans="1:5" x14ac:dyDescent="0.25">
      <c r="A191" s="6" t="s">
        <v>18</v>
      </c>
      <c r="B191" s="6" t="s">
        <v>19</v>
      </c>
      <c r="C191" s="6" t="s">
        <v>24</v>
      </c>
      <c r="D191" t="s">
        <v>40</v>
      </c>
      <c r="E191" s="7">
        <v>2167.728345</v>
      </c>
    </row>
    <row r="192" spans="1:5" x14ac:dyDescent="0.25">
      <c r="A192" s="6" t="s">
        <v>21</v>
      </c>
      <c r="B192" s="6" t="s">
        <v>19</v>
      </c>
      <c r="C192" s="6" t="s">
        <v>25</v>
      </c>
      <c r="D192" t="s">
        <v>40</v>
      </c>
      <c r="E192" s="7">
        <v>1374.787235</v>
      </c>
    </row>
    <row r="193" spans="1:5" x14ac:dyDescent="0.25">
      <c r="A193" s="6" t="s">
        <v>18</v>
      </c>
      <c r="B193" s="6" t="s">
        <v>22</v>
      </c>
      <c r="C193" s="6" t="s">
        <v>20</v>
      </c>
      <c r="D193" t="s">
        <v>40</v>
      </c>
      <c r="E193" s="7">
        <v>1209.4477999999999</v>
      </c>
    </row>
    <row r="194" spans="1:5" x14ac:dyDescent="0.25">
      <c r="A194" s="6" t="s">
        <v>21</v>
      </c>
      <c r="B194" s="6" t="s">
        <v>22</v>
      </c>
      <c r="C194" s="6" t="s">
        <v>25</v>
      </c>
      <c r="D194" t="s">
        <v>40</v>
      </c>
      <c r="E194" s="7">
        <v>170.47001499999999</v>
      </c>
    </row>
    <row r="195" spans="1:5" x14ac:dyDescent="0.25">
      <c r="A195" s="6" t="s">
        <v>18</v>
      </c>
      <c r="B195" s="6" t="s">
        <v>19</v>
      </c>
      <c r="C195" s="6" t="s">
        <v>24</v>
      </c>
      <c r="D195" t="s">
        <v>40</v>
      </c>
      <c r="E195" s="7">
        <v>2188.0819999999999</v>
      </c>
    </row>
    <row r="196" spans="1:5" x14ac:dyDescent="0.25">
      <c r="A196" s="6" t="s">
        <v>18</v>
      </c>
      <c r="B196" s="6" t="s">
        <v>22</v>
      </c>
      <c r="C196" s="6" t="s">
        <v>24</v>
      </c>
      <c r="D196" t="s">
        <v>40</v>
      </c>
      <c r="E196" s="7">
        <v>359.41708499999999</v>
      </c>
    </row>
    <row r="197" spans="1:5" x14ac:dyDescent="0.25">
      <c r="A197" s="6" t="s">
        <v>18</v>
      </c>
      <c r="B197" s="6" t="s">
        <v>22</v>
      </c>
      <c r="C197" s="6" t="s">
        <v>24</v>
      </c>
      <c r="D197" t="s">
        <v>40</v>
      </c>
      <c r="E197" s="7">
        <v>335.34703000000002</v>
      </c>
    </row>
    <row r="198" spans="1:5" x14ac:dyDescent="0.25">
      <c r="A198" s="6" t="s">
        <v>21</v>
      </c>
      <c r="B198" s="6" t="s">
        <v>22</v>
      </c>
      <c r="C198" s="6" t="s">
        <v>24</v>
      </c>
      <c r="D198" t="s">
        <v>40</v>
      </c>
      <c r="E198" s="7">
        <v>1434.9854399999999</v>
      </c>
    </row>
    <row r="199" spans="1:5" x14ac:dyDescent="0.25">
      <c r="A199" s="6" t="s">
        <v>21</v>
      </c>
      <c r="B199" s="6" t="s">
        <v>22</v>
      </c>
      <c r="C199" s="6" t="s">
        <v>23</v>
      </c>
      <c r="D199" t="s">
        <v>40</v>
      </c>
      <c r="E199" s="7">
        <v>1188.4048580000001</v>
      </c>
    </row>
    <row r="200" spans="1:5" x14ac:dyDescent="0.25">
      <c r="A200" s="6" t="s">
        <v>21</v>
      </c>
      <c r="B200" s="6" t="s">
        <v>22</v>
      </c>
      <c r="C200" s="6" t="s">
        <v>24</v>
      </c>
      <c r="D200" t="s">
        <v>40</v>
      </c>
      <c r="E200" s="7">
        <v>585.59024999999997</v>
      </c>
    </row>
    <row r="201" spans="1:5" x14ac:dyDescent="0.25">
      <c r="A201" s="6" t="s">
        <v>21</v>
      </c>
      <c r="B201" s="6" t="s">
        <v>22</v>
      </c>
      <c r="C201" s="6" t="s">
        <v>20</v>
      </c>
      <c r="D201" t="s">
        <v>40</v>
      </c>
      <c r="E201" s="7">
        <v>1057.7086999999999</v>
      </c>
    </row>
    <row r="202" spans="1:5" x14ac:dyDescent="0.25">
      <c r="A202" s="6" t="s">
        <v>18</v>
      </c>
      <c r="B202" s="6" t="s">
        <v>19</v>
      </c>
      <c r="C202" s="6" t="s">
        <v>25</v>
      </c>
      <c r="D202" t="s">
        <v>40</v>
      </c>
      <c r="E202" s="7">
        <v>1677.6304049999999</v>
      </c>
    </row>
    <row r="203" spans="1:5" x14ac:dyDescent="0.25">
      <c r="A203" s="6" t="s">
        <v>21</v>
      </c>
      <c r="B203" s="6" t="s">
        <v>22</v>
      </c>
      <c r="C203" s="6" t="s">
        <v>23</v>
      </c>
      <c r="D203" t="s">
        <v>40</v>
      </c>
      <c r="E203" s="7">
        <v>860.53615000000013</v>
      </c>
    </row>
    <row r="204" spans="1:5" x14ac:dyDescent="0.25">
      <c r="A204" s="6" t="s">
        <v>21</v>
      </c>
      <c r="B204" s="6" t="s">
        <v>22</v>
      </c>
      <c r="C204" s="6" t="s">
        <v>25</v>
      </c>
      <c r="D204" t="s">
        <v>40</v>
      </c>
      <c r="E204" s="7">
        <v>239.60958999999997</v>
      </c>
    </row>
    <row r="205" spans="1:5" x14ac:dyDescent="0.25">
      <c r="A205" s="6" t="s">
        <v>18</v>
      </c>
      <c r="B205" s="6" t="s">
        <v>22</v>
      </c>
      <c r="C205" s="6" t="s">
        <v>24</v>
      </c>
      <c r="D205" t="s">
        <v>40</v>
      </c>
      <c r="E205" s="7">
        <v>569.34305000000006</v>
      </c>
    </row>
    <row r="206" spans="1:5" x14ac:dyDescent="0.25">
      <c r="A206" s="6" t="s">
        <v>18</v>
      </c>
      <c r="B206" s="6" t="s">
        <v>22</v>
      </c>
      <c r="C206" s="6" t="s">
        <v>20</v>
      </c>
      <c r="D206" t="s">
        <v>40</v>
      </c>
      <c r="E206" s="7">
        <v>172.8897</v>
      </c>
    </row>
    <row r="207" spans="1:5" x14ac:dyDescent="0.25">
      <c r="A207" s="6" t="s">
        <v>18</v>
      </c>
      <c r="B207" s="6" t="s">
        <v>22</v>
      </c>
      <c r="C207" s="6" t="s">
        <v>23</v>
      </c>
      <c r="D207" t="s">
        <v>40</v>
      </c>
      <c r="E207" s="7">
        <v>858.23022999999989</v>
      </c>
    </row>
    <row r="208" spans="1:5" x14ac:dyDescent="0.25">
      <c r="A208" s="6" t="s">
        <v>18</v>
      </c>
      <c r="B208" s="6" t="s">
        <v>22</v>
      </c>
      <c r="C208" s="6" t="s">
        <v>24</v>
      </c>
      <c r="D208" t="s">
        <v>40</v>
      </c>
      <c r="E208" s="7">
        <v>317.62876999999997</v>
      </c>
    </row>
    <row r="209" spans="1:5" x14ac:dyDescent="0.25">
      <c r="A209" s="6" t="s">
        <v>18</v>
      </c>
      <c r="B209" s="6" t="s">
        <v>22</v>
      </c>
      <c r="C209" s="6" t="s">
        <v>23</v>
      </c>
      <c r="D209" t="s">
        <v>40</v>
      </c>
      <c r="E209" s="7">
        <v>2711.7993780000002</v>
      </c>
    </row>
    <row r="210" spans="1:5" x14ac:dyDescent="0.25">
      <c r="A210" s="6" t="s">
        <v>21</v>
      </c>
      <c r="B210" s="6" t="s">
        <v>22</v>
      </c>
      <c r="C210" s="6" t="s">
        <v>20</v>
      </c>
      <c r="D210" t="s">
        <v>40</v>
      </c>
      <c r="E210" s="7">
        <v>1079.1959999999999</v>
      </c>
    </row>
    <row r="211" spans="1:5" x14ac:dyDescent="0.25">
      <c r="A211" s="6" t="s">
        <v>18</v>
      </c>
      <c r="B211" s="6" t="s">
        <v>22</v>
      </c>
      <c r="C211" s="6" t="s">
        <v>25</v>
      </c>
      <c r="D211" t="s">
        <v>40</v>
      </c>
      <c r="E211" s="7">
        <v>722.82156499999996</v>
      </c>
    </row>
    <row r="212" spans="1:5" x14ac:dyDescent="0.25">
      <c r="A212" s="6" t="s">
        <v>18</v>
      </c>
      <c r="B212" s="6" t="s">
        <v>22</v>
      </c>
      <c r="C212" s="6" t="s">
        <v>24</v>
      </c>
      <c r="D212" t="s">
        <v>40</v>
      </c>
      <c r="E212" s="7">
        <v>1442.607385</v>
      </c>
    </row>
    <row r="213" spans="1:5" x14ac:dyDescent="0.25">
      <c r="A213" s="6" t="s">
        <v>18</v>
      </c>
      <c r="B213" s="6" t="s">
        <v>22</v>
      </c>
      <c r="C213" s="6" t="s">
        <v>20</v>
      </c>
      <c r="D213" t="s">
        <v>40</v>
      </c>
      <c r="E213" s="7">
        <v>452.9477</v>
      </c>
    </row>
    <row r="214" spans="1:5" x14ac:dyDescent="0.25">
      <c r="A214" s="6" t="s">
        <v>18</v>
      </c>
      <c r="B214" s="6" t="s">
        <v>19</v>
      </c>
      <c r="C214" s="6" t="s">
        <v>24</v>
      </c>
      <c r="D214" t="s">
        <v>40</v>
      </c>
      <c r="E214" s="7">
        <v>2388.7662700000001</v>
      </c>
    </row>
    <row r="215" spans="1:5" x14ac:dyDescent="0.25">
      <c r="A215" s="6" t="s">
        <v>21</v>
      </c>
      <c r="B215" s="6" t="s">
        <v>22</v>
      </c>
      <c r="C215" s="6" t="s">
        <v>25</v>
      </c>
      <c r="D215" t="s">
        <v>40</v>
      </c>
      <c r="E215" s="7">
        <v>860.38233999999989</v>
      </c>
    </row>
    <row r="216" spans="1:5" x14ac:dyDescent="0.25">
      <c r="A216" s="6" t="s">
        <v>18</v>
      </c>
      <c r="B216" s="6" t="s">
        <v>22</v>
      </c>
      <c r="C216" s="6" t="s">
        <v>25</v>
      </c>
      <c r="D216" t="s">
        <v>40</v>
      </c>
      <c r="E216" s="7">
        <v>1372.547184</v>
      </c>
    </row>
    <row r="217" spans="1:5" x14ac:dyDescent="0.25">
      <c r="A217" s="6" t="s">
        <v>18</v>
      </c>
      <c r="B217" s="6" t="s">
        <v>22</v>
      </c>
      <c r="C217" s="6" t="s">
        <v>24</v>
      </c>
      <c r="D217" t="s">
        <v>40</v>
      </c>
      <c r="E217" s="7">
        <v>413.40824499999997</v>
      </c>
    </row>
    <row r="218" spans="1:5" x14ac:dyDescent="0.25">
      <c r="A218" s="6" t="s">
        <v>21</v>
      </c>
      <c r="B218" s="6" t="s">
        <v>22</v>
      </c>
      <c r="C218" s="6" t="s">
        <v>24</v>
      </c>
      <c r="D218" t="s">
        <v>40</v>
      </c>
      <c r="E218" s="7">
        <v>619.87518</v>
      </c>
    </row>
    <row r="219" spans="1:5" x14ac:dyDescent="0.25">
      <c r="A219" s="6" t="s">
        <v>21</v>
      </c>
      <c r="B219" s="6" t="s">
        <v>22</v>
      </c>
      <c r="C219" s="6" t="s">
        <v>25</v>
      </c>
      <c r="D219" t="s">
        <v>40</v>
      </c>
      <c r="E219" s="7">
        <v>170.24553</v>
      </c>
    </row>
    <row r="220" spans="1:5" x14ac:dyDescent="0.25">
      <c r="A220" s="6" t="s">
        <v>18</v>
      </c>
      <c r="B220" s="6" t="s">
        <v>22</v>
      </c>
      <c r="C220" s="6" t="s">
        <v>25</v>
      </c>
      <c r="D220" t="s">
        <v>40</v>
      </c>
      <c r="E220" s="7">
        <v>471.82035500000001</v>
      </c>
    </row>
    <row r="221" spans="1:5" x14ac:dyDescent="0.25">
      <c r="A221" s="6" t="s">
        <v>21</v>
      </c>
      <c r="B221" s="6" t="s">
        <v>22</v>
      </c>
      <c r="C221" s="6" t="s">
        <v>23</v>
      </c>
      <c r="D221" t="s">
        <v>40</v>
      </c>
      <c r="E221" s="7">
        <v>659.35083000000009</v>
      </c>
    </row>
    <row r="222" spans="1:5" x14ac:dyDescent="0.25">
      <c r="A222" s="6" t="s">
        <v>18</v>
      </c>
      <c r="B222" s="6" t="s">
        <v>19</v>
      </c>
      <c r="C222" s="6" t="s">
        <v>23</v>
      </c>
      <c r="D222" t="s">
        <v>40</v>
      </c>
      <c r="E222" s="7">
        <v>2612.5674770000001</v>
      </c>
    </row>
    <row r="223" spans="1:5" x14ac:dyDescent="0.25">
      <c r="A223" s="6" t="s">
        <v>21</v>
      </c>
      <c r="B223" s="6" t="s">
        <v>22</v>
      </c>
      <c r="C223" s="6" t="s">
        <v>25</v>
      </c>
      <c r="D223" t="s">
        <v>40</v>
      </c>
      <c r="E223" s="7">
        <v>685.84795999999994</v>
      </c>
    </row>
    <row r="224" spans="1:5" x14ac:dyDescent="0.25">
      <c r="A224" s="6" t="s">
        <v>18</v>
      </c>
      <c r="B224" s="6" t="s">
        <v>19</v>
      </c>
      <c r="C224" s="6" t="s">
        <v>20</v>
      </c>
      <c r="D224" t="s">
        <v>40</v>
      </c>
      <c r="E224" s="7">
        <v>2016.7336029999999</v>
      </c>
    </row>
    <row r="225" spans="1:5" x14ac:dyDescent="0.25">
      <c r="A225" s="6" t="s">
        <v>18</v>
      </c>
      <c r="B225" s="6" t="s">
        <v>22</v>
      </c>
      <c r="C225" s="6" t="s">
        <v>24</v>
      </c>
      <c r="D225" t="s">
        <v>40</v>
      </c>
      <c r="E225" s="7">
        <v>1247.9708949999999</v>
      </c>
    </row>
    <row r="226" spans="1:5" x14ac:dyDescent="0.25">
      <c r="A226" s="6" t="s">
        <v>21</v>
      </c>
      <c r="B226" s="6" t="s">
        <v>22</v>
      </c>
      <c r="C226" s="6" t="s">
        <v>20</v>
      </c>
      <c r="D226" t="s">
        <v>40</v>
      </c>
      <c r="E226" s="7">
        <v>1134.5518999999999</v>
      </c>
    </row>
    <row r="227" spans="1:5" x14ac:dyDescent="0.25">
      <c r="A227" s="6" t="s">
        <v>18</v>
      </c>
      <c r="B227" s="6" t="s">
        <v>22</v>
      </c>
      <c r="C227" s="6" t="s">
        <v>25</v>
      </c>
      <c r="D227" t="s">
        <v>40</v>
      </c>
      <c r="E227" s="7">
        <v>1444.9854399999999</v>
      </c>
    </row>
    <row r="228" spans="1:5" x14ac:dyDescent="0.25">
      <c r="A228" s="6" t="s">
        <v>21</v>
      </c>
      <c r="B228" s="6" t="s">
        <v>22</v>
      </c>
      <c r="C228" s="6" t="s">
        <v>25</v>
      </c>
      <c r="D228" t="s">
        <v>40</v>
      </c>
      <c r="E228" s="7">
        <v>698.55069500000002</v>
      </c>
    </row>
    <row r="229" spans="1:5" x14ac:dyDescent="0.25">
      <c r="A229" s="6" t="s">
        <v>18</v>
      </c>
      <c r="B229" s="6" t="s">
        <v>22</v>
      </c>
      <c r="C229" s="6" t="s">
        <v>24</v>
      </c>
      <c r="D229" t="s">
        <v>40</v>
      </c>
      <c r="E229" s="7">
        <v>429.62711999999999</v>
      </c>
    </row>
    <row r="230" spans="1:5" x14ac:dyDescent="0.25">
      <c r="A230" s="6" t="s">
        <v>21</v>
      </c>
      <c r="B230" s="6" t="s">
        <v>22</v>
      </c>
      <c r="C230" s="6" t="s">
        <v>20</v>
      </c>
      <c r="D230" t="s">
        <v>40</v>
      </c>
      <c r="E230" s="7">
        <v>561.53689999999995</v>
      </c>
    </row>
    <row r="231" spans="1:5" x14ac:dyDescent="0.25">
      <c r="A231" s="6" t="s">
        <v>21</v>
      </c>
      <c r="B231" s="6" t="s">
        <v>22</v>
      </c>
      <c r="C231" s="6" t="s">
        <v>20</v>
      </c>
      <c r="D231" t="s">
        <v>40</v>
      </c>
      <c r="E231" s="7">
        <v>124.15650000000001</v>
      </c>
    </row>
    <row r="232" spans="1:5" x14ac:dyDescent="0.25">
      <c r="A232" s="6" t="s">
        <v>18</v>
      </c>
      <c r="B232" s="6" t="s">
        <v>22</v>
      </c>
      <c r="C232" s="6" t="s">
        <v>25</v>
      </c>
      <c r="D232" t="s">
        <v>40</v>
      </c>
      <c r="E232" s="7">
        <v>1019.7772199999999</v>
      </c>
    </row>
    <row r="233" spans="1:5" x14ac:dyDescent="0.25">
      <c r="A233" s="6" t="s">
        <v>18</v>
      </c>
      <c r="B233" s="6" t="s">
        <v>22</v>
      </c>
      <c r="C233" s="6" t="s">
        <v>25</v>
      </c>
      <c r="D233" t="s">
        <v>40</v>
      </c>
      <c r="E233" s="7">
        <v>454.42348000000004</v>
      </c>
    </row>
    <row r="234" spans="1:5" x14ac:dyDescent="0.25">
      <c r="A234" s="6" t="s">
        <v>21</v>
      </c>
      <c r="B234" s="6" t="s">
        <v>19</v>
      </c>
      <c r="C234" s="6" t="s">
        <v>23</v>
      </c>
      <c r="D234" t="s">
        <v>40</v>
      </c>
      <c r="E234" s="7">
        <v>2692.6514400000001</v>
      </c>
    </row>
    <row r="235" spans="1:5" x14ac:dyDescent="0.25">
      <c r="A235" s="6" t="s">
        <v>21</v>
      </c>
      <c r="B235" s="6" t="s">
        <v>22</v>
      </c>
      <c r="C235" s="6" t="s">
        <v>20</v>
      </c>
      <c r="D235" t="s">
        <v>40</v>
      </c>
      <c r="E235" s="7">
        <v>1095.933</v>
      </c>
    </row>
    <row r="236" spans="1:5" x14ac:dyDescent="0.25">
      <c r="A236" s="6" t="s">
        <v>18</v>
      </c>
      <c r="B236" s="6" t="s">
        <v>19</v>
      </c>
      <c r="C236" s="6" t="s">
        <v>25</v>
      </c>
      <c r="D236" t="s">
        <v>40</v>
      </c>
      <c r="E236" s="7">
        <v>1428.3459399999999</v>
      </c>
    </row>
    <row r="237" spans="1:5" x14ac:dyDescent="0.25">
      <c r="A237" s="6" t="s">
        <v>18</v>
      </c>
      <c r="B237" s="6" t="s">
        <v>22</v>
      </c>
      <c r="C237" s="6" t="s">
        <v>25</v>
      </c>
      <c r="D237" t="s">
        <v>40</v>
      </c>
      <c r="E237" s="7">
        <v>853.46717999999998</v>
      </c>
    </row>
    <row r="238" spans="1:5" x14ac:dyDescent="0.25">
      <c r="A238" s="6" t="s">
        <v>18</v>
      </c>
      <c r="B238" s="6" t="s">
        <v>22</v>
      </c>
      <c r="C238" s="6" t="s">
        <v>25</v>
      </c>
      <c r="D238" t="s">
        <v>40</v>
      </c>
      <c r="E238" s="7">
        <v>713.39025000000004</v>
      </c>
    </row>
    <row r="239" spans="1:5" x14ac:dyDescent="0.25">
      <c r="A239" s="6" t="s">
        <v>21</v>
      </c>
      <c r="B239" s="6" t="s">
        <v>22</v>
      </c>
      <c r="C239" s="6" t="s">
        <v>23</v>
      </c>
      <c r="D239" t="s">
        <v>40</v>
      </c>
      <c r="E239" s="7">
        <v>151.53449000000001</v>
      </c>
    </row>
    <row r="240" spans="1:5" x14ac:dyDescent="0.25">
      <c r="A240" s="6" t="s">
        <v>21</v>
      </c>
      <c r="B240" s="6" t="s">
        <v>22</v>
      </c>
      <c r="C240" s="6" t="s">
        <v>20</v>
      </c>
      <c r="D240" t="s">
        <v>40</v>
      </c>
      <c r="E240" s="7">
        <v>196.47800000000001</v>
      </c>
    </row>
    <row r="241" spans="1:5" x14ac:dyDescent="0.25">
      <c r="A241" s="6" t="s">
        <v>18</v>
      </c>
      <c r="B241" s="6" t="s">
        <v>22</v>
      </c>
      <c r="C241" s="6" t="s">
        <v>20</v>
      </c>
      <c r="D241" t="s">
        <v>40</v>
      </c>
      <c r="E241" s="7">
        <v>320.87869999999998</v>
      </c>
    </row>
    <row r="242" spans="1:5" x14ac:dyDescent="0.25">
      <c r="A242" s="6" t="s">
        <v>21</v>
      </c>
      <c r="B242" s="6" t="s">
        <v>19</v>
      </c>
      <c r="C242" s="6" t="s">
        <v>25</v>
      </c>
      <c r="D242" t="s">
        <v>40</v>
      </c>
      <c r="E242" s="7">
        <v>2125.9377949999998</v>
      </c>
    </row>
    <row r="243" spans="1:5" x14ac:dyDescent="0.25">
      <c r="A243" s="6" t="s">
        <v>18</v>
      </c>
      <c r="B243" s="6" t="s">
        <v>19</v>
      </c>
      <c r="C243" s="6" t="s">
        <v>25</v>
      </c>
      <c r="D243" t="s">
        <v>40</v>
      </c>
      <c r="E243" s="7">
        <v>1611.53045</v>
      </c>
    </row>
    <row r="244" spans="1:5" x14ac:dyDescent="0.25">
      <c r="A244" s="6" t="s">
        <v>18</v>
      </c>
      <c r="B244" s="6" t="s">
        <v>19</v>
      </c>
      <c r="C244" s="6" t="s">
        <v>24</v>
      </c>
      <c r="D244" t="s">
        <v>40</v>
      </c>
      <c r="E244" s="7">
        <v>1876.5875449999999</v>
      </c>
    </row>
    <row r="245" spans="1:5" x14ac:dyDescent="0.25">
      <c r="A245" s="6" t="s">
        <v>18</v>
      </c>
      <c r="B245" s="6" t="s">
        <v>22</v>
      </c>
      <c r="C245" s="6" t="s">
        <v>20</v>
      </c>
      <c r="D245" t="s">
        <v>40</v>
      </c>
      <c r="E245" s="7">
        <v>173.1677</v>
      </c>
    </row>
    <row r="246" spans="1:5" x14ac:dyDescent="0.25">
      <c r="A246" s="6" t="s">
        <v>18</v>
      </c>
      <c r="B246" s="6" t="s">
        <v>22</v>
      </c>
      <c r="C246" s="6" t="s">
        <v>25</v>
      </c>
      <c r="D246" t="s">
        <v>40</v>
      </c>
      <c r="E246" s="7">
        <v>2239.5744239999999</v>
      </c>
    </row>
    <row r="247" spans="1:5" x14ac:dyDescent="0.25">
      <c r="A247" s="6" t="s">
        <v>18</v>
      </c>
      <c r="B247" s="6" t="s">
        <v>19</v>
      </c>
      <c r="C247" s="6" t="s">
        <v>20</v>
      </c>
      <c r="D247" t="s">
        <v>38</v>
      </c>
      <c r="E247" s="7">
        <v>1688.4923999999999</v>
      </c>
    </row>
    <row r="248" spans="1:5" x14ac:dyDescent="0.25">
      <c r="A248" s="6" t="s">
        <v>21</v>
      </c>
      <c r="B248" s="6" t="s">
        <v>22</v>
      </c>
      <c r="C248" s="6" t="s">
        <v>24</v>
      </c>
      <c r="D248" t="s">
        <v>38</v>
      </c>
      <c r="E248" s="7">
        <v>386.68552</v>
      </c>
    </row>
    <row r="249" spans="1:5" x14ac:dyDescent="0.25">
      <c r="A249" s="6" t="s">
        <v>18</v>
      </c>
      <c r="B249" s="6" t="s">
        <v>22</v>
      </c>
      <c r="C249" s="6" t="s">
        <v>23</v>
      </c>
      <c r="D249" t="s">
        <v>38</v>
      </c>
      <c r="E249" s="7">
        <v>375.66215999999997</v>
      </c>
    </row>
    <row r="250" spans="1:5" x14ac:dyDescent="0.25">
      <c r="A250" s="6" t="s">
        <v>18</v>
      </c>
      <c r="B250" s="6" t="s">
        <v>22</v>
      </c>
      <c r="C250" s="6" t="s">
        <v>24</v>
      </c>
      <c r="D250" t="s">
        <v>38</v>
      </c>
      <c r="E250" s="7">
        <v>728.15056000000004</v>
      </c>
    </row>
    <row r="251" spans="1:5" x14ac:dyDescent="0.25">
      <c r="A251" s="6" t="s">
        <v>21</v>
      </c>
      <c r="B251" s="6" t="s">
        <v>22</v>
      </c>
      <c r="C251" s="6" t="s">
        <v>25</v>
      </c>
      <c r="D251" t="s">
        <v>38</v>
      </c>
      <c r="E251" s="7">
        <v>640.64107000000001</v>
      </c>
    </row>
    <row r="252" spans="1:5" x14ac:dyDescent="0.25">
      <c r="A252" s="6" t="s">
        <v>18</v>
      </c>
      <c r="B252" s="6" t="s">
        <v>22</v>
      </c>
      <c r="C252" s="6" t="s">
        <v>24</v>
      </c>
      <c r="D252" t="s">
        <v>38</v>
      </c>
      <c r="E252" s="7">
        <v>2892.3136920000002</v>
      </c>
    </row>
    <row r="253" spans="1:5" x14ac:dyDescent="0.25">
      <c r="A253" s="6" t="s">
        <v>21</v>
      </c>
      <c r="B253" s="6" t="s">
        <v>22</v>
      </c>
      <c r="C253" s="6" t="s">
        <v>25</v>
      </c>
      <c r="D253" t="s">
        <v>38</v>
      </c>
      <c r="E253" s="7">
        <v>272.13207999999997</v>
      </c>
    </row>
    <row r="254" spans="1:5" x14ac:dyDescent="0.25">
      <c r="A254" s="6" t="s">
        <v>18</v>
      </c>
      <c r="B254" s="6" t="s">
        <v>19</v>
      </c>
      <c r="C254" s="6" t="s">
        <v>23</v>
      </c>
      <c r="D254" t="s">
        <v>38</v>
      </c>
      <c r="E254" s="7">
        <v>2780.8725100000001</v>
      </c>
    </row>
    <row r="255" spans="1:5" x14ac:dyDescent="0.25">
      <c r="A255" s="6" t="s">
        <v>21</v>
      </c>
      <c r="B255" s="6" t="s">
        <v>22</v>
      </c>
      <c r="C255" s="6" t="s">
        <v>24</v>
      </c>
      <c r="D255" t="s">
        <v>38</v>
      </c>
      <c r="E255" s="7">
        <v>620.390175</v>
      </c>
    </row>
    <row r="256" spans="1:5" x14ac:dyDescent="0.25">
      <c r="A256" s="6" t="s">
        <v>18</v>
      </c>
      <c r="B256" s="6" t="s">
        <v>22</v>
      </c>
      <c r="C256" s="6" t="s">
        <v>23</v>
      </c>
      <c r="D256" t="s">
        <v>38</v>
      </c>
      <c r="E256" s="7">
        <v>1400.11338</v>
      </c>
    </row>
    <row r="257" spans="1:5" x14ac:dyDescent="0.25">
      <c r="A257" s="6" t="s">
        <v>18</v>
      </c>
      <c r="B257" s="6" t="s">
        <v>22</v>
      </c>
      <c r="C257" s="6" t="s">
        <v>25</v>
      </c>
      <c r="D257" t="s">
        <v>38</v>
      </c>
      <c r="E257" s="7">
        <v>219.81898500000003</v>
      </c>
    </row>
    <row r="258" spans="1:5" x14ac:dyDescent="0.25">
      <c r="A258" s="6" t="s">
        <v>18</v>
      </c>
      <c r="B258" s="6" t="s">
        <v>22</v>
      </c>
      <c r="C258" s="6" t="s">
        <v>20</v>
      </c>
      <c r="D258" t="s">
        <v>38</v>
      </c>
      <c r="E258" s="7">
        <v>468.77969999999993</v>
      </c>
    </row>
    <row r="259" spans="1:5" x14ac:dyDescent="0.25">
      <c r="A259" s="6" t="s">
        <v>21</v>
      </c>
      <c r="B259" s="6" t="s">
        <v>22</v>
      </c>
      <c r="C259" s="6" t="s">
        <v>24</v>
      </c>
      <c r="D259" t="s">
        <v>38</v>
      </c>
      <c r="E259" s="7">
        <v>1377.0097900000001</v>
      </c>
    </row>
    <row r="260" spans="1:5" x14ac:dyDescent="0.25">
      <c r="A260" s="6" t="s">
        <v>18</v>
      </c>
      <c r="B260" s="6" t="s">
        <v>22</v>
      </c>
      <c r="C260" s="6" t="s">
        <v>25</v>
      </c>
      <c r="D260" t="s">
        <v>38</v>
      </c>
      <c r="E260" s="7">
        <v>304.6062</v>
      </c>
    </row>
    <row r="261" spans="1:5" x14ac:dyDescent="0.25">
      <c r="A261" s="6" t="s">
        <v>21</v>
      </c>
      <c r="B261" s="6" t="s">
        <v>19</v>
      </c>
      <c r="C261" s="6" t="s">
        <v>20</v>
      </c>
      <c r="D261" t="s">
        <v>38</v>
      </c>
      <c r="E261" s="7">
        <v>2356.8272000000002</v>
      </c>
    </row>
    <row r="262" spans="1:5" x14ac:dyDescent="0.25">
      <c r="A262" s="6" t="s">
        <v>18</v>
      </c>
      <c r="B262" s="6" t="s">
        <v>22</v>
      </c>
      <c r="C262" s="6" t="s">
        <v>24</v>
      </c>
      <c r="D262" t="s">
        <v>38</v>
      </c>
      <c r="E262" s="7">
        <v>805.96791000000007</v>
      </c>
    </row>
    <row r="263" spans="1:5" x14ac:dyDescent="0.25">
      <c r="A263" s="6" t="s">
        <v>21</v>
      </c>
      <c r="B263" s="6" t="s">
        <v>22</v>
      </c>
      <c r="C263" s="6" t="s">
        <v>25</v>
      </c>
      <c r="D263" t="s">
        <v>38</v>
      </c>
      <c r="E263" s="7">
        <v>860.62173999999993</v>
      </c>
    </row>
    <row r="264" spans="1:5" x14ac:dyDescent="0.25">
      <c r="A264" s="6" t="s">
        <v>18</v>
      </c>
      <c r="B264" s="6" t="s">
        <v>22</v>
      </c>
      <c r="C264" s="6" t="s">
        <v>24</v>
      </c>
      <c r="D264" t="s">
        <v>38</v>
      </c>
      <c r="E264" s="7">
        <v>413.36416499999996</v>
      </c>
    </row>
    <row r="265" spans="1:5" x14ac:dyDescent="0.25">
      <c r="A265" s="6" t="s">
        <v>18</v>
      </c>
      <c r="B265" s="6" t="s">
        <v>22</v>
      </c>
      <c r="C265" s="6" t="s">
        <v>20</v>
      </c>
      <c r="D265" t="s">
        <v>38</v>
      </c>
      <c r="E265" s="7">
        <v>174.32139999999998</v>
      </c>
    </row>
    <row r="266" spans="1:5" x14ac:dyDescent="0.25">
      <c r="A266" s="6" t="s">
        <v>21</v>
      </c>
      <c r="B266" s="6" t="s">
        <v>22</v>
      </c>
      <c r="C266" s="6" t="s">
        <v>24</v>
      </c>
      <c r="D266" t="s">
        <v>38</v>
      </c>
      <c r="E266" s="7">
        <v>638.93778499999996</v>
      </c>
    </row>
    <row r="267" spans="1:5" x14ac:dyDescent="0.25">
      <c r="A267" s="6" t="s">
        <v>21</v>
      </c>
      <c r="B267" s="6" t="s">
        <v>22</v>
      </c>
      <c r="C267" s="6" t="s">
        <v>25</v>
      </c>
      <c r="D267" t="s">
        <v>38</v>
      </c>
      <c r="E267" s="7">
        <v>679.94579999999996</v>
      </c>
    </row>
    <row r="268" spans="1:5" x14ac:dyDescent="0.25">
      <c r="A268" s="6" t="s">
        <v>18</v>
      </c>
      <c r="B268" s="6" t="s">
        <v>22</v>
      </c>
      <c r="C268" s="6" t="s">
        <v>20</v>
      </c>
      <c r="D268" t="s">
        <v>38</v>
      </c>
      <c r="E268" s="7">
        <v>1174.1726000000001</v>
      </c>
    </row>
    <row r="269" spans="1:5" x14ac:dyDescent="0.25">
      <c r="A269" s="6" t="s">
        <v>21</v>
      </c>
      <c r="B269" s="6" t="s">
        <v>22</v>
      </c>
      <c r="C269" s="6" t="s">
        <v>20</v>
      </c>
      <c r="D269" t="s">
        <v>38</v>
      </c>
      <c r="E269" s="7">
        <v>772.68540000000007</v>
      </c>
    </row>
    <row r="270" spans="1:5" x14ac:dyDescent="0.25">
      <c r="A270" s="6" t="s">
        <v>18</v>
      </c>
      <c r="B270" s="6" t="s">
        <v>22</v>
      </c>
      <c r="C270" s="6" t="s">
        <v>23</v>
      </c>
      <c r="D270" t="s">
        <v>38</v>
      </c>
      <c r="E270" s="7">
        <v>394.74131</v>
      </c>
    </row>
    <row r="271" spans="1:5" x14ac:dyDescent="0.25">
      <c r="A271" s="6" t="s">
        <v>21</v>
      </c>
      <c r="B271" s="6" t="s">
        <v>22</v>
      </c>
      <c r="C271" s="6" t="s">
        <v>25</v>
      </c>
      <c r="D271" t="s">
        <v>38</v>
      </c>
      <c r="E271" s="7">
        <v>444.12131499999998</v>
      </c>
    </row>
    <row r="272" spans="1:5" x14ac:dyDescent="0.25">
      <c r="A272" s="6" t="s">
        <v>18</v>
      </c>
      <c r="B272" s="6" t="s">
        <v>22</v>
      </c>
      <c r="C272" s="6" t="s">
        <v>20</v>
      </c>
      <c r="D272" t="s">
        <v>38</v>
      </c>
      <c r="E272" s="7">
        <v>1107.3175999999999</v>
      </c>
    </row>
    <row r="273" spans="1:5" x14ac:dyDescent="0.25">
      <c r="A273" s="6" t="s">
        <v>18</v>
      </c>
      <c r="B273" s="6" t="s">
        <v>22</v>
      </c>
      <c r="C273" s="6" t="s">
        <v>24</v>
      </c>
      <c r="D273" t="s">
        <v>38</v>
      </c>
      <c r="E273" s="7">
        <v>802.66665999999998</v>
      </c>
    </row>
    <row r="274" spans="1:5" x14ac:dyDescent="0.25">
      <c r="A274" s="6" t="s">
        <v>18</v>
      </c>
      <c r="B274" s="6" t="s">
        <v>22</v>
      </c>
      <c r="C274" s="6" t="s">
        <v>24</v>
      </c>
      <c r="D274" t="s">
        <v>38</v>
      </c>
      <c r="E274" s="7">
        <v>1108.2577200000001</v>
      </c>
    </row>
    <row r="275" spans="1:5" x14ac:dyDescent="0.25">
      <c r="A275" s="6" t="s">
        <v>21</v>
      </c>
      <c r="B275" s="6" t="s">
        <v>19</v>
      </c>
      <c r="C275" s="6" t="s">
        <v>25</v>
      </c>
      <c r="D275" t="s">
        <v>38</v>
      </c>
      <c r="E275" s="7">
        <v>3018.4936699999998</v>
      </c>
    </row>
    <row r="276" spans="1:5" x14ac:dyDescent="0.25">
      <c r="A276" s="6" t="s">
        <v>21</v>
      </c>
      <c r="B276" s="6" t="s">
        <v>22</v>
      </c>
      <c r="C276" s="6" t="s">
        <v>25</v>
      </c>
      <c r="D276" t="s">
        <v>38</v>
      </c>
      <c r="E276" s="7">
        <v>364.50894</v>
      </c>
    </row>
    <row r="277" spans="1:5" x14ac:dyDescent="0.25">
      <c r="A277" s="6" t="s">
        <v>18</v>
      </c>
      <c r="B277" s="6" t="s">
        <v>19</v>
      </c>
      <c r="C277" s="6" t="s">
        <v>23</v>
      </c>
      <c r="D277" t="s">
        <v>38</v>
      </c>
      <c r="E277" s="7">
        <v>3094.2191800000001</v>
      </c>
    </row>
    <row r="278" spans="1:5" x14ac:dyDescent="0.25">
      <c r="A278" s="6" t="s">
        <v>18</v>
      </c>
      <c r="B278" s="6" t="s">
        <v>22</v>
      </c>
      <c r="C278" s="6" t="s">
        <v>20</v>
      </c>
      <c r="D278" t="s">
        <v>38</v>
      </c>
      <c r="E278" s="7">
        <v>500.38530000000003</v>
      </c>
    </row>
    <row r="279" spans="1:5" x14ac:dyDescent="0.25">
      <c r="A279" s="6" t="s">
        <v>21</v>
      </c>
      <c r="B279" s="6" t="s">
        <v>19</v>
      </c>
      <c r="C279" s="6" t="s">
        <v>24</v>
      </c>
      <c r="D279" t="s">
        <v>38</v>
      </c>
      <c r="E279" s="7">
        <v>1756.037975</v>
      </c>
    </row>
    <row r="280" spans="1:5" x14ac:dyDescent="0.25">
      <c r="A280" s="6" t="s">
        <v>18</v>
      </c>
      <c r="B280" s="6" t="s">
        <v>22</v>
      </c>
      <c r="C280" s="6" t="s">
        <v>20</v>
      </c>
      <c r="D280" t="s">
        <v>38</v>
      </c>
      <c r="E280" s="7">
        <v>233.15189999999998</v>
      </c>
    </row>
    <row r="281" spans="1:5" x14ac:dyDescent="0.25">
      <c r="A281" s="6" t="s">
        <v>21</v>
      </c>
      <c r="B281" s="6" t="s">
        <v>22</v>
      </c>
      <c r="C281" s="6" t="s">
        <v>23</v>
      </c>
      <c r="D281" t="s">
        <v>38</v>
      </c>
      <c r="E281" s="7">
        <v>286.71195999999998</v>
      </c>
    </row>
    <row r="282" spans="1:5" x14ac:dyDescent="0.25">
      <c r="A282" s="6" t="s">
        <v>18</v>
      </c>
      <c r="B282" s="6" t="s">
        <v>22</v>
      </c>
      <c r="C282" s="6" t="s">
        <v>20</v>
      </c>
      <c r="D282" t="s">
        <v>38</v>
      </c>
      <c r="E282" s="7">
        <v>1188.1358</v>
      </c>
    </row>
    <row r="283" spans="1:5" x14ac:dyDescent="0.25">
      <c r="A283" s="6" t="s">
        <v>21</v>
      </c>
      <c r="B283" s="6" t="s">
        <v>22</v>
      </c>
      <c r="C283" s="6" t="s">
        <v>25</v>
      </c>
      <c r="D283" t="s">
        <v>38</v>
      </c>
      <c r="E283" s="7">
        <v>3025.9995559999998</v>
      </c>
    </row>
    <row r="284" spans="1:5" x14ac:dyDescent="0.25">
      <c r="A284" s="6" t="s">
        <v>18</v>
      </c>
      <c r="B284" s="6" t="s">
        <v>19</v>
      </c>
      <c r="C284" s="6" t="s">
        <v>23</v>
      </c>
      <c r="D284" t="s">
        <v>38</v>
      </c>
      <c r="E284" s="7">
        <v>1910.7779600000001</v>
      </c>
    </row>
    <row r="285" spans="1:5" x14ac:dyDescent="0.25">
      <c r="A285" s="6" t="s">
        <v>18</v>
      </c>
      <c r="B285" s="6" t="s">
        <v>22</v>
      </c>
      <c r="C285" s="6" t="s">
        <v>23</v>
      </c>
      <c r="D285" t="s">
        <v>38</v>
      </c>
      <c r="E285" s="7">
        <v>860.13292999999999</v>
      </c>
    </row>
    <row r="286" spans="1:5" x14ac:dyDescent="0.25">
      <c r="A286" s="6" t="s">
        <v>18</v>
      </c>
      <c r="B286" s="6" t="s">
        <v>22</v>
      </c>
      <c r="C286" s="6" t="s">
        <v>24</v>
      </c>
      <c r="D286" t="s">
        <v>38</v>
      </c>
      <c r="E286" s="7">
        <v>225.747525</v>
      </c>
    </row>
    <row r="287" spans="1:5" x14ac:dyDescent="0.25">
      <c r="A287" s="6" t="s">
        <v>18</v>
      </c>
      <c r="B287" s="6" t="s">
        <v>22</v>
      </c>
      <c r="C287" s="6" t="s">
        <v>25</v>
      </c>
      <c r="D287" t="s">
        <v>38</v>
      </c>
      <c r="E287" s="7">
        <v>338.53991500000001</v>
      </c>
    </row>
    <row r="288" spans="1:5" x14ac:dyDescent="0.25">
      <c r="A288" s="6" t="s">
        <v>18</v>
      </c>
      <c r="B288" s="6" t="s">
        <v>19</v>
      </c>
      <c r="C288" s="6" t="s">
        <v>20</v>
      </c>
      <c r="D288" t="s">
        <v>38</v>
      </c>
      <c r="E288" s="7">
        <v>1708.1080000000002</v>
      </c>
    </row>
    <row r="289" spans="1:5" x14ac:dyDescent="0.25">
      <c r="A289" s="6" t="s">
        <v>18</v>
      </c>
      <c r="B289" s="6" t="s">
        <v>22</v>
      </c>
      <c r="C289" s="6" t="s">
        <v>25</v>
      </c>
      <c r="D289" t="s">
        <v>38</v>
      </c>
      <c r="E289" s="7">
        <v>1281.5444949999999</v>
      </c>
    </row>
    <row r="290" spans="1:5" x14ac:dyDescent="0.25">
      <c r="A290" s="6" t="s">
        <v>21</v>
      </c>
      <c r="B290" s="6" t="s">
        <v>22</v>
      </c>
      <c r="C290" s="6" t="s">
        <v>24</v>
      </c>
      <c r="D290" t="s">
        <v>38</v>
      </c>
      <c r="E290" s="7">
        <v>163.25644500000001</v>
      </c>
    </row>
    <row r="291" spans="1:5" x14ac:dyDescent="0.25">
      <c r="A291" s="6" t="s">
        <v>18</v>
      </c>
      <c r="B291" s="6" t="s">
        <v>22</v>
      </c>
      <c r="C291" s="6" t="s">
        <v>25</v>
      </c>
      <c r="D291" t="s">
        <v>38</v>
      </c>
      <c r="E291" s="7">
        <v>245.721115</v>
      </c>
    </row>
    <row r="292" spans="1:5" x14ac:dyDescent="0.25">
      <c r="A292" s="6" t="s">
        <v>18</v>
      </c>
      <c r="B292" s="6" t="s">
        <v>22</v>
      </c>
      <c r="C292" s="6" t="s">
        <v>23</v>
      </c>
      <c r="D292" t="s">
        <v>38</v>
      </c>
      <c r="E292" s="7">
        <v>215.56815</v>
      </c>
    </row>
    <row r="293" spans="1:5" x14ac:dyDescent="0.25">
      <c r="A293" s="6" t="s">
        <v>21</v>
      </c>
      <c r="B293" s="6" t="s">
        <v>22</v>
      </c>
      <c r="C293" s="6" t="s">
        <v>24</v>
      </c>
      <c r="D293" t="s">
        <v>38</v>
      </c>
      <c r="E293" s="7">
        <v>204.56852499999999</v>
      </c>
    </row>
    <row r="294" spans="1:5" x14ac:dyDescent="0.25">
      <c r="A294" s="6" t="s">
        <v>21</v>
      </c>
      <c r="B294" s="6" t="s">
        <v>19</v>
      </c>
      <c r="C294" s="6" t="s">
        <v>23</v>
      </c>
      <c r="D294" t="s">
        <v>38</v>
      </c>
      <c r="E294" s="7">
        <v>1897.2494999999999</v>
      </c>
    </row>
    <row r="295" spans="1:5" x14ac:dyDescent="0.25">
      <c r="A295" s="6" t="s">
        <v>21</v>
      </c>
      <c r="B295" s="6" t="s">
        <v>22</v>
      </c>
      <c r="C295" s="6" t="s">
        <v>24</v>
      </c>
      <c r="D295" t="s">
        <v>38</v>
      </c>
      <c r="E295" s="7">
        <v>1815.7876000000001</v>
      </c>
    </row>
    <row r="296" spans="1:5" x14ac:dyDescent="0.25">
      <c r="A296" s="6" t="s">
        <v>21</v>
      </c>
      <c r="B296" s="6" t="s">
        <v>19</v>
      </c>
      <c r="C296" s="6" t="s">
        <v>24</v>
      </c>
      <c r="D296" t="s">
        <v>38</v>
      </c>
      <c r="E296" s="7">
        <v>2074.5989099999997</v>
      </c>
    </row>
    <row r="297" spans="1:5" x14ac:dyDescent="0.25">
      <c r="A297" s="6" t="s">
        <v>21</v>
      </c>
      <c r="B297" s="6" t="s">
        <v>22</v>
      </c>
      <c r="C297" s="6" t="s">
        <v>20</v>
      </c>
      <c r="D297" t="s">
        <v>38</v>
      </c>
      <c r="E297" s="7">
        <v>184.25190000000001</v>
      </c>
    </row>
    <row r="298" spans="1:5" x14ac:dyDescent="0.25">
      <c r="A298" s="6" t="s">
        <v>21</v>
      </c>
      <c r="B298" s="6" t="s">
        <v>22</v>
      </c>
      <c r="C298" s="6" t="s">
        <v>23</v>
      </c>
      <c r="D298" t="s">
        <v>38</v>
      </c>
      <c r="E298" s="7">
        <v>778.96350000000007</v>
      </c>
    </row>
    <row r="299" spans="1:5" x14ac:dyDescent="0.25">
      <c r="A299" s="6" t="s">
        <v>18</v>
      </c>
      <c r="B299" s="6" t="s">
        <v>22</v>
      </c>
      <c r="C299" s="6" t="s">
        <v>25</v>
      </c>
      <c r="D299" t="s">
        <v>38</v>
      </c>
      <c r="E299" s="7">
        <v>707.71893999999998</v>
      </c>
    </row>
    <row r="300" spans="1:5" x14ac:dyDescent="0.25">
      <c r="A300" s="6" t="s">
        <v>21</v>
      </c>
      <c r="B300" s="6" t="s">
        <v>19</v>
      </c>
      <c r="C300" s="6" t="s">
        <v>25</v>
      </c>
      <c r="D300" t="s">
        <v>38</v>
      </c>
      <c r="E300" s="7">
        <v>1551.818025</v>
      </c>
    </row>
    <row r="301" spans="1:5" x14ac:dyDescent="0.25">
      <c r="A301" s="6" t="s">
        <v>18</v>
      </c>
      <c r="B301" s="6" t="s">
        <v>22</v>
      </c>
      <c r="C301" s="6" t="s">
        <v>23</v>
      </c>
      <c r="D301" t="s">
        <v>38</v>
      </c>
      <c r="E301" s="7">
        <v>1974.9383379999999</v>
      </c>
    </row>
    <row r="302" spans="1:5" x14ac:dyDescent="0.25">
      <c r="A302" s="6" t="s">
        <v>18</v>
      </c>
      <c r="B302" s="6" t="s">
        <v>19</v>
      </c>
      <c r="C302" s="6" t="s">
        <v>24</v>
      </c>
      <c r="D302" t="s">
        <v>38</v>
      </c>
      <c r="E302" s="7">
        <v>2134.8705999999997</v>
      </c>
    </row>
    <row r="303" spans="1:5" x14ac:dyDescent="0.25">
      <c r="A303" s="6" t="s">
        <v>18</v>
      </c>
      <c r="B303" s="6" t="s">
        <v>22</v>
      </c>
      <c r="C303" s="6" t="s">
        <v>20</v>
      </c>
      <c r="D303" t="s">
        <v>38</v>
      </c>
      <c r="E303" s="7">
        <v>515.21339999999998</v>
      </c>
    </row>
    <row r="304" spans="1:5" x14ac:dyDescent="0.25">
      <c r="A304" s="6" t="s">
        <v>21</v>
      </c>
      <c r="B304" s="6" t="s">
        <v>22</v>
      </c>
      <c r="C304" s="6" t="s">
        <v>24</v>
      </c>
      <c r="D304" t="s">
        <v>38</v>
      </c>
      <c r="E304" s="7">
        <v>502.81466</v>
      </c>
    </row>
    <row r="305" spans="1:5" x14ac:dyDescent="0.25">
      <c r="A305" s="6" t="s">
        <v>21</v>
      </c>
      <c r="B305" s="6" t="s">
        <v>22</v>
      </c>
      <c r="C305" s="6" t="s">
        <v>25</v>
      </c>
      <c r="D305" t="s">
        <v>38</v>
      </c>
      <c r="E305" s="7">
        <v>1040.7085849999999</v>
      </c>
    </row>
    <row r="306" spans="1:5" x14ac:dyDescent="0.25">
      <c r="A306" s="6" t="s">
        <v>21</v>
      </c>
      <c r="B306" s="6" t="s">
        <v>22</v>
      </c>
      <c r="C306" s="6" t="s">
        <v>24</v>
      </c>
      <c r="D306" t="s">
        <v>38</v>
      </c>
      <c r="E306" s="7">
        <v>645.58626500000003</v>
      </c>
    </row>
    <row r="307" spans="1:5" x14ac:dyDescent="0.25">
      <c r="A307" s="6" t="s">
        <v>21</v>
      </c>
      <c r="B307" s="6" t="s">
        <v>22</v>
      </c>
      <c r="C307" s="6" t="s">
        <v>20</v>
      </c>
      <c r="D307" t="s">
        <v>38</v>
      </c>
      <c r="E307" s="7">
        <v>1043.6096</v>
      </c>
    </row>
    <row r="308" spans="1:5" x14ac:dyDescent="0.25">
      <c r="A308" s="6" t="s">
        <v>18</v>
      </c>
      <c r="B308" s="6" t="s">
        <v>22</v>
      </c>
      <c r="C308" s="6" t="s">
        <v>20</v>
      </c>
      <c r="D308" t="s">
        <v>38</v>
      </c>
      <c r="E308" s="7">
        <v>882.3279</v>
      </c>
    </row>
    <row r="309" spans="1:5" x14ac:dyDescent="0.25">
      <c r="A309" s="6" t="s">
        <v>21</v>
      </c>
      <c r="B309" s="6" t="s">
        <v>22</v>
      </c>
      <c r="C309" s="6" t="s">
        <v>24</v>
      </c>
      <c r="D309" t="s">
        <v>38</v>
      </c>
      <c r="E309" s="7">
        <v>1173.5879049999999</v>
      </c>
    </row>
    <row r="310" spans="1:5" x14ac:dyDescent="0.25">
      <c r="A310" s="6" t="s">
        <v>18</v>
      </c>
      <c r="B310" s="6" t="s">
        <v>22</v>
      </c>
      <c r="C310" s="6" t="s">
        <v>24</v>
      </c>
      <c r="D310" t="s">
        <v>38</v>
      </c>
      <c r="E310" s="7">
        <v>741.94778999999994</v>
      </c>
    </row>
    <row r="311" spans="1:5" x14ac:dyDescent="0.25">
      <c r="A311" s="6" t="s">
        <v>18</v>
      </c>
      <c r="B311" s="6" t="s">
        <v>22</v>
      </c>
      <c r="C311" s="6" t="s">
        <v>23</v>
      </c>
      <c r="D311" t="s">
        <v>38</v>
      </c>
      <c r="E311" s="7">
        <v>398.19767999999999</v>
      </c>
    </row>
    <row r="312" spans="1:5" x14ac:dyDescent="0.25">
      <c r="A312" s="6" t="s">
        <v>18</v>
      </c>
      <c r="B312" s="6" t="s">
        <v>22</v>
      </c>
      <c r="C312" s="6" t="s">
        <v>20</v>
      </c>
      <c r="D312" t="s">
        <v>38</v>
      </c>
      <c r="E312" s="7">
        <v>488.38659999999999</v>
      </c>
    </row>
    <row r="313" spans="1:5" x14ac:dyDescent="0.25">
      <c r="A313" s="6" t="s">
        <v>21</v>
      </c>
      <c r="B313" s="6" t="s">
        <v>22</v>
      </c>
      <c r="C313" s="6" t="s">
        <v>23</v>
      </c>
      <c r="D313" t="s">
        <v>38</v>
      </c>
      <c r="E313" s="7">
        <v>213.76536000000002</v>
      </c>
    </row>
    <row r="314" spans="1:5" x14ac:dyDescent="0.25">
      <c r="A314" s="6" t="s">
        <v>18</v>
      </c>
      <c r="B314" s="6" t="s">
        <v>22</v>
      </c>
      <c r="C314" s="6" t="s">
        <v>24</v>
      </c>
      <c r="D314" t="s">
        <v>38</v>
      </c>
      <c r="E314" s="7">
        <v>1204.4342000000001</v>
      </c>
    </row>
    <row r="315" spans="1:5" x14ac:dyDescent="0.25">
      <c r="A315" s="6" t="s">
        <v>18</v>
      </c>
      <c r="B315" s="6" t="s">
        <v>22</v>
      </c>
      <c r="C315" s="6" t="s">
        <v>23</v>
      </c>
      <c r="D315" t="s">
        <v>38</v>
      </c>
      <c r="E315" s="7">
        <v>851.68290000000002</v>
      </c>
    </row>
    <row r="316" spans="1:5" x14ac:dyDescent="0.25">
      <c r="A316" s="6" t="s">
        <v>18</v>
      </c>
      <c r="B316" s="6" t="s">
        <v>22</v>
      </c>
      <c r="C316" s="6" t="s">
        <v>25</v>
      </c>
      <c r="D316" t="s">
        <v>38</v>
      </c>
      <c r="E316" s="7">
        <v>433.77352000000002</v>
      </c>
    </row>
    <row r="317" spans="1:5" x14ac:dyDescent="0.25">
      <c r="A317" s="6" t="s">
        <v>21</v>
      </c>
      <c r="B317" s="6" t="s">
        <v>22</v>
      </c>
      <c r="C317" s="6" t="s">
        <v>23</v>
      </c>
      <c r="D317" t="s">
        <v>38</v>
      </c>
      <c r="E317" s="7">
        <v>1174.3299000000002</v>
      </c>
    </row>
    <row r="318" spans="1:5" x14ac:dyDescent="0.25">
      <c r="A318" s="6" t="s">
        <v>21</v>
      </c>
      <c r="B318" s="6" t="s">
        <v>19</v>
      </c>
      <c r="C318" s="6" t="s">
        <v>25</v>
      </c>
      <c r="D318" t="s">
        <v>38</v>
      </c>
      <c r="E318" s="7">
        <v>2098.4093600000001</v>
      </c>
    </row>
    <row r="319" spans="1:5" x14ac:dyDescent="0.25">
      <c r="A319" s="6" t="s">
        <v>21</v>
      </c>
      <c r="B319" s="6" t="s">
        <v>22</v>
      </c>
      <c r="C319" s="6" t="s">
        <v>24</v>
      </c>
      <c r="D319" t="s">
        <v>38</v>
      </c>
      <c r="E319" s="7">
        <v>353.77030000000002</v>
      </c>
    </row>
    <row r="320" spans="1:5" x14ac:dyDescent="0.25">
      <c r="A320" s="6" t="s">
        <v>18</v>
      </c>
      <c r="B320" s="6" t="s">
        <v>22</v>
      </c>
      <c r="C320" s="6" t="s">
        <v>23</v>
      </c>
      <c r="D320" t="s">
        <v>38</v>
      </c>
      <c r="E320" s="7">
        <v>500.27826999999996</v>
      </c>
    </row>
    <row r="321" spans="1:5" x14ac:dyDescent="0.25">
      <c r="A321" s="6" t="s">
        <v>18</v>
      </c>
      <c r="B321" s="6" t="s">
        <v>22</v>
      </c>
      <c r="C321" s="6" t="s">
        <v>24</v>
      </c>
      <c r="D321" t="s">
        <v>38</v>
      </c>
      <c r="E321" s="7">
        <v>1035.5641000000001</v>
      </c>
    </row>
    <row r="322" spans="1:5" x14ac:dyDescent="0.25">
      <c r="A322" s="6" t="s">
        <v>18</v>
      </c>
      <c r="B322" s="6" t="s">
        <v>22</v>
      </c>
      <c r="C322" s="6" t="s">
        <v>23</v>
      </c>
      <c r="D322" t="s">
        <v>38</v>
      </c>
      <c r="E322" s="7">
        <v>339.29768000000001</v>
      </c>
    </row>
    <row r="323" spans="1:5" x14ac:dyDescent="0.25">
      <c r="A323" s="6" t="s">
        <v>21</v>
      </c>
      <c r="B323" s="6" t="s">
        <v>22</v>
      </c>
      <c r="C323" s="6" t="s">
        <v>25</v>
      </c>
      <c r="D323" t="s">
        <v>38</v>
      </c>
      <c r="E323" s="7">
        <v>922.52564000000007</v>
      </c>
    </row>
    <row r="324" spans="1:5" x14ac:dyDescent="0.25">
      <c r="A324" s="6" t="s">
        <v>18</v>
      </c>
      <c r="B324" s="6" t="s">
        <v>22</v>
      </c>
      <c r="C324" s="6" t="s">
        <v>23</v>
      </c>
      <c r="D324" t="s">
        <v>38</v>
      </c>
      <c r="E324" s="7">
        <v>1400.1286700000001</v>
      </c>
    </row>
    <row r="325" spans="1:5" x14ac:dyDescent="0.25">
      <c r="A325" s="6" t="s">
        <v>21</v>
      </c>
      <c r="B325" s="6" t="s">
        <v>22</v>
      </c>
      <c r="C325" s="6" t="s">
        <v>20</v>
      </c>
      <c r="D325" t="s">
        <v>38</v>
      </c>
      <c r="E325" s="7">
        <v>1233.3827999999999</v>
      </c>
    </row>
    <row r="326" spans="1:5" x14ac:dyDescent="0.25">
      <c r="A326" s="6" t="s">
        <v>18</v>
      </c>
      <c r="B326" s="6" t="s">
        <v>22</v>
      </c>
      <c r="C326" s="6" t="s">
        <v>23</v>
      </c>
      <c r="D326" t="s">
        <v>38</v>
      </c>
      <c r="E326" s="7">
        <v>161.57666999999998</v>
      </c>
    </row>
    <row r="327" spans="1:5" x14ac:dyDescent="0.25">
      <c r="A327" s="6" t="s">
        <v>21</v>
      </c>
      <c r="B327" s="6" t="s">
        <v>19</v>
      </c>
      <c r="C327" s="6" t="s">
        <v>24</v>
      </c>
      <c r="D327" t="s">
        <v>38</v>
      </c>
      <c r="E327" s="7">
        <v>1735.26803</v>
      </c>
    </row>
    <row r="328" spans="1:5" x14ac:dyDescent="0.25">
      <c r="A328" s="6" t="s">
        <v>18</v>
      </c>
      <c r="B328" s="6" t="s">
        <v>22</v>
      </c>
      <c r="C328" s="6" t="s">
        <v>20</v>
      </c>
      <c r="D328" t="s">
        <v>38</v>
      </c>
      <c r="E328" s="7">
        <v>3516.013457</v>
      </c>
    </row>
    <row r="329" spans="1:5" x14ac:dyDescent="0.25">
      <c r="A329" s="6" t="s">
        <v>18</v>
      </c>
      <c r="B329" s="6" t="s">
        <v>19</v>
      </c>
      <c r="C329" s="6" t="s">
        <v>25</v>
      </c>
      <c r="D329" t="s">
        <v>38</v>
      </c>
      <c r="E329" s="7">
        <v>2952.3165600000002</v>
      </c>
    </row>
    <row r="330" spans="1:5" x14ac:dyDescent="0.25">
      <c r="A330" s="6" t="s">
        <v>21</v>
      </c>
      <c r="B330" s="6" t="s">
        <v>22</v>
      </c>
      <c r="C330" s="6" t="s">
        <v>25</v>
      </c>
      <c r="D330" t="s">
        <v>38</v>
      </c>
      <c r="E330" s="7">
        <v>404.05582500000003</v>
      </c>
    </row>
    <row r="331" spans="1:5" x14ac:dyDescent="0.25">
      <c r="A331" s="6" t="s">
        <v>18</v>
      </c>
      <c r="B331" s="6" t="s">
        <v>22</v>
      </c>
      <c r="C331" s="6" t="s">
        <v>25</v>
      </c>
      <c r="D331" t="s">
        <v>38</v>
      </c>
      <c r="E331" s="7">
        <v>1304.7332350000001</v>
      </c>
    </row>
    <row r="332" spans="1:5" x14ac:dyDescent="0.25">
      <c r="A332" s="6" t="s">
        <v>18</v>
      </c>
      <c r="B332" s="6" t="s">
        <v>22</v>
      </c>
      <c r="C332" s="6" t="s">
        <v>20</v>
      </c>
      <c r="D332" t="s">
        <v>38</v>
      </c>
      <c r="E332" s="7">
        <v>1183.7159999999999</v>
      </c>
    </row>
    <row r="333" spans="1:5" x14ac:dyDescent="0.25">
      <c r="A333" s="6" t="s">
        <v>18</v>
      </c>
      <c r="B333" s="6" t="s">
        <v>19</v>
      </c>
      <c r="C333" s="6" t="s">
        <v>23</v>
      </c>
      <c r="D333" t="s">
        <v>38</v>
      </c>
      <c r="E333" s="7">
        <v>1708.52676</v>
      </c>
    </row>
    <row r="334" spans="1:5" x14ac:dyDescent="0.25">
      <c r="A334" s="6" t="s">
        <v>21</v>
      </c>
      <c r="B334" s="6" t="s">
        <v>22</v>
      </c>
      <c r="C334" s="6" t="s">
        <v>25</v>
      </c>
      <c r="D334" t="s">
        <v>38</v>
      </c>
      <c r="E334" s="7">
        <v>928.24806000000012</v>
      </c>
    </row>
    <row r="335" spans="1:5" x14ac:dyDescent="0.25">
      <c r="A335" s="6" t="s">
        <v>21</v>
      </c>
      <c r="B335" s="6" t="s">
        <v>22</v>
      </c>
      <c r="C335" s="6" t="s">
        <v>23</v>
      </c>
      <c r="D335" t="s">
        <v>38</v>
      </c>
      <c r="E335" s="7">
        <v>171.94363000000001</v>
      </c>
    </row>
    <row r="336" spans="1:5" x14ac:dyDescent="0.25">
      <c r="A336" s="6" t="s">
        <v>21</v>
      </c>
      <c r="B336" s="6" t="s">
        <v>22</v>
      </c>
      <c r="C336" s="6" t="s">
        <v>25</v>
      </c>
      <c r="D336" t="s">
        <v>38</v>
      </c>
      <c r="E336" s="7">
        <v>961.76624500000003</v>
      </c>
    </row>
    <row r="337" spans="1:5" x14ac:dyDescent="0.25">
      <c r="A337" s="6" t="s">
        <v>21</v>
      </c>
      <c r="B337" s="6" t="s">
        <v>22</v>
      </c>
      <c r="C337" s="6" t="s">
        <v>24</v>
      </c>
      <c r="D337" t="s">
        <v>38</v>
      </c>
      <c r="E337" s="7">
        <v>252.31694999999999</v>
      </c>
    </row>
    <row r="338" spans="1:5" x14ac:dyDescent="0.25">
      <c r="A338" s="6" t="s">
        <v>18</v>
      </c>
      <c r="B338" s="6" t="s">
        <v>22</v>
      </c>
      <c r="C338" s="6" t="s">
        <v>25</v>
      </c>
      <c r="D338" t="s">
        <v>38</v>
      </c>
      <c r="E338" s="7">
        <v>971.58410000000003</v>
      </c>
    </row>
    <row r="339" spans="1:5" x14ac:dyDescent="0.25">
      <c r="A339" s="6" t="s">
        <v>18</v>
      </c>
      <c r="B339" s="6" t="s">
        <v>19</v>
      </c>
      <c r="C339" s="6" t="s">
        <v>25</v>
      </c>
      <c r="D339" t="s">
        <v>38</v>
      </c>
      <c r="E339" s="7">
        <v>2233.1566800000001</v>
      </c>
    </row>
    <row r="340" spans="1:5" x14ac:dyDescent="0.25">
      <c r="A340" s="6" t="s">
        <v>21</v>
      </c>
      <c r="B340" s="6" t="s">
        <v>22</v>
      </c>
      <c r="C340" s="6" t="s">
        <v>25</v>
      </c>
      <c r="D340" t="s">
        <v>38</v>
      </c>
      <c r="E340" s="7">
        <v>423.71265499999998</v>
      </c>
    </row>
    <row r="341" spans="1:5" x14ac:dyDescent="0.25">
      <c r="A341" s="6" t="s">
        <v>21</v>
      </c>
      <c r="B341" s="6" t="s">
        <v>22</v>
      </c>
      <c r="C341" s="6" t="s">
        <v>23</v>
      </c>
      <c r="D341" t="s">
        <v>38</v>
      </c>
      <c r="E341" s="7">
        <v>774.21098000000006</v>
      </c>
    </row>
    <row r="342" spans="1:5" x14ac:dyDescent="0.25">
      <c r="A342" s="6" t="s">
        <v>18</v>
      </c>
      <c r="B342" s="6" t="s">
        <v>22</v>
      </c>
      <c r="C342" s="6" t="s">
        <v>24</v>
      </c>
      <c r="D342" t="s">
        <v>38</v>
      </c>
      <c r="E342" s="7">
        <v>1425.6192800000001</v>
      </c>
    </row>
    <row r="343" spans="1:5" x14ac:dyDescent="0.25">
      <c r="A343" s="6" t="s">
        <v>21</v>
      </c>
      <c r="B343" s="6" t="s">
        <v>22</v>
      </c>
      <c r="C343" s="6" t="s">
        <v>23</v>
      </c>
      <c r="D343" t="s">
        <v>38</v>
      </c>
      <c r="E343" s="7">
        <v>2599.2821039999999</v>
      </c>
    </row>
    <row r="344" spans="1:5" x14ac:dyDescent="0.25">
      <c r="A344" s="6" t="s">
        <v>21</v>
      </c>
      <c r="B344" s="6" t="s">
        <v>22</v>
      </c>
      <c r="C344" s="6" t="s">
        <v>25</v>
      </c>
      <c r="D344" t="s">
        <v>38</v>
      </c>
      <c r="E344" s="7">
        <v>2027.7807509999998</v>
      </c>
    </row>
    <row r="345" spans="1:5" x14ac:dyDescent="0.25">
      <c r="A345" s="6" t="s">
        <v>18</v>
      </c>
      <c r="B345" s="6" t="s">
        <v>22</v>
      </c>
      <c r="C345" s="6" t="s">
        <v>23</v>
      </c>
      <c r="D345" t="s">
        <v>38</v>
      </c>
      <c r="E345" s="7">
        <v>215.67518000000001</v>
      </c>
    </row>
    <row r="346" spans="1:5" x14ac:dyDescent="0.25">
      <c r="A346" s="6" t="s">
        <v>21</v>
      </c>
      <c r="B346" s="6" t="s">
        <v>22</v>
      </c>
      <c r="C346" s="6" t="s">
        <v>20</v>
      </c>
      <c r="D346" t="s">
        <v>38</v>
      </c>
      <c r="E346" s="7">
        <v>390.61270000000002</v>
      </c>
    </row>
    <row r="347" spans="1:5" x14ac:dyDescent="0.25">
      <c r="A347" s="6" t="s">
        <v>21</v>
      </c>
      <c r="B347" s="6" t="s">
        <v>19</v>
      </c>
      <c r="C347" s="6" t="s">
        <v>20</v>
      </c>
      <c r="D347" t="s">
        <v>38</v>
      </c>
      <c r="E347" s="7">
        <v>1629.7846</v>
      </c>
    </row>
    <row r="348" spans="1:5" x14ac:dyDescent="0.25">
      <c r="A348" s="6" t="s">
        <v>21</v>
      </c>
      <c r="B348" s="6" t="s">
        <v>19</v>
      </c>
      <c r="C348" s="6" t="s">
        <v>23</v>
      </c>
      <c r="D348" t="s">
        <v>38</v>
      </c>
      <c r="E348" s="7">
        <v>2197.86769</v>
      </c>
    </row>
    <row r="349" spans="1:5" x14ac:dyDescent="0.25">
      <c r="A349" s="6" t="s">
        <v>18</v>
      </c>
      <c r="B349" s="6" t="s">
        <v>22</v>
      </c>
      <c r="C349" s="6" t="s">
        <v>24</v>
      </c>
      <c r="D349" t="s">
        <v>38</v>
      </c>
      <c r="E349" s="7">
        <v>924.94951999999989</v>
      </c>
    </row>
    <row r="350" spans="1:5" x14ac:dyDescent="0.25">
      <c r="A350" s="6" t="s">
        <v>21</v>
      </c>
      <c r="B350" s="6" t="s">
        <v>22</v>
      </c>
      <c r="C350" s="6" t="s">
        <v>25</v>
      </c>
      <c r="D350" t="s">
        <v>38</v>
      </c>
      <c r="E350" s="7">
        <v>674.67425000000003</v>
      </c>
    </row>
    <row r="351" spans="1:5" x14ac:dyDescent="0.25">
      <c r="A351" s="6" t="s">
        <v>18</v>
      </c>
      <c r="B351" s="6" t="s">
        <v>22</v>
      </c>
      <c r="C351" s="6" t="s">
        <v>20</v>
      </c>
      <c r="D351" t="s">
        <v>38</v>
      </c>
      <c r="E351" s="7">
        <v>2017.7671129999999</v>
      </c>
    </row>
    <row r="352" spans="1:5" x14ac:dyDescent="0.25">
      <c r="A352" s="6" t="s">
        <v>21</v>
      </c>
      <c r="B352" s="6" t="s">
        <v>22</v>
      </c>
      <c r="C352" s="6" t="s">
        <v>20</v>
      </c>
      <c r="D352" t="s">
        <v>38</v>
      </c>
      <c r="E352" s="7">
        <v>844.44740000000002</v>
      </c>
    </row>
    <row r="353" spans="1:5" x14ac:dyDescent="0.25">
      <c r="A353" s="6" t="s">
        <v>18</v>
      </c>
      <c r="B353" s="6" t="s">
        <v>22</v>
      </c>
      <c r="C353" s="6" t="s">
        <v>24</v>
      </c>
      <c r="D353" t="s">
        <v>38</v>
      </c>
      <c r="E353" s="7">
        <v>742.11945500000002</v>
      </c>
    </row>
    <row r="354" spans="1:5" x14ac:dyDescent="0.25">
      <c r="A354" s="6" t="s">
        <v>21</v>
      </c>
      <c r="B354" s="6" t="s">
        <v>22</v>
      </c>
      <c r="C354" s="6" t="s">
        <v>24</v>
      </c>
      <c r="D354" t="s">
        <v>38</v>
      </c>
      <c r="E354" s="7">
        <v>489.47533000000004</v>
      </c>
    </row>
    <row r="355" spans="1:5" x14ac:dyDescent="0.25">
      <c r="A355" s="6" t="s">
        <v>18</v>
      </c>
      <c r="B355" s="6" t="s">
        <v>22</v>
      </c>
      <c r="C355" s="6" t="s">
        <v>25</v>
      </c>
      <c r="D355" t="s">
        <v>38</v>
      </c>
      <c r="E355" s="7">
        <v>2467.166334</v>
      </c>
    </row>
    <row r="356" spans="1:5" x14ac:dyDescent="0.25">
      <c r="A356" s="6" t="s">
        <v>21</v>
      </c>
      <c r="B356" s="6" t="s">
        <v>22</v>
      </c>
      <c r="C356" s="6" t="s">
        <v>20</v>
      </c>
      <c r="D356" t="s">
        <v>38</v>
      </c>
      <c r="E356" s="7">
        <v>286.60910000000001</v>
      </c>
    </row>
    <row r="357" spans="1:5" x14ac:dyDescent="0.25">
      <c r="A357" s="6" t="s">
        <v>21</v>
      </c>
      <c r="B357" s="6" t="s">
        <v>19</v>
      </c>
      <c r="C357" s="6" t="s">
        <v>24</v>
      </c>
      <c r="D357" t="s">
        <v>38</v>
      </c>
      <c r="E357" s="7">
        <v>2439.3622399999999</v>
      </c>
    </row>
    <row r="358" spans="1:5" x14ac:dyDescent="0.25">
      <c r="A358" s="6" t="s">
        <v>18</v>
      </c>
      <c r="B358" s="6" t="s">
        <v>22</v>
      </c>
      <c r="C358" s="6" t="s">
        <v>25</v>
      </c>
      <c r="D358" t="s">
        <v>38</v>
      </c>
      <c r="E358" s="7">
        <v>1165.8379150000001</v>
      </c>
    </row>
    <row r="359" spans="1:5" x14ac:dyDescent="0.25">
      <c r="A359" s="6" t="s">
        <v>21</v>
      </c>
      <c r="B359" s="6" t="s">
        <v>22</v>
      </c>
      <c r="C359" s="6" t="s">
        <v>23</v>
      </c>
      <c r="D359" t="s">
        <v>38</v>
      </c>
      <c r="E359" s="7">
        <v>1214.2578600000002</v>
      </c>
    </row>
    <row r="360" spans="1:5" x14ac:dyDescent="0.25">
      <c r="A360" s="6" t="s">
        <v>21</v>
      </c>
      <c r="B360" s="6" t="s">
        <v>22</v>
      </c>
      <c r="C360" s="6" t="s">
        <v>24</v>
      </c>
      <c r="D360" t="s">
        <v>38</v>
      </c>
      <c r="E360" s="7">
        <v>1393.76665</v>
      </c>
    </row>
    <row r="361" spans="1:5" x14ac:dyDescent="0.25">
      <c r="A361" s="6" t="s">
        <v>18</v>
      </c>
      <c r="B361" s="6" t="s">
        <v>22</v>
      </c>
      <c r="C361" s="6" t="s">
        <v>23</v>
      </c>
      <c r="D361" t="s">
        <v>38</v>
      </c>
      <c r="E361" s="7">
        <v>823.26388000000009</v>
      </c>
    </row>
    <row r="362" spans="1:5" x14ac:dyDescent="0.25">
      <c r="A362" s="6" t="s">
        <v>18</v>
      </c>
      <c r="B362" s="6" t="s">
        <v>22</v>
      </c>
      <c r="C362" s="6" t="s">
        <v>20</v>
      </c>
      <c r="D362" t="s">
        <v>38</v>
      </c>
      <c r="E362" s="7">
        <v>1895.522017</v>
      </c>
    </row>
    <row r="363" spans="1:5" x14ac:dyDescent="0.25">
      <c r="A363" s="6" t="s">
        <v>18</v>
      </c>
      <c r="B363" s="6" t="s">
        <v>22</v>
      </c>
      <c r="C363" s="6" t="s">
        <v>25</v>
      </c>
      <c r="D363" t="s">
        <v>38</v>
      </c>
      <c r="E363" s="7">
        <v>1321.7094499999998</v>
      </c>
    </row>
    <row r="364" spans="1:5" x14ac:dyDescent="0.25">
      <c r="A364" s="6" t="s">
        <v>18</v>
      </c>
      <c r="B364" s="6" t="s">
        <v>22</v>
      </c>
      <c r="C364" s="6" t="s">
        <v>23</v>
      </c>
      <c r="D364" t="s">
        <v>38</v>
      </c>
      <c r="E364" s="7">
        <v>618.42993999999999</v>
      </c>
    </row>
    <row r="365" spans="1:5" x14ac:dyDescent="0.25">
      <c r="A365" s="6" t="s">
        <v>18</v>
      </c>
      <c r="B365" s="6" t="s">
        <v>22</v>
      </c>
      <c r="C365" s="6" t="s">
        <v>23</v>
      </c>
      <c r="D365" t="s">
        <v>38</v>
      </c>
      <c r="E365" s="7">
        <v>547.80367999999999</v>
      </c>
    </row>
    <row r="366" spans="1:5" x14ac:dyDescent="0.25">
      <c r="A366" s="6" t="s">
        <v>21</v>
      </c>
      <c r="B366" s="6" t="s">
        <v>22</v>
      </c>
      <c r="C366" s="6" t="s">
        <v>24</v>
      </c>
      <c r="D366" t="s">
        <v>38</v>
      </c>
      <c r="E366" s="7">
        <v>163.573365</v>
      </c>
    </row>
    <row r="367" spans="1:5" x14ac:dyDescent="0.25">
      <c r="A367" s="6" t="s">
        <v>18</v>
      </c>
      <c r="B367" s="6" t="s">
        <v>22</v>
      </c>
      <c r="C367" s="6" t="s">
        <v>20</v>
      </c>
      <c r="D367" t="s">
        <v>38</v>
      </c>
      <c r="E367" s="7">
        <v>893.2084000000001</v>
      </c>
    </row>
    <row r="368" spans="1:5" x14ac:dyDescent="0.25">
      <c r="A368" s="6" t="s">
        <v>18</v>
      </c>
      <c r="B368" s="6" t="s">
        <v>22</v>
      </c>
      <c r="C368" s="6" t="s">
        <v>20</v>
      </c>
      <c r="D368" t="s">
        <v>38</v>
      </c>
      <c r="E368" s="7">
        <v>355.4203</v>
      </c>
    </row>
    <row r="369" spans="1:5" x14ac:dyDescent="0.25">
      <c r="A369" s="6" t="s">
        <v>21</v>
      </c>
      <c r="B369" s="6" t="s">
        <v>22</v>
      </c>
      <c r="C369" s="6" t="s">
        <v>20</v>
      </c>
      <c r="D369" t="s">
        <v>38</v>
      </c>
      <c r="E369" s="7">
        <v>2460.3048370000001</v>
      </c>
    </row>
    <row r="370" spans="1:5" x14ac:dyDescent="0.25">
      <c r="A370" s="6" t="s">
        <v>21</v>
      </c>
      <c r="B370" s="6" t="s">
        <v>22</v>
      </c>
      <c r="C370" s="6" t="s">
        <v>24</v>
      </c>
      <c r="D370" t="s">
        <v>38</v>
      </c>
      <c r="E370" s="7">
        <v>962.03307000000007</v>
      </c>
    </row>
    <row r="371" spans="1:5" x14ac:dyDescent="0.25">
      <c r="A371" s="6" t="s">
        <v>18</v>
      </c>
      <c r="B371" s="6" t="s">
        <v>22</v>
      </c>
      <c r="C371" s="6" t="s">
        <v>20</v>
      </c>
      <c r="D371" t="s">
        <v>38</v>
      </c>
      <c r="E371" s="7">
        <v>259.77789999999999</v>
      </c>
    </row>
    <row r="372" spans="1:5" x14ac:dyDescent="0.25">
      <c r="A372" s="6" t="s">
        <v>18</v>
      </c>
      <c r="B372" s="6" t="s">
        <v>19</v>
      </c>
      <c r="C372" s="6" t="s">
        <v>24</v>
      </c>
      <c r="D372" t="s">
        <v>38</v>
      </c>
      <c r="E372" s="7">
        <v>1803.39679</v>
      </c>
    </row>
    <row r="373" spans="1:5" x14ac:dyDescent="0.25">
      <c r="A373" s="6" t="s">
        <v>21</v>
      </c>
      <c r="B373" s="6" t="s">
        <v>22</v>
      </c>
      <c r="C373" s="6" t="s">
        <v>24</v>
      </c>
      <c r="D373" t="s">
        <v>38</v>
      </c>
      <c r="E373" s="7">
        <v>3028.4642940000003</v>
      </c>
    </row>
    <row r="374" spans="1:5" x14ac:dyDescent="0.25">
      <c r="A374" s="6" t="s">
        <v>21</v>
      </c>
      <c r="B374" s="6" t="s">
        <v>22</v>
      </c>
      <c r="C374" s="6" t="s">
        <v>20</v>
      </c>
      <c r="D374" t="s">
        <v>38</v>
      </c>
      <c r="E374" s="7">
        <v>1498.8432</v>
      </c>
    </row>
    <row r="375" spans="1:5" x14ac:dyDescent="0.25">
      <c r="A375" s="6" t="s">
        <v>18</v>
      </c>
      <c r="B375" s="6" t="s">
        <v>19</v>
      </c>
      <c r="C375" s="6" t="s">
        <v>24</v>
      </c>
      <c r="D375" t="s">
        <v>38</v>
      </c>
      <c r="E375" s="7">
        <v>2895.0469199999998</v>
      </c>
    </row>
    <row r="376" spans="1:5" x14ac:dyDescent="0.25">
      <c r="A376" s="6" t="s">
        <v>18</v>
      </c>
      <c r="B376" s="6" t="s">
        <v>22</v>
      </c>
      <c r="C376" s="6" t="s">
        <v>25</v>
      </c>
      <c r="D376" t="s">
        <v>38</v>
      </c>
      <c r="E376" s="7">
        <v>655.50703499999997</v>
      </c>
    </row>
    <row r="377" spans="1:5" x14ac:dyDescent="0.25">
      <c r="A377" s="6" t="s">
        <v>18</v>
      </c>
      <c r="B377" s="6" t="s">
        <v>22</v>
      </c>
      <c r="C377" s="6" t="s">
        <v>25</v>
      </c>
      <c r="D377" t="s">
        <v>38</v>
      </c>
      <c r="E377" s="7">
        <v>732.3734819</v>
      </c>
    </row>
    <row r="378" spans="1:5" x14ac:dyDescent="0.25">
      <c r="A378" s="6" t="s">
        <v>21</v>
      </c>
      <c r="B378" s="6" t="s">
        <v>22</v>
      </c>
      <c r="C378" s="6" t="s">
        <v>20</v>
      </c>
      <c r="D378" t="s">
        <v>38</v>
      </c>
      <c r="E378" s="7">
        <v>596.97230000000002</v>
      </c>
    </row>
    <row r="379" spans="1:5" x14ac:dyDescent="0.25">
      <c r="A379" s="6" t="s">
        <v>21</v>
      </c>
      <c r="B379" s="6" t="s">
        <v>22</v>
      </c>
      <c r="C379" s="6" t="s">
        <v>24</v>
      </c>
      <c r="D379" t="s">
        <v>38</v>
      </c>
      <c r="E379" s="7">
        <v>424.35900499999997</v>
      </c>
    </row>
    <row r="380" spans="1:5" x14ac:dyDescent="0.25">
      <c r="A380" s="6" t="s">
        <v>21</v>
      </c>
      <c r="B380" s="6" t="s">
        <v>22</v>
      </c>
      <c r="C380" s="6" t="s">
        <v>20</v>
      </c>
      <c r="D380" t="s">
        <v>38</v>
      </c>
      <c r="E380" s="7">
        <v>592.68459999999993</v>
      </c>
    </row>
    <row r="381" spans="1:5" x14ac:dyDescent="0.25">
      <c r="A381" s="6" t="s">
        <v>21</v>
      </c>
      <c r="B381" s="6" t="s">
        <v>22</v>
      </c>
      <c r="C381" s="6" t="s">
        <v>25</v>
      </c>
      <c r="D381" t="s">
        <v>38</v>
      </c>
      <c r="E381" s="7">
        <v>289.73235</v>
      </c>
    </row>
    <row r="382" spans="1:5" x14ac:dyDescent="0.25">
      <c r="A382" s="6" t="s">
        <v>21</v>
      </c>
      <c r="B382" s="6" t="s">
        <v>19</v>
      </c>
      <c r="C382" s="6" t="s">
        <v>24</v>
      </c>
      <c r="D382" t="s">
        <v>38</v>
      </c>
      <c r="E382" s="7">
        <v>2610.9329050000001</v>
      </c>
    </row>
    <row r="383" spans="1:5" x14ac:dyDescent="0.25">
      <c r="A383" s="6" t="s">
        <v>21</v>
      </c>
      <c r="B383" s="6" t="s">
        <v>22</v>
      </c>
      <c r="C383" s="6" t="s">
        <v>25</v>
      </c>
      <c r="D383" t="s">
        <v>38</v>
      </c>
      <c r="E383" s="7">
        <v>1273.09996</v>
      </c>
    </row>
    <row r="384" spans="1:5" x14ac:dyDescent="0.25">
      <c r="A384" s="6" t="s">
        <v>18</v>
      </c>
      <c r="B384" s="6" t="s">
        <v>22</v>
      </c>
      <c r="C384" s="6" t="s">
        <v>24</v>
      </c>
      <c r="D384" t="s">
        <v>38</v>
      </c>
      <c r="E384" s="7">
        <v>1145.4021500000001</v>
      </c>
    </row>
    <row r="385" spans="1:5" x14ac:dyDescent="0.25">
      <c r="A385" s="6" t="s">
        <v>18</v>
      </c>
      <c r="B385" s="6" t="s">
        <v>22</v>
      </c>
      <c r="C385" s="6" t="s">
        <v>20</v>
      </c>
      <c r="D385" t="s">
        <v>38</v>
      </c>
      <c r="E385" s="7">
        <v>591.09440000000006</v>
      </c>
    </row>
    <row r="386" spans="1:5" x14ac:dyDescent="0.25">
      <c r="A386" s="6" t="s">
        <v>21</v>
      </c>
      <c r="B386" s="6" t="s">
        <v>22</v>
      </c>
      <c r="C386" s="6" t="s">
        <v>20</v>
      </c>
      <c r="D386" t="s">
        <v>38</v>
      </c>
      <c r="E386" s="7">
        <v>751.22669999999994</v>
      </c>
    </row>
    <row r="387" spans="1:5" x14ac:dyDescent="0.25">
      <c r="A387" s="6" t="s">
        <v>21</v>
      </c>
      <c r="B387" s="6" t="s">
        <v>22</v>
      </c>
      <c r="C387" s="6" t="s">
        <v>24</v>
      </c>
      <c r="D387" t="s">
        <v>38</v>
      </c>
      <c r="E387" s="7">
        <v>176.95316499999998</v>
      </c>
    </row>
    <row r="388" spans="1:5" x14ac:dyDescent="0.25">
      <c r="A388" s="6" t="s">
        <v>21</v>
      </c>
      <c r="B388" s="6" t="s">
        <v>22</v>
      </c>
      <c r="C388" s="6" t="s">
        <v>25</v>
      </c>
      <c r="D388" t="s">
        <v>38</v>
      </c>
      <c r="E388" s="7">
        <v>1116.5417649999999</v>
      </c>
    </row>
    <row r="389" spans="1:5" x14ac:dyDescent="0.25">
      <c r="A389" s="6" t="s">
        <v>21</v>
      </c>
      <c r="B389" s="6" t="s">
        <v>22</v>
      </c>
      <c r="C389" s="6" t="s">
        <v>24</v>
      </c>
      <c r="D389" t="s">
        <v>38</v>
      </c>
      <c r="E389" s="7">
        <v>163.20362500000002</v>
      </c>
    </row>
    <row r="390" spans="1:5" x14ac:dyDescent="0.25">
      <c r="A390" s="6" t="s">
        <v>18</v>
      </c>
      <c r="B390" s="6" t="s">
        <v>19</v>
      </c>
      <c r="C390" s="6" t="s">
        <v>23</v>
      </c>
      <c r="D390" t="s">
        <v>38</v>
      </c>
      <c r="E390" s="7">
        <v>1952.1968199999999</v>
      </c>
    </row>
    <row r="391" spans="1:5" x14ac:dyDescent="0.25">
      <c r="A391" s="6" t="s">
        <v>18</v>
      </c>
      <c r="B391" s="6" t="s">
        <v>22</v>
      </c>
      <c r="C391" s="6" t="s">
        <v>20</v>
      </c>
      <c r="D391" t="s">
        <v>38</v>
      </c>
      <c r="E391" s="7">
        <v>1322.4693</v>
      </c>
    </row>
    <row r="392" spans="1:5" x14ac:dyDescent="0.25">
      <c r="A392" s="6" t="s">
        <v>18</v>
      </c>
      <c r="B392" s="6" t="s">
        <v>22</v>
      </c>
      <c r="C392" s="6" t="s">
        <v>20</v>
      </c>
      <c r="D392" t="s">
        <v>38</v>
      </c>
      <c r="E392" s="7">
        <v>174.44649999999999</v>
      </c>
    </row>
    <row r="393" spans="1:5" x14ac:dyDescent="0.25">
      <c r="A393" s="6" t="s">
        <v>21</v>
      </c>
      <c r="B393" s="6" t="s">
        <v>19</v>
      </c>
      <c r="C393" s="6" t="s">
        <v>20</v>
      </c>
      <c r="D393" t="s">
        <v>38</v>
      </c>
      <c r="E393" s="7">
        <v>2538.2296999999999</v>
      </c>
    </row>
    <row r="394" spans="1:5" x14ac:dyDescent="0.25">
      <c r="A394" s="6" t="s">
        <v>21</v>
      </c>
      <c r="B394" s="6" t="s">
        <v>19</v>
      </c>
      <c r="C394" s="6" t="s">
        <v>24</v>
      </c>
      <c r="D394" t="s">
        <v>38</v>
      </c>
      <c r="E394" s="7">
        <v>2886.8663900000001</v>
      </c>
    </row>
    <row r="395" spans="1:5" x14ac:dyDescent="0.25">
      <c r="A395" s="6" t="s">
        <v>21</v>
      </c>
      <c r="B395" s="6" t="s">
        <v>19</v>
      </c>
      <c r="C395" s="6" t="s">
        <v>25</v>
      </c>
      <c r="D395" t="s">
        <v>38</v>
      </c>
      <c r="E395" s="7">
        <v>3514.7528480000001</v>
      </c>
    </row>
    <row r="396" spans="1:5" x14ac:dyDescent="0.25">
      <c r="A396" s="6" t="s">
        <v>21</v>
      </c>
      <c r="B396" s="6" t="s">
        <v>22</v>
      </c>
      <c r="C396" s="6" t="s">
        <v>20</v>
      </c>
      <c r="D396" t="s">
        <v>38</v>
      </c>
      <c r="E396" s="7">
        <v>125.39359999999999</v>
      </c>
    </row>
    <row r="397" spans="1:5" x14ac:dyDescent="0.25">
      <c r="A397" s="6" t="s">
        <v>18</v>
      </c>
      <c r="B397" s="6" t="s">
        <v>22</v>
      </c>
      <c r="C397" s="6" t="s">
        <v>23</v>
      </c>
      <c r="D397" t="s">
        <v>38</v>
      </c>
      <c r="E397" s="7">
        <v>2451.3091260000001</v>
      </c>
    </row>
    <row r="398" spans="1:5" x14ac:dyDescent="0.25">
      <c r="A398" s="6" t="s">
        <v>18</v>
      </c>
      <c r="B398" s="6" t="s">
        <v>22</v>
      </c>
      <c r="C398" s="6" t="s">
        <v>25</v>
      </c>
      <c r="D398" t="s">
        <v>38</v>
      </c>
      <c r="E398" s="7">
        <v>219.64731999999998</v>
      </c>
    </row>
    <row r="399" spans="1:5" x14ac:dyDescent="0.25">
      <c r="A399" s="6" t="s">
        <v>21</v>
      </c>
      <c r="B399" s="6" t="s">
        <v>19</v>
      </c>
      <c r="C399" s="6" t="s">
        <v>20</v>
      </c>
      <c r="D399" t="s">
        <v>38</v>
      </c>
      <c r="E399" s="7">
        <v>1794.2105999999999</v>
      </c>
    </row>
    <row r="400" spans="1:5" x14ac:dyDescent="0.25">
      <c r="A400" s="6" t="s">
        <v>21</v>
      </c>
      <c r="B400" s="6" t="s">
        <v>22</v>
      </c>
      <c r="C400" s="6" t="s">
        <v>25</v>
      </c>
      <c r="D400" t="s">
        <v>38</v>
      </c>
      <c r="E400" s="7">
        <v>196.70227</v>
      </c>
    </row>
    <row r="401" spans="1:5" x14ac:dyDescent="0.25">
      <c r="A401" s="6" t="s">
        <v>21</v>
      </c>
      <c r="B401" s="6" t="s">
        <v>22</v>
      </c>
      <c r="C401" s="6" t="s">
        <v>20</v>
      </c>
      <c r="D401" t="s">
        <v>38</v>
      </c>
      <c r="E401" s="7">
        <v>802.79679999999996</v>
      </c>
    </row>
    <row r="402" spans="1:5" x14ac:dyDescent="0.25">
      <c r="A402" s="6" t="s">
        <v>21</v>
      </c>
      <c r="B402" s="6" t="s">
        <v>22</v>
      </c>
      <c r="C402" s="6" t="s">
        <v>25</v>
      </c>
      <c r="D402" t="s">
        <v>38</v>
      </c>
      <c r="E402" s="7">
        <v>683.73686999999995</v>
      </c>
    </row>
    <row r="403" spans="1:5" x14ac:dyDescent="0.25">
      <c r="A403" s="6" t="s">
        <v>18</v>
      </c>
      <c r="B403" s="6" t="s">
        <v>22</v>
      </c>
      <c r="C403" s="6" t="s">
        <v>23</v>
      </c>
      <c r="D403" t="s">
        <v>38</v>
      </c>
      <c r="E403" s="7">
        <v>597.43846999999994</v>
      </c>
    </row>
    <row r="404" spans="1:5" x14ac:dyDescent="0.25">
      <c r="A404" s="6" t="s">
        <v>18</v>
      </c>
      <c r="B404" s="6" t="s">
        <v>22</v>
      </c>
      <c r="C404" s="6" t="s">
        <v>25</v>
      </c>
      <c r="D404" t="s">
        <v>38</v>
      </c>
      <c r="E404" s="7">
        <v>304.42133000000001</v>
      </c>
    </row>
    <row r="405" spans="1:5" x14ac:dyDescent="0.25">
      <c r="A405" s="6" t="s">
        <v>18</v>
      </c>
      <c r="B405" s="6" t="s">
        <v>22</v>
      </c>
      <c r="C405" s="6" t="s">
        <v>20</v>
      </c>
      <c r="D405" t="s">
        <v>38</v>
      </c>
      <c r="E405" s="7">
        <v>1145.528</v>
      </c>
    </row>
    <row r="406" spans="1:5" x14ac:dyDescent="0.25">
      <c r="A406" s="6" t="s">
        <v>21</v>
      </c>
      <c r="B406" s="6" t="s">
        <v>19</v>
      </c>
      <c r="C406" s="6" t="s">
        <v>20</v>
      </c>
      <c r="D406" t="s">
        <v>38</v>
      </c>
      <c r="E406" s="7">
        <v>2108.2159999999999</v>
      </c>
    </row>
    <row r="407" spans="1:5" x14ac:dyDescent="0.25">
      <c r="A407" s="6" t="s">
        <v>18</v>
      </c>
      <c r="B407" s="6" t="s">
        <v>22</v>
      </c>
      <c r="C407" s="6" t="s">
        <v>25</v>
      </c>
      <c r="D407" t="s">
        <v>38</v>
      </c>
      <c r="E407" s="7">
        <v>2565.657526</v>
      </c>
    </row>
    <row r="408" spans="1:5" x14ac:dyDescent="0.25">
      <c r="A408" s="6" t="s">
        <v>21</v>
      </c>
      <c r="B408" s="6" t="s">
        <v>19</v>
      </c>
      <c r="C408" s="6" t="s">
        <v>23</v>
      </c>
      <c r="D408" t="s">
        <v>38</v>
      </c>
      <c r="E408" s="7">
        <v>3824.5593269999999</v>
      </c>
    </row>
    <row r="409" spans="1:5" x14ac:dyDescent="0.25">
      <c r="A409" s="6" t="s">
        <v>18</v>
      </c>
      <c r="B409" s="6" t="s">
        <v>22</v>
      </c>
      <c r="C409" s="6" t="s">
        <v>20</v>
      </c>
      <c r="D409" t="s">
        <v>38</v>
      </c>
      <c r="E409" s="7">
        <v>986.10249999999996</v>
      </c>
    </row>
    <row r="410" spans="1:5" x14ac:dyDescent="0.25">
      <c r="A410" s="6" t="s">
        <v>21</v>
      </c>
      <c r="B410" s="6" t="s">
        <v>22</v>
      </c>
      <c r="C410" s="6" t="s">
        <v>25</v>
      </c>
      <c r="D410" t="s">
        <v>38</v>
      </c>
      <c r="E410" s="7">
        <v>170.80014</v>
      </c>
    </row>
    <row r="411" spans="1:5" x14ac:dyDescent="0.25">
      <c r="A411" s="6" t="s">
        <v>21</v>
      </c>
      <c r="B411" s="6" t="s">
        <v>22</v>
      </c>
      <c r="C411" s="6" t="s">
        <v>23</v>
      </c>
      <c r="D411" t="s">
        <v>38</v>
      </c>
      <c r="E411" s="7">
        <v>1292.5886</v>
      </c>
    </row>
    <row r="412" spans="1:5" x14ac:dyDescent="0.25">
      <c r="A412" s="6" t="s">
        <v>21</v>
      </c>
      <c r="B412" s="6" t="s">
        <v>22</v>
      </c>
      <c r="C412" s="6" t="s">
        <v>25</v>
      </c>
      <c r="D412" t="s">
        <v>38</v>
      </c>
      <c r="E412" s="7">
        <v>606.71267499999999</v>
      </c>
    </row>
    <row r="413" spans="1:5" x14ac:dyDescent="0.25">
      <c r="A413" s="6" t="s">
        <v>18</v>
      </c>
      <c r="B413" s="6" t="s">
        <v>22</v>
      </c>
      <c r="C413" s="6" t="s">
        <v>23</v>
      </c>
      <c r="D413" t="s">
        <v>38</v>
      </c>
      <c r="E413" s="7">
        <v>823.30975000000001</v>
      </c>
    </row>
    <row r="414" spans="1:5" x14ac:dyDescent="0.25">
      <c r="A414" s="6" t="s">
        <v>21</v>
      </c>
      <c r="B414" s="6" t="s">
        <v>19</v>
      </c>
      <c r="C414" s="6" t="s">
        <v>24</v>
      </c>
      <c r="D414" t="s">
        <v>38</v>
      </c>
      <c r="E414" s="7">
        <v>2380.72406</v>
      </c>
    </row>
    <row r="415" spans="1:5" x14ac:dyDescent="0.25">
      <c r="A415" s="6" t="s">
        <v>18</v>
      </c>
      <c r="B415" s="6" t="s">
        <v>22</v>
      </c>
      <c r="C415" s="6" t="s">
        <v>25</v>
      </c>
      <c r="D415" t="s">
        <v>38</v>
      </c>
      <c r="E415" s="7">
        <v>321.36220500000002</v>
      </c>
    </row>
    <row r="416" spans="1:5" x14ac:dyDescent="0.25">
      <c r="A416" s="6" t="s">
        <v>18</v>
      </c>
      <c r="B416" s="6" t="s">
        <v>22</v>
      </c>
      <c r="C416" s="6" t="s">
        <v>23</v>
      </c>
      <c r="D416" t="s">
        <v>38</v>
      </c>
      <c r="E416" s="7">
        <v>397.29246999999998</v>
      </c>
    </row>
    <row r="417" spans="1:5" x14ac:dyDescent="0.25">
      <c r="A417" s="6" t="s">
        <v>18</v>
      </c>
      <c r="B417" s="6" t="s">
        <v>22</v>
      </c>
      <c r="C417" s="6" t="s">
        <v>20</v>
      </c>
      <c r="D417" t="s">
        <v>38</v>
      </c>
      <c r="E417" s="7">
        <v>376.12919999999997</v>
      </c>
    </row>
    <row r="418" spans="1:5" x14ac:dyDescent="0.25">
      <c r="A418" s="6" t="s">
        <v>18</v>
      </c>
      <c r="B418" s="6" t="s">
        <v>22</v>
      </c>
      <c r="C418" s="6" t="s">
        <v>24</v>
      </c>
      <c r="D418" t="s">
        <v>38</v>
      </c>
      <c r="E418" s="7">
        <v>1222.2898300000002</v>
      </c>
    </row>
    <row r="419" spans="1:5" x14ac:dyDescent="0.25">
      <c r="A419" s="6" t="s">
        <v>21</v>
      </c>
      <c r="B419" s="6" t="s">
        <v>22</v>
      </c>
      <c r="C419" s="6" t="s">
        <v>23</v>
      </c>
      <c r="D419" t="s">
        <v>38</v>
      </c>
      <c r="E419" s="7">
        <v>166.49996000000002</v>
      </c>
    </row>
    <row r="420" spans="1:5" x14ac:dyDescent="0.25">
      <c r="A420" s="6" t="s">
        <v>21</v>
      </c>
      <c r="B420" s="6" t="s">
        <v>22</v>
      </c>
      <c r="C420" s="6" t="s">
        <v>25</v>
      </c>
      <c r="D420" t="s">
        <v>38</v>
      </c>
      <c r="E420" s="7">
        <v>1291.39924</v>
      </c>
    </row>
    <row r="421" spans="1:5" x14ac:dyDescent="0.25">
      <c r="A421" s="6" t="s">
        <v>18</v>
      </c>
      <c r="B421" s="6" t="s">
        <v>22</v>
      </c>
      <c r="C421" s="6" t="s">
        <v>23</v>
      </c>
      <c r="D421" t="s">
        <v>38</v>
      </c>
      <c r="E421" s="7">
        <v>477.96022999999997</v>
      </c>
    </row>
    <row r="422" spans="1:5" x14ac:dyDescent="0.25">
      <c r="A422" s="6" t="s">
        <v>18</v>
      </c>
      <c r="B422" s="6" t="s">
        <v>22</v>
      </c>
      <c r="C422" s="6" t="s">
        <v>20</v>
      </c>
      <c r="D422" t="s">
        <v>38</v>
      </c>
      <c r="E422" s="7">
        <v>1184.2441999999999</v>
      </c>
    </row>
    <row r="423" spans="1:5" x14ac:dyDescent="0.25">
      <c r="A423" s="6" t="s">
        <v>18</v>
      </c>
      <c r="B423" s="6" t="s">
        <v>22</v>
      </c>
      <c r="C423" s="6" t="s">
        <v>23</v>
      </c>
      <c r="D423" t="s">
        <v>38</v>
      </c>
      <c r="E423" s="7">
        <v>764.03091999999992</v>
      </c>
    </row>
    <row r="424" spans="1:5" x14ac:dyDescent="0.25">
      <c r="A424" s="6" t="s">
        <v>18</v>
      </c>
      <c r="B424" s="6" t="s">
        <v>22</v>
      </c>
      <c r="C424" s="6" t="s">
        <v>20</v>
      </c>
      <c r="D424" t="s">
        <v>38</v>
      </c>
      <c r="E424" s="7">
        <v>1107.0535</v>
      </c>
    </row>
    <row r="425" spans="1:5" x14ac:dyDescent="0.25">
      <c r="A425" s="6" t="s">
        <v>18</v>
      </c>
      <c r="B425" s="6" t="s">
        <v>19</v>
      </c>
      <c r="C425" s="6" t="s">
        <v>24</v>
      </c>
      <c r="D425" t="s">
        <v>38</v>
      </c>
      <c r="E425" s="7">
        <v>1746.8983899999998</v>
      </c>
    </row>
    <row r="426" spans="1:5" x14ac:dyDescent="0.25">
      <c r="A426" s="6" t="s">
        <v>18</v>
      </c>
      <c r="B426" s="6" t="s">
        <v>22</v>
      </c>
      <c r="C426" s="6" t="s">
        <v>25</v>
      </c>
      <c r="D426" t="s">
        <v>38</v>
      </c>
      <c r="E426" s="7">
        <v>355.86202500000002</v>
      </c>
    </row>
    <row r="427" spans="1:5" x14ac:dyDescent="0.25">
      <c r="A427" s="6" t="s">
        <v>21</v>
      </c>
      <c r="B427" s="6" t="s">
        <v>22</v>
      </c>
      <c r="C427" s="6" t="s">
        <v>25</v>
      </c>
      <c r="D427" t="s">
        <v>38</v>
      </c>
      <c r="E427" s="7">
        <v>443.50941999999998</v>
      </c>
    </row>
    <row r="428" spans="1:5" x14ac:dyDescent="0.25">
      <c r="A428" s="6" t="s">
        <v>18</v>
      </c>
      <c r="B428" s="6" t="s">
        <v>22</v>
      </c>
      <c r="C428" s="6" t="s">
        <v>23</v>
      </c>
      <c r="D428" t="s">
        <v>38</v>
      </c>
      <c r="E428" s="7">
        <v>854.76913000000002</v>
      </c>
    </row>
    <row r="429" spans="1:5" x14ac:dyDescent="0.25">
      <c r="A429" s="6" t="s">
        <v>18</v>
      </c>
      <c r="B429" s="6" t="s">
        <v>22</v>
      </c>
      <c r="C429" s="6" t="s">
        <v>25</v>
      </c>
      <c r="D429" t="s">
        <v>38</v>
      </c>
      <c r="E429" s="7">
        <v>1165.8115050000001</v>
      </c>
    </row>
    <row r="430" spans="1:5" x14ac:dyDescent="0.25">
      <c r="A430" s="6" t="s">
        <v>21</v>
      </c>
      <c r="B430" s="6" t="s">
        <v>19</v>
      </c>
      <c r="C430" s="6" t="s">
        <v>20</v>
      </c>
      <c r="D430" t="s">
        <v>38</v>
      </c>
      <c r="E430" s="7">
        <v>2330.6547</v>
      </c>
    </row>
    <row r="431" spans="1:5" x14ac:dyDescent="0.25">
      <c r="A431" s="6" t="s">
        <v>21</v>
      </c>
      <c r="B431" s="6" t="s">
        <v>22</v>
      </c>
      <c r="C431" s="6" t="s">
        <v>24</v>
      </c>
      <c r="D431" t="s">
        <v>38</v>
      </c>
      <c r="E431" s="7">
        <v>1212.961415</v>
      </c>
    </row>
    <row r="432" spans="1:5" x14ac:dyDescent="0.25">
      <c r="A432" s="6" t="s">
        <v>18</v>
      </c>
      <c r="B432" s="6" t="s">
        <v>22</v>
      </c>
      <c r="C432" s="6" t="s">
        <v>24</v>
      </c>
      <c r="D432" t="s">
        <v>38</v>
      </c>
      <c r="E432" s="7">
        <v>373.64647000000002</v>
      </c>
    </row>
    <row r="433" spans="1:5" x14ac:dyDescent="0.25">
      <c r="A433" s="6" t="s">
        <v>21</v>
      </c>
      <c r="B433" s="6" t="s">
        <v>22</v>
      </c>
      <c r="C433" s="6" t="s">
        <v>25</v>
      </c>
      <c r="D433" t="s">
        <v>38</v>
      </c>
      <c r="E433" s="7">
        <v>674.85911999999996</v>
      </c>
    </row>
    <row r="434" spans="1:5" x14ac:dyDescent="0.25">
      <c r="A434" s="6" t="s">
        <v>21</v>
      </c>
      <c r="B434" s="6" t="s">
        <v>22</v>
      </c>
      <c r="C434" s="6" t="s">
        <v>20</v>
      </c>
      <c r="D434" t="s">
        <v>38</v>
      </c>
      <c r="E434" s="7">
        <v>197.78149999999999</v>
      </c>
    </row>
    <row r="435" spans="1:5" x14ac:dyDescent="0.25">
      <c r="A435" s="6" t="s">
        <v>21</v>
      </c>
      <c r="B435" s="6" t="s">
        <v>19</v>
      </c>
      <c r="C435" s="6" t="s">
        <v>25</v>
      </c>
      <c r="D435" t="s">
        <v>38</v>
      </c>
      <c r="E435" s="7">
        <v>2014.93229</v>
      </c>
    </row>
    <row r="436" spans="1:5" x14ac:dyDescent="0.25">
      <c r="A436" s="6" t="s">
        <v>21</v>
      </c>
      <c r="B436" s="6" t="s">
        <v>19</v>
      </c>
      <c r="C436" s="6" t="s">
        <v>24</v>
      </c>
      <c r="D436" t="s">
        <v>38</v>
      </c>
      <c r="E436" s="7">
        <v>3278.7458590000001</v>
      </c>
    </row>
    <row r="437" spans="1:5" x14ac:dyDescent="0.25">
      <c r="A437" s="6" t="s">
        <v>21</v>
      </c>
      <c r="B437" s="6" t="s">
        <v>22</v>
      </c>
      <c r="C437" s="6" t="s">
        <v>24</v>
      </c>
      <c r="D437" t="s">
        <v>38</v>
      </c>
      <c r="E437" s="7">
        <v>612.35688000000005</v>
      </c>
    </row>
    <row r="438" spans="1:5" x14ac:dyDescent="0.25">
      <c r="A438" s="6" t="s">
        <v>21</v>
      </c>
      <c r="B438" s="6" t="s">
        <v>22</v>
      </c>
      <c r="C438" s="6" t="s">
        <v>25</v>
      </c>
      <c r="D438" t="s">
        <v>38</v>
      </c>
      <c r="E438" s="7">
        <v>171.2227</v>
      </c>
    </row>
    <row r="439" spans="1:5" x14ac:dyDescent="0.25">
      <c r="A439" s="6" t="s">
        <v>18</v>
      </c>
      <c r="B439" s="6" t="s">
        <v>19</v>
      </c>
      <c r="C439" s="6" t="s">
        <v>23</v>
      </c>
      <c r="D439" t="s">
        <v>38</v>
      </c>
      <c r="E439" s="7">
        <v>2466.7419</v>
      </c>
    </row>
    <row r="440" spans="1:5" x14ac:dyDescent="0.25">
      <c r="A440" s="6" t="s">
        <v>18</v>
      </c>
      <c r="B440" s="6" t="s">
        <v>22</v>
      </c>
      <c r="C440" s="6" t="s">
        <v>25</v>
      </c>
      <c r="D440" t="s">
        <v>38</v>
      </c>
      <c r="E440" s="7">
        <v>1439.4398150000002</v>
      </c>
    </row>
    <row r="441" spans="1:5" x14ac:dyDescent="0.25">
      <c r="A441" s="6" t="s">
        <v>21</v>
      </c>
      <c r="B441" s="6" t="s">
        <v>22</v>
      </c>
      <c r="C441" s="6" t="s">
        <v>20</v>
      </c>
      <c r="D441" t="s">
        <v>38</v>
      </c>
      <c r="E441" s="7">
        <v>870.34559999999999</v>
      </c>
    </row>
    <row r="442" spans="1:5" x14ac:dyDescent="0.25">
      <c r="A442" s="6" t="s">
        <v>18</v>
      </c>
      <c r="B442" s="6" t="s">
        <v>22</v>
      </c>
      <c r="C442" s="6" t="s">
        <v>23</v>
      </c>
      <c r="D442" t="s">
        <v>38</v>
      </c>
      <c r="E442" s="7">
        <v>650.02359000000001</v>
      </c>
    </row>
    <row r="443" spans="1:5" x14ac:dyDescent="0.25">
      <c r="A443" s="6" t="s">
        <v>21</v>
      </c>
      <c r="B443" s="6" t="s">
        <v>22</v>
      </c>
      <c r="C443" s="6" t="s">
        <v>23</v>
      </c>
      <c r="D443" t="s">
        <v>38</v>
      </c>
      <c r="E443" s="7">
        <v>439.97309999999999</v>
      </c>
    </row>
    <row r="444" spans="1:5" x14ac:dyDescent="0.25">
      <c r="A444" s="6" t="s">
        <v>21</v>
      </c>
      <c r="B444" s="6" t="s">
        <v>22</v>
      </c>
      <c r="C444" s="6" t="s">
        <v>25</v>
      </c>
      <c r="D444" t="s">
        <v>38</v>
      </c>
      <c r="E444" s="7">
        <v>1124.43769</v>
      </c>
    </row>
    <row r="445" spans="1:5" x14ac:dyDescent="0.25">
      <c r="A445" s="6" t="s">
        <v>21</v>
      </c>
      <c r="B445" s="6" t="s">
        <v>22</v>
      </c>
      <c r="C445" s="6" t="s">
        <v>25</v>
      </c>
      <c r="D445" t="s">
        <v>38</v>
      </c>
      <c r="E445" s="7">
        <v>772.96457499999997</v>
      </c>
    </row>
    <row r="446" spans="1:5" x14ac:dyDescent="0.25">
      <c r="A446" s="6" t="s">
        <v>21</v>
      </c>
      <c r="B446" s="6" t="s">
        <v>22</v>
      </c>
      <c r="C446" s="6" t="s">
        <v>25</v>
      </c>
      <c r="D446" t="s">
        <v>38</v>
      </c>
      <c r="E446" s="7">
        <v>210.41134000000002</v>
      </c>
    </row>
    <row r="447" spans="1:5" x14ac:dyDescent="0.25">
      <c r="A447" s="6" t="s">
        <v>18</v>
      </c>
      <c r="B447" s="6" t="s">
        <v>22</v>
      </c>
      <c r="C447" s="6" t="s">
        <v>24</v>
      </c>
      <c r="D447" t="s">
        <v>38</v>
      </c>
      <c r="E447" s="7">
        <v>538.53379000000007</v>
      </c>
    </row>
    <row r="448" spans="1:5" x14ac:dyDescent="0.25">
      <c r="A448" s="6" t="s">
        <v>18</v>
      </c>
      <c r="B448" s="6" t="s">
        <v>22</v>
      </c>
      <c r="C448" s="6" t="s">
        <v>24</v>
      </c>
      <c r="D448" t="s">
        <v>38</v>
      </c>
      <c r="E448" s="7">
        <v>893.09345499999995</v>
      </c>
    </row>
    <row r="449" spans="1:5" x14ac:dyDescent="0.25">
      <c r="A449" s="6" t="s">
        <v>21</v>
      </c>
      <c r="B449" s="6" t="s">
        <v>22</v>
      </c>
      <c r="C449" s="6" t="s">
        <v>24</v>
      </c>
      <c r="D449" t="s">
        <v>38</v>
      </c>
      <c r="E449" s="7">
        <v>1026.4442100000001</v>
      </c>
    </row>
    <row r="450" spans="1:5" x14ac:dyDescent="0.25">
      <c r="A450" s="6" t="s">
        <v>18</v>
      </c>
      <c r="B450" s="6" t="s">
        <v>22</v>
      </c>
      <c r="C450" s="6" t="s">
        <v>25</v>
      </c>
      <c r="D450" t="s">
        <v>38</v>
      </c>
      <c r="E450" s="7">
        <v>546.90066000000002</v>
      </c>
    </row>
    <row r="451" spans="1:5" x14ac:dyDescent="0.25">
      <c r="A451" s="6" t="s">
        <v>21</v>
      </c>
      <c r="B451" s="6" t="s">
        <v>22</v>
      </c>
      <c r="C451" s="6" t="s">
        <v>20</v>
      </c>
      <c r="D451" t="s">
        <v>38</v>
      </c>
      <c r="E451" s="7">
        <v>1214.6970999999999</v>
      </c>
    </row>
    <row r="452" spans="1:5" x14ac:dyDescent="0.25">
      <c r="A452" s="6" t="s">
        <v>18</v>
      </c>
      <c r="B452" s="6" t="s">
        <v>22</v>
      </c>
      <c r="C452" s="6" t="s">
        <v>25</v>
      </c>
      <c r="D452" t="s">
        <v>38</v>
      </c>
      <c r="E452" s="7">
        <v>1010.6134249999999</v>
      </c>
    </row>
    <row r="453" spans="1:5" x14ac:dyDescent="0.25">
      <c r="A453" s="6" t="s">
        <v>21</v>
      </c>
      <c r="B453" s="6" t="s">
        <v>22</v>
      </c>
      <c r="C453" s="6" t="s">
        <v>24</v>
      </c>
      <c r="D453" t="s">
        <v>38</v>
      </c>
      <c r="E453" s="7">
        <v>666.46859500000005</v>
      </c>
    </row>
    <row r="454" spans="1:5" x14ac:dyDescent="0.25">
      <c r="A454" s="6" t="s">
        <v>18</v>
      </c>
      <c r="B454" s="6" t="s">
        <v>22</v>
      </c>
      <c r="C454" s="6" t="s">
        <v>25</v>
      </c>
      <c r="D454" t="s">
        <v>38</v>
      </c>
      <c r="E454" s="7">
        <v>944.72503500000005</v>
      </c>
    </row>
    <row r="455" spans="1:5" x14ac:dyDescent="0.25">
      <c r="A455" s="6" t="s">
        <v>21</v>
      </c>
      <c r="B455" s="6" t="s">
        <v>19</v>
      </c>
      <c r="C455" s="6" t="s">
        <v>23</v>
      </c>
      <c r="D455" t="s">
        <v>38</v>
      </c>
      <c r="E455" s="7">
        <v>1824.6495500000001</v>
      </c>
    </row>
    <row r="456" spans="1:5" x14ac:dyDescent="0.25">
      <c r="A456" s="6" t="s">
        <v>18</v>
      </c>
      <c r="B456" s="6" t="s">
        <v>22</v>
      </c>
      <c r="C456" s="6" t="s">
        <v>23</v>
      </c>
      <c r="D456" t="s">
        <v>38</v>
      </c>
      <c r="E456" s="7">
        <v>375.78447999999997</v>
      </c>
    </row>
    <row r="457" spans="1:5" x14ac:dyDescent="0.25">
      <c r="A457" s="6" t="s">
        <v>21</v>
      </c>
      <c r="B457" s="6" t="s">
        <v>22</v>
      </c>
      <c r="C457" s="6" t="s">
        <v>24</v>
      </c>
      <c r="D457" t="s">
        <v>38</v>
      </c>
      <c r="E457" s="7">
        <v>882.72099000000003</v>
      </c>
    </row>
    <row r="458" spans="1:5" x14ac:dyDescent="0.25">
      <c r="A458" s="6" t="s">
        <v>21</v>
      </c>
      <c r="B458" s="6" t="s">
        <v>22</v>
      </c>
      <c r="C458" s="6" t="s">
        <v>20</v>
      </c>
      <c r="D458" t="s">
        <v>38</v>
      </c>
      <c r="E458" s="7">
        <v>1173.7848840000001</v>
      </c>
    </row>
    <row r="459" spans="1:5" x14ac:dyDescent="0.25">
      <c r="A459" s="6" t="s">
        <v>18</v>
      </c>
      <c r="B459" s="6" t="s">
        <v>19</v>
      </c>
      <c r="C459" s="6" t="s">
        <v>23</v>
      </c>
      <c r="D459" t="s">
        <v>38</v>
      </c>
      <c r="E459" s="7">
        <v>1953.9242999999999</v>
      </c>
    </row>
    <row r="460" spans="1:5" x14ac:dyDescent="0.25">
      <c r="A460" s="6" t="s">
        <v>21</v>
      </c>
      <c r="B460" s="6" t="s">
        <v>22</v>
      </c>
      <c r="C460" s="6" t="s">
        <v>24</v>
      </c>
      <c r="D460" t="s">
        <v>38</v>
      </c>
      <c r="E460" s="7">
        <v>190.63582500000001</v>
      </c>
    </row>
    <row r="461" spans="1:5" x14ac:dyDescent="0.25">
      <c r="A461" s="6" t="s">
        <v>21</v>
      </c>
      <c r="B461" s="6" t="s">
        <v>22</v>
      </c>
      <c r="C461" s="6" t="s">
        <v>25</v>
      </c>
      <c r="D461" t="s">
        <v>38</v>
      </c>
      <c r="E461" s="7">
        <v>503.12695500000001</v>
      </c>
    </row>
    <row r="462" spans="1:5" x14ac:dyDescent="0.25">
      <c r="A462" s="6" t="s">
        <v>18</v>
      </c>
      <c r="B462" s="6" t="s">
        <v>19</v>
      </c>
      <c r="C462" s="6" t="s">
        <v>23</v>
      </c>
      <c r="D462" t="s">
        <v>38</v>
      </c>
      <c r="E462" s="7">
        <v>2306.54207</v>
      </c>
    </row>
    <row r="463" spans="1:5" x14ac:dyDescent="0.25">
      <c r="A463" s="6" t="s">
        <v>21</v>
      </c>
      <c r="B463" s="6" t="s">
        <v>19</v>
      </c>
      <c r="C463" s="6" t="s">
        <v>20</v>
      </c>
      <c r="D463" t="s">
        <v>38</v>
      </c>
      <c r="E463" s="7">
        <v>1904.0876000000001</v>
      </c>
    </row>
    <row r="464" spans="1:5" x14ac:dyDescent="0.25">
      <c r="A464" s="6" t="s">
        <v>21</v>
      </c>
      <c r="B464" s="6" t="s">
        <v>22</v>
      </c>
      <c r="C464" s="6" t="s">
        <v>25</v>
      </c>
      <c r="D464" t="s">
        <v>38</v>
      </c>
      <c r="E464" s="7">
        <v>307.08087</v>
      </c>
    </row>
    <row r="465" spans="1:5" x14ac:dyDescent="0.25">
      <c r="A465" s="6" t="s">
        <v>18</v>
      </c>
      <c r="B465" s="6" t="s">
        <v>22</v>
      </c>
      <c r="C465" s="6" t="s">
        <v>25</v>
      </c>
      <c r="D465" t="s">
        <v>38</v>
      </c>
      <c r="E465" s="7">
        <v>909.50682500000005</v>
      </c>
    </row>
    <row r="466" spans="1:5" x14ac:dyDescent="0.25">
      <c r="A466" s="6" t="s">
        <v>18</v>
      </c>
      <c r="B466" s="6" t="s">
        <v>22</v>
      </c>
      <c r="C466" s="6" t="s">
        <v>20</v>
      </c>
      <c r="D466" t="s">
        <v>38</v>
      </c>
      <c r="E466" s="7">
        <v>705.06420000000003</v>
      </c>
    </row>
    <row r="467" spans="1:5" x14ac:dyDescent="0.25">
      <c r="A467" s="6" t="s">
        <v>18</v>
      </c>
      <c r="B467" s="6" t="s">
        <v>22</v>
      </c>
      <c r="C467" s="6" t="s">
        <v>20</v>
      </c>
      <c r="D467" t="s">
        <v>38</v>
      </c>
      <c r="E467" s="7">
        <v>1115.078</v>
      </c>
    </row>
    <row r="468" spans="1:5" x14ac:dyDescent="0.25">
      <c r="A468" s="6" t="s">
        <v>18</v>
      </c>
      <c r="B468" s="6" t="s">
        <v>19</v>
      </c>
      <c r="C468" s="6" t="s">
        <v>24</v>
      </c>
      <c r="D468" t="s">
        <v>38</v>
      </c>
      <c r="E468" s="7">
        <v>1774.8506199999999</v>
      </c>
    </row>
    <row r="469" spans="1:5" x14ac:dyDescent="0.25">
      <c r="A469" s="6" t="s">
        <v>21</v>
      </c>
      <c r="B469" s="6" t="s">
        <v>22</v>
      </c>
      <c r="C469" s="6" t="s">
        <v>24</v>
      </c>
      <c r="D469" t="s">
        <v>38</v>
      </c>
      <c r="E469" s="7">
        <v>986.98101999999994</v>
      </c>
    </row>
    <row r="470" spans="1:5" x14ac:dyDescent="0.25">
      <c r="A470" s="6" t="s">
        <v>18</v>
      </c>
      <c r="B470" s="6" t="s">
        <v>19</v>
      </c>
      <c r="C470" s="6" t="s">
        <v>20</v>
      </c>
      <c r="D470" t="s">
        <v>38</v>
      </c>
      <c r="E470" s="7">
        <v>2452.0263999999997</v>
      </c>
    </row>
    <row r="471" spans="1:5" x14ac:dyDescent="0.25">
      <c r="A471" s="6" t="s">
        <v>18</v>
      </c>
      <c r="B471" s="6" t="s">
        <v>22</v>
      </c>
      <c r="C471" s="6" t="s">
        <v>23</v>
      </c>
      <c r="D471" t="s">
        <v>38</v>
      </c>
      <c r="E471" s="7">
        <v>435.05144000000001</v>
      </c>
    </row>
    <row r="472" spans="1:5" x14ac:dyDescent="0.25">
      <c r="A472" s="6" t="s">
        <v>18</v>
      </c>
      <c r="B472" s="6" t="s">
        <v>22</v>
      </c>
      <c r="C472" s="6" t="s">
        <v>20</v>
      </c>
      <c r="D472" t="s">
        <v>38</v>
      </c>
      <c r="E472" s="7">
        <v>641.41779999999994</v>
      </c>
    </row>
    <row r="473" spans="1:5" x14ac:dyDescent="0.25">
      <c r="A473" s="6" t="s">
        <v>18</v>
      </c>
      <c r="B473" s="6" t="s">
        <v>22</v>
      </c>
      <c r="C473" s="6" t="s">
        <v>23</v>
      </c>
      <c r="D473" t="s">
        <v>38</v>
      </c>
      <c r="E473" s="7">
        <v>1345.7960800000001</v>
      </c>
    </row>
    <row r="474" spans="1:5" x14ac:dyDescent="0.25">
      <c r="A474" s="6" t="s">
        <v>21</v>
      </c>
      <c r="B474" s="6" t="s">
        <v>22</v>
      </c>
      <c r="C474" s="6" t="s">
        <v>20</v>
      </c>
      <c r="D474" t="s">
        <v>38</v>
      </c>
      <c r="E474" s="7">
        <v>125.24069999999999</v>
      </c>
    </row>
    <row r="475" spans="1:5" x14ac:dyDescent="0.25">
      <c r="A475" s="6" t="s">
        <v>21</v>
      </c>
      <c r="B475" s="6" t="s">
        <v>19</v>
      </c>
      <c r="C475" s="6" t="s">
        <v>24</v>
      </c>
      <c r="D475" t="s">
        <v>38</v>
      </c>
      <c r="E475" s="7">
        <v>1831.0741999999998</v>
      </c>
    </row>
    <row r="476" spans="1:5" x14ac:dyDescent="0.25">
      <c r="A476" s="6" t="s">
        <v>18</v>
      </c>
      <c r="B476" s="6" t="s">
        <v>22</v>
      </c>
      <c r="C476" s="6" t="s">
        <v>23</v>
      </c>
      <c r="D476" t="s">
        <v>38</v>
      </c>
      <c r="E476" s="7">
        <v>704.67222000000004</v>
      </c>
    </row>
    <row r="477" spans="1:5" x14ac:dyDescent="0.25">
      <c r="A477" s="6" t="s">
        <v>21</v>
      </c>
      <c r="B477" s="6" t="s">
        <v>22</v>
      </c>
      <c r="C477" s="6" t="s">
        <v>23</v>
      </c>
      <c r="D477" t="s">
        <v>38</v>
      </c>
      <c r="E477" s="7">
        <v>181.58759000000001</v>
      </c>
    </row>
    <row r="478" spans="1:5" x14ac:dyDescent="0.25">
      <c r="A478" s="6" t="s">
        <v>21</v>
      </c>
      <c r="B478" s="6" t="s">
        <v>22</v>
      </c>
      <c r="C478" s="6" t="s">
        <v>25</v>
      </c>
      <c r="D478" t="s">
        <v>38</v>
      </c>
      <c r="E478" s="7">
        <v>330.97926000000001</v>
      </c>
    </row>
    <row r="479" spans="1:5" x14ac:dyDescent="0.25">
      <c r="A479" s="6" t="s">
        <v>18</v>
      </c>
      <c r="B479" s="6" t="s">
        <v>19</v>
      </c>
      <c r="C479" s="6" t="s">
        <v>25</v>
      </c>
      <c r="D479" t="s">
        <v>38</v>
      </c>
      <c r="E479" s="7">
        <v>2340.1305750000001</v>
      </c>
    </row>
    <row r="480" spans="1:5" x14ac:dyDescent="0.25">
      <c r="A480" s="6" t="s">
        <v>18</v>
      </c>
      <c r="B480" s="6" t="s">
        <v>22</v>
      </c>
      <c r="C480" s="6" t="s">
        <v>23</v>
      </c>
      <c r="D480" t="s">
        <v>38</v>
      </c>
      <c r="E480" s="7">
        <v>821.92039</v>
      </c>
    </row>
    <row r="481" spans="1:5" x14ac:dyDescent="0.25">
      <c r="A481" s="6" t="s">
        <v>21</v>
      </c>
      <c r="B481" s="6" t="s">
        <v>19</v>
      </c>
      <c r="C481" s="6" t="s">
        <v>25</v>
      </c>
      <c r="D481" t="s">
        <v>38</v>
      </c>
      <c r="E481" s="7">
        <v>2077.3627750000001</v>
      </c>
    </row>
    <row r="482" spans="1:5" x14ac:dyDescent="0.25">
      <c r="A482" s="6" t="s">
        <v>18</v>
      </c>
      <c r="B482" s="6" t="s">
        <v>22</v>
      </c>
      <c r="C482" s="6" t="s">
        <v>24</v>
      </c>
      <c r="D482" t="s">
        <v>38</v>
      </c>
      <c r="E482" s="7">
        <v>526.63656000000003</v>
      </c>
    </row>
    <row r="483" spans="1:5" x14ac:dyDescent="0.25">
      <c r="A483" s="6" t="s">
        <v>18</v>
      </c>
      <c r="B483" s="6" t="s">
        <v>22</v>
      </c>
      <c r="C483" s="6" t="s">
        <v>25</v>
      </c>
      <c r="D483" t="s">
        <v>38</v>
      </c>
      <c r="E483" s="7">
        <v>1165.77189</v>
      </c>
    </row>
    <row r="484" spans="1:5" x14ac:dyDescent="0.25">
      <c r="A484" s="6" t="s">
        <v>18</v>
      </c>
      <c r="B484" s="6" t="s">
        <v>19</v>
      </c>
      <c r="C484" s="6" t="s">
        <v>23</v>
      </c>
      <c r="D484" t="s">
        <v>38</v>
      </c>
      <c r="E484" s="7">
        <v>2753.39129</v>
      </c>
    </row>
    <row r="485" spans="1:5" x14ac:dyDescent="0.25">
      <c r="A485" s="6" t="s">
        <v>18</v>
      </c>
      <c r="B485" s="6" t="s">
        <v>22</v>
      </c>
      <c r="C485" s="6" t="s">
        <v>20</v>
      </c>
      <c r="D485" t="s">
        <v>38</v>
      </c>
      <c r="E485" s="7">
        <v>187.53440000000001</v>
      </c>
    </row>
    <row r="486" spans="1:5" x14ac:dyDescent="0.25">
      <c r="A486" s="6" t="s">
        <v>21</v>
      </c>
      <c r="B486" s="6" t="s">
        <v>22</v>
      </c>
      <c r="C486" s="6" t="s">
        <v>20</v>
      </c>
      <c r="D486" t="s">
        <v>38</v>
      </c>
      <c r="E486" s="7">
        <v>1096.5445999999999</v>
      </c>
    </row>
    <row r="487" spans="1:5" x14ac:dyDescent="0.25">
      <c r="A487" s="6" t="s">
        <v>18</v>
      </c>
      <c r="B487" s="6" t="s">
        <v>22</v>
      </c>
      <c r="C487" s="6" t="s">
        <v>20</v>
      </c>
      <c r="D487" t="s">
        <v>38</v>
      </c>
      <c r="E487" s="7">
        <v>715.10919999999999</v>
      </c>
    </row>
    <row r="488" spans="1:5" x14ac:dyDescent="0.25">
      <c r="A488" s="6" t="s">
        <v>21</v>
      </c>
      <c r="B488" s="6" t="s">
        <v>22</v>
      </c>
      <c r="C488" s="6" t="s">
        <v>20</v>
      </c>
      <c r="D488" t="s">
        <v>38</v>
      </c>
      <c r="E488" s="7">
        <v>878.24689999999987</v>
      </c>
    </row>
    <row r="489" spans="1:5" x14ac:dyDescent="0.25">
      <c r="A489" s="6" t="s">
        <v>21</v>
      </c>
      <c r="B489" s="6" t="s">
        <v>22</v>
      </c>
      <c r="C489" s="6" t="s">
        <v>20</v>
      </c>
      <c r="D489" t="s">
        <v>38</v>
      </c>
      <c r="E489" s="7">
        <v>660.03610000000003</v>
      </c>
    </row>
    <row r="490" spans="1:5" x14ac:dyDescent="0.25">
      <c r="A490" s="6" t="s">
        <v>18</v>
      </c>
      <c r="B490" s="6" t="s">
        <v>22</v>
      </c>
      <c r="C490" s="6" t="s">
        <v>23</v>
      </c>
      <c r="D490" t="s">
        <v>38</v>
      </c>
      <c r="E490" s="7">
        <v>339.23652000000004</v>
      </c>
    </row>
    <row r="491" spans="1:5" x14ac:dyDescent="0.25">
      <c r="A491" s="6" t="s">
        <v>18</v>
      </c>
      <c r="B491" s="6" t="s">
        <v>22</v>
      </c>
      <c r="C491" s="6" t="s">
        <v>24</v>
      </c>
      <c r="D491" t="s">
        <v>38</v>
      </c>
      <c r="E491" s="7">
        <v>269.01138000000003</v>
      </c>
    </row>
    <row r="492" spans="1:5" x14ac:dyDescent="0.25">
      <c r="A492" s="6" t="s">
        <v>18</v>
      </c>
      <c r="B492" s="6" t="s">
        <v>22</v>
      </c>
      <c r="C492" s="6" t="s">
        <v>20</v>
      </c>
      <c r="D492" t="s">
        <v>38</v>
      </c>
      <c r="E492" s="7">
        <v>2614.0360300000002</v>
      </c>
    </row>
    <row r="493" spans="1:5" x14ac:dyDescent="0.25">
      <c r="A493" s="6" t="s">
        <v>21</v>
      </c>
      <c r="B493" s="6" t="s">
        <v>22</v>
      </c>
      <c r="C493" s="6" t="s">
        <v>20</v>
      </c>
      <c r="D493" t="s">
        <v>38</v>
      </c>
      <c r="E493" s="7">
        <v>628.22349999999994</v>
      </c>
    </row>
    <row r="494" spans="1:5" x14ac:dyDescent="0.25">
      <c r="A494" s="6" t="s">
        <v>18</v>
      </c>
      <c r="B494" s="6" t="s">
        <v>22</v>
      </c>
      <c r="C494" s="6" t="s">
        <v>20</v>
      </c>
      <c r="D494" t="s">
        <v>38</v>
      </c>
      <c r="E494" s="7">
        <v>631.1952</v>
      </c>
    </row>
    <row r="495" spans="1:5" x14ac:dyDescent="0.25">
      <c r="A495" s="6" t="s">
        <v>21</v>
      </c>
      <c r="B495" s="6" t="s">
        <v>22</v>
      </c>
      <c r="C495" s="6" t="s">
        <v>24</v>
      </c>
      <c r="D495" t="s">
        <v>38</v>
      </c>
      <c r="E495" s="7">
        <v>278.90574000000004</v>
      </c>
    </row>
    <row r="496" spans="1:5" x14ac:dyDescent="0.25">
      <c r="A496" s="6" t="s">
        <v>21</v>
      </c>
      <c r="B496" s="6" t="s">
        <v>22</v>
      </c>
      <c r="C496" s="6" t="s">
        <v>24</v>
      </c>
      <c r="D496" t="s">
        <v>38</v>
      </c>
      <c r="E496" s="7">
        <v>487.79810500000002</v>
      </c>
    </row>
    <row r="497" spans="1:5" x14ac:dyDescent="0.25">
      <c r="A497" s="6" t="s">
        <v>21</v>
      </c>
      <c r="B497" s="6" t="s">
        <v>19</v>
      </c>
      <c r="C497" s="6" t="s">
        <v>23</v>
      </c>
      <c r="D497" t="s">
        <v>38</v>
      </c>
      <c r="E497" s="7">
        <v>1971.96947</v>
      </c>
    </row>
    <row r="498" spans="1:5" x14ac:dyDescent="0.25">
      <c r="A498" s="6" t="s">
        <v>21</v>
      </c>
      <c r="B498" s="6" t="s">
        <v>19</v>
      </c>
      <c r="C498" s="6" t="s">
        <v>25</v>
      </c>
      <c r="D498" t="s">
        <v>38</v>
      </c>
      <c r="E498" s="7">
        <v>2721.8437249999997</v>
      </c>
    </row>
    <row r="499" spans="1:5" x14ac:dyDescent="0.25">
      <c r="A499" s="6" t="s">
        <v>18</v>
      </c>
      <c r="B499" s="6" t="s">
        <v>19</v>
      </c>
      <c r="C499" s="6" t="s">
        <v>24</v>
      </c>
      <c r="D499" t="s">
        <v>38</v>
      </c>
      <c r="E499" s="7">
        <v>2933.0983150000002</v>
      </c>
    </row>
    <row r="500" spans="1:5" x14ac:dyDescent="0.25">
      <c r="A500" s="6" t="s">
        <v>18</v>
      </c>
      <c r="B500" s="6" t="s">
        <v>22</v>
      </c>
      <c r="C500" s="6" t="s">
        <v>23</v>
      </c>
      <c r="D500" t="s">
        <v>38</v>
      </c>
      <c r="E500" s="7">
        <v>724.38136000000009</v>
      </c>
    </row>
    <row r="501" spans="1:5" x14ac:dyDescent="0.25">
      <c r="A501" s="6" t="s">
        <v>21</v>
      </c>
      <c r="B501" s="6" t="s">
        <v>22</v>
      </c>
      <c r="C501" s="6" t="s">
        <v>24</v>
      </c>
      <c r="D501" t="s">
        <v>38</v>
      </c>
      <c r="E501" s="7">
        <v>222.15644499999999</v>
      </c>
    </row>
    <row r="502" spans="1:5" x14ac:dyDescent="0.25">
      <c r="A502" s="6" t="s">
        <v>21</v>
      </c>
      <c r="B502" s="6" t="s">
        <v>22</v>
      </c>
      <c r="C502" s="6" t="s">
        <v>25</v>
      </c>
      <c r="D502" t="s">
        <v>38</v>
      </c>
      <c r="E502" s="7">
        <v>466.12863500000003</v>
      </c>
    </row>
    <row r="503" spans="1:5" x14ac:dyDescent="0.25">
      <c r="A503" s="6" t="s">
        <v>18</v>
      </c>
      <c r="B503" s="6" t="s">
        <v>22</v>
      </c>
      <c r="C503" s="6" t="s">
        <v>25</v>
      </c>
      <c r="D503" t="s">
        <v>38</v>
      </c>
      <c r="E503" s="7">
        <v>456.41914500000001</v>
      </c>
    </row>
    <row r="504" spans="1:5" x14ac:dyDescent="0.25">
      <c r="A504" s="6" t="s">
        <v>21</v>
      </c>
      <c r="B504" s="6" t="s">
        <v>22</v>
      </c>
      <c r="C504" s="6" t="s">
        <v>24</v>
      </c>
      <c r="D504" t="s">
        <v>38</v>
      </c>
      <c r="E504" s="7">
        <v>263.90429</v>
      </c>
    </row>
    <row r="505" spans="1:5" x14ac:dyDescent="0.25">
      <c r="A505" s="6" t="s">
        <v>18</v>
      </c>
      <c r="B505" s="6" t="s">
        <v>22</v>
      </c>
      <c r="C505" s="6" t="s">
        <v>24</v>
      </c>
      <c r="D505" t="s">
        <v>38</v>
      </c>
      <c r="E505" s="7">
        <v>1438.2709049999999</v>
      </c>
    </row>
    <row r="506" spans="1:5" x14ac:dyDescent="0.25">
      <c r="A506" s="6" t="s">
        <v>18</v>
      </c>
      <c r="B506" s="6" t="s">
        <v>22</v>
      </c>
      <c r="C506" s="6" t="s">
        <v>20</v>
      </c>
      <c r="D506" t="s">
        <v>38</v>
      </c>
      <c r="E506" s="7">
        <v>762.69929999999999</v>
      </c>
    </row>
    <row r="507" spans="1:5" x14ac:dyDescent="0.25">
      <c r="A507" s="6" t="s">
        <v>18</v>
      </c>
      <c r="B507" s="6" t="s">
        <v>19</v>
      </c>
      <c r="C507" s="6" t="s">
        <v>24</v>
      </c>
      <c r="D507" t="s">
        <v>38</v>
      </c>
      <c r="E507" s="7">
        <v>2177.4322149999998</v>
      </c>
    </row>
    <row r="508" spans="1:5" x14ac:dyDescent="0.25">
      <c r="A508" s="6" t="s">
        <v>18</v>
      </c>
      <c r="B508" s="6" t="s">
        <v>22</v>
      </c>
      <c r="C508" s="6" t="s">
        <v>20</v>
      </c>
      <c r="D508" t="s">
        <v>38</v>
      </c>
      <c r="E508" s="7">
        <v>1304.1921</v>
      </c>
    </row>
    <row r="509" spans="1:5" x14ac:dyDescent="0.25">
      <c r="A509" s="6" t="s">
        <v>18</v>
      </c>
      <c r="B509" s="6" t="s">
        <v>22</v>
      </c>
      <c r="C509" s="6" t="s">
        <v>20</v>
      </c>
      <c r="D509" t="s">
        <v>38</v>
      </c>
      <c r="E509" s="7">
        <v>1345.1122</v>
      </c>
    </row>
    <row r="510" spans="1:5" x14ac:dyDescent="0.25">
      <c r="A510" s="6" t="s">
        <v>21</v>
      </c>
      <c r="B510" s="6" t="s">
        <v>22</v>
      </c>
      <c r="C510" s="6" t="s">
        <v>20</v>
      </c>
      <c r="D510" t="s">
        <v>38</v>
      </c>
      <c r="E510" s="7">
        <v>1009.6969999999999</v>
      </c>
    </row>
    <row r="511" spans="1:5" x14ac:dyDescent="0.25">
      <c r="A511" s="6" t="s">
        <v>18</v>
      </c>
      <c r="B511" s="6" t="s">
        <v>22</v>
      </c>
      <c r="C511" s="6" t="s">
        <v>20</v>
      </c>
      <c r="D511" t="s">
        <v>38</v>
      </c>
      <c r="E511" s="7">
        <v>1223.3827999999999</v>
      </c>
    </row>
    <row r="512" spans="1:5" x14ac:dyDescent="0.25">
      <c r="A512" s="6" t="s">
        <v>21</v>
      </c>
      <c r="B512" s="6" t="s">
        <v>22</v>
      </c>
      <c r="C512" s="6" t="s">
        <v>25</v>
      </c>
      <c r="D512" t="s">
        <v>38</v>
      </c>
      <c r="E512" s="7">
        <v>3210.866282</v>
      </c>
    </row>
    <row r="513" spans="1:5" x14ac:dyDescent="0.25">
      <c r="A513" s="6" t="s">
        <v>21</v>
      </c>
      <c r="B513" s="6" t="s">
        <v>22</v>
      </c>
      <c r="C513" s="6" t="s">
        <v>23</v>
      </c>
      <c r="D513" t="s">
        <v>38</v>
      </c>
      <c r="E513" s="7">
        <v>230.40021999999999</v>
      </c>
    </row>
    <row r="514" spans="1:5" x14ac:dyDescent="0.25">
      <c r="A514" s="6" t="s">
        <v>21</v>
      </c>
      <c r="B514" s="6" t="s">
        <v>22</v>
      </c>
      <c r="C514" s="6" t="s">
        <v>23</v>
      </c>
      <c r="D514" t="s">
        <v>38</v>
      </c>
      <c r="E514" s="7">
        <v>948.76442000000009</v>
      </c>
    </row>
    <row r="515" spans="1:5" x14ac:dyDescent="0.25">
      <c r="A515" s="6" t="s">
        <v>21</v>
      </c>
      <c r="B515" s="6" t="s">
        <v>19</v>
      </c>
      <c r="C515" s="6" t="s">
        <v>20</v>
      </c>
      <c r="D515" t="s">
        <v>38</v>
      </c>
      <c r="E515" s="7">
        <v>1993.3457999999998</v>
      </c>
    </row>
    <row r="516" spans="1:5" x14ac:dyDescent="0.25">
      <c r="A516" s="6" t="s">
        <v>18</v>
      </c>
      <c r="B516" s="6" t="s">
        <v>22</v>
      </c>
      <c r="C516" s="6" t="s">
        <v>24</v>
      </c>
      <c r="D516" t="s">
        <v>38</v>
      </c>
      <c r="E516" s="7">
        <v>452.71829500000001</v>
      </c>
    </row>
    <row r="517" spans="1:5" x14ac:dyDescent="0.25">
      <c r="A517" s="6" t="s">
        <v>21</v>
      </c>
      <c r="B517" s="6" t="s">
        <v>19</v>
      </c>
      <c r="C517" s="6" t="s">
        <v>24</v>
      </c>
      <c r="D517" t="s">
        <v>38</v>
      </c>
      <c r="E517" s="7">
        <v>2000.9633650000001</v>
      </c>
    </row>
    <row r="518" spans="1:5" x14ac:dyDescent="0.25">
      <c r="A518" s="6" t="s">
        <v>21</v>
      </c>
      <c r="B518" s="6" t="s">
        <v>22</v>
      </c>
      <c r="C518" s="6" t="s">
        <v>24</v>
      </c>
      <c r="D518" t="s">
        <v>38</v>
      </c>
      <c r="E518" s="7">
        <v>1260.9887020000001</v>
      </c>
    </row>
    <row r="519" spans="1:5" x14ac:dyDescent="0.25">
      <c r="A519" s="6" t="s">
        <v>18</v>
      </c>
      <c r="B519" s="6" t="s">
        <v>22</v>
      </c>
      <c r="C519" s="6" t="s">
        <v>20</v>
      </c>
      <c r="D519" t="s">
        <v>38</v>
      </c>
      <c r="E519" s="7">
        <v>335.32839999999999</v>
      </c>
    </row>
    <row r="520" spans="1:5" x14ac:dyDescent="0.25">
      <c r="A520" s="6" t="s">
        <v>21</v>
      </c>
      <c r="B520" s="6" t="s">
        <v>22</v>
      </c>
      <c r="C520" s="6" t="s">
        <v>20</v>
      </c>
      <c r="D520" t="s">
        <v>38</v>
      </c>
      <c r="E520" s="7">
        <v>474.63440000000003</v>
      </c>
    </row>
    <row r="521" spans="1:5" x14ac:dyDescent="0.25">
      <c r="A521" s="6" t="s">
        <v>21</v>
      </c>
      <c r="B521" s="6" t="s">
        <v>22</v>
      </c>
      <c r="C521" s="6" t="s">
        <v>24</v>
      </c>
      <c r="D521" t="s">
        <v>38</v>
      </c>
      <c r="E521" s="7">
        <v>751.80253500000003</v>
      </c>
    </row>
    <row r="522" spans="1:5" x14ac:dyDescent="0.25">
      <c r="A522" s="6" t="s">
        <v>21</v>
      </c>
      <c r="B522" s="6" t="s">
        <v>22</v>
      </c>
      <c r="C522" s="6" t="s">
        <v>25</v>
      </c>
      <c r="D522" t="s">
        <v>38</v>
      </c>
      <c r="E522" s="7">
        <v>327.98685499999999</v>
      </c>
    </row>
    <row r="523" spans="1:5" x14ac:dyDescent="0.25">
      <c r="A523" s="6" t="s">
        <v>18</v>
      </c>
      <c r="B523" s="6" t="s">
        <v>22</v>
      </c>
      <c r="C523" s="6" t="s">
        <v>23</v>
      </c>
      <c r="D523" t="s">
        <v>38</v>
      </c>
      <c r="E523" s="7">
        <v>1070.26424</v>
      </c>
    </row>
    <row r="524" spans="1:5" x14ac:dyDescent="0.25">
      <c r="A524" s="6" t="s">
        <v>21</v>
      </c>
      <c r="B524" s="6" t="s">
        <v>22</v>
      </c>
      <c r="C524" s="6" t="s">
        <v>23</v>
      </c>
      <c r="D524" t="s">
        <v>38</v>
      </c>
      <c r="E524" s="7">
        <v>290.29065000000003</v>
      </c>
    </row>
    <row r="525" spans="1:5" x14ac:dyDescent="0.25">
      <c r="A525" s="6" t="s">
        <v>18</v>
      </c>
      <c r="B525" s="6" t="s">
        <v>22</v>
      </c>
      <c r="C525" s="6" t="s">
        <v>23</v>
      </c>
      <c r="D525" t="s">
        <v>38</v>
      </c>
      <c r="E525" s="7">
        <v>488.90368000000001</v>
      </c>
    </row>
    <row r="526" spans="1:5" x14ac:dyDescent="0.25">
      <c r="A526" s="6" t="s">
        <v>21</v>
      </c>
      <c r="B526" s="6" t="s">
        <v>22</v>
      </c>
      <c r="C526" s="6" t="s">
        <v>25</v>
      </c>
      <c r="D526" t="s">
        <v>38</v>
      </c>
      <c r="E526" s="7">
        <v>2551.7113629999999</v>
      </c>
    </row>
    <row r="527" spans="1:5" x14ac:dyDescent="0.25">
      <c r="A527" s="6" t="s">
        <v>21</v>
      </c>
      <c r="B527" s="6" t="s">
        <v>19</v>
      </c>
      <c r="C527" s="6" t="s">
        <v>20</v>
      </c>
      <c r="D527" t="s">
        <v>38</v>
      </c>
      <c r="E527" s="7">
        <v>1919.9944</v>
      </c>
    </row>
    <row r="528" spans="1:5" x14ac:dyDescent="0.25">
      <c r="A528" s="6" t="s">
        <v>18</v>
      </c>
      <c r="B528" s="6" t="s">
        <v>22</v>
      </c>
      <c r="C528" s="6" t="s">
        <v>20</v>
      </c>
      <c r="D528" t="s">
        <v>38</v>
      </c>
      <c r="E528" s="7">
        <v>762.46299999999997</v>
      </c>
    </row>
    <row r="529" spans="1:5" x14ac:dyDescent="0.25">
      <c r="A529" s="6" t="s">
        <v>18</v>
      </c>
      <c r="B529" s="6" t="s">
        <v>22</v>
      </c>
      <c r="C529" s="6" t="s">
        <v>24</v>
      </c>
      <c r="D529" t="s">
        <v>38</v>
      </c>
      <c r="E529" s="7">
        <v>2834.018885</v>
      </c>
    </row>
    <row r="530" spans="1:5" x14ac:dyDescent="0.25">
      <c r="A530" s="6" t="s">
        <v>18</v>
      </c>
      <c r="B530" s="6" t="s">
        <v>22</v>
      </c>
      <c r="C530" s="6" t="s">
        <v>25</v>
      </c>
      <c r="D530" t="s">
        <v>38</v>
      </c>
      <c r="E530" s="7">
        <v>714.486265</v>
      </c>
    </row>
    <row r="531" spans="1:5" x14ac:dyDescent="0.25">
      <c r="A531" s="6" t="s">
        <v>21</v>
      </c>
      <c r="B531" s="6" t="s">
        <v>22</v>
      </c>
      <c r="C531" s="6" t="s">
        <v>23</v>
      </c>
      <c r="D531" t="s">
        <v>38</v>
      </c>
      <c r="E531" s="7">
        <v>548.44673</v>
      </c>
    </row>
    <row r="532" spans="1:5" x14ac:dyDescent="0.25">
      <c r="A532" s="6" t="s">
        <v>18</v>
      </c>
      <c r="B532" s="6" t="s">
        <v>22</v>
      </c>
      <c r="C532" s="6" t="s">
        <v>24</v>
      </c>
      <c r="D532" t="s">
        <v>38</v>
      </c>
      <c r="E532" s="7">
        <v>526.78181500000005</v>
      </c>
    </row>
    <row r="533" spans="1:5" x14ac:dyDescent="0.25">
      <c r="A533" s="6" t="s">
        <v>21</v>
      </c>
      <c r="B533" s="6" t="s">
        <v>22</v>
      </c>
      <c r="C533" s="6" t="s">
        <v>20</v>
      </c>
      <c r="D533" t="s">
        <v>38</v>
      </c>
      <c r="E533" s="7">
        <v>197.29500000000002</v>
      </c>
    </row>
    <row r="534" spans="1:5" x14ac:dyDescent="0.25">
      <c r="A534" s="6" t="s">
        <v>21</v>
      </c>
      <c r="B534" s="6" t="s">
        <v>22</v>
      </c>
      <c r="C534" s="6" t="s">
        <v>20</v>
      </c>
      <c r="D534" t="s">
        <v>38</v>
      </c>
      <c r="E534" s="7">
        <v>2123.218226</v>
      </c>
    </row>
    <row r="535" spans="1:5" x14ac:dyDescent="0.25">
      <c r="A535" s="6" t="s">
        <v>21</v>
      </c>
      <c r="B535" s="6" t="s">
        <v>22</v>
      </c>
      <c r="C535" s="6" t="s">
        <v>25</v>
      </c>
      <c r="D535" t="s">
        <v>38</v>
      </c>
      <c r="E535" s="7">
        <v>443.82633999999996</v>
      </c>
    </row>
    <row r="536" spans="1:5" x14ac:dyDescent="0.25">
      <c r="A536" s="6" t="s">
        <v>21</v>
      </c>
      <c r="B536" s="6" t="s">
        <v>19</v>
      </c>
      <c r="C536" s="6" t="s">
        <v>24</v>
      </c>
      <c r="D536" t="s">
        <v>38</v>
      </c>
      <c r="E536" s="7">
        <v>2491.5220850000001</v>
      </c>
    </row>
    <row r="537" spans="1:5" x14ac:dyDescent="0.25">
      <c r="A537" s="6" t="s">
        <v>21</v>
      </c>
      <c r="B537" s="6" t="s">
        <v>22</v>
      </c>
      <c r="C537" s="6" t="s">
        <v>25</v>
      </c>
      <c r="D537" t="s">
        <v>38</v>
      </c>
      <c r="E537" s="7">
        <v>995.7721600000001</v>
      </c>
    </row>
    <row r="538" spans="1:5" x14ac:dyDescent="0.25">
      <c r="A538" s="6" t="s">
        <v>18</v>
      </c>
      <c r="B538" s="6" t="s">
        <v>22</v>
      </c>
      <c r="C538" s="6" t="s">
        <v>20</v>
      </c>
      <c r="D538" t="s">
        <v>38</v>
      </c>
      <c r="E538" s="7">
        <v>538.35360000000003</v>
      </c>
    </row>
    <row r="539" spans="1:5" x14ac:dyDescent="0.25">
      <c r="A539" s="6" t="s">
        <v>21</v>
      </c>
      <c r="B539" s="6" t="s">
        <v>22</v>
      </c>
      <c r="C539" s="6" t="s">
        <v>24</v>
      </c>
      <c r="D539" t="s">
        <v>38</v>
      </c>
      <c r="E539" s="7">
        <v>1212.4992399999999</v>
      </c>
    </row>
    <row r="540" spans="1:5" x14ac:dyDescent="0.25">
      <c r="A540" s="6" t="s">
        <v>21</v>
      </c>
      <c r="B540" s="6" t="s">
        <v>19</v>
      </c>
      <c r="C540" s="6" t="s">
        <v>24</v>
      </c>
      <c r="D540" t="s">
        <v>38</v>
      </c>
      <c r="E540" s="7">
        <v>1645.0894700000001</v>
      </c>
    </row>
    <row r="541" spans="1:5" x14ac:dyDescent="0.25">
      <c r="A541" s="6" t="s">
        <v>18</v>
      </c>
      <c r="B541" s="6" t="s">
        <v>22</v>
      </c>
      <c r="C541" s="6" t="s">
        <v>25</v>
      </c>
      <c r="D541" t="s">
        <v>38</v>
      </c>
      <c r="E541" s="7">
        <v>413.75227000000007</v>
      </c>
    </row>
    <row r="542" spans="1:5" x14ac:dyDescent="0.25">
      <c r="A542" s="6" t="s">
        <v>21</v>
      </c>
      <c r="B542" s="6" t="s">
        <v>22</v>
      </c>
      <c r="C542" s="6" t="s">
        <v>25</v>
      </c>
      <c r="D542" t="s">
        <v>38</v>
      </c>
      <c r="E542" s="7">
        <v>225.08351999999999</v>
      </c>
    </row>
    <row r="543" spans="1:5" x14ac:dyDescent="0.25">
      <c r="A543" s="6" t="s">
        <v>21</v>
      </c>
      <c r="B543" s="6" t="s">
        <v>22</v>
      </c>
      <c r="C543" s="6" t="s">
        <v>24</v>
      </c>
      <c r="D543" t="s">
        <v>38</v>
      </c>
      <c r="E543" s="7">
        <v>2249.3659640000001</v>
      </c>
    </row>
    <row r="544" spans="1:5" x14ac:dyDescent="0.25">
      <c r="A544" s="6" t="s">
        <v>18</v>
      </c>
      <c r="B544" s="6" t="s">
        <v>19</v>
      </c>
      <c r="C544" s="6" t="s">
        <v>24</v>
      </c>
      <c r="D544" t="s">
        <v>38</v>
      </c>
      <c r="E544" s="7">
        <v>2023.485475</v>
      </c>
    </row>
    <row r="545" spans="1:5" x14ac:dyDescent="0.25">
      <c r="A545" s="6" t="s">
        <v>18</v>
      </c>
      <c r="B545" s="6" t="s">
        <v>22</v>
      </c>
      <c r="C545" s="6" t="s">
        <v>20</v>
      </c>
      <c r="D545" t="s">
        <v>38</v>
      </c>
      <c r="E545" s="7">
        <v>316.1454</v>
      </c>
    </row>
    <row r="546" spans="1:5" x14ac:dyDescent="0.25">
      <c r="A546" s="6" t="s">
        <v>18</v>
      </c>
      <c r="B546" s="6" t="s">
        <v>22</v>
      </c>
      <c r="C546" s="6" t="s">
        <v>25</v>
      </c>
      <c r="D546" t="s">
        <v>38</v>
      </c>
      <c r="E546" s="7">
        <v>732.50482</v>
      </c>
    </row>
    <row r="547" spans="1:5" x14ac:dyDescent="0.25">
      <c r="A547" s="6" t="s">
        <v>21</v>
      </c>
      <c r="B547" s="6" t="s">
        <v>22</v>
      </c>
      <c r="C547" s="6" t="s">
        <v>25</v>
      </c>
      <c r="D547" t="s">
        <v>38</v>
      </c>
      <c r="E547" s="7">
        <v>1439.45579</v>
      </c>
    </row>
    <row r="548" spans="1:5" x14ac:dyDescent="0.25">
      <c r="A548" s="6" t="s">
        <v>21</v>
      </c>
      <c r="B548" s="6" t="s">
        <v>22</v>
      </c>
      <c r="C548" s="6" t="s">
        <v>25</v>
      </c>
      <c r="D548" t="s">
        <v>38</v>
      </c>
      <c r="E548" s="7">
        <v>928.80267000000003</v>
      </c>
    </row>
    <row r="549" spans="1:5" x14ac:dyDescent="0.25">
      <c r="A549" s="6" t="s">
        <v>21</v>
      </c>
      <c r="B549" s="6" t="s">
        <v>19</v>
      </c>
      <c r="C549" s="6" t="s">
        <v>20</v>
      </c>
      <c r="D549" t="s">
        <v>38</v>
      </c>
      <c r="E549" s="7">
        <v>2530.9489000000003</v>
      </c>
    </row>
    <row r="550" spans="1:5" x14ac:dyDescent="0.25">
      <c r="A550" s="6" t="s">
        <v>21</v>
      </c>
      <c r="B550" s="6" t="s">
        <v>22</v>
      </c>
      <c r="C550" s="6" t="s">
        <v>24</v>
      </c>
      <c r="D550" t="s">
        <v>38</v>
      </c>
      <c r="E550" s="7">
        <v>1059.450155</v>
      </c>
    </row>
    <row r="551" spans="1:5" x14ac:dyDescent="0.25">
      <c r="A551" s="6" t="s">
        <v>18</v>
      </c>
      <c r="B551" s="6" t="s">
        <v>22</v>
      </c>
      <c r="C551" s="6" t="s">
        <v>20</v>
      </c>
      <c r="D551" t="s">
        <v>38</v>
      </c>
      <c r="E551" s="7">
        <v>827.75229999999988</v>
      </c>
    </row>
    <row r="552" spans="1:5" x14ac:dyDescent="0.25">
      <c r="A552" s="6" t="s">
        <v>21</v>
      </c>
      <c r="B552" s="6" t="s">
        <v>22</v>
      </c>
      <c r="C552" s="6" t="s">
        <v>23</v>
      </c>
      <c r="D552" t="s">
        <v>38</v>
      </c>
      <c r="E552" s="7">
        <v>1155.42236</v>
      </c>
    </row>
    <row r="553" spans="1:5" x14ac:dyDescent="0.25">
      <c r="A553" s="6" t="s">
        <v>21</v>
      </c>
      <c r="B553" s="6" t="s">
        <v>22</v>
      </c>
      <c r="C553" s="6" t="s">
        <v>24</v>
      </c>
      <c r="D553" t="s">
        <v>38</v>
      </c>
      <c r="E553" s="7">
        <v>654.81950500000005</v>
      </c>
    </row>
    <row r="554" spans="1:5" x14ac:dyDescent="0.25">
      <c r="A554" s="6" t="s">
        <v>18</v>
      </c>
      <c r="B554" s="6" t="s">
        <v>22</v>
      </c>
      <c r="C554" s="6" t="s">
        <v>20</v>
      </c>
      <c r="D554" t="s">
        <v>38</v>
      </c>
      <c r="E554" s="7">
        <v>570.88670000000002</v>
      </c>
    </row>
    <row r="555" spans="1:5" x14ac:dyDescent="0.25">
      <c r="A555" s="6" t="s">
        <v>18</v>
      </c>
      <c r="B555" s="6" t="s">
        <v>22</v>
      </c>
      <c r="C555" s="6" t="s">
        <v>20</v>
      </c>
      <c r="D555" t="s">
        <v>38</v>
      </c>
      <c r="E555" s="7">
        <v>704.54989999999998</v>
      </c>
    </row>
    <row r="556" spans="1:5" x14ac:dyDescent="0.25">
      <c r="A556" s="6" t="s">
        <v>18</v>
      </c>
      <c r="B556" s="6" t="s">
        <v>22</v>
      </c>
      <c r="C556" s="6" t="s">
        <v>25</v>
      </c>
      <c r="D556" t="s">
        <v>38</v>
      </c>
      <c r="E556" s="7">
        <v>1209.6651200000001</v>
      </c>
    </row>
    <row r="557" spans="1:5" x14ac:dyDescent="0.25">
      <c r="A557" s="6" t="s">
        <v>18</v>
      </c>
      <c r="B557" s="6" t="s">
        <v>22</v>
      </c>
      <c r="C557" s="6" t="s">
        <v>23</v>
      </c>
      <c r="D557" t="s">
        <v>38</v>
      </c>
      <c r="E557" s="7">
        <v>456.28420999999997</v>
      </c>
    </row>
    <row r="558" spans="1:5" x14ac:dyDescent="0.25">
      <c r="A558" s="6" t="s">
        <v>21</v>
      </c>
      <c r="B558" s="6" t="s">
        <v>22</v>
      </c>
      <c r="C558" s="6" t="s">
        <v>25</v>
      </c>
      <c r="D558" t="s">
        <v>38</v>
      </c>
      <c r="E558" s="7">
        <v>210.22647000000001</v>
      </c>
    </row>
    <row r="559" spans="1:5" x14ac:dyDescent="0.25">
      <c r="A559" s="6" t="s">
        <v>21</v>
      </c>
      <c r="B559" s="6" t="s">
        <v>22</v>
      </c>
      <c r="C559" s="6" t="s">
        <v>24</v>
      </c>
      <c r="D559" t="s">
        <v>38</v>
      </c>
      <c r="E559" s="7">
        <v>445.44026500000001</v>
      </c>
    </row>
    <row r="560" spans="1:5" x14ac:dyDescent="0.25">
      <c r="A560" s="6" t="s">
        <v>21</v>
      </c>
      <c r="B560" s="6" t="s">
        <v>22</v>
      </c>
      <c r="C560" s="6" t="s">
        <v>25</v>
      </c>
      <c r="D560" t="s">
        <v>38</v>
      </c>
      <c r="E560" s="7">
        <v>1079.635025</v>
      </c>
    </row>
    <row r="561" spans="1:5" x14ac:dyDescent="0.25">
      <c r="A561" s="6" t="s">
        <v>18</v>
      </c>
      <c r="B561" s="6" t="s">
        <v>22</v>
      </c>
      <c r="C561" s="6" t="s">
        <v>25</v>
      </c>
      <c r="D561" t="s">
        <v>38</v>
      </c>
      <c r="E561" s="7">
        <v>1128.6538699999999</v>
      </c>
    </row>
    <row r="562" spans="1:5" x14ac:dyDescent="0.25">
      <c r="A562" s="6" t="s">
        <v>21</v>
      </c>
      <c r="B562" s="6" t="s">
        <v>22</v>
      </c>
      <c r="C562" s="6" t="s">
        <v>20</v>
      </c>
      <c r="D562" t="s">
        <v>38</v>
      </c>
      <c r="E562" s="7">
        <v>1125.3421000000001</v>
      </c>
    </row>
    <row r="563" spans="1:5" x14ac:dyDescent="0.25">
      <c r="A563" s="6" t="s">
        <v>21</v>
      </c>
      <c r="B563" s="6" t="s">
        <v>22</v>
      </c>
      <c r="C563" s="6" t="s">
        <v>20</v>
      </c>
      <c r="D563" t="s">
        <v>38</v>
      </c>
      <c r="E563" s="7">
        <v>2042.060465</v>
      </c>
    </row>
    <row r="564" spans="1:5" x14ac:dyDescent="0.25">
      <c r="A564" s="6" t="s">
        <v>18</v>
      </c>
      <c r="B564" s="6" t="s">
        <v>22</v>
      </c>
      <c r="C564" s="6" t="s">
        <v>24</v>
      </c>
      <c r="D564" t="s">
        <v>38</v>
      </c>
      <c r="E564" s="7">
        <v>898.81587500000001</v>
      </c>
    </row>
    <row r="565" spans="1:5" x14ac:dyDescent="0.25">
      <c r="A565" s="6" t="s">
        <v>18</v>
      </c>
      <c r="B565" s="6" t="s">
        <v>22</v>
      </c>
      <c r="C565" s="6" t="s">
        <v>24</v>
      </c>
      <c r="D565" t="s">
        <v>38</v>
      </c>
      <c r="E565" s="7">
        <v>1049.3945799999999</v>
      </c>
    </row>
    <row r="566" spans="1:5" x14ac:dyDescent="0.25">
      <c r="A566" s="6" t="s">
        <v>18</v>
      </c>
      <c r="B566" s="6" t="s">
        <v>19</v>
      </c>
      <c r="C566" s="6" t="s">
        <v>23</v>
      </c>
      <c r="D566" t="s">
        <v>38</v>
      </c>
      <c r="E566" s="7">
        <v>2418.0933500000001</v>
      </c>
    </row>
    <row r="567" spans="1:5" x14ac:dyDescent="0.25">
      <c r="A567" s="6" t="s">
        <v>18</v>
      </c>
      <c r="B567" s="6" t="s">
        <v>22</v>
      </c>
      <c r="C567" s="6" t="s">
        <v>24</v>
      </c>
      <c r="D567" t="s">
        <v>38</v>
      </c>
      <c r="E567" s="7">
        <v>531.21698500000002</v>
      </c>
    </row>
    <row r="568" spans="1:5" x14ac:dyDescent="0.25">
      <c r="A568" s="6" t="s">
        <v>21</v>
      </c>
      <c r="B568" s="6" t="s">
        <v>22</v>
      </c>
      <c r="C568" s="6" t="s">
        <v>25</v>
      </c>
      <c r="D568" t="s">
        <v>38</v>
      </c>
      <c r="E568" s="7">
        <v>922.24025999999992</v>
      </c>
    </row>
    <row r="569" spans="1:5" x14ac:dyDescent="0.25">
      <c r="A569" s="6" t="s">
        <v>18</v>
      </c>
      <c r="B569" s="6" t="s">
        <v>22</v>
      </c>
      <c r="C569" s="6" t="s">
        <v>24</v>
      </c>
      <c r="D569" t="s">
        <v>38</v>
      </c>
      <c r="E569" s="7">
        <v>1425.46082</v>
      </c>
    </row>
    <row r="570" spans="1:5" x14ac:dyDescent="0.25">
      <c r="A570" s="6" t="s">
        <v>21</v>
      </c>
      <c r="B570" s="6" t="s">
        <v>22</v>
      </c>
      <c r="C570" s="6" t="s">
        <v>20</v>
      </c>
      <c r="D570" t="s">
        <v>38</v>
      </c>
      <c r="E570" s="7">
        <v>1021.4636</v>
      </c>
    </row>
    <row r="571" spans="1:5" x14ac:dyDescent="0.25">
      <c r="A571" s="6" t="s">
        <v>18</v>
      </c>
      <c r="B571" s="6" t="s">
        <v>22</v>
      </c>
      <c r="C571" s="6" t="s">
        <v>24</v>
      </c>
      <c r="D571" t="s">
        <v>38</v>
      </c>
      <c r="E571" s="7">
        <v>1108.5586799999999</v>
      </c>
    </row>
    <row r="572" spans="1:5" x14ac:dyDescent="0.25">
      <c r="A572" s="6" t="s">
        <v>18</v>
      </c>
      <c r="B572" s="6" t="s">
        <v>22</v>
      </c>
      <c r="C572" s="6" t="s">
        <v>20</v>
      </c>
      <c r="D572" t="s">
        <v>38</v>
      </c>
      <c r="E572" s="7">
        <v>762.35180000000003</v>
      </c>
    </row>
    <row r="573" spans="1:5" x14ac:dyDescent="0.25">
      <c r="A573" s="6" t="s">
        <v>18</v>
      </c>
      <c r="B573" s="6" t="s">
        <v>22</v>
      </c>
      <c r="C573" s="6" t="s">
        <v>24</v>
      </c>
      <c r="D573" t="s">
        <v>38</v>
      </c>
      <c r="E573" s="7">
        <v>1101.51747</v>
      </c>
    </row>
    <row r="574" spans="1:5" x14ac:dyDescent="0.25">
      <c r="A574" s="6" t="s">
        <v>18</v>
      </c>
      <c r="B574" s="6" t="s">
        <v>22</v>
      </c>
      <c r="C574" s="6" t="s">
        <v>25</v>
      </c>
      <c r="D574" t="s">
        <v>38</v>
      </c>
      <c r="E574" s="7">
        <v>220.08308499999998</v>
      </c>
    </row>
    <row r="575" spans="1:5" x14ac:dyDescent="0.25">
      <c r="A575" s="6" t="s">
        <v>18</v>
      </c>
      <c r="B575" s="6" t="s">
        <v>22</v>
      </c>
      <c r="C575" s="6" t="s">
        <v>24</v>
      </c>
      <c r="D575" t="s">
        <v>38</v>
      </c>
      <c r="E575" s="7">
        <v>715.35538999999994</v>
      </c>
    </row>
    <row r="576" spans="1:5" x14ac:dyDescent="0.25">
      <c r="A576" s="6" t="s">
        <v>18</v>
      </c>
      <c r="B576" s="6" t="s">
        <v>22</v>
      </c>
      <c r="C576" s="6" t="s">
        <v>25</v>
      </c>
      <c r="D576" t="s">
        <v>38</v>
      </c>
      <c r="E576" s="7">
        <v>522.79887500000007</v>
      </c>
    </row>
    <row r="577" spans="1:5" x14ac:dyDescent="0.25">
      <c r="A577" s="6" t="s">
        <v>21</v>
      </c>
      <c r="B577" s="6" t="s">
        <v>19</v>
      </c>
      <c r="C577" s="6" t="s">
        <v>25</v>
      </c>
      <c r="D577" t="s">
        <v>38</v>
      </c>
      <c r="E577" s="7">
        <v>1717.8682400000002</v>
      </c>
    </row>
    <row r="578" spans="1:5" x14ac:dyDescent="0.25">
      <c r="A578" s="6" t="s">
        <v>18</v>
      </c>
      <c r="B578" s="6" t="s">
        <v>19</v>
      </c>
      <c r="C578" s="6" t="s">
        <v>20</v>
      </c>
      <c r="D578" t="s">
        <v>38</v>
      </c>
      <c r="E578" s="7">
        <v>2247.8599999999997</v>
      </c>
    </row>
    <row r="579" spans="1:5" x14ac:dyDescent="0.25">
      <c r="A579" s="6" t="s">
        <v>21</v>
      </c>
      <c r="B579" s="6" t="s">
        <v>22</v>
      </c>
      <c r="C579" s="6" t="s">
        <v>24</v>
      </c>
      <c r="D579" t="s">
        <v>38</v>
      </c>
      <c r="E579" s="7">
        <v>645.78433999999993</v>
      </c>
    </row>
    <row r="580" spans="1:5" x14ac:dyDescent="0.25">
      <c r="A580" s="6" t="s">
        <v>18</v>
      </c>
      <c r="B580" s="6" t="s">
        <v>22</v>
      </c>
      <c r="C580" s="6" t="s">
        <v>20</v>
      </c>
      <c r="D580" t="s">
        <v>38</v>
      </c>
      <c r="E580" s="7">
        <v>215.43609999999998</v>
      </c>
    </row>
    <row r="581" spans="1:5" x14ac:dyDescent="0.25">
      <c r="A581" s="6" t="s">
        <v>18</v>
      </c>
      <c r="B581" s="6" t="s">
        <v>22</v>
      </c>
      <c r="C581" s="6" t="s">
        <v>20</v>
      </c>
      <c r="D581" t="s">
        <v>38</v>
      </c>
      <c r="E581" s="7">
        <v>649.68860000000006</v>
      </c>
    </row>
    <row r="582" spans="1:5" x14ac:dyDescent="0.25">
      <c r="A582" s="6" t="s">
        <v>21</v>
      </c>
      <c r="B582" s="6" t="s">
        <v>19</v>
      </c>
      <c r="C582" s="6" t="s">
        <v>23</v>
      </c>
      <c r="D582" t="s">
        <v>38</v>
      </c>
      <c r="E582" s="7">
        <v>1935.0368900000001</v>
      </c>
    </row>
    <row r="583" spans="1:5" x14ac:dyDescent="0.25">
      <c r="A583" s="6" t="s">
        <v>18</v>
      </c>
      <c r="B583" s="6" t="s">
        <v>22</v>
      </c>
      <c r="C583" s="6" t="s">
        <v>24</v>
      </c>
      <c r="D583" t="s">
        <v>38</v>
      </c>
      <c r="E583" s="7">
        <v>285.068375</v>
      </c>
    </row>
    <row r="584" spans="1:5" x14ac:dyDescent="0.25">
      <c r="A584" s="6" t="s">
        <v>18</v>
      </c>
      <c r="B584" s="6" t="s">
        <v>22</v>
      </c>
      <c r="C584" s="6" t="s">
        <v>25</v>
      </c>
      <c r="D584" t="s">
        <v>38</v>
      </c>
      <c r="E584" s="7">
        <v>944.73824000000002</v>
      </c>
    </row>
    <row r="585" spans="1:5" x14ac:dyDescent="0.25">
      <c r="A585" s="6" t="s">
        <v>18</v>
      </c>
      <c r="B585" s="6" t="s">
        <v>19</v>
      </c>
      <c r="C585" s="6" t="s">
        <v>23</v>
      </c>
      <c r="D585" t="s">
        <v>38</v>
      </c>
      <c r="E585" s="7">
        <v>1832.8238099999999</v>
      </c>
    </row>
    <row r="586" spans="1:5" x14ac:dyDescent="0.25">
      <c r="A586" s="6" t="s">
        <v>18</v>
      </c>
      <c r="B586" s="6" t="s">
        <v>19</v>
      </c>
      <c r="C586" s="6" t="s">
        <v>25</v>
      </c>
      <c r="D586" t="s">
        <v>38</v>
      </c>
      <c r="E586" s="7">
        <v>2177.1342300000001</v>
      </c>
    </row>
    <row r="587" spans="1:5" x14ac:dyDescent="0.25">
      <c r="A587" s="6" t="s">
        <v>18</v>
      </c>
      <c r="B587" s="6" t="s">
        <v>22</v>
      </c>
      <c r="C587" s="6" t="s">
        <v>20</v>
      </c>
      <c r="D587" t="s">
        <v>38</v>
      </c>
      <c r="E587" s="7">
        <v>1312.667745</v>
      </c>
    </row>
    <row r="588" spans="1:5" x14ac:dyDescent="0.25">
      <c r="A588" s="6" t="s">
        <v>18</v>
      </c>
      <c r="B588" s="6" t="s">
        <v>22</v>
      </c>
      <c r="C588" s="6" t="s">
        <v>24</v>
      </c>
      <c r="D588" t="s">
        <v>38</v>
      </c>
      <c r="E588" s="7">
        <v>1883.8703659999999</v>
      </c>
    </row>
    <row r="589" spans="1:5" x14ac:dyDescent="0.25">
      <c r="A589" s="6" t="s">
        <v>21</v>
      </c>
      <c r="B589" s="6" t="s">
        <v>22</v>
      </c>
      <c r="C589" s="6" t="s">
        <v>24</v>
      </c>
      <c r="D589" t="s">
        <v>38</v>
      </c>
      <c r="E589" s="7">
        <v>639.36034499999994</v>
      </c>
    </row>
    <row r="590" spans="1:5" x14ac:dyDescent="0.25">
      <c r="A590" s="6" t="s">
        <v>18</v>
      </c>
      <c r="B590" s="6" t="s">
        <v>22</v>
      </c>
      <c r="C590" s="6" t="s">
        <v>20</v>
      </c>
      <c r="D590" t="s">
        <v>38</v>
      </c>
      <c r="E590" s="7">
        <v>493.47050000000002</v>
      </c>
    </row>
    <row r="591" spans="1:5" x14ac:dyDescent="0.25">
      <c r="A591" s="6" t="s">
        <v>18</v>
      </c>
      <c r="B591" s="6" t="s">
        <v>19</v>
      </c>
      <c r="C591" s="6" t="s">
        <v>23</v>
      </c>
      <c r="D591" t="s">
        <v>38</v>
      </c>
      <c r="E591" s="7">
        <v>1822.34512</v>
      </c>
    </row>
    <row r="592" spans="1:5" x14ac:dyDescent="0.25">
      <c r="A592" s="6" t="s">
        <v>18</v>
      </c>
      <c r="B592" s="6" t="s">
        <v>19</v>
      </c>
      <c r="C592" s="6" t="s">
        <v>25</v>
      </c>
      <c r="D592" t="s">
        <v>38</v>
      </c>
      <c r="E592" s="7">
        <v>2029.6863450000001</v>
      </c>
    </row>
    <row r="593" spans="1:5" x14ac:dyDescent="0.25">
      <c r="A593" s="6" t="s">
        <v>21</v>
      </c>
      <c r="B593" s="6" t="s">
        <v>22</v>
      </c>
      <c r="C593" s="6" t="s">
        <v>23</v>
      </c>
      <c r="D593" t="s">
        <v>38</v>
      </c>
      <c r="E593" s="7">
        <v>541.56611999999996</v>
      </c>
    </row>
    <row r="594" spans="1:5" x14ac:dyDescent="0.25">
      <c r="A594" s="6" t="s">
        <v>21</v>
      </c>
      <c r="B594" s="6" t="s">
        <v>22</v>
      </c>
      <c r="C594" s="6" t="s">
        <v>23</v>
      </c>
      <c r="D594" t="s">
        <v>38</v>
      </c>
      <c r="E594" s="7">
        <v>844.2666999999999</v>
      </c>
    </row>
    <row r="595" spans="1:5" x14ac:dyDescent="0.25">
      <c r="A595" s="6" t="s">
        <v>18</v>
      </c>
      <c r="B595" s="6" t="s">
        <v>22</v>
      </c>
      <c r="C595" s="6" t="s">
        <v>23</v>
      </c>
      <c r="D595" t="s">
        <v>38</v>
      </c>
      <c r="E595" s="7">
        <v>851.57587000000001</v>
      </c>
    </row>
    <row r="596" spans="1:5" x14ac:dyDescent="0.25">
      <c r="A596" s="6" t="s">
        <v>18</v>
      </c>
      <c r="B596" s="6" t="s">
        <v>22</v>
      </c>
      <c r="C596" s="6" t="s">
        <v>24</v>
      </c>
      <c r="D596" t="s">
        <v>38</v>
      </c>
      <c r="E596" s="7">
        <v>1222.4350850000001</v>
      </c>
    </row>
    <row r="597" spans="1:5" x14ac:dyDescent="0.25">
      <c r="A597" s="6" t="s">
        <v>18</v>
      </c>
      <c r="B597" s="6" t="s">
        <v>22</v>
      </c>
      <c r="C597" s="6" t="s">
        <v>20</v>
      </c>
      <c r="D597" t="s">
        <v>38</v>
      </c>
      <c r="E597" s="7">
        <v>910.17980000000011</v>
      </c>
    </row>
    <row r="598" spans="1:5" x14ac:dyDescent="0.25">
      <c r="A598" s="6" t="s">
        <v>21</v>
      </c>
      <c r="B598" s="6" t="s">
        <v>22</v>
      </c>
      <c r="C598" s="6" t="s">
        <v>20</v>
      </c>
      <c r="D598" t="s">
        <v>38</v>
      </c>
      <c r="E598" s="7">
        <v>605.91729999999995</v>
      </c>
    </row>
    <row r="599" spans="1:5" x14ac:dyDescent="0.25">
      <c r="A599" s="6" t="s">
        <v>21</v>
      </c>
      <c r="B599" s="6" t="s">
        <v>19</v>
      </c>
      <c r="C599" s="6" t="s">
        <v>25</v>
      </c>
      <c r="D599" t="s">
        <v>38</v>
      </c>
      <c r="E599" s="7">
        <v>1864.8421699999999</v>
      </c>
    </row>
    <row r="600" spans="1:5" x14ac:dyDescent="0.25">
      <c r="A600" s="6" t="s">
        <v>21</v>
      </c>
      <c r="B600" s="6" t="s">
        <v>19</v>
      </c>
      <c r="C600" s="6" t="s">
        <v>20</v>
      </c>
      <c r="D600" t="s">
        <v>38</v>
      </c>
      <c r="E600" s="7">
        <v>1623.2846999999999</v>
      </c>
    </row>
    <row r="601" spans="1:5" x14ac:dyDescent="0.25">
      <c r="A601" s="6" t="s">
        <v>18</v>
      </c>
      <c r="B601" s="6" t="s">
        <v>22</v>
      </c>
      <c r="C601" s="6" t="s">
        <v>20</v>
      </c>
      <c r="D601" t="s">
        <v>38</v>
      </c>
      <c r="E601" s="7">
        <v>1582.882173</v>
      </c>
    </row>
    <row r="602" spans="1:5" x14ac:dyDescent="0.25">
      <c r="A602" s="6" t="s">
        <v>18</v>
      </c>
      <c r="B602" s="6" t="s">
        <v>22</v>
      </c>
      <c r="C602" s="6" t="s">
        <v>23</v>
      </c>
      <c r="D602" t="s">
        <v>38</v>
      </c>
      <c r="E602" s="7">
        <v>441.51588000000004</v>
      </c>
    </row>
    <row r="603" spans="1:5" x14ac:dyDescent="0.25">
      <c r="A603" s="6" t="s">
        <v>18</v>
      </c>
      <c r="B603" s="6" t="s">
        <v>22</v>
      </c>
      <c r="C603" s="6" t="s">
        <v>24</v>
      </c>
      <c r="D603" t="s">
        <v>38</v>
      </c>
      <c r="E603" s="7">
        <v>1130.5934549999999</v>
      </c>
    </row>
    <row r="604" spans="1:5" x14ac:dyDescent="0.25">
      <c r="A604" s="6" t="s">
        <v>18</v>
      </c>
      <c r="B604" s="6" t="s">
        <v>22</v>
      </c>
      <c r="C604" s="6" t="s">
        <v>23</v>
      </c>
      <c r="D604" t="s">
        <v>38</v>
      </c>
      <c r="E604" s="7">
        <v>677.01925000000006</v>
      </c>
    </row>
    <row r="605" spans="1:5" x14ac:dyDescent="0.25">
      <c r="A605" s="6" t="s">
        <v>18</v>
      </c>
      <c r="B605" s="6" t="s">
        <v>22</v>
      </c>
      <c r="C605" s="6" t="s">
        <v>20</v>
      </c>
      <c r="D605" t="s">
        <v>38</v>
      </c>
      <c r="E605" s="7">
        <v>733.77479999999991</v>
      </c>
    </row>
    <row r="606" spans="1:5" x14ac:dyDescent="0.25">
      <c r="A606" s="6" t="s">
        <v>21</v>
      </c>
      <c r="B606" s="6" t="s">
        <v>22</v>
      </c>
      <c r="C606" s="6" t="s">
        <v>20</v>
      </c>
      <c r="D606" t="s">
        <v>38</v>
      </c>
      <c r="E606" s="7">
        <v>861.53</v>
      </c>
    </row>
    <row r="607" spans="1:5" x14ac:dyDescent="0.25">
      <c r="A607" s="6" t="s">
        <v>21</v>
      </c>
      <c r="B607" s="6" t="s">
        <v>22</v>
      </c>
      <c r="C607" s="6" t="s">
        <v>23</v>
      </c>
      <c r="D607" t="s">
        <v>38</v>
      </c>
      <c r="E607" s="7">
        <v>1447.8330149999999</v>
      </c>
    </row>
    <row r="608" spans="1:5" x14ac:dyDescent="0.25">
      <c r="A608" s="6" t="s">
        <v>21</v>
      </c>
      <c r="B608" s="6" t="s">
        <v>22</v>
      </c>
      <c r="C608" s="6" t="s">
        <v>23</v>
      </c>
      <c r="D608" t="s">
        <v>38</v>
      </c>
      <c r="E608" s="7">
        <v>474.70528999999999</v>
      </c>
    </row>
    <row r="609" spans="1:5" x14ac:dyDescent="0.25">
      <c r="A609" s="6" t="s">
        <v>21</v>
      </c>
      <c r="B609" s="6" t="s">
        <v>19</v>
      </c>
      <c r="C609" s="6" t="s">
        <v>23</v>
      </c>
      <c r="D609" t="s">
        <v>38</v>
      </c>
      <c r="E609" s="7">
        <v>1704.3341400000002</v>
      </c>
    </row>
    <row r="610" spans="1:5" x14ac:dyDescent="0.25">
      <c r="A610" s="6" t="s">
        <v>18</v>
      </c>
      <c r="B610" s="6" t="s">
        <v>22</v>
      </c>
      <c r="C610" s="6" t="s">
        <v>24</v>
      </c>
      <c r="D610" t="s">
        <v>38</v>
      </c>
      <c r="E610" s="7">
        <v>435.70436499999994</v>
      </c>
    </row>
    <row r="611" spans="1:5" x14ac:dyDescent="0.25">
      <c r="A611" s="6" t="s">
        <v>21</v>
      </c>
      <c r="B611" s="6" t="s">
        <v>19</v>
      </c>
      <c r="C611" s="6" t="s">
        <v>25</v>
      </c>
      <c r="D611" t="s">
        <v>38</v>
      </c>
      <c r="E611" s="7">
        <v>2246.2043750000003</v>
      </c>
    </row>
    <row r="612" spans="1:5" x14ac:dyDescent="0.25">
      <c r="A612" s="6" t="s">
        <v>18</v>
      </c>
      <c r="B612" s="6" t="s">
        <v>22</v>
      </c>
      <c r="C612" s="6" t="s">
        <v>24</v>
      </c>
      <c r="D612" t="s">
        <v>38</v>
      </c>
      <c r="E612" s="7">
        <v>418.91130999999996</v>
      </c>
    </row>
    <row r="613" spans="1:5" x14ac:dyDescent="0.25">
      <c r="A613" s="6" t="s">
        <v>18</v>
      </c>
      <c r="B613" s="6" t="s">
        <v>19</v>
      </c>
      <c r="C613" s="6" t="s">
        <v>24</v>
      </c>
      <c r="D613" t="s">
        <v>38</v>
      </c>
      <c r="E613" s="7">
        <v>2453.5698550000002</v>
      </c>
    </row>
    <row r="614" spans="1:5" x14ac:dyDescent="0.25">
      <c r="A614" s="6" t="s">
        <v>18</v>
      </c>
      <c r="B614" s="6" t="s">
        <v>22</v>
      </c>
      <c r="C614" s="6" t="s">
        <v>20</v>
      </c>
      <c r="D614" t="s">
        <v>38</v>
      </c>
      <c r="E614" s="7">
        <v>547.24489999999992</v>
      </c>
    </row>
    <row r="615" spans="1:5" x14ac:dyDescent="0.25">
      <c r="A615" s="6" t="s">
        <v>21</v>
      </c>
      <c r="B615" s="6" t="s">
        <v>22</v>
      </c>
      <c r="C615" s="6" t="s">
        <v>24</v>
      </c>
      <c r="D615" t="s">
        <v>38</v>
      </c>
      <c r="E615" s="7">
        <v>930.18935500000009</v>
      </c>
    </row>
    <row r="616" spans="1:5" x14ac:dyDescent="0.25">
      <c r="A616" s="6" t="s">
        <v>21</v>
      </c>
      <c r="B616" s="6" t="s">
        <v>22</v>
      </c>
      <c r="C616" s="6" t="s">
        <v>25</v>
      </c>
      <c r="D616" t="s">
        <v>38</v>
      </c>
      <c r="E616" s="7">
        <v>1193.112525</v>
      </c>
    </row>
    <row r="617" spans="1:5" x14ac:dyDescent="0.25">
      <c r="A617" s="6" t="s">
        <v>21</v>
      </c>
      <c r="B617" s="6" t="s">
        <v>22</v>
      </c>
      <c r="C617" s="6" t="s">
        <v>25</v>
      </c>
      <c r="D617" t="s">
        <v>38</v>
      </c>
      <c r="E617" s="7">
        <v>170.89257500000002</v>
      </c>
    </row>
    <row r="618" spans="1:5" x14ac:dyDescent="0.25">
      <c r="A618" s="6" t="s">
        <v>18</v>
      </c>
      <c r="B618" s="6" t="s">
        <v>22</v>
      </c>
      <c r="C618" s="6" t="s">
        <v>23</v>
      </c>
      <c r="D618" t="s">
        <v>38</v>
      </c>
      <c r="E618" s="7">
        <v>434.04408999999998</v>
      </c>
    </row>
    <row r="619" spans="1:5" x14ac:dyDescent="0.25">
      <c r="A619" s="6" t="s">
        <v>21</v>
      </c>
      <c r="B619" s="6" t="s">
        <v>22</v>
      </c>
      <c r="C619" s="6" t="s">
        <v>24</v>
      </c>
      <c r="D619" t="s">
        <v>38</v>
      </c>
      <c r="E619" s="7">
        <v>526.14694499999996</v>
      </c>
    </row>
    <row r="620" spans="1:5" x14ac:dyDescent="0.25">
      <c r="A620" s="6" t="s">
        <v>18</v>
      </c>
      <c r="B620" s="6" t="s">
        <v>22</v>
      </c>
      <c r="C620" s="6" t="s">
        <v>24</v>
      </c>
      <c r="D620" t="s">
        <v>38</v>
      </c>
      <c r="E620" s="7">
        <v>271.082855</v>
      </c>
    </row>
    <row r="621" spans="1:5" x14ac:dyDescent="0.25">
      <c r="A621" s="6" t="s">
        <v>21</v>
      </c>
      <c r="B621" s="6" t="s">
        <v>19</v>
      </c>
      <c r="C621" s="6" t="s">
        <v>20</v>
      </c>
      <c r="D621" t="s">
        <v>38</v>
      </c>
      <c r="E621" s="7">
        <v>3782.9724199999996</v>
      </c>
    </row>
    <row r="622" spans="1:5" x14ac:dyDescent="0.25">
      <c r="A622" s="6" t="s">
        <v>18</v>
      </c>
      <c r="B622" s="6" t="s">
        <v>22</v>
      </c>
      <c r="C622" s="6" t="s">
        <v>23</v>
      </c>
      <c r="D622" t="s">
        <v>38</v>
      </c>
      <c r="E622" s="7">
        <v>246.46188000000001</v>
      </c>
    </row>
    <row r="623" spans="1:5" x14ac:dyDescent="0.25">
      <c r="A623" s="6" t="s">
        <v>21</v>
      </c>
      <c r="B623" s="6" t="s">
        <v>19</v>
      </c>
      <c r="C623" s="6" t="s">
        <v>24</v>
      </c>
      <c r="D623" t="s">
        <v>38</v>
      </c>
      <c r="E623" s="7">
        <v>2147.2478799999999</v>
      </c>
    </row>
    <row r="624" spans="1:5" x14ac:dyDescent="0.25">
      <c r="A624" s="6" t="s">
        <v>21</v>
      </c>
      <c r="B624" s="6" t="s">
        <v>22</v>
      </c>
      <c r="C624" s="6" t="s">
        <v>24</v>
      </c>
      <c r="D624" t="s">
        <v>38</v>
      </c>
      <c r="E624" s="7">
        <v>694.09098500000005</v>
      </c>
    </row>
    <row r="625" spans="1:5" x14ac:dyDescent="0.25">
      <c r="A625" s="6" t="s">
        <v>18</v>
      </c>
      <c r="B625" s="6" t="s">
        <v>22</v>
      </c>
      <c r="C625" s="6" t="s">
        <v>24</v>
      </c>
      <c r="D625" t="s">
        <v>38</v>
      </c>
      <c r="E625" s="7">
        <v>457.14130499999999</v>
      </c>
    </row>
    <row r="626" spans="1:5" x14ac:dyDescent="0.25">
      <c r="A626" s="6" t="s">
        <v>21</v>
      </c>
      <c r="B626" s="6" t="s">
        <v>22</v>
      </c>
      <c r="C626" s="6" t="s">
        <v>25</v>
      </c>
      <c r="D626" t="s">
        <v>38</v>
      </c>
      <c r="E626" s="7">
        <v>1127.2331389999999</v>
      </c>
    </row>
    <row r="627" spans="1:5" x14ac:dyDescent="0.25">
      <c r="A627" s="6" t="s">
        <v>18</v>
      </c>
      <c r="B627" s="6" t="s">
        <v>22</v>
      </c>
      <c r="C627" s="6" t="s">
        <v>24</v>
      </c>
      <c r="D627" t="s">
        <v>38</v>
      </c>
      <c r="E627" s="7">
        <v>720.17008499999997</v>
      </c>
    </row>
    <row r="628" spans="1:5" x14ac:dyDescent="0.25">
      <c r="A628" s="6" t="s">
        <v>21</v>
      </c>
      <c r="B628" s="6" t="s">
        <v>19</v>
      </c>
      <c r="C628" s="6" t="s">
        <v>25</v>
      </c>
      <c r="D628" t="s">
        <v>38</v>
      </c>
      <c r="E628" s="7">
        <v>2810.1333050000003</v>
      </c>
    </row>
    <row r="629" spans="1:5" x14ac:dyDescent="0.25">
      <c r="A629" s="6" t="s">
        <v>21</v>
      </c>
      <c r="B629" s="6" t="s">
        <v>22</v>
      </c>
      <c r="C629" s="6" t="s">
        <v>24</v>
      </c>
      <c r="D629" t="s">
        <v>38</v>
      </c>
      <c r="E629" s="7">
        <v>423.98926499999999</v>
      </c>
    </row>
    <row r="630" spans="1:5" x14ac:dyDescent="0.25">
      <c r="A630" s="6" t="s">
        <v>18</v>
      </c>
      <c r="B630" s="6" t="s">
        <v>22</v>
      </c>
      <c r="C630" s="6" t="s">
        <v>23</v>
      </c>
      <c r="D630" t="s">
        <v>38</v>
      </c>
      <c r="E630" s="7">
        <v>1262.9165600000001</v>
      </c>
    </row>
    <row r="631" spans="1:5" x14ac:dyDescent="0.25">
      <c r="A631" s="6" t="s">
        <v>18</v>
      </c>
      <c r="B631" s="6" t="s">
        <v>22</v>
      </c>
      <c r="C631" s="6" t="s">
        <v>20</v>
      </c>
      <c r="D631" t="s">
        <v>38</v>
      </c>
      <c r="E631" s="7">
        <v>200.7945</v>
      </c>
    </row>
    <row r="632" spans="1:5" x14ac:dyDescent="0.25">
      <c r="A632" s="6" t="s">
        <v>18</v>
      </c>
      <c r="B632" s="6" t="s">
        <v>19</v>
      </c>
      <c r="C632" s="6" t="s">
        <v>24</v>
      </c>
      <c r="D632" t="s">
        <v>38</v>
      </c>
      <c r="E632" s="7">
        <v>2914.1360300000001</v>
      </c>
    </row>
    <row r="633" spans="1:5" x14ac:dyDescent="0.25">
      <c r="A633" s="6" t="s">
        <v>21</v>
      </c>
      <c r="B633" s="6" t="s">
        <v>22</v>
      </c>
      <c r="C633" s="6" t="s">
        <v>23</v>
      </c>
      <c r="D633" t="s">
        <v>39</v>
      </c>
      <c r="E633" s="7">
        <v>172.55522999999999</v>
      </c>
    </row>
    <row r="634" spans="1:5" x14ac:dyDescent="0.25">
      <c r="A634" s="6" t="s">
        <v>21</v>
      </c>
      <c r="B634" s="6" t="s">
        <v>22</v>
      </c>
      <c r="C634" s="6" t="s">
        <v>23</v>
      </c>
      <c r="D634" t="s">
        <v>39</v>
      </c>
      <c r="E634" s="7">
        <v>444.94620000000003</v>
      </c>
    </row>
    <row r="635" spans="1:5" x14ac:dyDescent="0.25">
      <c r="A635" s="6" t="s">
        <v>18</v>
      </c>
      <c r="B635" s="6" t="s">
        <v>22</v>
      </c>
      <c r="C635" s="6" t="s">
        <v>23</v>
      </c>
      <c r="D635" t="s">
        <v>39</v>
      </c>
      <c r="E635" s="7">
        <v>824.05895999999996</v>
      </c>
    </row>
    <row r="636" spans="1:5" x14ac:dyDescent="0.25">
      <c r="A636" s="6" t="s">
        <v>21</v>
      </c>
      <c r="B636" s="6" t="s">
        <v>22</v>
      </c>
      <c r="C636" s="6" t="s">
        <v>20</v>
      </c>
      <c r="D636" t="s">
        <v>39</v>
      </c>
      <c r="E636" s="7">
        <v>182.68430000000001</v>
      </c>
    </row>
    <row r="637" spans="1:5" x14ac:dyDescent="0.25">
      <c r="A637" s="6" t="s">
        <v>18</v>
      </c>
      <c r="B637" s="6" t="s">
        <v>22</v>
      </c>
      <c r="C637" s="6" t="s">
        <v>25</v>
      </c>
      <c r="D637" t="s">
        <v>39</v>
      </c>
      <c r="E637" s="7">
        <v>1079.73362</v>
      </c>
    </row>
    <row r="638" spans="1:5" x14ac:dyDescent="0.25">
      <c r="A638" s="6" t="s">
        <v>18</v>
      </c>
      <c r="B638" s="6" t="s">
        <v>22</v>
      </c>
      <c r="C638" s="6" t="s">
        <v>20</v>
      </c>
      <c r="D638" t="s">
        <v>39</v>
      </c>
      <c r="E638" s="7">
        <v>414.97359999999998</v>
      </c>
    </row>
    <row r="639" spans="1:5" x14ac:dyDescent="0.25">
      <c r="A639" s="6" t="s">
        <v>21</v>
      </c>
      <c r="B639" s="6" t="s">
        <v>22</v>
      </c>
      <c r="C639" s="6" t="s">
        <v>23</v>
      </c>
      <c r="D639" t="s">
        <v>39</v>
      </c>
      <c r="E639" s="7">
        <v>113.7011</v>
      </c>
    </row>
    <row r="640" spans="1:5" x14ac:dyDescent="0.25">
      <c r="A640" s="6" t="s">
        <v>18</v>
      </c>
      <c r="B640" s="6" t="s">
        <v>19</v>
      </c>
      <c r="C640" s="6" t="s">
        <v>25</v>
      </c>
      <c r="D640" t="s">
        <v>39</v>
      </c>
      <c r="E640" s="7">
        <v>3770.18768</v>
      </c>
    </row>
    <row r="641" spans="1:5" x14ac:dyDescent="0.25">
      <c r="A641" s="6" t="s">
        <v>18</v>
      </c>
      <c r="B641" s="6" t="s">
        <v>22</v>
      </c>
      <c r="C641" s="6" t="s">
        <v>24</v>
      </c>
      <c r="D641" t="s">
        <v>39</v>
      </c>
      <c r="E641" s="7">
        <v>1226.8632250000001</v>
      </c>
    </row>
    <row r="642" spans="1:5" x14ac:dyDescent="0.25">
      <c r="A642" s="6" t="s">
        <v>18</v>
      </c>
      <c r="B642" s="6" t="s">
        <v>22</v>
      </c>
      <c r="C642" s="6" t="s">
        <v>24</v>
      </c>
      <c r="D642" t="s">
        <v>39</v>
      </c>
      <c r="E642" s="7">
        <v>1561.219335</v>
      </c>
    </row>
    <row r="643" spans="1:5" x14ac:dyDescent="0.25">
      <c r="A643" s="6" t="s">
        <v>18</v>
      </c>
      <c r="B643" s="6" t="s">
        <v>22</v>
      </c>
      <c r="C643" s="6" t="s">
        <v>23</v>
      </c>
      <c r="D643" t="s">
        <v>39</v>
      </c>
      <c r="E643" s="7">
        <v>631.3759</v>
      </c>
    </row>
    <row r="644" spans="1:5" x14ac:dyDescent="0.25">
      <c r="A644" s="6" t="s">
        <v>18</v>
      </c>
      <c r="B644" s="6" t="s">
        <v>22</v>
      </c>
      <c r="C644" s="6" t="s">
        <v>24</v>
      </c>
      <c r="D644" t="s">
        <v>39</v>
      </c>
      <c r="E644" s="7">
        <v>355.69223</v>
      </c>
    </row>
    <row r="645" spans="1:5" x14ac:dyDescent="0.25">
      <c r="A645" s="6" t="s">
        <v>18</v>
      </c>
      <c r="B645" s="6" t="s">
        <v>22</v>
      </c>
      <c r="C645" s="6" t="s">
        <v>24</v>
      </c>
      <c r="D645" t="s">
        <v>39</v>
      </c>
      <c r="E645" s="7">
        <v>357.98286999999999</v>
      </c>
    </row>
    <row r="646" spans="1:5" x14ac:dyDescent="0.25">
      <c r="A646" s="6" t="s">
        <v>21</v>
      </c>
      <c r="B646" s="6" t="s">
        <v>19</v>
      </c>
      <c r="C646" s="6" t="s">
        <v>23</v>
      </c>
      <c r="D646" t="s">
        <v>39</v>
      </c>
      <c r="E646" s="7">
        <v>3774.2575700000002</v>
      </c>
    </row>
    <row r="647" spans="1:5" x14ac:dyDescent="0.25">
      <c r="A647" s="6" t="s">
        <v>18</v>
      </c>
      <c r="B647" s="6" t="s">
        <v>22</v>
      </c>
      <c r="C647" s="6" t="s">
        <v>25</v>
      </c>
      <c r="D647" t="s">
        <v>39</v>
      </c>
      <c r="E647" s="7">
        <v>1360.7368750000001</v>
      </c>
    </row>
    <row r="648" spans="1:5" x14ac:dyDescent="0.25">
      <c r="A648" s="6" t="s">
        <v>21</v>
      </c>
      <c r="B648" s="6" t="s">
        <v>19</v>
      </c>
      <c r="C648" s="6" t="s">
        <v>23</v>
      </c>
      <c r="D648" t="s">
        <v>39</v>
      </c>
      <c r="E648" s="7">
        <v>3430.3167200000003</v>
      </c>
    </row>
    <row r="649" spans="1:5" x14ac:dyDescent="0.25">
      <c r="A649" s="6" t="s">
        <v>21</v>
      </c>
      <c r="B649" s="6" t="s">
        <v>22</v>
      </c>
      <c r="C649" s="6" t="s">
        <v>23</v>
      </c>
      <c r="D649" t="s">
        <v>39</v>
      </c>
      <c r="E649" s="7">
        <v>450.46624000000003</v>
      </c>
    </row>
    <row r="650" spans="1:5" x14ac:dyDescent="0.25">
      <c r="A650" s="6" t="s">
        <v>21</v>
      </c>
      <c r="B650" s="6" t="s">
        <v>22</v>
      </c>
      <c r="C650" s="6" t="s">
        <v>23</v>
      </c>
      <c r="D650" t="s">
        <v>39</v>
      </c>
      <c r="E650" s="7">
        <v>1194.6625899999999</v>
      </c>
    </row>
    <row r="651" spans="1:5" x14ac:dyDescent="0.25">
      <c r="A651" s="6" t="s">
        <v>21</v>
      </c>
      <c r="B651" s="6" t="s">
        <v>22</v>
      </c>
      <c r="C651" s="6" t="s">
        <v>24</v>
      </c>
      <c r="D651" t="s">
        <v>39</v>
      </c>
      <c r="E651" s="7">
        <v>1135.6660900000002</v>
      </c>
    </row>
    <row r="652" spans="1:5" x14ac:dyDescent="0.25">
      <c r="A652" s="6" t="s">
        <v>18</v>
      </c>
      <c r="B652" s="6" t="s">
        <v>22</v>
      </c>
      <c r="C652" s="6" t="s">
        <v>24</v>
      </c>
      <c r="D652" t="s">
        <v>39</v>
      </c>
      <c r="E652" s="7">
        <v>657.10243500000001</v>
      </c>
    </row>
    <row r="653" spans="1:5" x14ac:dyDescent="0.25">
      <c r="A653" s="6" t="s">
        <v>18</v>
      </c>
      <c r="B653" s="6" t="s">
        <v>19</v>
      </c>
      <c r="C653" s="6" t="s">
        <v>20</v>
      </c>
      <c r="D653" t="s">
        <v>39</v>
      </c>
      <c r="E653" s="7">
        <v>3983.6518999999998</v>
      </c>
    </row>
    <row r="654" spans="1:5" x14ac:dyDescent="0.25">
      <c r="A654" s="6" t="s">
        <v>18</v>
      </c>
      <c r="B654" s="6" t="s">
        <v>19</v>
      </c>
      <c r="C654" s="6" t="s">
        <v>24</v>
      </c>
      <c r="D654" t="s">
        <v>39</v>
      </c>
      <c r="E654" s="7">
        <v>4357.8939399999999</v>
      </c>
    </row>
    <row r="655" spans="1:5" x14ac:dyDescent="0.25">
      <c r="A655" s="6" t="s">
        <v>21</v>
      </c>
      <c r="B655" s="6" t="s">
        <v>22</v>
      </c>
      <c r="C655" s="6" t="s">
        <v>24</v>
      </c>
      <c r="D655" t="s">
        <v>39</v>
      </c>
      <c r="E655" s="7">
        <v>572.90053</v>
      </c>
    </row>
    <row r="656" spans="1:5" x14ac:dyDescent="0.25">
      <c r="A656" s="6" t="s">
        <v>18</v>
      </c>
      <c r="B656" s="6" t="s">
        <v>19</v>
      </c>
      <c r="C656" s="6" t="s">
        <v>20</v>
      </c>
      <c r="D656" t="s">
        <v>39</v>
      </c>
      <c r="E656" s="7">
        <v>4729.1054999999997</v>
      </c>
    </row>
    <row r="657" spans="1:5" x14ac:dyDescent="0.25">
      <c r="A657" s="6" t="s">
        <v>18</v>
      </c>
      <c r="B657" s="6" t="s">
        <v>22</v>
      </c>
      <c r="C657" s="6" t="s">
        <v>20</v>
      </c>
      <c r="D657" t="s">
        <v>39</v>
      </c>
      <c r="E657" s="7">
        <v>1210.5319999999999</v>
      </c>
    </row>
    <row r="658" spans="1:5" x14ac:dyDescent="0.25">
      <c r="A658" s="6" t="s">
        <v>18</v>
      </c>
      <c r="B658" s="6" t="s">
        <v>22</v>
      </c>
      <c r="C658" s="6" t="s">
        <v>20</v>
      </c>
      <c r="D658" t="s">
        <v>39</v>
      </c>
      <c r="E658" s="7">
        <v>618.61270000000002</v>
      </c>
    </row>
    <row r="659" spans="1:5" x14ac:dyDescent="0.25">
      <c r="A659" s="6" t="s">
        <v>18</v>
      </c>
      <c r="B659" s="6" t="s">
        <v>22</v>
      </c>
      <c r="C659" s="6" t="s">
        <v>25</v>
      </c>
      <c r="D659" t="s">
        <v>39</v>
      </c>
      <c r="E659" s="7">
        <v>2134.4846699999998</v>
      </c>
    </row>
    <row r="660" spans="1:5" x14ac:dyDescent="0.25">
      <c r="A660" s="6" t="s">
        <v>21</v>
      </c>
      <c r="B660" s="6" t="s">
        <v>22</v>
      </c>
      <c r="C660" s="6" t="s">
        <v>24</v>
      </c>
      <c r="D660" t="s">
        <v>39</v>
      </c>
      <c r="E660" s="7">
        <v>387.73042500000003</v>
      </c>
    </row>
    <row r="661" spans="1:5" x14ac:dyDescent="0.25">
      <c r="A661" s="6" t="s">
        <v>21</v>
      </c>
      <c r="B661" s="6" t="s">
        <v>22</v>
      </c>
      <c r="C661" s="6" t="s">
        <v>24</v>
      </c>
      <c r="D661" t="s">
        <v>39</v>
      </c>
      <c r="E661" s="7">
        <v>1082.5253699999998</v>
      </c>
    </row>
    <row r="662" spans="1:5" x14ac:dyDescent="0.25">
      <c r="A662" s="6" t="s">
        <v>21</v>
      </c>
      <c r="B662" s="6" t="s">
        <v>22</v>
      </c>
      <c r="C662" s="6" t="s">
        <v>20</v>
      </c>
      <c r="D662" t="s">
        <v>39</v>
      </c>
      <c r="E662" s="7">
        <v>464.67590000000001</v>
      </c>
    </row>
    <row r="663" spans="1:5" x14ac:dyDescent="0.25">
      <c r="A663" s="6" t="s">
        <v>21</v>
      </c>
      <c r="B663" s="6" t="s">
        <v>22</v>
      </c>
      <c r="C663" s="6" t="s">
        <v>25</v>
      </c>
      <c r="D663" t="s">
        <v>39</v>
      </c>
      <c r="E663" s="7">
        <v>1148.8316950000001</v>
      </c>
    </row>
    <row r="664" spans="1:5" x14ac:dyDescent="0.25">
      <c r="A664" s="6" t="s">
        <v>21</v>
      </c>
      <c r="B664" s="6" t="s">
        <v>19</v>
      </c>
      <c r="C664" s="6" t="s">
        <v>25</v>
      </c>
      <c r="D664" t="s">
        <v>39</v>
      </c>
      <c r="E664" s="7">
        <v>3955.6494499999999</v>
      </c>
    </row>
    <row r="665" spans="1:5" x14ac:dyDescent="0.25">
      <c r="A665" s="6" t="s">
        <v>18</v>
      </c>
      <c r="B665" s="6" t="s">
        <v>22</v>
      </c>
      <c r="C665" s="6" t="s">
        <v>24</v>
      </c>
      <c r="D665" t="s">
        <v>39</v>
      </c>
      <c r="E665" s="7">
        <v>1011.500885</v>
      </c>
    </row>
    <row r="666" spans="1:5" x14ac:dyDescent="0.25">
      <c r="A666" s="6" t="s">
        <v>21</v>
      </c>
      <c r="B666" s="6" t="s">
        <v>22</v>
      </c>
      <c r="C666" s="6" t="s">
        <v>20</v>
      </c>
      <c r="D666" t="s">
        <v>39</v>
      </c>
      <c r="E666" s="7">
        <v>608.2405</v>
      </c>
    </row>
    <row r="667" spans="1:5" x14ac:dyDescent="0.25">
      <c r="A667" s="6" t="s">
        <v>21</v>
      </c>
      <c r="B667" s="6" t="s">
        <v>22</v>
      </c>
      <c r="C667" s="6" t="s">
        <v>20</v>
      </c>
      <c r="D667" t="s">
        <v>39</v>
      </c>
      <c r="E667" s="7">
        <v>126.1442</v>
      </c>
    </row>
    <row r="668" spans="1:5" x14ac:dyDescent="0.25">
      <c r="A668" s="6" t="s">
        <v>18</v>
      </c>
      <c r="B668" s="6" t="s">
        <v>22</v>
      </c>
      <c r="C668" s="6" t="s">
        <v>23</v>
      </c>
      <c r="D668" t="s">
        <v>39</v>
      </c>
      <c r="E668" s="7">
        <v>2732.2733859999998</v>
      </c>
    </row>
    <row r="669" spans="1:5" x14ac:dyDescent="0.25">
      <c r="A669" s="6" t="s">
        <v>21</v>
      </c>
      <c r="B669" s="6" t="s">
        <v>22</v>
      </c>
      <c r="C669" s="6" t="s">
        <v>25</v>
      </c>
      <c r="D669" t="s">
        <v>39</v>
      </c>
      <c r="E669" s="7">
        <v>349.05491000000001</v>
      </c>
    </row>
    <row r="670" spans="1:5" x14ac:dyDescent="0.25">
      <c r="A670" s="6" t="s">
        <v>21</v>
      </c>
      <c r="B670" s="6" t="s">
        <v>19</v>
      </c>
      <c r="C670" s="6" t="s">
        <v>24</v>
      </c>
      <c r="D670" t="s">
        <v>39</v>
      </c>
      <c r="E670" s="7">
        <v>4072.0551050000004</v>
      </c>
    </row>
    <row r="671" spans="1:5" x14ac:dyDescent="0.25">
      <c r="A671" s="6" t="s">
        <v>18</v>
      </c>
      <c r="B671" s="6" t="s">
        <v>22</v>
      </c>
      <c r="C671" s="6" t="s">
        <v>24</v>
      </c>
      <c r="D671" t="s">
        <v>39</v>
      </c>
      <c r="E671" s="7">
        <v>612.87974499999996</v>
      </c>
    </row>
    <row r="672" spans="1:5" x14ac:dyDescent="0.25">
      <c r="A672" s="6" t="s">
        <v>18</v>
      </c>
      <c r="B672" s="6" t="s">
        <v>22</v>
      </c>
      <c r="C672" s="6" t="s">
        <v>24</v>
      </c>
      <c r="D672" t="s">
        <v>39</v>
      </c>
      <c r="E672" s="7">
        <v>271.927975</v>
      </c>
    </row>
    <row r="673" spans="1:5" x14ac:dyDescent="0.25">
      <c r="A673" s="6" t="s">
        <v>21</v>
      </c>
      <c r="B673" s="6" t="s">
        <v>22</v>
      </c>
      <c r="C673" s="6" t="s">
        <v>20</v>
      </c>
      <c r="D673" t="s">
        <v>39</v>
      </c>
      <c r="E673" s="7">
        <v>811.66800000000001</v>
      </c>
    </row>
    <row r="674" spans="1:5" x14ac:dyDescent="0.25">
      <c r="A674" s="6" t="s">
        <v>18</v>
      </c>
      <c r="B674" s="6" t="s">
        <v>22</v>
      </c>
      <c r="C674" s="6" t="s">
        <v>20</v>
      </c>
      <c r="D674" t="s">
        <v>39</v>
      </c>
      <c r="E674" s="7">
        <v>524.60469999999998</v>
      </c>
    </row>
    <row r="675" spans="1:5" x14ac:dyDescent="0.25">
      <c r="A675" s="6" t="s">
        <v>18</v>
      </c>
      <c r="B675" s="6" t="s">
        <v>22</v>
      </c>
      <c r="C675" s="6" t="s">
        <v>24</v>
      </c>
      <c r="D675" t="s">
        <v>39</v>
      </c>
      <c r="E675" s="7">
        <v>285.54375500000003</v>
      </c>
    </row>
    <row r="676" spans="1:5" x14ac:dyDescent="0.25">
      <c r="A676" s="6" t="s">
        <v>18</v>
      </c>
      <c r="B676" s="6" t="s">
        <v>22</v>
      </c>
      <c r="C676" s="6" t="s">
        <v>25</v>
      </c>
      <c r="D676" t="s">
        <v>39</v>
      </c>
      <c r="E676" s="7">
        <v>853.828845</v>
      </c>
    </row>
    <row r="677" spans="1:5" x14ac:dyDescent="0.25">
      <c r="A677" s="6" t="s">
        <v>21</v>
      </c>
      <c r="B677" s="6" t="s">
        <v>22</v>
      </c>
      <c r="C677" s="6" t="s">
        <v>23</v>
      </c>
      <c r="D677" t="s">
        <v>39</v>
      </c>
      <c r="E677" s="7">
        <v>773.14270999999997</v>
      </c>
    </row>
    <row r="678" spans="1:5" x14ac:dyDescent="0.25">
      <c r="A678" s="6" t="s">
        <v>18</v>
      </c>
      <c r="B678" s="6" t="s">
        <v>22</v>
      </c>
      <c r="C678" s="6" t="s">
        <v>20</v>
      </c>
      <c r="D678" t="s">
        <v>39</v>
      </c>
      <c r="E678" s="7">
        <v>532.56510000000003</v>
      </c>
    </row>
    <row r="679" spans="1:5" x14ac:dyDescent="0.25">
      <c r="A679" s="6" t="s">
        <v>18</v>
      </c>
      <c r="B679" s="6" t="s">
        <v>22</v>
      </c>
      <c r="C679" s="6" t="s">
        <v>20</v>
      </c>
      <c r="D679" t="s">
        <v>39</v>
      </c>
      <c r="E679" s="7">
        <v>677.59609999999998</v>
      </c>
    </row>
    <row r="680" spans="1:5" x14ac:dyDescent="0.25">
      <c r="A680" s="6" t="s">
        <v>18</v>
      </c>
      <c r="B680" s="6" t="s">
        <v>22</v>
      </c>
      <c r="C680" s="6" t="s">
        <v>24</v>
      </c>
      <c r="D680" t="s">
        <v>39</v>
      </c>
      <c r="E680" s="7">
        <v>492.29158999999999</v>
      </c>
    </row>
    <row r="681" spans="1:5" x14ac:dyDescent="0.25">
      <c r="A681" s="6" t="s">
        <v>21</v>
      </c>
      <c r="B681" s="6" t="s">
        <v>22</v>
      </c>
      <c r="C681" s="6" t="s">
        <v>23</v>
      </c>
      <c r="D681" t="s">
        <v>39</v>
      </c>
      <c r="E681" s="7">
        <v>1255.76053</v>
      </c>
    </row>
    <row r="682" spans="1:5" x14ac:dyDescent="0.25">
      <c r="A682" s="6" t="s">
        <v>21</v>
      </c>
      <c r="B682" s="6" t="s">
        <v>22</v>
      </c>
      <c r="C682" s="6" t="s">
        <v>23</v>
      </c>
      <c r="D682" t="s">
        <v>39</v>
      </c>
      <c r="E682" s="7">
        <v>113.74697</v>
      </c>
    </row>
    <row r="683" spans="1:5" x14ac:dyDescent="0.25">
      <c r="A683" s="6" t="s">
        <v>21</v>
      </c>
      <c r="B683" s="6" t="s">
        <v>22</v>
      </c>
      <c r="C683" s="6" t="s">
        <v>24</v>
      </c>
      <c r="D683" t="s">
        <v>39</v>
      </c>
      <c r="E683" s="7">
        <v>163.95631</v>
      </c>
    </row>
    <row r="684" spans="1:5" x14ac:dyDescent="0.25">
      <c r="A684" s="6" t="s">
        <v>18</v>
      </c>
      <c r="B684" s="6" t="s">
        <v>22</v>
      </c>
      <c r="C684" s="6" t="s">
        <v>20</v>
      </c>
      <c r="D684" t="s">
        <v>39</v>
      </c>
      <c r="E684" s="7">
        <v>564.97149999999999</v>
      </c>
    </row>
    <row r="685" spans="1:5" x14ac:dyDescent="0.25">
      <c r="A685" s="6" t="s">
        <v>18</v>
      </c>
      <c r="B685" s="6" t="s">
        <v>22</v>
      </c>
      <c r="C685" s="6" t="s">
        <v>24</v>
      </c>
      <c r="D685" t="s">
        <v>39</v>
      </c>
      <c r="E685" s="7">
        <v>213.06759000000002</v>
      </c>
    </row>
    <row r="686" spans="1:5" x14ac:dyDescent="0.25">
      <c r="A686" s="6" t="s">
        <v>18</v>
      </c>
      <c r="B686" s="6" t="s">
        <v>22</v>
      </c>
      <c r="C686" s="6" t="s">
        <v>23</v>
      </c>
      <c r="D686" t="s">
        <v>39</v>
      </c>
      <c r="E686" s="7">
        <v>887.11517000000003</v>
      </c>
    </row>
    <row r="687" spans="1:5" x14ac:dyDescent="0.25">
      <c r="A687" s="6" t="s">
        <v>18</v>
      </c>
      <c r="B687" s="6" t="s">
        <v>22</v>
      </c>
      <c r="C687" s="6" t="s">
        <v>20</v>
      </c>
      <c r="D687" t="s">
        <v>39</v>
      </c>
      <c r="E687" s="7">
        <v>1388.0949000000001</v>
      </c>
    </row>
    <row r="688" spans="1:5" x14ac:dyDescent="0.25">
      <c r="A688" s="6" t="s">
        <v>21</v>
      </c>
      <c r="B688" s="6" t="s">
        <v>22</v>
      </c>
      <c r="C688" s="6" t="s">
        <v>20</v>
      </c>
      <c r="D688" t="s">
        <v>39</v>
      </c>
      <c r="E688" s="7">
        <v>198.00700000000001</v>
      </c>
    </row>
    <row r="689" spans="1:5" x14ac:dyDescent="0.25">
      <c r="A689" s="6" t="s">
        <v>21</v>
      </c>
      <c r="B689" s="6" t="s">
        <v>22</v>
      </c>
      <c r="C689" s="6" t="s">
        <v>24</v>
      </c>
      <c r="D689" t="s">
        <v>39</v>
      </c>
      <c r="E689" s="7">
        <v>816.27162500000009</v>
      </c>
    </row>
    <row r="690" spans="1:5" x14ac:dyDescent="0.25">
      <c r="A690" s="6" t="s">
        <v>18</v>
      </c>
      <c r="B690" s="6" t="s">
        <v>22</v>
      </c>
      <c r="C690" s="6" t="s">
        <v>20</v>
      </c>
      <c r="D690" t="s">
        <v>39</v>
      </c>
      <c r="E690" s="7">
        <v>852.00260000000003</v>
      </c>
    </row>
    <row r="691" spans="1:5" x14ac:dyDescent="0.25">
      <c r="A691" s="6" t="s">
        <v>18</v>
      </c>
      <c r="B691" s="6" t="s">
        <v>22</v>
      </c>
      <c r="C691" s="6" t="s">
        <v>20</v>
      </c>
      <c r="D691" t="s">
        <v>39</v>
      </c>
      <c r="E691" s="7">
        <v>501.24709999999993</v>
      </c>
    </row>
    <row r="692" spans="1:5" x14ac:dyDescent="0.25">
      <c r="A692" s="6" t="s">
        <v>18</v>
      </c>
      <c r="B692" s="6" t="s">
        <v>22</v>
      </c>
      <c r="C692" s="6" t="s">
        <v>25</v>
      </c>
      <c r="D692" t="s">
        <v>39</v>
      </c>
      <c r="E692" s="7">
        <v>1056.4884500000001</v>
      </c>
    </row>
    <row r="693" spans="1:5" x14ac:dyDescent="0.25">
      <c r="A693" s="6" t="s">
        <v>21</v>
      </c>
      <c r="B693" s="6" t="s">
        <v>22</v>
      </c>
      <c r="C693" s="6" t="s">
        <v>20</v>
      </c>
      <c r="D693" t="s">
        <v>39</v>
      </c>
      <c r="E693" s="7">
        <v>525.35239999999999</v>
      </c>
    </row>
    <row r="694" spans="1:5" x14ac:dyDescent="0.25">
      <c r="A694" s="6" t="s">
        <v>21</v>
      </c>
      <c r="B694" s="6" t="s">
        <v>19</v>
      </c>
      <c r="C694" s="6" t="s">
        <v>20</v>
      </c>
      <c r="D694" t="s">
        <v>39</v>
      </c>
      <c r="E694" s="7">
        <v>3477.9614999999999</v>
      </c>
    </row>
    <row r="695" spans="1:5" x14ac:dyDescent="0.25">
      <c r="A695" s="6" t="s">
        <v>21</v>
      </c>
      <c r="B695" s="6" t="s">
        <v>22</v>
      </c>
      <c r="C695" s="6" t="s">
        <v>23</v>
      </c>
      <c r="D695" t="s">
        <v>39</v>
      </c>
      <c r="E695" s="7">
        <v>1198.7168200000001</v>
      </c>
    </row>
    <row r="696" spans="1:5" x14ac:dyDescent="0.25">
      <c r="A696" s="6" t="s">
        <v>18</v>
      </c>
      <c r="B696" s="6" t="s">
        <v>22</v>
      </c>
      <c r="C696" s="6" t="s">
        <v>25</v>
      </c>
      <c r="D696" t="s">
        <v>39</v>
      </c>
      <c r="E696" s="7">
        <v>735.81756500000006</v>
      </c>
    </row>
    <row r="697" spans="1:5" x14ac:dyDescent="0.25">
      <c r="A697" s="6" t="s">
        <v>21</v>
      </c>
      <c r="B697" s="6" t="s">
        <v>22</v>
      </c>
      <c r="C697" s="6" t="s">
        <v>24</v>
      </c>
      <c r="D697" t="s">
        <v>39</v>
      </c>
      <c r="E697" s="7">
        <v>2447.6478510000002</v>
      </c>
    </row>
    <row r="698" spans="1:5" x14ac:dyDescent="0.25">
      <c r="A698" s="6" t="s">
        <v>18</v>
      </c>
      <c r="B698" s="6" t="s">
        <v>19</v>
      </c>
      <c r="C698" s="6" t="s">
        <v>20</v>
      </c>
      <c r="D698" t="s">
        <v>39</v>
      </c>
      <c r="E698" s="7">
        <v>4730.5304999999998</v>
      </c>
    </row>
    <row r="699" spans="1:5" x14ac:dyDescent="0.25">
      <c r="A699" s="6" t="s">
        <v>21</v>
      </c>
      <c r="B699" s="6" t="s">
        <v>19</v>
      </c>
      <c r="C699" s="6" t="s">
        <v>23</v>
      </c>
      <c r="D699" t="s">
        <v>39</v>
      </c>
      <c r="E699" s="7">
        <v>4426.0749900000001</v>
      </c>
    </row>
    <row r="700" spans="1:5" x14ac:dyDescent="0.25">
      <c r="A700" s="6" t="s">
        <v>21</v>
      </c>
      <c r="B700" s="6" t="s">
        <v>22</v>
      </c>
      <c r="C700" s="6" t="s">
        <v>20</v>
      </c>
      <c r="D700" t="s">
        <v>39</v>
      </c>
      <c r="E700" s="7">
        <v>426.07439999999997</v>
      </c>
    </row>
    <row r="701" spans="1:5" x14ac:dyDescent="0.25">
      <c r="A701" s="6" t="s">
        <v>21</v>
      </c>
      <c r="B701" s="6" t="s">
        <v>19</v>
      </c>
      <c r="C701" s="6" t="s">
        <v>25</v>
      </c>
      <c r="D701" t="s">
        <v>39</v>
      </c>
      <c r="E701" s="7">
        <v>4109.7161749999996</v>
      </c>
    </row>
    <row r="702" spans="1:5" x14ac:dyDescent="0.25">
      <c r="A702" s="6" t="s">
        <v>21</v>
      </c>
      <c r="B702" s="6" t="s">
        <v>19</v>
      </c>
      <c r="C702" s="6" t="s">
        <v>24</v>
      </c>
      <c r="D702" t="s">
        <v>39</v>
      </c>
      <c r="E702" s="7">
        <v>4392.1183700000001</v>
      </c>
    </row>
    <row r="703" spans="1:5" x14ac:dyDescent="0.25">
      <c r="A703" s="6" t="s">
        <v>21</v>
      </c>
      <c r="B703" s="6" t="s">
        <v>19</v>
      </c>
      <c r="C703" s="6" t="s">
        <v>24</v>
      </c>
      <c r="D703" t="s">
        <v>39</v>
      </c>
      <c r="E703" s="7">
        <v>3375.02918</v>
      </c>
    </row>
    <row r="704" spans="1:5" x14ac:dyDescent="0.25">
      <c r="A704" s="6" t="s">
        <v>18</v>
      </c>
      <c r="B704" s="6" t="s">
        <v>22</v>
      </c>
      <c r="C704" s="6" t="s">
        <v>25</v>
      </c>
      <c r="D704" t="s">
        <v>39</v>
      </c>
      <c r="E704" s="7">
        <v>1459.0632049999999</v>
      </c>
    </row>
    <row r="705" spans="1:5" x14ac:dyDescent="0.25">
      <c r="A705" s="6" t="s">
        <v>21</v>
      </c>
      <c r="B705" s="6" t="s">
        <v>22</v>
      </c>
      <c r="C705" s="6" t="s">
        <v>20</v>
      </c>
      <c r="D705" t="s">
        <v>39</v>
      </c>
      <c r="E705" s="7">
        <v>744.10529999999994</v>
      </c>
    </row>
    <row r="706" spans="1:5" x14ac:dyDescent="0.25">
      <c r="A706" s="6" t="s">
        <v>21</v>
      </c>
      <c r="B706" s="6" t="s">
        <v>19</v>
      </c>
      <c r="C706" s="6" t="s">
        <v>20</v>
      </c>
      <c r="D706" t="s">
        <v>39</v>
      </c>
      <c r="E706" s="7">
        <v>4285.6838000000007</v>
      </c>
    </row>
    <row r="707" spans="1:5" x14ac:dyDescent="0.25">
      <c r="A707" s="6" t="s">
        <v>21</v>
      </c>
      <c r="B707" s="6" t="s">
        <v>22</v>
      </c>
      <c r="C707" s="6" t="s">
        <v>23</v>
      </c>
      <c r="D707" t="s">
        <v>39</v>
      </c>
      <c r="E707" s="7">
        <v>1292.8791100000001</v>
      </c>
    </row>
    <row r="708" spans="1:5" x14ac:dyDescent="0.25">
      <c r="A708" s="6" t="s">
        <v>18</v>
      </c>
      <c r="B708" s="6" t="s">
        <v>22</v>
      </c>
      <c r="C708" s="6" t="s">
        <v>25</v>
      </c>
      <c r="D708" t="s">
        <v>39</v>
      </c>
      <c r="E708" s="7">
        <v>1187.9104050000001</v>
      </c>
    </row>
    <row r="709" spans="1:5" x14ac:dyDescent="0.25">
      <c r="A709" s="6" t="s">
        <v>18</v>
      </c>
      <c r="B709" s="6" t="s">
        <v>22</v>
      </c>
      <c r="C709" s="6" t="s">
        <v>20</v>
      </c>
      <c r="D709" t="s">
        <v>39</v>
      </c>
      <c r="E709" s="7">
        <v>962.59199999999998</v>
      </c>
    </row>
    <row r="710" spans="1:5" x14ac:dyDescent="0.25">
      <c r="A710" s="6" t="s">
        <v>18</v>
      </c>
      <c r="B710" s="6" t="s">
        <v>22</v>
      </c>
      <c r="C710" s="6" t="s">
        <v>20</v>
      </c>
      <c r="D710" t="s">
        <v>39</v>
      </c>
      <c r="E710" s="7">
        <v>317.20179999999999</v>
      </c>
    </row>
    <row r="711" spans="1:5" x14ac:dyDescent="0.25">
      <c r="A711" s="6" t="s">
        <v>21</v>
      </c>
      <c r="B711" s="6" t="s">
        <v>19</v>
      </c>
      <c r="C711" s="6" t="s">
        <v>24</v>
      </c>
      <c r="D711" t="s">
        <v>39</v>
      </c>
      <c r="E711" s="7">
        <v>3874.6355100000001</v>
      </c>
    </row>
    <row r="712" spans="1:5" x14ac:dyDescent="0.25">
      <c r="A712" s="6" t="s">
        <v>18</v>
      </c>
      <c r="B712" s="6" t="s">
        <v>22</v>
      </c>
      <c r="C712" s="6" t="s">
        <v>23</v>
      </c>
      <c r="D712" t="s">
        <v>39</v>
      </c>
      <c r="E712" s="7">
        <v>434.94620000000003</v>
      </c>
    </row>
    <row r="713" spans="1:5" x14ac:dyDescent="0.25">
      <c r="A713" s="6" t="s">
        <v>21</v>
      </c>
      <c r="B713" s="6" t="s">
        <v>22</v>
      </c>
      <c r="C713" s="6" t="s">
        <v>24</v>
      </c>
      <c r="D713" t="s">
        <v>39</v>
      </c>
      <c r="E713" s="7">
        <v>1944.2353500000002</v>
      </c>
    </row>
    <row r="714" spans="1:5" x14ac:dyDescent="0.25">
      <c r="A714" s="6" t="s">
        <v>18</v>
      </c>
      <c r="B714" s="6" t="s">
        <v>22</v>
      </c>
      <c r="C714" s="6" t="s">
        <v>23</v>
      </c>
      <c r="D714" t="s">
        <v>39</v>
      </c>
      <c r="E714" s="7">
        <v>415.10287</v>
      </c>
    </row>
    <row r="715" spans="1:5" x14ac:dyDescent="0.25">
      <c r="A715" s="6" t="s">
        <v>21</v>
      </c>
      <c r="B715" s="6" t="s">
        <v>22</v>
      </c>
      <c r="C715" s="6" t="s">
        <v>25</v>
      </c>
      <c r="D715" t="s">
        <v>39</v>
      </c>
      <c r="E715" s="7">
        <v>1194.459435</v>
      </c>
    </row>
    <row r="716" spans="1:5" x14ac:dyDescent="0.25">
      <c r="A716" s="6" t="s">
        <v>18</v>
      </c>
      <c r="B716" s="6" t="s">
        <v>22</v>
      </c>
      <c r="C716" s="6" t="s">
        <v>24</v>
      </c>
      <c r="D716" t="s">
        <v>39</v>
      </c>
      <c r="E716" s="7">
        <v>774.91563999999994</v>
      </c>
    </row>
    <row r="717" spans="1:5" x14ac:dyDescent="0.25">
      <c r="A717" s="6" t="s">
        <v>18</v>
      </c>
      <c r="B717" s="6" t="s">
        <v>19</v>
      </c>
      <c r="C717" s="6" t="s">
        <v>20</v>
      </c>
      <c r="D717" t="s">
        <v>39</v>
      </c>
      <c r="E717" s="7">
        <v>3483.8872999999999</v>
      </c>
    </row>
    <row r="718" spans="1:5" x14ac:dyDescent="0.25">
      <c r="A718" s="6" t="s">
        <v>21</v>
      </c>
      <c r="B718" s="6" t="s">
        <v>22</v>
      </c>
      <c r="C718" s="6" t="s">
        <v>25</v>
      </c>
      <c r="D718" t="s">
        <v>39</v>
      </c>
      <c r="E718" s="7">
        <v>972.27695000000006</v>
      </c>
    </row>
    <row r="719" spans="1:5" x14ac:dyDescent="0.25">
      <c r="A719" s="6" t="s">
        <v>21</v>
      </c>
      <c r="B719" s="6" t="s">
        <v>22</v>
      </c>
      <c r="C719" s="6" t="s">
        <v>24</v>
      </c>
      <c r="D719" t="s">
        <v>39</v>
      </c>
      <c r="E719" s="7">
        <v>883.52649500000007</v>
      </c>
    </row>
    <row r="720" spans="1:5" x14ac:dyDescent="0.25">
      <c r="A720" s="6" t="s">
        <v>21</v>
      </c>
      <c r="B720" s="6" t="s">
        <v>22</v>
      </c>
      <c r="C720" s="6" t="s">
        <v>25</v>
      </c>
      <c r="D720" t="s">
        <v>39</v>
      </c>
      <c r="E720" s="7">
        <v>1043.506525</v>
      </c>
    </row>
    <row r="721" spans="1:5" x14ac:dyDescent="0.25">
      <c r="A721" s="6" t="s">
        <v>21</v>
      </c>
      <c r="B721" s="6" t="s">
        <v>19</v>
      </c>
      <c r="C721" s="6" t="s">
        <v>20</v>
      </c>
      <c r="D721" t="s">
        <v>39</v>
      </c>
      <c r="E721" s="7">
        <v>3549.1639999999998</v>
      </c>
    </row>
    <row r="722" spans="1:5" x14ac:dyDescent="0.25">
      <c r="A722" s="6" t="s">
        <v>21</v>
      </c>
      <c r="B722" s="6" t="s">
        <v>22</v>
      </c>
      <c r="C722" s="6" t="s">
        <v>25</v>
      </c>
      <c r="D722" t="s">
        <v>39</v>
      </c>
      <c r="E722" s="7">
        <v>660.02059499999996</v>
      </c>
    </row>
    <row r="723" spans="1:5" x14ac:dyDescent="0.25">
      <c r="A723" s="6" t="s">
        <v>18</v>
      </c>
      <c r="B723" s="6" t="s">
        <v>19</v>
      </c>
      <c r="C723" s="6" t="s">
        <v>20</v>
      </c>
      <c r="D723" t="s">
        <v>39</v>
      </c>
      <c r="E723" s="7">
        <v>4792.8029999999999</v>
      </c>
    </row>
    <row r="724" spans="1:5" x14ac:dyDescent="0.25">
      <c r="A724" s="6" t="s">
        <v>18</v>
      </c>
      <c r="B724" s="6" t="s">
        <v>22</v>
      </c>
      <c r="C724" s="6" t="s">
        <v>24</v>
      </c>
      <c r="D724" t="s">
        <v>39</v>
      </c>
      <c r="E724" s="7">
        <v>1342.90354</v>
      </c>
    </row>
    <row r="725" spans="1:5" x14ac:dyDescent="0.25">
      <c r="A725" s="6" t="s">
        <v>21</v>
      </c>
      <c r="B725" s="6" t="s">
        <v>22</v>
      </c>
      <c r="C725" s="6" t="s">
        <v>20</v>
      </c>
      <c r="D725" t="s">
        <v>39</v>
      </c>
      <c r="E725" s="7">
        <v>1382.2802999999999</v>
      </c>
    </row>
    <row r="726" spans="1:5" x14ac:dyDescent="0.25">
      <c r="A726" s="6" t="s">
        <v>21</v>
      </c>
      <c r="B726" s="6" t="s">
        <v>19</v>
      </c>
      <c r="C726" s="6" t="s">
        <v>25</v>
      </c>
      <c r="D726" t="s">
        <v>39</v>
      </c>
      <c r="E726" s="7">
        <v>4191.9097000000002</v>
      </c>
    </row>
    <row r="727" spans="1:5" x14ac:dyDescent="0.25">
      <c r="A727" s="6" t="s">
        <v>21</v>
      </c>
      <c r="B727" s="6" t="s">
        <v>22</v>
      </c>
      <c r="C727" s="6" t="s">
        <v>24</v>
      </c>
      <c r="D727" t="s">
        <v>39</v>
      </c>
      <c r="E727" s="7">
        <v>1335.2099800000001</v>
      </c>
    </row>
    <row r="728" spans="1:5" x14ac:dyDescent="0.25">
      <c r="A728" s="6" t="s">
        <v>21</v>
      </c>
      <c r="B728" s="6" t="s">
        <v>22</v>
      </c>
      <c r="C728" s="6" t="s">
        <v>25</v>
      </c>
      <c r="D728" t="s">
        <v>39</v>
      </c>
      <c r="E728" s="7">
        <v>833.44575499999996</v>
      </c>
    </row>
    <row r="729" spans="1:5" x14ac:dyDescent="0.25">
      <c r="A729" s="6" t="s">
        <v>18</v>
      </c>
      <c r="B729" s="6" t="s">
        <v>22</v>
      </c>
      <c r="C729" s="6" t="s">
        <v>25</v>
      </c>
      <c r="D729" t="s">
        <v>39</v>
      </c>
      <c r="E729" s="7">
        <v>1004.3249</v>
      </c>
    </row>
    <row r="730" spans="1:5" x14ac:dyDescent="0.25">
      <c r="A730" s="6" t="s">
        <v>21</v>
      </c>
      <c r="B730" s="6" t="s">
        <v>22</v>
      </c>
      <c r="C730" s="6" t="s">
        <v>20</v>
      </c>
      <c r="D730" t="s">
        <v>39</v>
      </c>
      <c r="E730" s="7">
        <v>475.10699999999997</v>
      </c>
    </row>
    <row r="731" spans="1:5" x14ac:dyDescent="0.25">
      <c r="A731" s="6" t="s">
        <v>18</v>
      </c>
      <c r="B731" s="6" t="s">
        <v>22</v>
      </c>
      <c r="C731" s="6" t="s">
        <v>25</v>
      </c>
      <c r="D731" t="s">
        <v>39</v>
      </c>
      <c r="E731" s="7">
        <v>977.83472000000006</v>
      </c>
    </row>
    <row r="732" spans="1:5" x14ac:dyDescent="0.25">
      <c r="A732" s="6" t="s">
        <v>18</v>
      </c>
      <c r="B732" s="6" t="s">
        <v>22</v>
      </c>
      <c r="C732" s="6" t="s">
        <v>25</v>
      </c>
      <c r="D732" t="s">
        <v>39</v>
      </c>
      <c r="E732" s="7">
        <v>1343.0264999999999</v>
      </c>
    </row>
    <row r="733" spans="1:5" x14ac:dyDescent="0.25">
      <c r="A733" s="6" t="s">
        <v>21</v>
      </c>
      <c r="B733" s="6" t="s">
        <v>22</v>
      </c>
      <c r="C733" s="6" t="s">
        <v>24</v>
      </c>
      <c r="D733" t="s">
        <v>39</v>
      </c>
      <c r="E733" s="7">
        <v>811.62688500000002</v>
      </c>
    </row>
    <row r="734" spans="1:5" x14ac:dyDescent="0.25">
      <c r="A734" s="6" t="s">
        <v>21</v>
      </c>
      <c r="B734" s="6" t="s">
        <v>22</v>
      </c>
      <c r="C734" s="6" t="s">
        <v>25</v>
      </c>
      <c r="D734" t="s">
        <v>39</v>
      </c>
      <c r="E734" s="7">
        <v>348.18680000000001</v>
      </c>
    </row>
    <row r="735" spans="1:5" x14ac:dyDescent="0.25">
      <c r="A735" s="6" t="s">
        <v>18</v>
      </c>
      <c r="B735" s="6" t="s">
        <v>22</v>
      </c>
      <c r="C735" s="6" t="s">
        <v>25</v>
      </c>
      <c r="D735" t="s">
        <v>39</v>
      </c>
      <c r="E735" s="7">
        <v>763.94174499999997</v>
      </c>
    </row>
    <row r="736" spans="1:5" x14ac:dyDescent="0.25">
      <c r="A736" s="6" t="s">
        <v>21</v>
      </c>
      <c r="B736" s="6" t="s">
        <v>19</v>
      </c>
      <c r="C736" s="6" t="s">
        <v>20</v>
      </c>
      <c r="D736" t="s">
        <v>39</v>
      </c>
      <c r="E736" s="7">
        <v>3608.5218999999997</v>
      </c>
    </row>
    <row r="737" spans="1:5" x14ac:dyDescent="0.25">
      <c r="A737" s="6" t="s">
        <v>21</v>
      </c>
      <c r="B737" s="6" t="s">
        <v>22</v>
      </c>
      <c r="C737" s="6" t="s">
        <v>23</v>
      </c>
      <c r="D737" t="s">
        <v>39</v>
      </c>
      <c r="E737" s="7">
        <v>139.15287000000001</v>
      </c>
    </row>
    <row r="738" spans="1:5" x14ac:dyDescent="0.25">
      <c r="A738" s="6" t="s">
        <v>18</v>
      </c>
      <c r="B738" s="6" t="s">
        <v>22</v>
      </c>
      <c r="C738" s="6" t="s">
        <v>24</v>
      </c>
      <c r="D738" t="s">
        <v>39</v>
      </c>
      <c r="E738" s="7">
        <v>1645.5707849999999</v>
      </c>
    </row>
    <row r="739" spans="1:5" x14ac:dyDescent="0.25">
      <c r="A739" s="6" t="s">
        <v>21</v>
      </c>
      <c r="B739" s="6" t="s">
        <v>22</v>
      </c>
      <c r="C739" s="6" t="s">
        <v>23</v>
      </c>
      <c r="D739" t="s">
        <v>39</v>
      </c>
      <c r="E739" s="7">
        <v>2700.098473</v>
      </c>
    </row>
    <row r="740" spans="1:5" x14ac:dyDescent="0.25">
      <c r="A740" s="6" t="s">
        <v>21</v>
      </c>
      <c r="B740" s="6" t="s">
        <v>19</v>
      </c>
      <c r="C740" s="6" t="s">
        <v>25</v>
      </c>
      <c r="D740" t="s">
        <v>39</v>
      </c>
      <c r="E740" s="7">
        <v>4230.3692150000006</v>
      </c>
    </row>
    <row r="741" spans="1:5" x14ac:dyDescent="0.25">
      <c r="A741" s="6" t="s">
        <v>21</v>
      </c>
      <c r="B741" s="6" t="s">
        <v>22</v>
      </c>
      <c r="C741" s="6" t="s">
        <v>23</v>
      </c>
      <c r="D741" t="s">
        <v>39</v>
      </c>
      <c r="E741" s="7">
        <v>2078.1488920000002</v>
      </c>
    </row>
    <row r="742" spans="1:5" x14ac:dyDescent="0.25">
      <c r="A742" s="6" t="s">
        <v>21</v>
      </c>
      <c r="B742" s="6" t="s">
        <v>22</v>
      </c>
      <c r="C742" s="6" t="s">
        <v>20</v>
      </c>
      <c r="D742" t="s">
        <v>39</v>
      </c>
      <c r="E742" s="7">
        <v>126.18589999999999</v>
      </c>
    </row>
    <row r="743" spans="1:5" x14ac:dyDescent="0.25">
      <c r="A743" s="6" t="s">
        <v>18</v>
      </c>
      <c r="B743" s="6" t="s">
        <v>22</v>
      </c>
      <c r="C743" s="6" t="s">
        <v>24</v>
      </c>
      <c r="D743" t="s">
        <v>39</v>
      </c>
      <c r="E743" s="7">
        <v>461.80798999999996</v>
      </c>
    </row>
    <row r="744" spans="1:5" x14ac:dyDescent="0.25">
      <c r="A744" s="6" t="s">
        <v>21</v>
      </c>
      <c r="B744" s="6" t="s">
        <v>22</v>
      </c>
      <c r="C744" s="6" t="s">
        <v>25</v>
      </c>
      <c r="D744" t="s">
        <v>39</v>
      </c>
      <c r="E744" s="7">
        <v>896.40605500000004</v>
      </c>
    </row>
    <row r="745" spans="1:5" x14ac:dyDescent="0.25">
      <c r="A745" s="6" t="s">
        <v>21</v>
      </c>
      <c r="B745" s="6" t="s">
        <v>22</v>
      </c>
      <c r="C745" s="6" t="s">
        <v>25</v>
      </c>
      <c r="D745" t="s">
        <v>39</v>
      </c>
      <c r="E745" s="7">
        <v>929.01394999999991</v>
      </c>
    </row>
    <row r="746" spans="1:5" x14ac:dyDescent="0.25">
      <c r="A746" s="6" t="s">
        <v>18</v>
      </c>
      <c r="B746" s="6" t="s">
        <v>22</v>
      </c>
      <c r="C746" s="6" t="s">
        <v>25</v>
      </c>
      <c r="D746" t="s">
        <v>39</v>
      </c>
      <c r="E746" s="7">
        <v>941.1004999999999</v>
      </c>
    </row>
    <row r="747" spans="1:5" x14ac:dyDescent="0.25">
      <c r="A747" s="6" t="s">
        <v>18</v>
      </c>
      <c r="B747" s="6" t="s">
        <v>22</v>
      </c>
      <c r="C747" s="6" t="s">
        <v>20</v>
      </c>
      <c r="D747" t="s">
        <v>39</v>
      </c>
      <c r="E747" s="7">
        <v>852.20030000000008</v>
      </c>
    </row>
    <row r="748" spans="1:5" x14ac:dyDescent="0.25">
      <c r="A748" s="6" t="s">
        <v>21</v>
      </c>
      <c r="B748" s="6" t="s">
        <v>22</v>
      </c>
      <c r="C748" s="6" t="s">
        <v>23</v>
      </c>
      <c r="D748" t="s">
        <v>39</v>
      </c>
      <c r="E748" s="7">
        <v>1658.6497709999999</v>
      </c>
    </row>
    <row r="749" spans="1:5" x14ac:dyDescent="0.25">
      <c r="A749" s="6" t="s">
        <v>18</v>
      </c>
      <c r="B749" s="6" t="s">
        <v>22</v>
      </c>
      <c r="C749" s="6" t="s">
        <v>24</v>
      </c>
      <c r="D749" t="s">
        <v>39</v>
      </c>
      <c r="E749" s="7">
        <v>1469.2669350000001</v>
      </c>
    </row>
    <row r="750" spans="1:5" x14ac:dyDescent="0.25">
      <c r="A750" s="6" t="s">
        <v>21</v>
      </c>
      <c r="B750" s="6" t="s">
        <v>22</v>
      </c>
      <c r="C750" s="6" t="s">
        <v>24</v>
      </c>
      <c r="D750" t="s">
        <v>39</v>
      </c>
      <c r="E750" s="7">
        <v>1026.9459999999999</v>
      </c>
    </row>
    <row r="751" spans="1:5" x14ac:dyDescent="0.25">
      <c r="A751" s="6" t="s">
        <v>21</v>
      </c>
      <c r="B751" s="6" t="s">
        <v>22</v>
      </c>
      <c r="C751" s="6" t="s">
        <v>23</v>
      </c>
      <c r="D751" t="s">
        <v>39</v>
      </c>
      <c r="E751" s="7">
        <v>407.44537000000003</v>
      </c>
    </row>
    <row r="752" spans="1:5" x14ac:dyDescent="0.25">
      <c r="A752" s="6" t="s">
        <v>21</v>
      </c>
      <c r="B752" s="6" t="s">
        <v>22</v>
      </c>
      <c r="C752" s="6" t="s">
        <v>23</v>
      </c>
      <c r="D752" t="s">
        <v>39</v>
      </c>
      <c r="E752" s="7">
        <v>914.09509999999989</v>
      </c>
    </row>
    <row r="753" spans="1:5" x14ac:dyDescent="0.25">
      <c r="A753" s="6" t="s">
        <v>21</v>
      </c>
      <c r="B753" s="6" t="s">
        <v>19</v>
      </c>
      <c r="C753" s="6" t="s">
        <v>23</v>
      </c>
      <c r="D753" t="s">
        <v>39</v>
      </c>
      <c r="E753" s="7">
        <v>4688.9261200000001</v>
      </c>
    </row>
    <row r="754" spans="1:5" x14ac:dyDescent="0.25">
      <c r="A754" s="6" t="s">
        <v>21</v>
      </c>
      <c r="B754" s="6" t="s">
        <v>19</v>
      </c>
      <c r="C754" s="6" t="s">
        <v>25</v>
      </c>
      <c r="D754" t="s">
        <v>39</v>
      </c>
      <c r="E754" s="7">
        <v>3912.5332250000001</v>
      </c>
    </row>
    <row r="755" spans="1:5" x14ac:dyDescent="0.25">
      <c r="A755" s="6" t="s">
        <v>21</v>
      </c>
      <c r="B755" s="6" t="s">
        <v>22</v>
      </c>
      <c r="C755" s="6" t="s">
        <v>25</v>
      </c>
      <c r="D755" t="s">
        <v>39</v>
      </c>
      <c r="E755" s="7">
        <v>272.73951</v>
      </c>
    </row>
    <row r="756" spans="1:5" x14ac:dyDescent="0.25">
      <c r="A756" s="6" t="s">
        <v>21</v>
      </c>
      <c r="B756" s="6" t="s">
        <v>22</v>
      </c>
      <c r="C756" s="6" t="s">
        <v>20</v>
      </c>
      <c r="D756" t="s">
        <v>39</v>
      </c>
      <c r="E756" s="7">
        <v>896.83299999999997</v>
      </c>
    </row>
    <row r="757" spans="1:5" x14ac:dyDescent="0.25">
      <c r="A757" s="6" t="s">
        <v>18</v>
      </c>
      <c r="B757" s="6" t="s">
        <v>22</v>
      </c>
      <c r="C757" s="6" t="s">
        <v>24</v>
      </c>
      <c r="D757" t="s">
        <v>39</v>
      </c>
      <c r="E757" s="7">
        <v>1880.4752400000002</v>
      </c>
    </row>
    <row r="758" spans="1:5" x14ac:dyDescent="0.25">
      <c r="A758" s="6" t="s">
        <v>21</v>
      </c>
      <c r="B758" s="6" t="s">
        <v>22</v>
      </c>
      <c r="C758" s="6" t="s">
        <v>20</v>
      </c>
      <c r="D758" t="s">
        <v>39</v>
      </c>
      <c r="E758" s="7">
        <v>2308.295533</v>
      </c>
    </row>
    <row r="759" spans="1:5" x14ac:dyDescent="0.25">
      <c r="A759" s="6" t="s">
        <v>18</v>
      </c>
      <c r="B759" s="6" t="s">
        <v>22</v>
      </c>
      <c r="C759" s="6" t="s">
        <v>20</v>
      </c>
      <c r="D759" t="s">
        <v>39</v>
      </c>
      <c r="E759" s="7">
        <v>1263.8195000000001</v>
      </c>
    </row>
    <row r="760" spans="1:5" x14ac:dyDescent="0.25">
      <c r="A760" s="6" t="s">
        <v>21</v>
      </c>
      <c r="B760" s="6" t="s">
        <v>22</v>
      </c>
      <c r="C760" s="6" t="s">
        <v>23</v>
      </c>
      <c r="D760" t="s">
        <v>39</v>
      </c>
      <c r="E760" s="7">
        <v>1391.9822899999999</v>
      </c>
    </row>
    <row r="761" spans="1:5" x14ac:dyDescent="0.25">
      <c r="A761" s="6" t="s">
        <v>21</v>
      </c>
      <c r="B761" s="6" t="s">
        <v>22</v>
      </c>
      <c r="C761" s="6" t="s">
        <v>25</v>
      </c>
      <c r="D761" t="s">
        <v>39</v>
      </c>
      <c r="E761" s="7">
        <v>225.47967</v>
      </c>
    </row>
    <row r="762" spans="1:5" x14ac:dyDescent="0.25">
      <c r="A762" s="6" t="s">
        <v>18</v>
      </c>
      <c r="B762" s="6" t="s">
        <v>22</v>
      </c>
      <c r="C762" s="6" t="s">
        <v>24</v>
      </c>
      <c r="D762" t="s">
        <v>39</v>
      </c>
      <c r="E762" s="7">
        <v>473.82682000000005</v>
      </c>
    </row>
    <row r="763" spans="1:5" x14ac:dyDescent="0.25">
      <c r="A763" s="6" t="s">
        <v>18</v>
      </c>
      <c r="B763" s="6" t="s">
        <v>19</v>
      </c>
      <c r="C763" s="6" t="s">
        <v>20</v>
      </c>
      <c r="D763" t="s">
        <v>39</v>
      </c>
      <c r="E763" s="7">
        <v>3707.9372000000003</v>
      </c>
    </row>
    <row r="764" spans="1:5" x14ac:dyDescent="0.25">
      <c r="A764" s="6" t="s">
        <v>18</v>
      </c>
      <c r="B764" s="6" t="s">
        <v>22</v>
      </c>
      <c r="C764" s="6" t="s">
        <v>20</v>
      </c>
      <c r="D764" t="s">
        <v>39</v>
      </c>
      <c r="E764" s="7">
        <v>734.50839999999994</v>
      </c>
    </row>
    <row r="765" spans="1:5" x14ac:dyDescent="0.25">
      <c r="A765" s="6" t="s">
        <v>18</v>
      </c>
      <c r="B765" s="6" t="s">
        <v>22</v>
      </c>
      <c r="C765" s="6" t="s">
        <v>23</v>
      </c>
      <c r="D765" t="s">
        <v>39</v>
      </c>
      <c r="E765" s="7">
        <v>1188.19696</v>
      </c>
    </row>
    <row r="766" spans="1:5" x14ac:dyDescent="0.25">
      <c r="A766" s="6" t="s">
        <v>18</v>
      </c>
      <c r="B766" s="6" t="s">
        <v>22</v>
      </c>
      <c r="C766" s="6" t="s">
        <v>24</v>
      </c>
      <c r="D766" t="s">
        <v>39</v>
      </c>
      <c r="E766" s="7">
        <v>1184.077505</v>
      </c>
    </row>
    <row r="767" spans="1:5" x14ac:dyDescent="0.25">
      <c r="A767" s="6" t="s">
        <v>18</v>
      </c>
      <c r="B767" s="6" t="s">
        <v>22</v>
      </c>
      <c r="C767" s="6" t="s">
        <v>23</v>
      </c>
      <c r="D767" t="s">
        <v>39</v>
      </c>
      <c r="E767" s="7">
        <v>768.26700000000005</v>
      </c>
    </row>
    <row r="768" spans="1:5" x14ac:dyDescent="0.25">
      <c r="A768" s="6" t="s">
        <v>21</v>
      </c>
      <c r="B768" s="6" t="s">
        <v>19</v>
      </c>
      <c r="C768" s="6" t="s">
        <v>20</v>
      </c>
      <c r="D768" t="s">
        <v>39</v>
      </c>
      <c r="E768" s="7">
        <v>2214.4031999999997</v>
      </c>
    </row>
    <row r="769" spans="1:5" x14ac:dyDescent="0.25">
      <c r="A769" s="6" t="s">
        <v>18</v>
      </c>
      <c r="B769" s="6" t="s">
        <v>22</v>
      </c>
      <c r="C769" s="6" t="s">
        <v>24</v>
      </c>
      <c r="D769" t="s">
        <v>39</v>
      </c>
      <c r="E769" s="7">
        <v>1264.3377800000001</v>
      </c>
    </row>
    <row r="770" spans="1:5" x14ac:dyDescent="0.25">
      <c r="A770" s="6" t="s">
        <v>21</v>
      </c>
      <c r="B770" s="6" t="s">
        <v>22</v>
      </c>
      <c r="C770" s="6" t="s">
        <v>23</v>
      </c>
      <c r="D770" t="s">
        <v>39</v>
      </c>
      <c r="E770" s="7">
        <v>249.70383000000001</v>
      </c>
    </row>
    <row r="771" spans="1:5" x14ac:dyDescent="0.25">
      <c r="A771" s="6" t="s">
        <v>18</v>
      </c>
      <c r="B771" s="6" t="s">
        <v>22</v>
      </c>
      <c r="C771" s="6" t="s">
        <v>25</v>
      </c>
      <c r="D771" t="s">
        <v>39</v>
      </c>
      <c r="E771" s="7">
        <v>220.347185</v>
      </c>
    </row>
    <row r="772" spans="1:5" x14ac:dyDescent="0.25">
      <c r="A772" s="6" t="s">
        <v>18</v>
      </c>
      <c r="B772" s="6" t="s">
        <v>22</v>
      </c>
      <c r="C772" s="6" t="s">
        <v>25</v>
      </c>
      <c r="D772" t="s">
        <v>39</v>
      </c>
      <c r="E772" s="7">
        <v>2087.8784430000001</v>
      </c>
    </row>
    <row r="773" spans="1:5" x14ac:dyDescent="0.25">
      <c r="A773" s="6" t="s">
        <v>21</v>
      </c>
      <c r="B773" s="6" t="s">
        <v>22</v>
      </c>
      <c r="C773" s="6" t="s">
        <v>23</v>
      </c>
      <c r="D773" t="s">
        <v>39</v>
      </c>
      <c r="E773" s="7">
        <v>182.42854</v>
      </c>
    </row>
    <row r="774" spans="1:5" x14ac:dyDescent="0.25">
      <c r="A774" s="6" t="s">
        <v>18</v>
      </c>
      <c r="B774" s="6" t="s">
        <v>22</v>
      </c>
      <c r="C774" s="6" t="s">
        <v>23</v>
      </c>
      <c r="D774" t="s">
        <v>39</v>
      </c>
      <c r="E774" s="7">
        <v>162.21885</v>
      </c>
    </row>
    <row r="775" spans="1:5" x14ac:dyDescent="0.25">
      <c r="A775" s="6" t="s">
        <v>21</v>
      </c>
      <c r="B775" s="6" t="s">
        <v>22</v>
      </c>
      <c r="C775" s="6" t="s">
        <v>20</v>
      </c>
      <c r="D775" t="s">
        <v>39</v>
      </c>
      <c r="E775" s="7">
        <v>956.30290000000002</v>
      </c>
    </row>
    <row r="776" spans="1:5" x14ac:dyDescent="0.25">
      <c r="A776" s="6" t="s">
        <v>18</v>
      </c>
      <c r="B776" s="6" t="s">
        <v>22</v>
      </c>
      <c r="C776" s="6" t="s">
        <v>25</v>
      </c>
      <c r="D776" t="s">
        <v>39</v>
      </c>
      <c r="E776" s="7">
        <v>434.70233500000006</v>
      </c>
    </row>
    <row r="777" spans="1:5" x14ac:dyDescent="0.25">
      <c r="A777" s="6" t="s">
        <v>21</v>
      </c>
      <c r="B777" s="6" t="s">
        <v>22</v>
      </c>
      <c r="C777" s="6" t="s">
        <v>24</v>
      </c>
      <c r="D777" t="s">
        <v>39</v>
      </c>
      <c r="E777" s="7">
        <v>1046.19794</v>
      </c>
    </row>
    <row r="778" spans="1:5" x14ac:dyDescent="0.25">
      <c r="A778" s="6" t="s">
        <v>18</v>
      </c>
      <c r="B778" s="6" t="s">
        <v>22</v>
      </c>
      <c r="C778" s="6" t="s">
        <v>20</v>
      </c>
      <c r="D778" t="s">
        <v>39</v>
      </c>
      <c r="E778" s="7">
        <v>174.87739999999999</v>
      </c>
    </row>
    <row r="779" spans="1:5" x14ac:dyDescent="0.25">
      <c r="A779" s="6" t="s">
        <v>21</v>
      </c>
      <c r="B779" s="6" t="s">
        <v>19</v>
      </c>
      <c r="C779" s="6" t="s">
        <v>20</v>
      </c>
      <c r="D779" t="s">
        <v>39</v>
      </c>
      <c r="E779" s="7">
        <v>3619.7699000000002</v>
      </c>
    </row>
    <row r="780" spans="1:5" x14ac:dyDescent="0.25">
      <c r="A780" s="6" t="s">
        <v>21</v>
      </c>
      <c r="B780" s="6" t="s">
        <v>19</v>
      </c>
      <c r="C780" s="6" t="s">
        <v>23</v>
      </c>
      <c r="D780" t="s">
        <v>39</v>
      </c>
      <c r="E780" s="7">
        <v>3254.8340499999999</v>
      </c>
    </row>
    <row r="781" spans="1:5" x14ac:dyDescent="0.25">
      <c r="A781" s="6" t="s">
        <v>21</v>
      </c>
      <c r="B781" s="6" t="s">
        <v>22</v>
      </c>
      <c r="C781" s="6" t="s">
        <v>24</v>
      </c>
      <c r="D781" t="s">
        <v>39</v>
      </c>
      <c r="E781" s="7">
        <v>679.68632500000001</v>
      </c>
    </row>
    <row r="782" spans="1:5" x14ac:dyDescent="0.25">
      <c r="A782" s="6" t="s">
        <v>21</v>
      </c>
      <c r="B782" s="6" t="s">
        <v>22</v>
      </c>
      <c r="C782" s="6" t="s">
        <v>24</v>
      </c>
      <c r="D782" t="s">
        <v>39</v>
      </c>
      <c r="E782" s="7">
        <v>264.32685000000004</v>
      </c>
    </row>
    <row r="783" spans="1:5" x14ac:dyDescent="0.25">
      <c r="A783" s="6" t="s">
        <v>21</v>
      </c>
      <c r="B783" s="6" t="s">
        <v>22</v>
      </c>
      <c r="C783" s="6" t="s">
        <v>25</v>
      </c>
      <c r="D783" t="s">
        <v>39</v>
      </c>
      <c r="E783" s="7">
        <v>1176.30009</v>
      </c>
    </row>
    <row r="784" spans="1:5" x14ac:dyDescent="0.25">
      <c r="A784" s="6" t="s">
        <v>21</v>
      </c>
      <c r="B784" s="6" t="s">
        <v>22</v>
      </c>
      <c r="C784" s="6" t="s">
        <v>23</v>
      </c>
      <c r="D784" t="s">
        <v>39</v>
      </c>
      <c r="E784" s="7">
        <v>249.84144000000001</v>
      </c>
    </row>
    <row r="785" spans="1:5" x14ac:dyDescent="0.25">
      <c r="A785" s="6" t="s">
        <v>21</v>
      </c>
      <c r="B785" s="6" t="s">
        <v>22</v>
      </c>
      <c r="C785" s="6" t="s">
        <v>20</v>
      </c>
      <c r="D785" t="s">
        <v>39</v>
      </c>
      <c r="E785" s="7">
        <v>125.62989999999999</v>
      </c>
    </row>
    <row r="786" spans="1:5" x14ac:dyDescent="0.25">
      <c r="A786" s="6" t="s">
        <v>21</v>
      </c>
      <c r="B786" s="6" t="s">
        <v>22</v>
      </c>
      <c r="C786" s="6" t="s">
        <v>24</v>
      </c>
      <c r="D786" t="s">
        <v>39</v>
      </c>
      <c r="E786" s="7">
        <v>841.34630500000003</v>
      </c>
    </row>
    <row r="787" spans="1:5" x14ac:dyDescent="0.25">
      <c r="A787" s="6" t="s">
        <v>18</v>
      </c>
      <c r="B787" s="6" t="s">
        <v>22</v>
      </c>
      <c r="C787" s="6" t="s">
        <v>20</v>
      </c>
      <c r="D787" t="s">
        <v>39</v>
      </c>
      <c r="E787" s="7">
        <v>524.07650000000001</v>
      </c>
    </row>
    <row r="788" spans="1:5" x14ac:dyDescent="0.25">
      <c r="A788" s="6" t="s">
        <v>21</v>
      </c>
      <c r="B788" s="6" t="s">
        <v>22</v>
      </c>
      <c r="C788" s="6" t="s">
        <v>25</v>
      </c>
      <c r="D788" t="s">
        <v>39</v>
      </c>
      <c r="E788" s="7">
        <v>385.77592500000003</v>
      </c>
    </row>
    <row r="789" spans="1:5" x14ac:dyDescent="0.25">
      <c r="A789" s="6" t="s">
        <v>18</v>
      </c>
      <c r="B789" s="6" t="s">
        <v>22</v>
      </c>
      <c r="C789" s="6" t="s">
        <v>25</v>
      </c>
      <c r="D789" t="s">
        <v>39</v>
      </c>
      <c r="E789" s="7">
        <v>986.63048500000002</v>
      </c>
    </row>
    <row r="790" spans="1:5" x14ac:dyDescent="0.25">
      <c r="A790" s="6" t="s">
        <v>18</v>
      </c>
      <c r="B790" s="6" t="s">
        <v>22</v>
      </c>
      <c r="C790" s="6" t="s">
        <v>23</v>
      </c>
      <c r="D790" t="s">
        <v>39</v>
      </c>
      <c r="E790" s="7">
        <v>1148.2634849999999</v>
      </c>
    </row>
    <row r="791" spans="1:5" x14ac:dyDescent="0.25">
      <c r="A791" s="6" t="s">
        <v>18</v>
      </c>
      <c r="B791" s="6" t="s">
        <v>22</v>
      </c>
      <c r="C791" s="6" t="s">
        <v>24</v>
      </c>
      <c r="D791" t="s">
        <v>39</v>
      </c>
      <c r="E791" s="7">
        <v>2405.9680189999999</v>
      </c>
    </row>
    <row r="792" spans="1:5" x14ac:dyDescent="0.25">
      <c r="A792" s="6" t="s">
        <v>18</v>
      </c>
      <c r="B792" s="6" t="s">
        <v>22</v>
      </c>
      <c r="C792" s="6" t="s">
        <v>25</v>
      </c>
      <c r="D792" t="s">
        <v>39</v>
      </c>
      <c r="E792" s="7">
        <v>1404.3476699999999</v>
      </c>
    </row>
    <row r="793" spans="1:5" x14ac:dyDescent="0.25">
      <c r="A793" s="6" t="s">
        <v>18</v>
      </c>
      <c r="B793" s="6" t="s">
        <v>22</v>
      </c>
      <c r="C793" s="6" t="s">
        <v>20</v>
      </c>
      <c r="D793" t="s">
        <v>39</v>
      </c>
      <c r="E793" s="7">
        <v>882.50859999999989</v>
      </c>
    </row>
    <row r="794" spans="1:5" x14ac:dyDescent="0.25">
      <c r="A794" s="6" t="s">
        <v>21</v>
      </c>
      <c r="B794" s="6" t="s">
        <v>22</v>
      </c>
      <c r="C794" s="6" t="s">
        <v>23</v>
      </c>
      <c r="D794" t="s">
        <v>39</v>
      </c>
      <c r="E794" s="7">
        <v>2734.6042069999999</v>
      </c>
    </row>
    <row r="795" spans="1:5" x14ac:dyDescent="0.25">
      <c r="A795" s="6" t="s">
        <v>18</v>
      </c>
      <c r="B795" s="6" t="s">
        <v>22</v>
      </c>
      <c r="C795" s="6" t="s">
        <v>23</v>
      </c>
      <c r="D795" t="s">
        <v>39</v>
      </c>
      <c r="E795" s="7">
        <v>305.63881000000003</v>
      </c>
    </row>
    <row r="796" spans="1:5" x14ac:dyDescent="0.25">
      <c r="A796" s="6" t="s">
        <v>21</v>
      </c>
      <c r="B796" s="6" t="s">
        <v>22</v>
      </c>
      <c r="C796" s="6" t="s">
        <v>24</v>
      </c>
      <c r="D796" t="s">
        <v>39</v>
      </c>
      <c r="E796" s="7">
        <v>1023.1499900000001</v>
      </c>
    </row>
    <row r="797" spans="1:5" x14ac:dyDescent="0.25">
      <c r="A797" s="6" t="s">
        <v>21</v>
      </c>
      <c r="B797" s="6" t="s">
        <v>22</v>
      </c>
      <c r="C797" s="6" t="s">
        <v>20</v>
      </c>
      <c r="D797" t="s">
        <v>39</v>
      </c>
      <c r="E797" s="7">
        <v>1339.0558999999998</v>
      </c>
    </row>
    <row r="798" spans="1:5" x14ac:dyDescent="0.25">
      <c r="A798" s="6" t="s">
        <v>18</v>
      </c>
      <c r="B798" s="6" t="s">
        <v>22</v>
      </c>
      <c r="C798" s="6" t="s">
        <v>24</v>
      </c>
      <c r="D798" t="s">
        <v>39</v>
      </c>
      <c r="E798" s="7">
        <v>1118.76567</v>
      </c>
    </row>
    <row r="799" spans="1:5" x14ac:dyDescent="0.25">
      <c r="A799" s="6" t="s">
        <v>21</v>
      </c>
      <c r="B799" s="6" t="s">
        <v>22</v>
      </c>
      <c r="C799" s="6" t="s">
        <v>25</v>
      </c>
      <c r="D799" t="s">
        <v>39</v>
      </c>
      <c r="E799" s="7">
        <v>833.45895999999993</v>
      </c>
    </row>
    <row r="800" spans="1:5" x14ac:dyDescent="0.25">
      <c r="A800" s="6" t="s">
        <v>21</v>
      </c>
      <c r="B800" s="6" t="s">
        <v>22</v>
      </c>
      <c r="C800" s="6" t="s">
        <v>23</v>
      </c>
      <c r="D800" t="s">
        <v>39</v>
      </c>
      <c r="E800" s="7">
        <v>393.51799</v>
      </c>
    </row>
    <row r="801" spans="1:5" x14ac:dyDescent="0.25">
      <c r="A801" s="6" t="s">
        <v>18</v>
      </c>
      <c r="B801" s="6" t="s">
        <v>19</v>
      </c>
      <c r="C801" s="6" t="s">
        <v>24</v>
      </c>
      <c r="D801" t="s">
        <v>39</v>
      </c>
      <c r="E801" s="7">
        <v>3998.3425949999996</v>
      </c>
    </row>
    <row r="802" spans="1:5" x14ac:dyDescent="0.25">
      <c r="A802" s="6" t="s">
        <v>18</v>
      </c>
      <c r="B802" s="6" t="s">
        <v>22</v>
      </c>
      <c r="C802" s="6" t="s">
        <v>25</v>
      </c>
      <c r="D802" t="s">
        <v>39</v>
      </c>
      <c r="E802" s="7">
        <v>1092.3933199999999</v>
      </c>
    </row>
    <row r="803" spans="1:5" x14ac:dyDescent="0.25">
      <c r="A803" s="6" t="s">
        <v>21</v>
      </c>
      <c r="B803" s="6" t="s">
        <v>22</v>
      </c>
      <c r="C803" s="6" t="s">
        <v>20</v>
      </c>
      <c r="D803" t="s">
        <v>39</v>
      </c>
      <c r="E803" s="7">
        <v>249.40219999999999</v>
      </c>
    </row>
    <row r="804" spans="1:5" x14ac:dyDescent="0.25">
      <c r="A804" s="6" t="s">
        <v>18</v>
      </c>
      <c r="B804" s="6" t="s">
        <v>22</v>
      </c>
      <c r="C804" s="6" t="s">
        <v>23</v>
      </c>
      <c r="D804" t="s">
        <v>39</v>
      </c>
      <c r="E804" s="7">
        <v>280.12588</v>
      </c>
    </row>
    <row r="805" spans="1:5" x14ac:dyDescent="0.25">
      <c r="A805" s="6" t="s">
        <v>18</v>
      </c>
      <c r="B805" s="6" t="s">
        <v>22</v>
      </c>
      <c r="C805" s="6" t="s">
        <v>24</v>
      </c>
      <c r="D805" t="s">
        <v>39</v>
      </c>
      <c r="E805" s="7">
        <v>212.84310500000001</v>
      </c>
    </row>
    <row r="806" spans="1:5" x14ac:dyDescent="0.25">
      <c r="A806" s="6" t="s">
        <v>21</v>
      </c>
      <c r="B806" s="6" t="s">
        <v>22</v>
      </c>
      <c r="C806" s="6" t="s">
        <v>24</v>
      </c>
      <c r="D806" t="s">
        <v>39</v>
      </c>
      <c r="E806" s="7">
        <v>725.67231000000004</v>
      </c>
    </row>
    <row r="807" spans="1:5" x14ac:dyDescent="0.25">
      <c r="A807" s="6" t="s">
        <v>18</v>
      </c>
      <c r="B807" s="6" t="s">
        <v>22</v>
      </c>
      <c r="C807" s="6" t="s">
        <v>20</v>
      </c>
      <c r="D807" t="s">
        <v>39</v>
      </c>
      <c r="E807" s="7">
        <v>1155.2904000000001</v>
      </c>
    </row>
    <row r="808" spans="1:5" x14ac:dyDescent="0.25">
      <c r="A808" s="6" t="s">
        <v>18</v>
      </c>
      <c r="B808" s="6" t="s">
        <v>22</v>
      </c>
      <c r="C808" s="6" t="s">
        <v>25</v>
      </c>
      <c r="D808" t="s">
        <v>39</v>
      </c>
      <c r="E808" s="7">
        <v>1322.4057049999999</v>
      </c>
    </row>
    <row r="809" spans="1:5" x14ac:dyDescent="0.25">
      <c r="A809" s="6" t="s">
        <v>21</v>
      </c>
      <c r="B809" s="6" t="s">
        <v>22</v>
      </c>
      <c r="C809" s="6" t="s">
        <v>20</v>
      </c>
      <c r="D809" t="s">
        <v>39</v>
      </c>
      <c r="E809" s="7">
        <v>972.45300000000009</v>
      </c>
    </row>
    <row r="810" spans="1:5" x14ac:dyDescent="0.25">
      <c r="A810" s="6" t="s">
        <v>21</v>
      </c>
      <c r="B810" s="6" t="s">
        <v>22</v>
      </c>
      <c r="C810" s="6" t="s">
        <v>24</v>
      </c>
      <c r="D810" t="s">
        <v>39</v>
      </c>
      <c r="E810" s="7">
        <v>163.95631</v>
      </c>
    </row>
    <row r="811" spans="1:5" x14ac:dyDescent="0.25">
      <c r="A811" s="6" t="s">
        <v>18</v>
      </c>
      <c r="B811" s="6" t="s">
        <v>19</v>
      </c>
      <c r="C811" s="6" t="s">
        <v>24</v>
      </c>
      <c r="D811" t="s">
        <v>39</v>
      </c>
      <c r="E811" s="7">
        <v>4394.3876099999998</v>
      </c>
    </row>
    <row r="812" spans="1:5" x14ac:dyDescent="0.25">
      <c r="A812" s="6" t="s">
        <v>18</v>
      </c>
      <c r="B812" s="6" t="s">
        <v>22</v>
      </c>
      <c r="C812" s="6" t="s">
        <v>23</v>
      </c>
      <c r="D812" t="s">
        <v>39</v>
      </c>
      <c r="E812" s="7">
        <v>597.68311000000006</v>
      </c>
    </row>
    <row r="813" spans="1:5" x14ac:dyDescent="0.25">
      <c r="A813" s="6" t="s">
        <v>21</v>
      </c>
      <c r="B813" s="6" t="s">
        <v>22</v>
      </c>
      <c r="C813" s="6" t="s">
        <v>23</v>
      </c>
      <c r="D813" t="s">
        <v>39</v>
      </c>
      <c r="E813" s="7">
        <v>256.64706999999999</v>
      </c>
    </row>
    <row r="814" spans="1:5" x14ac:dyDescent="0.25">
      <c r="A814" s="6" t="s">
        <v>18</v>
      </c>
      <c r="B814" s="6" t="s">
        <v>22</v>
      </c>
      <c r="C814" s="6" t="s">
        <v>25</v>
      </c>
      <c r="D814" t="s">
        <v>39</v>
      </c>
      <c r="E814" s="7">
        <v>882.39857499999994</v>
      </c>
    </row>
    <row r="815" spans="1:5" x14ac:dyDescent="0.25">
      <c r="A815" s="6" t="s">
        <v>18</v>
      </c>
      <c r="B815" s="6" t="s">
        <v>22</v>
      </c>
      <c r="C815" s="6" t="s">
        <v>25</v>
      </c>
      <c r="D815" t="s">
        <v>39</v>
      </c>
      <c r="E815" s="7">
        <v>559.48455000000001</v>
      </c>
    </row>
    <row r="816" spans="1:5" x14ac:dyDescent="0.25">
      <c r="A816" s="6" t="s">
        <v>21</v>
      </c>
      <c r="B816" s="6" t="s">
        <v>22</v>
      </c>
      <c r="C816" s="6" t="s">
        <v>20</v>
      </c>
      <c r="D816" t="s">
        <v>39</v>
      </c>
      <c r="E816" s="7">
        <v>744.15010000000007</v>
      </c>
    </row>
    <row r="817" spans="1:5" x14ac:dyDescent="0.25">
      <c r="A817" s="6" t="s">
        <v>21</v>
      </c>
      <c r="B817" s="6" t="s">
        <v>22</v>
      </c>
      <c r="C817" s="6" t="s">
        <v>24</v>
      </c>
      <c r="D817" t="s">
        <v>39</v>
      </c>
      <c r="E817" s="7">
        <v>917.41356500000006</v>
      </c>
    </row>
    <row r="818" spans="1:5" x14ac:dyDescent="0.25">
      <c r="A818" s="6" t="s">
        <v>18</v>
      </c>
      <c r="B818" s="6" t="s">
        <v>22</v>
      </c>
      <c r="C818" s="6" t="s">
        <v>23</v>
      </c>
      <c r="D818" t="s">
        <v>39</v>
      </c>
      <c r="E818" s="7">
        <v>928.35619999999994</v>
      </c>
    </row>
    <row r="819" spans="1:5" x14ac:dyDescent="0.25">
      <c r="A819" s="6" t="s">
        <v>18</v>
      </c>
      <c r="B819" s="6" t="s">
        <v>22</v>
      </c>
      <c r="C819" s="6" t="s">
        <v>20</v>
      </c>
      <c r="D819" t="s">
        <v>39</v>
      </c>
      <c r="E819" s="7">
        <v>657.15440000000001</v>
      </c>
    </row>
    <row r="820" spans="1:5" x14ac:dyDescent="0.25">
      <c r="A820" s="6" t="s">
        <v>18</v>
      </c>
      <c r="B820" s="6" t="s">
        <v>22</v>
      </c>
      <c r="C820" s="6" t="s">
        <v>25</v>
      </c>
      <c r="D820" t="s">
        <v>39</v>
      </c>
      <c r="E820" s="7">
        <v>220.769745</v>
      </c>
    </row>
    <row r="821" spans="1:5" x14ac:dyDescent="0.25">
      <c r="A821" s="6" t="s">
        <v>18</v>
      </c>
      <c r="B821" s="6" t="s">
        <v>22</v>
      </c>
      <c r="C821" s="6" t="s">
        <v>23</v>
      </c>
      <c r="D821" t="s">
        <v>39</v>
      </c>
      <c r="E821" s="7">
        <v>188.00700000000001</v>
      </c>
    </row>
    <row r="822" spans="1:5" x14ac:dyDescent="0.25">
      <c r="A822" s="6" t="s">
        <v>18</v>
      </c>
      <c r="B822" s="6" t="s">
        <v>19</v>
      </c>
      <c r="C822" s="6" t="s">
        <v>23</v>
      </c>
      <c r="D822" t="s">
        <v>39</v>
      </c>
      <c r="E822" s="7">
        <v>3443.9855900000002</v>
      </c>
    </row>
    <row r="823" spans="1:5" x14ac:dyDescent="0.25">
      <c r="A823" s="6" t="s">
        <v>21</v>
      </c>
      <c r="B823" s="6" t="s">
        <v>22</v>
      </c>
      <c r="C823" s="6" t="s">
        <v>20</v>
      </c>
      <c r="D823" t="s">
        <v>39</v>
      </c>
      <c r="E823" s="7">
        <v>365.93459999999999</v>
      </c>
    </row>
    <row r="824" spans="1:5" x14ac:dyDescent="0.25">
      <c r="A824" s="6" t="s">
        <v>21</v>
      </c>
      <c r="B824" s="6" t="s">
        <v>19</v>
      </c>
      <c r="C824" s="6" t="s">
        <v>20</v>
      </c>
      <c r="D824" t="s">
        <v>39</v>
      </c>
      <c r="E824" s="7">
        <v>4018.2246</v>
      </c>
    </row>
    <row r="825" spans="1:5" x14ac:dyDescent="0.25">
      <c r="A825" s="6" t="s">
        <v>21</v>
      </c>
      <c r="B825" s="6" t="s">
        <v>19</v>
      </c>
      <c r="C825" s="6" t="s">
        <v>25</v>
      </c>
      <c r="D825" t="s">
        <v>39</v>
      </c>
      <c r="E825" s="7">
        <v>3461.7840649999998</v>
      </c>
    </row>
    <row r="826" spans="1:5" x14ac:dyDescent="0.25">
      <c r="A826" s="6" t="s">
        <v>21</v>
      </c>
      <c r="B826" s="6" t="s">
        <v>22</v>
      </c>
      <c r="C826" s="6" t="s">
        <v>23</v>
      </c>
      <c r="D826" t="s">
        <v>39</v>
      </c>
      <c r="E826" s="7">
        <v>1294.91554</v>
      </c>
    </row>
    <row r="827" spans="1:5" x14ac:dyDescent="0.25">
      <c r="A827" s="6" t="s">
        <v>21</v>
      </c>
      <c r="B827" s="6" t="s">
        <v>22</v>
      </c>
      <c r="C827" s="6" t="s">
        <v>25</v>
      </c>
      <c r="D827" t="s">
        <v>39</v>
      </c>
      <c r="E827" s="7">
        <v>1314.386485</v>
      </c>
    </row>
    <row r="828" spans="1:5" x14ac:dyDescent="0.25">
      <c r="A828" s="6" t="s">
        <v>18</v>
      </c>
      <c r="B828" s="6" t="s">
        <v>22</v>
      </c>
      <c r="C828" s="6" t="s">
        <v>24</v>
      </c>
      <c r="D828" t="s">
        <v>39</v>
      </c>
      <c r="E828" s="7">
        <v>446.66214000000002</v>
      </c>
    </row>
    <row r="829" spans="1:5" x14ac:dyDescent="0.25">
      <c r="A829" s="6" t="s">
        <v>21</v>
      </c>
      <c r="B829" s="6" t="s">
        <v>22</v>
      </c>
      <c r="C829" s="6" t="s">
        <v>25</v>
      </c>
      <c r="D829" t="s">
        <v>39</v>
      </c>
      <c r="E829" s="7">
        <v>1014.1136200000001</v>
      </c>
    </row>
    <row r="830" spans="1:5" x14ac:dyDescent="0.25">
      <c r="A830" s="6" t="s">
        <v>18</v>
      </c>
      <c r="B830" s="6" t="s">
        <v>22</v>
      </c>
      <c r="C830" s="6" t="s">
        <v>25</v>
      </c>
      <c r="D830" t="s">
        <v>39</v>
      </c>
      <c r="E830" s="7">
        <v>1243.095335</v>
      </c>
    </row>
    <row r="831" spans="1:5" x14ac:dyDescent="0.25">
      <c r="A831" s="6" t="s">
        <v>18</v>
      </c>
      <c r="B831" s="6" t="s">
        <v>22</v>
      </c>
      <c r="C831" s="6" t="s">
        <v>23</v>
      </c>
      <c r="D831" t="s">
        <v>39</v>
      </c>
      <c r="E831" s="7">
        <v>828.06227000000001</v>
      </c>
    </row>
    <row r="832" spans="1:5" x14ac:dyDescent="0.25">
      <c r="A832" s="6" t="s">
        <v>21</v>
      </c>
      <c r="B832" s="6" t="s">
        <v>22</v>
      </c>
      <c r="C832" s="6" t="s">
        <v>24</v>
      </c>
      <c r="D832" t="s">
        <v>39</v>
      </c>
      <c r="E832" s="7">
        <v>405.87124499999999</v>
      </c>
    </row>
    <row r="833" spans="1:5" x14ac:dyDescent="0.25">
      <c r="A833" s="6" t="s">
        <v>18</v>
      </c>
      <c r="B833" s="6" t="s">
        <v>22</v>
      </c>
      <c r="C833" s="6" t="s">
        <v>25</v>
      </c>
      <c r="D833" t="s">
        <v>39</v>
      </c>
      <c r="E833" s="7">
        <v>514.85526000000004</v>
      </c>
    </row>
    <row r="834" spans="1:5" x14ac:dyDescent="0.25">
      <c r="A834" s="6" t="s">
        <v>21</v>
      </c>
      <c r="B834" s="6" t="s">
        <v>22</v>
      </c>
      <c r="C834" s="6" t="s">
        <v>23</v>
      </c>
      <c r="D834" t="s">
        <v>39</v>
      </c>
      <c r="E834" s="7">
        <v>113.63994</v>
      </c>
    </row>
    <row r="835" spans="1:5" x14ac:dyDescent="0.25">
      <c r="A835" s="6" t="s">
        <v>18</v>
      </c>
      <c r="B835" s="6" t="s">
        <v>19</v>
      </c>
      <c r="C835" s="6" t="s">
        <v>24</v>
      </c>
      <c r="D835" t="s">
        <v>39</v>
      </c>
      <c r="E835" s="7">
        <v>4000.3332249999999</v>
      </c>
    </row>
    <row r="836" spans="1:5" x14ac:dyDescent="0.25">
      <c r="A836" s="6" t="s">
        <v>21</v>
      </c>
      <c r="B836" s="6" t="s">
        <v>19</v>
      </c>
      <c r="C836" s="6" t="s">
        <v>25</v>
      </c>
      <c r="D836" t="s">
        <v>39</v>
      </c>
      <c r="E836" s="7">
        <v>4571.0207849999997</v>
      </c>
    </row>
    <row r="837" spans="1:5" x14ac:dyDescent="0.25">
      <c r="A837" s="6" t="s">
        <v>21</v>
      </c>
      <c r="B837" s="6" t="s">
        <v>22</v>
      </c>
      <c r="C837" s="6" t="s">
        <v>23</v>
      </c>
      <c r="D837" t="s">
        <v>39</v>
      </c>
      <c r="E837" s="7">
        <v>483.75823000000003</v>
      </c>
    </row>
    <row r="838" spans="1:5" x14ac:dyDescent="0.25">
      <c r="A838" s="6" t="s">
        <v>18</v>
      </c>
      <c r="B838" s="6" t="s">
        <v>22</v>
      </c>
      <c r="C838" s="6" t="s">
        <v>25</v>
      </c>
      <c r="D838" t="s">
        <v>39</v>
      </c>
      <c r="E838" s="7">
        <v>394.35954000000004</v>
      </c>
    </row>
    <row r="839" spans="1:5" x14ac:dyDescent="0.25">
      <c r="A839" s="6" t="s">
        <v>18</v>
      </c>
      <c r="B839" s="6" t="s">
        <v>22</v>
      </c>
      <c r="C839" s="6" t="s">
        <v>23</v>
      </c>
      <c r="D839" t="s">
        <v>39</v>
      </c>
      <c r="E839" s="7">
        <v>618.53208000000006</v>
      </c>
    </row>
    <row r="840" spans="1:5" x14ac:dyDescent="0.25">
      <c r="A840" s="6" t="s">
        <v>21</v>
      </c>
      <c r="B840" s="6" t="s">
        <v>19</v>
      </c>
      <c r="C840" s="6" t="s">
        <v>24</v>
      </c>
      <c r="D840" t="s">
        <v>39</v>
      </c>
      <c r="E840" s="7">
        <v>4613.0526499999996</v>
      </c>
    </row>
    <row r="841" spans="1:5" x14ac:dyDescent="0.25">
      <c r="A841" s="6" t="s">
        <v>21</v>
      </c>
      <c r="B841" s="6" t="s">
        <v>19</v>
      </c>
      <c r="C841" s="6" t="s">
        <v>23</v>
      </c>
      <c r="D841" t="s">
        <v>39</v>
      </c>
      <c r="E841" s="7">
        <v>3480.6467700000003</v>
      </c>
    </row>
    <row r="842" spans="1:5" x14ac:dyDescent="0.25">
      <c r="A842" s="6" t="s">
        <v>21</v>
      </c>
      <c r="B842" s="6" t="s">
        <v>22</v>
      </c>
      <c r="C842" s="6" t="s">
        <v>24</v>
      </c>
      <c r="D842" t="s">
        <v>39</v>
      </c>
      <c r="E842" s="7">
        <v>236.222905</v>
      </c>
    </row>
    <row r="843" spans="1:5" x14ac:dyDescent="0.25">
      <c r="A843" s="6" t="s">
        <v>18</v>
      </c>
      <c r="B843" s="6" t="s">
        <v>22</v>
      </c>
      <c r="C843" s="6" t="s">
        <v>20</v>
      </c>
      <c r="D843" t="s">
        <v>39</v>
      </c>
      <c r="E843" s="7">
        <v>357.79989999999998</v>
      </c>
    </row>
    <row r="844" spans="1:5" x14ac:dyDescent="0.25">
      <c r="A844" s="6" t="s">
        <v>18</v>
      </c>
      <c r="B844" s="6" t="s">
        <v>22</v>
      </c>
      <c r="C844" s="6" t="s">
        <v>25</v>
      </c>
      <c r="D844" t="s">
        <v>39</v>
      </c>
      <c r="E844" s="7">
        <v>2918.648236</v>
      </c>
    </row>
    <row r="845" spans="1:5" x14ac:dyDescent="0.25">
      <c r="A845" s="6" t="s">
        <v>21</v>
      </c>
      <c r="B845" s="6" t="s">
        <v>22</v>
      </c>
      <c r="C845" s="6" t="s">
        <v>24</v>
      </c>
      <c r="D845" t="s">
        <v>39</v>
      </c>
      <c r="E845" s="7">
        <v>1097.624575</v>
      </c>
    </row>
    <row r="846" spans="1:5" x14ac:dyDescent="0.25">
      <c r="A846" s="6" t="s">
        <v>18</v>
      </c>
      <c r="B846" s="6" t="s">
        <v>22</v>
      </c>
      <c r="C846" s="6" t="s">
        <v>23</v>
      </c>
      <c r="D846" t="s">
        <v>39</v>
      </c>
      <c r="E846" s="7">
        <v>202.05522999999999</v>
      </c>
    </row>
    <row r="847" spans="1:5" x14ac:dyDescent="0.25">
      <c r="A847" s="6" t="s">
        <v>18</v>
      </c>
      <c r="B847" s="6" t="s">
        <v>22</v>
      </c>
      <c r="C847" s="6" t="s">
        <v>20</v>
      </c>
      <c r="D847" t="s">
        <v>39</v>
      </c>
      <c r="E847" s="7">
        <v>537.50379999999996</v>
      </c>
    </row>
    <row r="848" spans="1:5" x14ac:dyDescent="0.25">
      <c r="A848" s="6" t="s">
        <v>18</v>
      </c>
      <c r="B848" s="6" t="s">
        <v>22</v>
      </c>
      <c r="C848" s="6" t="s">
        <v>25</v>
      </c>
      <c r="D848" t="s">
        <v>39</v>
      </c>
      <c r="E848" s="7">
        <v>611.32310500000006</v>
      </c>
    </row>
    <row r="849" spans="1:5" x14ac:dyDescent="0.25">
      <c r="A849" s="6" t="s">
        <v>18</v>
      </c>
      <c r="B849" s="6" t="s">
        <v>22</v>
      </c>
      <c r="C849" s="6" t="s">
        <v>24</v>
      </c>
      <c r="D849" t="s">
        <v>39</v>
      </c>
      <c r="E849" s="7">
        <v>831.08391499999993</v>
      </c>
    </row>
    <row r="850" spans="1:5" x14ac:dyDescent="0.25">
      <c r="A850" s="6" t="s">
        <v>18</v>
      </c>
      <c r="B850" s="6" t="s">
        <v>22</v>
      </c>
      <c r="C850" s="6" t="s">
        <v>24</v>
      </c>
      <c r="D850" t="s">
        <v>39</v>
      </c>
      <c r="E850" s="7">
        <v>1223.1613600000001</v>
      </c>
    </row>
    <row r="851" spans="1:5" x14ac:dyDescent="0.25">
      <c r="A851" s="6" t="s">
        <v>18</v>
      </c>
      <c r="B851" s="6" t="s">
        <v>22</v>
      </c>
      <c r="C851" s="6" t="s">
        <v>20</v>
      </c>
      <c r="D851" t="s">
        <v>39</v>
      </c>
      <c r="E851" s="7">
        <v>423.49269999999996</v>
      </c>
    </row>
    <row r="852" spans="1:5" x14ac:dyDescent="0.25">
      <c r="A852" s="6" t="s">
        <v>18</v>
      </c>
      <c r="B852" s="6" t="s">
        <v>22</v>
      </c>
      <c r="C852" s="6" t="s">
        <v>20</v>
      </c>
      <c r="D852" t="s">
        <v>39</v>
      </c>
      <c r="E852" s="7">
        <v>1400.7221999999999</v>
      </c>
    </row>
    <row r="853" spans="1:5" x14ac:dyDescent="0.25">
      <c r="A853" s="6" t="s">
        <v>18</v>
      </c>
      <c r="B853" s="6" t="s">
        <v>22</v>
      </c>
      <c r="C853" s="6" t="s">
        <v>24</v>
      </c>
      <c r="D853" t="s">
        <v>39</v>
      </c>
      <c r="E853" s="7">
        <v>958.38932999999997</v>
      </c>
    </row>
    <row r="854" spans="1:5" x14ac:dyDescent="0.25">
      <c r="A854" s="6" t="s">
        <v>21</v>
      </c>
      <c r="B854" s="6" t="s">
        <v>19</v>
      </c>
      <c r="C854" s="6" t="s">
        <v>25</v>
      </c>
      <c r="D854" t="s">
        <v>39</v>
      </c>
      <c r="E854" s="7">
        <v>3618.9101700000001</v>
      </c>
    </row>
    <row r="855" spans="1:5" x14ac:dyDescent="0.25">
      <c r="A855" s="6" t="s">
        <v>21</v>
      </c>
      <c r="B855" s="6" t="s">
        <v>19</v>
      </c>
      <c r="C855" s="6" t="s">
        <v>25</v>
      </c>
      <c r="D855" t="s">
        <v>39</v>
      </c>
      <c r="E855" s="7">
        <v>4325.4417950000006</v>
      </c>
    </row>
    <row r="856" spans="1:5" x14ac:dyDescent="0.25">
      <c r="A856" s="6" t="s">
        <v>18</v>
      </c>
      <c r="B856" s="6" t="s">
        <v>22</v>
      </c>
      <c r="C856" s="6" t="s">
        <v>24</v>
      </c>
      <c r="D856" t="s">
        <v>39</v>
      </c>
      <c r="E856" s="7">
        <v>991.0359850000001</v>
      </c>
    </row>
    <row r="857" spans="1:5" x14ac:dyDescent="0.25">
      <c r="A857" s="6" t="s">
        <v>21</v>
      </c>
      <c r="B857" s="6" t="s">
        <v>22</v>
      </c>
      <c r="C857" s="6" t="s">
        <v>24</v>
      </c>
      <c r="D857" t="s">
        <v>39</v>
      </c>
      <c r="E857" s="7">
        <v>306.25082499999996</v>
      </c>
    </row>
    <row r="858" spans="1:5" x14ac:dyDescent="0.25">
      <c r="A858" s="6" t="s">
        <v>21</v>
      </c>
      <c r="B858" s="6" t="s">
        <v>22</v>
      </c>
      <c r="C858" s="6" t="s">
        <v>25</v>
      </c>
      <c r="D858" t="s">
        <v>39</v>
      </c>
      <c r="E858" s="7">
        <v>1712.8426080000002</v>
      </c>
    </row>
    <row r="859" spans="1:5" x14ac:dyDescent="0.25">
      <c r="A859" s="6" t="s">
        <v>18</v>
      </c>
      <c r="B859" s="6" t="s">
        <v>22</v>
      </c>
      <c r="C859" s="6" t="s">
        <v>25</v>
      </c>
      <c r="D859" t="s">
        <v>39</v>
      </c>
      <c r="E859" s="7">
        <v>392.57582000000002</v>
      </c>
    </row>
    <row r="860" spans="1:5" x14ac:dyDescent="0.25">
      <c r="A860" s="6" t="s">
        <v>18</v>
      </c>
      <c r="B860" s="6" t="s">
        <v>22</v>
      </c>
      <c r="C860" s="6" t="s">
        <v>24</v>
      </c>
      <c r="D860" t="s">
        <v>39</v>
      </c>
      <c r="E860" s="7">
        <v>1184.262375</v>
      </c>
    </row>
    <row r="861" spans="1:5" x14ac:dyDescent="0.25">
      <c r="A861" s="6" t="s">
        <v>21</v>
      </c>
      <c r="B861" s="6" t="s">
        <v>22</v>
      </c>
      <c r="C861" s="6" t="s">
        <v>20</v>
      </c>
      <c r="D861" t="s">
        <v>39</v>
      </c>
      <c r="E861" s="7">
        <v>806.27639999999997</v>
      </c>
    </row>
    <row r="862" spans="1:5" x14ac:dyDescent="0.25">
      <c r="A862" s="6" t="s">
        <v>21</v>
      </c>
      <c r="B862" s="6" t="s">
        <v>22</v>
      </c>
      <c r="C862" s="6" t="s">
        <v>24</v>
      </c>
      <c r="D862" t="s">
        <v>39</v>
      </c>
      <c r="E862" s="7">
        <v>726.17409999999995</v>
      </c>
    </row>
    <row r="863" spans="1:5" x14ac:dyDescent="0.25">
      <c r="A863" s="6" t="s">
        <v>21</v>
      </c>
      <c r="B863" s="6" t="s">
        <v>22</v>
      </c>
      <c r="C863" s="6" t="s">
        <v>23</v>
      </c>
      <c r="D863" t="s">
        <v>39</v>
      </c>
      <c r="E863" s="7">
        <v>1056.04917</v>
      </c>
    </row>
    <row r="864" spans="1:5" x14ac:dyDescent="0.25">
      <c r="A864" s="6" t="s">
        <v>21</v>
      </c>
      <c r="B864" s="6" t="s">
        <v>22</v>
      </c>
      <c r="C864" s="6" t="s">
        <v>24</v>
      </c>
      <c r="D864" t="s">
        <v>39</v>
      </c>
      <c r="E864" s="7">
        <v>698.66970000000003</v>
      </c>
    </row>
    <row r="865" spans="1:5" x14ac:dyDescent="0.25">
      <c r="A865" s="6" t="s">
        <v>21</v>
      </c>
      <c r="B865" s="6" t="s">
        <v>22</v>
      </c>
      <c r="C865" s="6" t="s">
        <v>23</v>
      </c>
      <c r="D865" t="s">
        <v>39</v>
      </c>
      <c r="E865" s="7">
        <v>593.43797999999992</v>
      </c>
    </row>
    <row r="866" spans="1:5" x14ac:dyDescent="0.25">
      <c r="A866" s="6" t="s">
        <v>18</v>
      </c>
      <c r="B866" s="6" t="s">
        <v>22</v>
      </c>
      <c r="C866" s="6" t="s">
        <v>24</v>
      </c>
      <c r="D866" t="s">
        <v>39</v>
      </c>
      <c r="E866" s="7">
        <v>720.94917999999996</v>
      </c>
    </row>
    <row r="867" spans="1:5" x14ac:dyDescent="0.25">
      <c r="A867" s="6" t="s">
        <v>18</v>
      </c>
      <c r="B867" s="6" t="s">
        <v>22</v>
      </c>
      <c r="C867" s="6" t="s">
        <v>20</v>
      </c>
      <c r="D867" t="s">
        <v>39</v>
      </c>
      <c r="E867" s="7">
        <v>1184.8141000000001</v>
      </c>
    </row>
    <row r="868" spans="1:5" x14ac:dyDescent="0.25">
      <c r="A868" s="6" t="s">
        <v>21</v>
      </c>
      <c r="B868" s="6" t="s">
        <v>22</v>
      </c>
      <c r="C868" s="6" t="s">
        <v>23</v>
      </c>
      <c r="D868" t="s">
        <v>39</v>
      </c>
      <c r="E868" s="7">
        <v>113.15065999999999</v>
      </c>
    </row>
    <row r="869" spans="1:5" x14ac:dyDescent="0.25">
      <c r="A869" s="6" t="s">
        <v>18</v>
      </c>
      <c r="B869" s="6" t="s">
        <v>22</v>
      </c>
      <c r="C869" s="6" t="s">
        <v>20</v>
      </c>
      <c r="D869" t="s">
        <v>39</v>
      </c>
      <c r="E869" s="7">
        <v>941.49199999999996</v>
      </c>
    </row>
    <row r="870" spans="1:5" x14ac:dyDescent="0.25">
      <c r="A870" s="6" t="s">
        <v>21</v>
      </c>
      <c r="B870" s="6" t="s">
        <v>22</v>
      </c>
      <c r="C870" s="6" t="s">
        <v>23</v>
      </c>
      <c r="D870" t="s">
        <v>39</v>
      </c>
      <c r="E870" s="7">
        <v>558.43056999999999</v>
      </c>
    </row>
    <row r="871" spans="1:5" x14ac:dyDescent="0.25">
      <c r="A871" s="6" t="s">
        <v>18</v>
      </c>
      <c r="B871" s="6" t="s">
        <v>22</v>
      </c>
      <c r="C871" s="6" t="s">
        <v>23</v>
      </c>
      <c r="D871" t="s">
        <v>39</v>
      </c>
      <c r="E871" s="7">
        <v>187.79293999999999</v>
      </c>
    </row>
    <row r="872" spans="1:5" x14ac:dyDescent="0.25">
      <c r="A872" s="6" t="s">
        <v>21</v>
      </c>
      <c r="B872" s="6" t="s">
        <v>22</v>
      </c>
      <c r="C872" s="6" t="s">
        <v>20</v>
      </c>
      <c r="D872" t="s">
        <v>39</v>
      </c>
      <c r="E872" s="7">
        <v>744.59179999999992</v>
      </c>
    </row>
    <row r="873" spans="1:5" x14ac:dyDescent="0.25">
      <c r="A873" s="6" t="s">
        <v>18</v>
      </c>
      <c r="B873" s="6" t="s">
        <v>22</v>
      </c>
      <c r="C873" s="6" t="s">
        <v>23</v>
      </c>
      <c r="D873" t="s">
        <v>39</v>
      </c>
      <c r="E873" s="7">
        <v>162.18827000000002</v>
      </c>
    </row>
    <row r="874" spans="1:5" x14ac:dyDescent="0.25">
      <c r="A874" s="6" t="s">
        <v>18</v>
      </c>
      <c r="B874" s="6" t="s">
        <v>22</v>
      </c>
      <c r="C874" s="6" t="s">
        <v>25</v>
      </c>
      <c r="D874" t="s">
        <v>39</v>
      </c>
      <c r="E874" s="7">
        <v>1606.908475</v>
      </c>
    </row>
    <row r="875" spans="1:5" x14ac:dyDescent="0.25">
      <c r="A875" s="6" t="s">
        <v>21</v>
      </c>
      <c r="B875" s="6" t="s">
        <v>19</v>
      </c>
      <c r="C875" s="6" t="s">
        <v>23</v>
      </c>
      <c r="D875" t="s">
        <v>39</v>
      </c>
      <c r="E875" s="7">
        <v>4381.3866099999996</v>
      </c>
    </row>
    <row r="876" spans="1:5" x14ac:dyDescent="0.25">
      <c r="A876" s="6" t="s">
        <v>21</v>
      </c>
      <c r="B876" s="6" t="s">
        <v>19</v>
      </c>
      <c r="C876" s="6" t="s">
        <v>25</v>
      </c>
      <c r="D876" t="s">
        <v>39</v>
      </c>
      <c r="E876" s="7">
        <v>3959.7407200000002</v>
      </c>
    </row>
    <row r="877" spans="1:5" x14ac:dyDescent="0.25">
      <c r="A877" s="6" t="s">
        <v>21</v>
      </c>
      <c r="B877" s="6" t="s">
        <v>22</v>
      </c>
      <c r="C877" s="6" t="s">
        <v>20</v>
      </c>
      <c r="D877" t="s">
        <v>39</v>
      </c>
      <c r="E877" s="7">
        <v>1339.3755999999998</v>
      </c>
    </row>
    <row r="878" spans="1:5" x14ac:dyDescent="0.25">
      <c r="A878" s="6" t="s">
        <v>21</v>
      </c>
      <c r="B878" s="6" t="s">
        <v>22</v>
      </c>
      <c r="C878" s="6" t="s">
        <v>24</v>
      </c>
      <c r="D878" t="s">
        <v>39</v>
      </c>
      <c r="E878" s="7">
        <v>1174.3934100000001</v>
      </c>
    </row>
    <row r="879" spans="1:5" x14ac:dyDescent="0.25">
      <c r="A879" s="6" t="s">
        <v>21</v>
      </c>
      <c r="B879" s="6" t="s">
        <v>22</v>
      </c>
      <c r="C879" s="6" t="s">
        <v>24</v>
      </c>
      <c r="D879" t="s">
        <v>39</v>
      </c>
      <c r="E879" s="7">
        <v>537.74577999999997</v>
      </c>
    </row>
    <row r="880" spans="1:5" x14ac:dyDescent="0.25">
      <c r="A880" s="6" t="s">
        <v>21</v>
      </c>
      <c r="B880" s="6" t="s">
        <v>22</v>
      </c>
      <c r="C880" s="6" t="s">
        <v>20</v>
      </c>
      <c r="D880" t="s">
        <v>39</v>
      </c>
      <c r="E880" s="7">
        <v>440.22329999999999</v>
      </c>
    </row>
    <row r="881" spans="1:5" x14ac:dyDescent="0.25">
      <c r="A881" s="6" t="s">
        <v>18</v>
      </c>
      <c r="B881" s="6" t="s">
        <v>22</v>
      </c>
      <c r="C881" s="6" t="s">
        <v>24</v>
      </c>
      <c r="D881" t="s">
        <v>39</v>
      </c>
      <c r="E881" s="7">
        <v>1262.21795</v>
      </c>
    </row>
    <row r="882" spans="1:5" x14ac:dyDescent="0.25">
      <c r="A882" s="6" t="s">
        <v>21</v>
      </c>
      <c r="B882" s="6" t="s">
        <v>22</v>
      </c>
      <c r="C882" s="6" t="s">
        <v>20</v>
      </c>
      <c r="D882" t="s">
        <v>39</v>
      </c>
      <c r="E882" s="7">
        <v>152.63119999999998</v>
      </c>
    </row>
    <row r="883" spans="1:5" x14ac:dyDescent="0.25">
      <c r="A883" s="6" t="s">
        <v>18</v>
      </c>
      <c r="B883" s="6" t="s">
        <v>19</v>
      </c>
      <c r="C883" s="6" t="s">
        <v>23</v>
      </c>
      <c r="D883" t="s">
        <v>39</v>
      </c>
      <c r="E883" s="7">
        <v>3602.1011200000003</v>
      </c>
    </row>
    <row r="884" spans="1:5" x14ac:dyDescent="0.25">
      <c r="A884" s="6" t="s">
        <v>21</v>
      </c>
      <c r="B884" s="6" t="s">
        <v>22</v>
      </c>
      <c r="C884" s="6" t="s">
        <v>25</v>
      </c>
      <c r="D884" t="s">
        <v>39</v>
      </c>
      <c r="E884" s="7">
        <v>1007.2055050000001</v>
      </c>
    </row>
    <row r="885" spans="1:5" x14ac:dyDescent="0.25">
      <c r="A885" s="6" t="s">
        <v>18</v>
      </c>
      <c r="B885" s="6" t="s">
        <v>19</v>
      </c>
      <c r="C885" s="6" t="s">
        <v>23</v>
      </c>
      <c r="D885" t="s">
        <v>39</v>
      </c>
      <c r="E885" s="7">
        <v>4500.8955499999993</v>
      </c>
    </row>
    <row r="886" spans="1:5" x14ac:dyDescent="0.25">
      <c r="A886" s="6" t="s">
        <v>18</v>
      </c>
      <c r="B886" s="6" t="s">
        <v>22</v>
      </c>
      <c r="C886" s="6" t="s">
        <v>20</v>
      </c>
      <c r="D886" t="s">
        <v>39</v>
      </c>
      <c r="E886" s="7">
        <v>987.27009999999996</v>
      </c>
    </row>
    <row r="887" spans="1:5" x14ac:dyDescent="0.25">
      <c r="A887" s="6" t="s">
        <v>21</v>
      </c>
      <c r="B887" s="6" t="s">
        <v>22</v>
      </c>
      <c r="C887" s="6" t="s">
        <v>24</v>
      </c>
      <c r="D887" t="s">
        <v>39</v>
      </c>
      <c r="E887" s="7">
        <v>1060.163225</v>
      </c>
    </row>
    <row r="888" spans="1:5" x14ac:dyDescent="0.25">
      <c r="A888" s="6" t="s">
        <v>18</v>
      </c>
      <c r="B888" s="6" t="s">
        <v>19</v>
      </c>
      <c r="C888" s="6" t="s">
        <v>25</v>
      </c>
      <c r="D888" t="s">
        <v>39</v>
      </c>
      <c r="E888" s="7">
        <v>3727.01512</v>
      </c>
    </row>
    <row r="889" spans="1:5" x14ac:dyDescent="0.25">
      <c r="A889" s="6" t="s">
        <v>21</v>
      </c>
      <c r="B889" s="6" t="s">
        <v>22</v>
      </c>
      <c r="C889" s="6" t="s">
        <v>24</v>
      </c>
      <c r="D889" t="s">
        <v>39</v>
      </c>
      <c r="E889" s="7">
        <v>1411.962</v>
      </c>
    </row>
    <row r="890" spans="1:5" x14ac:dyDescent="0.25">
      <c r="A890" s="6" t="s">
        <v>18</v>
      </c>
      <c r="B890" s="6" t="s">
        <v>19</v>
      </c>
      <c r="C890" s="6" t="s">
        <v>23</v>
      </c>
      <c r="D890" t="s">
        <v>39</v>
      </c>
      <c r="E890" s="7">
        <v>4097.4164900000005</v>
      </c>
    </row>
    <row r="891" spans="1:5" x14ac:dyDescent="0.25">
      <c r="A891" s="6" t="s">
        <v>18</v>
      </c>
      <c r="B891" s="6" t="s">
        <v>22</v>
      </c>
      <c r="C891" s="6" t="s">
        <v>23</v>
      </c>
      <c r="D891" t="s">
        <v>39</v>
      </c>
      <c r="E891" s="7">
        <v>1821.816139</v>
      </c>
    </row>
    <row r="892" spans="1:5" x14ac:dyDescent="0.25">
      <c r="A892" s="6" t="s">
        <v>18</v>
      </c>
      <c r="B892" s="6" t="s">
        <v>22</v>
      </c>
      <c r="C892" s="6" t="s">
        <v>24</v>
      </c>
      <c r="D892" t="s">
        <v>39</v>
      </c>
      <c r="E892" s="7">
        <v>1226.9688650000001</v>
      </c>
    </row>
    <row r="893" spans="1:5" x14ac:dyDescent="0.25">
      <c r="A893" s="6" t="s">
        <v>21</v>
      </c>
      <c r="B893" s="6" t="s">
        <v>22</v>
      </c>
      <c r="C893" s="6" t="s">
        <v>20</v>
      </c>
      <c r="D893" t="s">
        <v>39</v>
      </c>
      <c r="E893" s="7">
        <v>684.90260000000001</v>
      </c>
    </row>
    <row r="894" spans="1:5" x14ac:dyDescent="0.25">
      <c r="A894" s="6" t="s">
        <v>21</v>
      </c>
      <c r="B894" s="6" t="s">
        <v>22</v>
      </c>
      <c r="C894" s="6" t="s">
        <v>23</v>
      </c>
      <c r="D894" t="s">
        <v>39</v>
      </c>
      <c r="E894" s="7">
        <v>665.37886000000003</v>
      </c>
    </row>
    <row r="895" spans="1:5" x14ac:dyDescent="0.25">
      <c r="A895" s="6" t="s">
        <v>21</v>
      </c>
      <c r="B895" s="6" t="s">
        <v>22</v>
      </c>
      <c r="C895" s="6" t="s">
        <v>20</v>
      </c>
      <c r="D895" t="s">
        <v>39</v>
      </c>
      <c r="E895" s="7">
        <v>344.3064</v>
      </c>
    </row>
    <row r="896" spans="1:5" x14ac:dyDescent="0.25">
      <c r="A896" s="6" t="s">
        <v>18</v>
      </c>
      <c r="B896" s="6" t="s">
        <v>22</v>
      </c>
      <c r="C896" s="6" t="s">
        <v>24</v>
      </c>
      <c r="D896" t="s">
        <v>39</v>
      </c>
      <c r="E896" s="7">
        <v>527.21758</v>
      </c>
    </row>
    <row r="897" spans="1:5" x14ac:dyDescent="0.25">
      <c r="A897" s="6" t="s">
        <v>21</v>
      </c>
      <c r="B897" s="6" t="s">
        <v>22</v>
      </c>
      <c r="C897" s="6" t="s">
        <v>24</v>
      </c>
      <c r="D897" t="s">
        <v>39</v>
      </c>
      <c r="E897" s="7">
        <v>1194.5132699999999</v>
      </c>
    </row>
    <row r="898" spans="1:5" x14ac:dyDescent="0.25">
      <c r="A898" s="6" t="s">
        <v>21</v>
      </c>
      <c r="B898" s="6" t="s">
        <v>22</v>
      </c>
      <c r="C898" s="6" t="s">
        <v>25</v>
      </c>
      <c r="D898" t="s">
        <v>39</v>
      </c>
      <c r="E898" s="7">
        <v>1355.5004899999999</v>
      </c>
    </row>
    <row r="899" spans="1:5" x14ac:dyDescent="0.25">
      <c r="A899" s="6" t="s">
        <v>21</v>
      </c>
      <c r="B899" s="6" t="s">
        <v>22</v>
      </c>
      <c r="C899" s="6" t="s">
        <v>25</v>
      </c>
      <c r="D899" t="s">
        <v>39</v>
      </c>
      <c r="E899" s="7">
        <v>484.69201499999997</v>
      </c>
    </row>
    <row r="900" spans="1:5" x14ac:dyDescent="0.25">
      <c r="A900" s="6" t="s">
        <v>18</v>
      </c>
      <c r="B900" s="6" t="s">
        <v>22</v>
      </c>
      <c r="C900" s="6" t="s">
        <v>23</v>
      </c>
      <c r="D900" t="s">
        <v>39</v>
      </c>
      <c r="E900" s="7">
        <v>763.37205999999992</v>
      </c>
    </row>
    <row r="901" spans="1:5" x14ac:dyDescent="0.25">
      <c r="A901" s="6" t="s">
        <v>21</v>
      </c>
      <c r="B901" s="6" t="s">
        <v>19</v>
      </c>
      <c r="C901" s="6" t="s">
        <v>25</v>
      </c>
      <c r="D901" t="s">
        <v>39</v>
      </c>
      <c r="E901" s="7">
        <v>3373.2686699999999</v>
      </c>
    </row>
    <row r="902" spans="1:5" x14ac:dyDescent="0.25">
      <c r="A902" s="6" t="s">
        <v>18</v>
      </c>
      <c r="B902" s="6" t="s">
        <v>22</v>
      </c>
      <c r="C902" s="6" t="s">
        <v>23</v>
      </c>
      <c r="D902" t="s">
        <v>39</v>
      </c>
      <c r="E902" s="7">
        <v>247.33341000000001</v>
      </c>
    </row>
    <row r="903" spans="1:5" x14ac:dyDescent="0.25">
      <c r="A903" s="6" t="s">
        <v>18</v>
      </c>
      <c r="B903" s="6" t="s">
        <v>22</v>
      </c>
      <c r="C903" s="6" t="s">
        <v>23</v>
      </c>
      <c r="D903" t="s">
        <v>39</v>
      </c>
      <c r="E903" s="7">
        <v>524.52269000000001</v>
      </c>
    </row>
    <row r="904" spans="1:5" x14ac:dyDescent="0.25">
      <c r="A904" s="6" t="s">
        <v>18</v>
      </c>
      <c r="B904" s="6" t="s">
        <v>22</v>
      </c>
      <c r="C904" s="6" t="s">
        <v>20</v>
      </c>
      <c r="D904" t="s">
        <v>39</v>
      </c>
      <c r="E904" s="7">
        <v>1346.252</v>
      </c>
    </row>
    <row r="905" spans="1:5" x14ac:dyDescent="0.25">
      <c r="A905" s="6" t="s">
        <v>21</v>
      </c>
      <c r="B905" s="6" t="s">
        <v>22</v>
      </c>
      <c r="C905" s="6" t="s">
        <v>20</v>
      </c>
      <c r="D905" t="s">
        <v>39</v>
      </c>
      <c r="E905" s="7">
        <v>548.82619999999997</v>
      </c>
    </row>
    <row r="906" spans="1:5" x14ac:dyDescent="0.25">
      <c r="A906" s="6" t="s">
        <v>21</v>
      </c>
      <c r="B906" s="6" t="s">
        <v>22</v>
      </c>
      <c r="C906" s="6" t="s">
        <v>25</v>
      </c>
      <c r="D906" t="s">
        <v>39</v>
      </c>
      <c r="E906" s="7">
        <v>2533.3332839999998</v>
      </c>
    </row>
    <row r="907" spans="1:5" x14ac:dyDescent="0.25">
      <c r="A907" s="6" t="s">
        <v>21</v>
      </c>
      <c r="B907" s="6" t="s">
        <v>22</v>
      </c>
      <c r="C907" s="6" t="s">
        <v>23</v>
      </c>
      <c r="D907" t="s">
        <v>39</v>
      </c>
      <c r="E907" s="7">
        <v>628.97549000000004</v>
      </c>
    </row>
    <row r="908" spans="1:5" x14ac:dyDescent="0.25">
      <c r="A908" s="6" t="s">
        <v>18</v>
      </c>
      <c r="B908" s="6" t="s">
        <v>22</v>
      </c>
      <c r="C908" s="6" t="s">
        <v>20</v>
      </c>
      <c r="D908" t="s">
        <v>39</v>
      </c>
      <c r="E908" s="7">
        <v>623.82979999999998</v>
      </c>
    </row>
    <row r="909" spans="1:5" x14ac:dyDescent="0.25">
      <c r="A909" s="6" t="s">
        <v>21</v>
      </c>
      <c r="B909" s="6" t="s">
        <v>19</v>
      </c>
      <c r="C909" s="6" t="s">
        <v>25</v>
      </c>
      <c r="D909" t="s">
        <v>39</v>
      </c>
      <c r="E909" s="7">
        <v>3904.7285000000002</v>
      </c>
    </row>
    <row r="910" spans="1:5" x14ac:dyDescent="0.25">
      <c r="A910" s="6" t="s">
        <v>21</v>
      </c>
      <c r="B910" s="6" t="s">
        <v>22</v>
      </c>
      <c r="C910" s="6" t="s">
        <v>24</v>
      </c>
      <c r="D910" t="s">
        <v>39</v>
      </c>
      <c r="E910" s="7">
        <v>635.87764500000003</v>
      </c>
    </row>
    <row r="911" spans="1:5" x14ac:dyDescent="0.25">
      <c r="A911" s="6" t="s">
        <v>21</v>
      </c>
      <c r="B911" s="6" t="s">
        <v>19</v>
      </c>
      <c r="C911" s="6" t="s">
        <v>20</v>
      </c>
      <c r="D911" t="s">
        <v>39</v>
      </c>
      <c r="E911" s="7">
        <v>3899.8546000000001</v>
      </c>
    </row>
    <row r="912" spans="1:5" x14ac:dyDescent="0.25">
      <c r="A912" s="6" t="s">
        <v>21</v>
      </c>
      <c r="B912" s="6" t="s">
        <v>19</v>
      </c>
      <c r="C912" s="6" t="s">
        <v>23</v>
      </c>
      <c r="D912" t="s">
        <v>39</v>
      </c>
      <c r="E912" s="7">
        <v>4199.9519999999993</v>
      </c>
    </row>
    <row r="913" spans="1:5" x14ac:dyDescent="0.25">
      <c r="A913" s="6" t="s">
        <v>21</v>
      </c>
      <c r="B913" s="6" t="s">
        <v>19</v>
      </c>
      <c r="C913" s="6" t="s">
        <v>25</v>
      </c>
      <c r="D913" t="s">
        <v>39</v>
      </c>
      <c r="E913" s="7">
        <v>4103.4221400000006</v>
      </c>
    </row>
    <row r="914" spans="1:5" x14ac:dyDescent="0.25">
      <c r="A914" s="6" t="s">
        <v>18</v>
      </c>
      <c r="B914" s="6" t="s">
        <v>22</v>
      </c>
      <c r="C914" s="6" t="s">
        <v>23</v>
      </c>
      <c r="D914" t="s">
        <v>39</v>
      </c>
      <c r="E914" s="7">
        <v>859.68277999999987</v>
      </c>
    </row>
    <row r="915" spans="1:5" x14ac:dyDescent="0.25">
      <c r="A915" s="6" t="s">
        <v>18</v>
      </c>
      <c r="B915" s="6" t="s">
        <v>22</v>
      </c>
      <c r="C915" s="6" t="s">
        <v>25</v>
      </c>
      <c r="D915" t="s">
        <v>39</v>
      </c>
      <c r="E915" s="7">
        <v>1679.6411940000003</v>
      </c>
    </row>
    <row r="916" spans="1:5" x14ac:dyDescent="0.25">
      <c r="A916" s="6" t="s">
        <v>21</v>
      </c>
      <c r="B916" s="6" t="s">
        <v>22</v>
      </c>
      <c r="C916" s="6" t="s">
        <v>25</v>
      </c>
      <c r="D916" t="s">
        <v>39</v>
      </c>
      <c r="E916" s="7">
        <v>491.50598499999995</v>
      </c>
    </row>
    <row r="917" spans="1:5" x14ac:dyDescent="0.25">
      <c r="A917" s="6" t="s">
        <v>21</v>
      </c>
      <c r="B917" s="6" t="s">
        <v>22</v>
      </c>
      <c r="C917" s="6" t="s">
        <v>24</v>
      </c>
      <c r="D917" t="s">
        <v>39</v>
      </c>
      <c r="E917" s="7">
        <v>841.00468500000011</v>
      </c>
    </row>
    <row r="918" spans="1:5" x14ac:dyDescent="0.25">
      <c r="A918" s="6" t="s">
        <v>21</v>
      </c>
      <c r="B918" s="6" t="s">
        <v>22</v>
      </c>
      <c r="C918" s="6" t="s">
        <v>25</v>
      </c>
      <c r="D918" t="s">
        <v>39</v>
      </c>
      <c r="E918" s="7">
        <v>451.88262500000002</v>
      </c>
    </row>
    <row r="919" spans="1:5" x14ac:dyDescent="0.25">
      <c r="A919" s="6" t="s">
        <v>18</v>
      </c>
      <c r="B919" s="6" t="s">
        <v>22</v>
      </c>
      <c r="C919" s="6" t="s">
        <v>20</v>
      </c>
      <c r="D919" t="s">
        <v>39</v>
      </c>
      <c r="E919" s="7">
        <v>1011.8424000000001</v>
      </c>
    </row>
    <row r="920" spans="1:5" x14ac:dyDescent="0.25">
      <c r="A920" s="6" t="s">
        <v>18</v>
      </c>
      <c r="B920" s="6" t="s">
        <v>22</v>
      </c>
      <c r="C920" s="6" t="s">
        <v>20</v>
      </c>
      <c r="D920" t="s">
        <v>39</v>
      </c>
      <c r="E920" s="7">
        <v>741.85220000000004</v>
      </c>
    </row>
    <row r="921" spans="1:5" x14ac:dyDescent="0.25">
      <c r="A921" s="6" t="s">
        <v>21</v>
      </c>
      <c r="B921" s="6" t="s">
        <v>19</v>
      </c>
      <c r="C921" s="6" t="s">
        <v>20</v>
      </c>
      <c r="D921" t="s">
        <v>39</v>
      </c>
      <c r="E921" s="7">
        <v>3447.2840999999999</v>
      </c>
    </row>
    <row r="922" spans="1:5" x14ac:dyDescent="0.25">
      <c r="A922" s="6" t="s">
        <v>21</v>
      </c>
      <c r="B922" s="6" t="s">
        <v>22</v>
      </c>
      <c r="C922" s="6" t="s">
        <v>24</v>
      </c>
      <c r="D922" t="s">
        <v>39</v>
      </c>
      <c r="E922" s="7">
        <v>443.33877000000001</v>
      </c>
    </row>
    <row r="923" spans="1:5" x14ac:dyDescent="0.25">
      <c r="A923" s="6" t="s">
        <v>18</v>
      </c>
      <c r="B923" s="6" t="s">
        <v>22</v>
      </c>
      <c r="C923" s="6" t="s">
        <v>23</v>
      </c>
      <c r="D923" t="s">
        <v>39</v>
      </c>
      <c r="E923" s="7">
        <v>3658.0282160000002</v>
      </c>
    </row>
    <row r="924" spans="1:5" x14ac:dyDescent="0.25">
      <c r="A924" s="6" t="s">
        <v>21</v>
      </c>
      <c r="B924" s="6" t="s">
        <v>22</v>
      </c>
      <c r="C924" s="6" t="s">
        <v>24</v>
      </c>
      <c r="D924" t="s">
        <v>39</v>
      </c>
      <c r="E924" s="7">
        <v>876.5249</v>
      </c>
    </row>
    <row r="925" spans="1:5" x14ac:dyDescent="0.25">
      <c r="A925" s="6" t="s">
        <v>18</v>
      </c>
      <c r="B925" s="6" t="s">
        <v>22</v>
      </c>
      <c r="C925" s="6" t="s">
        <v>20</v>
      </c>
      <c r="D925" t="s">
        <v>39</v>
      </c>
      <c r="E925" s="7">
        <v>398.79259999999999</v>
      </c>
    </row>
    <row r="926" spans="1:5" x14ac:dyDescent="0.25">
      <c r="A926" s="6" t="s">
        <v>18</v>
      </c>
      <c r="B926" s="6" t="s">
        <v>22</v>
      </c>
      <c r="C926" s="6" t="s">
        <v>24</v>
      </c>
      <c r="D926" t="s">
        <v>39</v>
      </c>
      <c r="E926" s="7">
        <v>2601.8950519999999</v>
      </c>
    </row>
    <row r="927" spans="1:5" x14ac:dyDescent="0.25">
      <c r="A927" s="6" t="s">
        <v>18</v>
      </c>
      <c r="B927" s="6" t="s">
        <v>19</v>
      </c>
      <c r="C927" s="6" t="s">
        <v>23</v>
      </c>
      <c r="D927" t="s">
        <v>39</v>
      </c>
      <c r="E927" s="7">
        <v>3559.5589800000002</v>
      </c>
    </row>
    <row r="928" spans="1:5" x14ac:dyDescent="0.25">
      <c r="A928" s="6" t="s">
        <v>18</v>
      </c>
      <c r="B928" s="6" t="s">
        <v>22</v>
      </c>
      <c r="C928" s="6" t="s">
        <v>20</v>
      </c>
      <c r="D928" t="s">
        <v>39</v>
      </c>
      <c r="E928" s="7">
        <v>202.01769999999999</v>
      </c>
    </row>
    <row r="929" spans="1:5" x14ac:dyDescent="0.25">
      <c r="A929" s="6" t="s">
        <v>21</v>
      </c>
      <c r="B929" s="6" t="s">
        <v>22</v>
      </c>
      <c r="C929" s="6" t="s">
        <v>20</v>
      </c>
      <c r="D929" t="s">
        <v>39</v>
      </c>
      <c r="E929" s="7">
        <v>985.04320000000007</v>
      </c>
    </row>
    <row r="930" spans="1:5" x14ac:dyDescent="0.25">
      <c r="A930" s="6" t="s">
        <v>18</v>
      </c>
      <c r="B930" s="6" t="s">
        <v>19</v>
      </c>
      <c r="C930" s="6" t="s">
        <v>24</v>
      </c>
      <c r="D930" t="s">
        <v>39</v>
      </c>
      <c r="E930" s="7">
        <v>3972.5518050000001</v>
      </c>
    </row>
    <row r="931" spans="1:5" x14ac:dyDescent="0.25">
      <c r="A931" s="6" t="s">
        <v>21</v>
      </c>
      <c r="B931" s="6" t="s">
        <v>19</v>
      </c>
      <c r="C931" s="6" t="s">
        <v>25</v>
      </c>
      <c r="D931" t="s">
        <v>39</v>
      </c>
      <c r="E931" s="7">
        <v>3347.5817150000003</v>
      </c>
    </row>
    <row r="932" spans="1:5" x14ac:dyDescent="0.25">
      <c r="A932" s="6" t="s">
        <v>21</v>
      </c>
      <c r="B932" s="6" t="s">
        <v>19</v>
      </c>
      <c r="C932" s="6" t="s">
        <v>20</v>
      </c>
      <c r="D932" t="s">
        <v>39</v>
      </c>
      <c r="E932" s="7">
        <v>3972.7614000000003</v>
      </c>
    </row>
    <row r="933" spans="1:5" x14ac:dyDescent="0.25">
      <c r="A933" s="6" t="s">
        <v>18</v>
      </c>
      <c r="B933" s="6" t="s">
        <v>22</v>
      </c>
      <c r="C933" s="6" t="s">
        <v>23</v>
      </c>
      <c r="D933" t="s">
        <v>39</v>
      </c>
      <c r="E933" s="7">
        <v>1792.9303370000002</v>
      </c>
    </row>
    <row r="934" spans="1:5" x14ac:dyDescent="0.25">
      <c r="A934" s="6" t="s">
        <v>21</v>
      </c>
      <c r="B934" s="6" t="s">
        <v>22</v>
      </c>
      <c r="C934" s="6" t="s">
        <v>24</v>
      </c>
      <c r="D934" t="s">
        <v>39</v>
      </c>
      <c r="E934" s="7">
        <v>446.27218000000005</v>
      </c>
    </row>
    <row r="935" spans="1:5" x14ac:dyDescent="0.25">
      <c r="A935" s="6" t="s">
        <v>21</v>
      </c>
      <c r="B935" s="6" t="s">
        <v>22</v>
      </c>
      <c r="C935" s="6" t="s">
        <v>23</v>
      </c>
      <c r="D935" t="s">
        <v>39</v>
      </c>
      <c r="E935" s="7">
        <v>198.15818999999999</v>
      </c>
    </row>
    <row r="936" spans="1:5" x14ac:dyDescent="0.25">
      <c r="A936" s="6" t="s">
        <v>18</v>
      </c>
      <c r="B936" s="6" t="s">
        <v>22</v>
      </c>
      <c r="C936" s="6" t="s">
        <v>23</v>
      </c>
      <c r="D936" t="s">
        <v>39</v>
      </c>
      <c r="E936" s="7">
        <v>1092.8849</v>
      </c>
    </row>
    <row r="937" spans="1:5" x14ac:dyDescent="0.25">
      <c r="A937" s="6" t="s">
        <v>21</v>
      </c>
      <c r="B937" s="6" t="s">
        <v>22</v>
      </c>
      <c r="C937" s="6" t="s">
        <v>25</v>
      </c>
      <c r="D937" t="s">
        <v>39</v>
      </c>
      <c r="E937" s="7">
        <v>1397.445555</v>
      </c>
    </row>
    <row r="938" spans="1:5" x14ac:dyDescent="0.25">
      <c r="A938" s="6" t="s">
        <v>21</v>
      </c>
      <c r="B938" s="6" t="s">
        <v>22</v>
      </c>
      <c r="C938" s="6" t="s">
        <v>24</v>
      </c>
      <c r="D938" t="s">
        <v>39</v>
      </c>
      <c r="E938" s="7">
        <v>190.95274499999999</v>
      </c>
    </row>
    <row r="939" spans="1:5" x14ac:dyDescent="0.25">
      <c r="A939" s="6" t="s">
        <v>18</v>
      </c>
      <c r="B939" s="6" t="s">
        <v>22</v>
      </c>
      <c r="C939" s="6" t="s">
        <v>20</v>
      </c>
      <c r="D939" t="s">
        <v>39</v>
      </c>
      <c r="E939" s="7">
        <v>855.13469999999995</v>
      </c>
    </row>
    <row r="940" spans="1:5" x14ac:dyDescent="0.25">
      <c r="A940" s="6" t="s">
        <v>21</v>
      </c>
      <c r="B940" s="6" t="s">
        <v>19</v>
      </c>
      <c r="C940" s="6" t="s">
        <v>23</v>
      </c>
      <c r="D940" t="s">
        <v>39</v>
      </c>
      <c r="E940" s="7">
        <v>3467.2147199999999</v>
      </c>
    </row>
    <row r="941" spans="1:5" x14ac:dyDescent="0.25">
      <c r="A941" s="6" t="s">
        <v>21</v>
      </c>
      <c r="B941" s="6" t="s">
        <v>22</v>
      </c>
      <c r="C941" s="6" t="s">
        <v>23</v>
      </c>
      <c r="D941" t="s">
        <v>39</v>
      </c>
      <c r="E941" s="7">
        <v>1516.15344</v>
      </c>
    </row>
    <row r="942" spans="1:5" x14ac:dyDescent="0.25">
      <c r="A942" s="6" t="s">
        <v>21</v>
      </c>
      <c r="B942" s="6" t="s">
        <v>22</v>
      </c>
      <c r="C942" s="6" t="s">
        <v>20</v>
      </c>
      <c r="D942" t="s">
        <v>39</v>
      </c>
      <c r="E942" s="7">
        <v>407.6497</v>
      </c>
    </row>
    <row r="943" spans="1:5" x14ac:dyDescent="0.25">
      <c r="A943" s="6" t="s">
        <v>18</v>
      </c>
      <c r="B943" s="6" t="s">
        <v>22</v>
      </c>
      <c r="C943" s="6" t="s">
        <v>24</v>
      </c>
      <c r="D943" t="s">
        <v>39</v>
      </c>
      <c r="E943" s="7">
        <v>1501.976005</v>
      </c>
    </row>
    <row r="944" spans="1:5" x14ac:dyDescent="0.25">
      <c r="A944" s="6" t="s">
        <v>21</v>
      </c>
      <c r="B944" s="6" t="s">
        <v>22</v>
      </c>
      <c r="C944" s="6" t="s">
        <v>24</v>
      </c>
      <c r="D944" t="s">
        <v>39</v>
      </c>
      <c r="E944" s="7">
        <v>1135.32276</v>
      </c>
    </row>
    <row r="945" spans="1:5" x14ac:dyDescent="0.25">
      <c r="A945" s="6" t="s">
        <v>21</v>
      </c>
      <c r="B945" s="6" t="s">
        <v>22</v>
      </c>
      <c r="C945" s="6" t="s">
        <v>20</v>
      </c>
      <c r="D945" t="s">
        <v>39</v>
      </c>
      <c r="E945" s="7">
        <v>359.14800000000002</v>
      </c>
    </row>
    <row r="946" spans="1:5" x14ac:dyDescent="0.25">
      <c r="A946" s="6" t="s">
        <v>18</v>
      </c>
      <c r="B946" s="6" t="s">
        <v>19</v>
      </c>
      <c r="C946" s="6" t="s">
        <v>24</v>
      </c>
      <c r="D946" t="s">
        <v>39</v>
      </c>
      <c r="E946" s="7">
        <v>3390.7548000000002</v>
      </c>
    </row>
    <row r="947" spans="1:5" x14ac:dyDescent="0.25">
      <c r="A947" s="6" t="s">
        <v>18</v>
      </c>
      <c r="B947" s="6" t="s">
        <v>22</v>
      </c>
      <c r="C947" s="6" t="s">
        <v>20</v>
      </c>
      <c r="D947" t="s">
        <v>39</v>
      </c>
      <c r="E947" s="7">
        <v>1129.9343000000001</v>
      </c>
    </row>
    <row r="948" spans="1:5" x14ac:dyDescent="0.25">
      <c r="A948" s="6" t="s">
        <v>18</v>
      </c>
      <c r="B948" s="6" t="s">
        <v>22</v>
      </c>
      <c r="C948" s="6" t="s">
        <v>25</v>
      </c>
      <c r="D948" t="s">
        <v>39</v>
      </c>
      <c r="E948" s="7">
        <v>456.11885000000001</v>
      </c>
    </row>
    <row r="949" spans="1:5" x14ac:dyDescent="0.25">
      <c r="A949" s="6" t="s">
        <v>18</v>
      </c>
      <c r="B949" s="6" t="s">
        <v>19</v>
      </c>
      <c r="C949" s="6" t="s">
        <v>25</v>
      </c>
      <c r="D949" t="s">
        <v>39</v>
      </c>
      <c r="E949" s="7">
        <v>4464.1197400000001</v>
      </c>
    </row>
    <row r="950" spans="1:5" x14ac:dyDescent="0.25">
      <c r="A950" s="6" t="s">
        <v>21</v>
      </c>
      <c r="B950" s="6" t="s">
        <v>22</v>
      </c>
      <c r="C950" s="6" t="s">
        <v>23</v>
      </c>
      <c r="D950" t="s">
        <v>39</v>
      </c>
      <c r="E950" s="7">
        <v>167.46323000000001</v>
      </c>
    </row>
    <row r="951" spans="1:5" x14ac:dyDescent="0.25">
      <c r="A951" s="6" t="s">
        <v>18</v>
      </c>
      <c r="B951" s="6" t="s">
        <v>22</v>
      </c>
      <c r="C951" s="6" t="s">
        <v>25</v>
      </c>
      <c r="D951" t="s">
        <v>39</v>
      </c>
      <c r="E951" s="7">
        <v>2304.5566159999998</v>
      </c>
    </row>
    <row r="952" spans="1:5" x14ac:dyDescent="0.25">
      <c r="A952" s="6" t="s">
        <v>18</v>
      </c>
      <c r="B952" s="6" t="s">
        <v>22</v>
      </c>
      <c r="C952" s="6" t="s">
        <v>23</v>
      </c>
      <c r="D952" t="s">
        <v>39</v>
      </c>
      <c r="E952" s="7">
        <v>322.71211</v>
      </c>
    </row>
    <row r="953" spans="1:5" x14ac:dyDescent="0.25">
      <c r="A953" s="6" t="s">
        <v>18</v>
      </c>
      <c r="B953" s="6" t="s">
        <v>22</v>
      </c>
      <c r="C953" s="6" t="s">
        <v>23</v>
      </c>
      <c r="D953" t="s">
        <v>39</v>
      </c>
      <c r="E953" s="7">
        <v>1033.8931600000001</v>
      </c>
    </row>
    <row r="954" spans="1:5" x14ac:dyDescent="0.25">
      <c r="A954" s="6" t="s">
        <v>21</v>
      </c>
      <c r="B954" s="6" t="s">
        <v>22</v>
      </c>
      <c r="C954" s="6" t="s">
        <v>20</v>
      </c>
      <c r="D954" t="s">
        <v>39</v>
      </c>
      <c r="E954" s="7">
        <v>290.40880000000004</v>
      </c>
    </row>
    <row r="955" spans="1:5" x14ac:dyDescent="0.25">
      <c r="A955" s="6" t="s">
        <v>18</v>
      </c>
      <c r="B955" s="6" t="s">
        <v>22</v>
      </c>
      <c r="C955" s="6" t="s">
        <v>25</v>
      </c>
      <c r="D955" t="s">
        <v>39</v>
      </c>
      <c r="E955" s="7">
        <v>1151.2405000000001</v>
      </c>
    </row>
    <row r="956" spans="1:5" x14ac:dyDescent="0.25">
      <c r="A956" s="6" t="s">
        <v>21</v>
      </c>
      <c r="B956" s="6" t="s">
        <v>22</v>
      </c>
      <c r="C956" s="6" t="s">
        <v>23</v>
      </c>
      <c r="D956" t="s">
        <v>39</v>
      </c>
      <c r="E956" s="7">
        <v>1080.74863</v>
      </c>
    </row>
    <row r="957" spans="1:5" x14ac:dyDescent="0.25">
      <c r="A957" s="6" t="s">
        <v>21</v>
      </c>
      <c r="B957" s="6" t="s">
        <v>19</v>
      </c>
      <c r="C957" s="6" t="s">
        <v>23</v>
      </c>
      <c r="D957" t="s">
        <v>39</v>
      </c>
      <c r="E957" s="7">
        <v>3612.4573700000001</v>
      </c>
    </row>
    <row r="958" spans="1:5" x14ac:dyDescent="0.25">
      <c r="A958" s="6" t="s">
        <v>18</v>
      </c>
      <c r="B958" s="6" t="s">
        <v>19</v>
      </c>
      <c r="C958" s="6" t="s">
        <v>20</v>
      </c>
      <c r="D958" t="s">
        <v>39</v>
      </c>
      <c r="E958" s="7">
        <v>3416.6273000000001</v>
      </c>
    </row>
    <row r="959" spans="1:5" x14ac:dyDescent="0.25">
      <c r="A959" s="6" t="s">
        <v>18</v>
      </c>
      <c r="B959" s="6" t="s">
        <v>22</v>
      </c>
      <c r="C959" s="6" t="s">
        <v>25</v>
      </c>
      <c r="D959" t="s">
        <v>39</v>
      </c>
      <c r="E959" s="7">
        <v>1890.3491409999999</v>
      </c>
    </row>
    <row r="960" spans="1:5" x14ac:dyDescent="0.25">
      <c r="A960" s="6" t="s">
        <v>21</v>
      </c>
      <c r="B960" s="6" t="s">
        <v>22</v>
      </c>
      <c r="C960" s="6" t="s">
        <v>20</v>
      </c>
      <c r="D960" t="s">
        <v>39</v>
      </c>
      <c r="E960" s="7">
        <v>1435.8364369999999</v>
      </c>
    </row>
    <row r="961" spans="1:5" x14ac:dyDescent="0.25">
      <c r="A961" s="6" t="s">
        <v>21</v>
      </c>
      <c r="B961" s="6" t="s">
        <v>22</v>
      </c>
      <c r="C961" s="6" t="s">
        <v>24</v>
      </c>
      <c r="D961" t="s">
        <v>39</v>
      </c>
      <c r="E961" s="7">
        <v>1967.3335729999999</v>
      </c>
    </row>
    <row r="962" spans="1:5" x14ac:dyDescent="0.25">
      <c r="A962" s="6" t="s">
        <v>21</v>
      </c>
      <c r="B962" s="6" t="s">
        <v>22</v>
      </c>
      <c r="C962" s="6" t="s">
        <v>23</v>
      </c>
      <c r="D962" t="s">
        <v>39</v>
      </c>
      <c r="E962" s="7">
        <v>370.43545</v>
      </c>
    </row>
    <row r="963" spans="1:5" x14ac:dyDescent="0.25">
      <c r="A963" s="6" t="s">
        <v>18</v>
      </c>
      <c r="B963" s="6" t="s">
        <v>19</v>
      </c>
      <c r="C963" s="6" t="s">
        <v>24</v>
      </c>
      <c r="D963" t="s">
        <v>39</v>
      </c>
      <c r="E963" s="7">
        <v>3689.8733079999997</v>
      </c>
    </row>
    <row r="964" spans="1:5" x14ac:dyDescent="0.25">
      <c r="A964" s="6" t="s">
        <v>18</v>
      </c>
      <c r="B964" s="6" t="s">
        <v>22</v>
      </c>
      <c r="C964" s="6" t="s">
        <v>20</v>
      </c>
      <c r="D964" t="s">
        <v>39</v>
      </c>
      <c r="E964" s="7">
        <v>795.45169999999996</v>
      </c>
    </row>
    <row r="965" spans="1:5" x14ac:dyDescent="0.25">
      <c r="A965" s="6" t="s">
        <v>21</v>
      </c>
      <c r="B965" s="6" t="s">
        <v>22</v>
      </c>
      <c r="C965" s="6" t="s">
        <v>23</v>
      </c>
      <c r="D965" t="s">
        <v>39</v>
      </c>
      <c r="E965" s="7">
        <v>633.80755999999997</v>
      </c>
    </row>
    <row r="966" spans="1:5" x14ac:dyDescent="0.25">
      <c r="A966" s="6" t="s">
        <v>21</v>
      </c>
      <c r="B966" s="6" t="s">
        <v>22</v>
      </c>
      <c r="C966" s="6" t="s">
        <v>20</v>
      </c>
      <c r="D966" t="s">
        <v>39</v>
      </c>
      <c r="E966" s="7">
        <v>963.03970000000004</v>
      </c>
    </row>
    <row r="967" spans="1:5" x14ac:dyDescent="0.25">
      <c r="A967" s="6" t="s">
        <v>21</v>
      </c>
      <c r="B967" s="6" t="s">
        <v>22</v>
      </c>
      <c r="C967" s="6" t="s">
        <v>24</v>
      </c>
      <c r="D967" t="s">
        <v>39</v>
      </c>
      <c r="E967" s="7">
        <v>1128.9109249999999</v>
      </c>
    </row>
    <row r="968" spans="1:5" x14ac:dyDescent="0.25">
      <c r="A968" s="6" t="s">
        <v>21</v>
      </c>
      <c r="B968" s="6" t="s">
        <v>19</v>
      </c>
      <c r="C968" s="6" t="s">
        <v>20</v>
      </c>
      <c r="D968" t="s">
        <v>39</v>
      </c>
      <c r="E968" s="7">
        <v>5259.0829389999999</v>
      </c>
    </row>
    <row r="969" spans="1:5" x14ac:dyDescent="0.25">
      <c r="A969" s="6" t="s">
        <v>18</v>
      </c>
      <c r="B969" s="6" t="s">
        <v>22</v>
      </c>
      <c r="C969" s="6" t="s">
        <v>24</v>
      </c>
      <c r="D969" t="s">
        <v>39</v>
      </c>
      <c r="E969" s="7">
        <v>226.15688</v>
      </c>
    </row>
    <row r="970" spans="1:5" x14ac:dyDescent="0.25">
      <c r="A970" s="6" t="s">
        <v>21</v>
      </c>
      <c r="B970" s="6" t="s">
        <v>22</v>
      </c>
      <c r="C970" s="6" t="s">
        <v>20</v>
      </c>
      <c r="D970" t="s">
        <v>39</v>
      </c>
      <c r="E970" s="7">
        <v>597.97309999999993</v>
      </c>
    </row>
    <row r="971" spans="1:5" x14ac:dyDescent="0.25">
      <c r="A971" s="6" t="s">
        <v>18</v>
      </c>
      <c r="B971" s="6" t="s">
        <v>22</v>
      </c>
      <c r="C971" s="6" t="s">
        <v>25</v>
      </c>
      <c r="D971" t="s">
        <v>39</v>
      </c>
      <c r="E971" s="7">
        <v>220.37359499999997</v>
      </c>
    </row>
    <row r="972" spans="1:5" x14ac:dyDescent="0.25">
      <c r="A972" s="6" t="s">
        <v>18</v>
      </c>
      <c r="B972" s="6" t="s">
        <v>19</v>
      </c>
      <c r="C972" s="6" t="s">
        <v>23</v>
      </c>
      <c r="D972" t="s">
        <v>39</v>
      </c>
      <c r="E972" s="7">
        <v>4094.1285400000002</v>
      </c>
    </row>
    <row r="973" spans="1:5" x14ac:dyDescent="0.25">
      <c r="A973" s="6" t="s">
        <v>18</v>
      </c>
      <c r="B973" s="6" t="s">
        <v>22</v>
      </c>
      <c r="C973" s="6" t="s">
        <v>25</v>
      </c>
      <c r="D973" t="s">
        <v>39</v>
      </c>
      <c r="E973" s="7">
        <v>245.97201000000001</v>
      </c>
    </row>
    <row r="974" spans="1:5" x14ac:dyDescent="0.25">
      <c r="A974" s="6" t="s">
        <v>18</v>
      </c>
      <c r="B974" s="6" t="s">
        <v>22</v>
      </c>
      <c r="C974" s="6" t="s">
        <v>24</v>
      </c>
      <c r="D974" t="s">
        <v>39</v>
      </c>
      <c r="E974" s="7">
        <v>772.72532000000001</v>
      </c>
    </row>
    <row r="975" spans="1:5" x14ac:dyDescent="0.25">
      <c r="A975" s="6" t="s">
        <v>18</v>
      </c>
      <c r="B975" s="6" t="s">
        <v>22</v>
      </c>
      <c r="C975" s="6" t="s">
        <v>24</v>
      </c>
      <c r="D975" t="s">
        <v>39</v>
      </c>
      <c r="E975" s="7">
        <v>611.23529500000006</v>
      </c>
    </row>
    <row r="976" spans="1:5" x14ac:dyDescent="0.25">
      <c r="A976" s="6" t="s">
        <v>21</v>
      </c>
      <c r="B976" s="6" t="s">
        <v>22</v>
      </c>
      <c r="C976" s="6" t="s">
        <v>24</v>
      </c>
      <c r="D976" t="s">
        <v>39</v>
      </c>
      <c r="E976" s="7">
        <v>443.39159000000001</v>
      </c>
    </row>
    <row r="977" spans="1:5" x14ac:dyDescent="0.25">
      <c r="A977" s="6" t="s">
        <v>18</v>
      </c>
      <c r="B977" s="6" t="s">
        <v>22</v>
      </c>
      <c r="C977" s="6" t="s">
        <v>25</v>
      </c>
      <c r="D977" t="s">
        <v>39</v>
      </c>
      <c r="E977" s="7">
        <v>289.94893500000001</v>
      </c>
    </row>
    <row r="978" spans="1:5" x14ac:dyDescent="0.25">
      <c r="A978" s="6" t="s">
        <v>18</v>
      </c>
      <c r="B978" s="6" t="s">
        <v>22</v>
      </c>
      <c r="C978" s="6" t="s">
        <v>20</v>
      </c>
      <c r="D978" t="s">
        <v>39</v>
      </c>
      <c r="E978" s="7">
        <v>263.29920000000004</v>
      </c>
    </row>
    <row r="979" spans="1:5" x14ac:dyDescent="0.25">
      <c r="A979" s="6" t="s">
        <v>18</v>
      </c>
      <c r="B979" s="6" t="s">
        <v>22</v>
      </c>
      <c r="C979" s="6" t="s">
        <v>24</v>
      </c>
      <c r="D979" t="s">
        <v>39</v>
      </c>
      <c r="E979" s="7">
        <v>1384.47972</v>
      </c>
    </row>
    <row r="980" spans="1:5" x14ac:dyDescent="0.25">
      <c r="A980" s="6" t="s">
        <v>18</v>
      </c>
      <c r="B980" s="6" t="s">
        <v>22</v>
      </c>
      <c r="C980" s="6" t="s">
        <v>24</v>
      </c>
      <c r="D980" t="s">
        <v>39</v>
      </c>
      <c r="E980" s="7">
        <v>532.74002499999995</v>
      </c>
    </row>
    <row r="981" spans="1:5" x14ac:dyDescent="0.25">
      <c r="A981" s="6" t="s">
        <v>18</v>
      </c>
      <c r="B981" s="6" t="s">
        <v>22</v>
      </c>
      <c r="C981" s="6" t="s">
        <v>25</v>
      </c>
      <c r="D981" t="s">
        <v>39</v>
      </c>
      <c r="E981" s="7">
        <v>1301.916105</v>
      </c>
    </row>
    <row r="982" spans="1:5" x14ac:dyDescent="0.25">
      <c r="A982" s="6" t="s">
        <v>18</v>
      </c>
      <c r="B982" s="6" t="s">
        <v>19</v>
      </c>
      <c r="C982" s="6" t="s">
        <v>24</v>
      </c>
      <c r="D982" t="s">
        <v>39</v>
      </c>
      <c r="E982" s="7">
        <v>3330.7550799999999</v>
      </c>
    </row>
    <row r="983" spans="1:5" x14ac:dyDescent="0.25">
      <c r="A983" s="6" t="s">
        <v>21</v>
      </c>
      <c r="B983" s="6" t="s">
        <v>22</v>
      </c>
      <c r="C983" s="6" t="s">
        <v>23</v>
      </c>
      <c r="D983" t="s">
        <v>39</v>
      </c>
      <c r="E983" s="7">
        <v>569.98374999999999</v>
      </c>
    </row>
    <row r="984" spans="1:5" x14ac:dyDescent="0.25">
      <c r="A984" s="6" t="s">
        <v>21</v>
      </c>
      <c r="B984" s="6" t="s">
        <v>22</v>
      </c>
      <c r="C984" s="6" t="s">
        <v>24</v>
      </c>
      <c r="D984" t="s">
        <v>39</v>
      </c>
      <c r="E984" s="7">
        <v>205.53249</v>
      </c>
    </row>
    <row r="985" spans="1:5" x14ac:dyDescent="0.25">
      <c r="A985" s="6" t="s">
        <v>21</v>
      </c>
      <c r="B985" s="6" t="s">
        <v>22</v>
      </c>
      <c r="C985" s="6" t="s">
        <v>25</v>
      </c>
      <c r="D985" t="s">
        <v>39</v>
      </c>
      <c r="E985" s="7">
        <v>996.40599999999995</v>
      </c>
    </row>
    <row r="986" spans="1:5" x14ac:dyDescent="0.25">
      <c r="A986" s="6" t="s">
        <v>18</v>
      </c>
      <c r="B986" s="6" t="s">
        <v>22</v>
      </c>
      <c r="C986" s="6" t="s">
        <v>20</v>
      </c>
      <c r="D986" t="s">
        <v>39</v>
      </c>
      <c r="E986" s="7">
        <v>3691.0608030000003</v>
      </c>
    </row>
    <row r="987" spans="1:5" x14ac:dyDescent="0.25">
      <c r="A987" s="6" t="s">
        <v>21</v>
      </c>
      <c r="B987" s="6" t="s">
        <v>19</v>
      </c>
      <c r="C987" s="6" t="s">
        <v>20</v>
      </c>
      <c r="D987" t="s">
        <v>39</v>
      </c>
      <c r="E987" s="7">
        <v>3841.5474000000004</v>
      </c>
    </row>
    <row r="988" spans="1:5" x14ac:dyDescent="0.25">
      <c r="A988" s="6" t="s">
        <v>21</v>
      </c>
      <c r="B988" s="6" t="s">
        <v>22</v>
      </c>
      <c r="C988" s="6" t="s">
        <v>24</v>
      </c>
      <c r="D988" t="s">
        <v>39</v>
      </c>
      <c r="E988" s="7">
        <v>537.33642499999996</v>
      </c>
    </row>
    <row r="989" spans="1:5" x14ac:dyDescent="0.25">
      <c r="A989" s="6" t="s">
        <v>21</v>
      </c>
      <c r="B989" s="6" t="s">
        <v>22</v>
      </c>
      <c r="C989" s="6" t="s">
        <v>23</v>
      </c>
      <c r="D989" t="s">
        <v>39</v>
      </c>
      <c r="E989" s="7">
        <v>2356.301618</v>
      </c>
    </row>
    <row r="990" spans="1:5" x14ac:dyDescent="0.25">
      <c r="A990" s="6" t="s">
        <v>18</v>
      </c>
      <c r="B990" s="6" t="s">
        <v>22</v>
      </c>
      <c r="C990" s="6" t="s">
        <v>20</v>
      </c>
      <c r="D990" t="s">
        <v>39</v>
      </c>
      <c r="E990" s="7">
        <v>1080.6839</v>
      </c>
    </row>
    <row r="991" spans="1:5" x14ac:dyDescent="0.25">
      <c r="A991" s="6" t="s">
        <v>18</v>
      </c>
      <c r="B991" s="6" t="s">
        <v>22</v>
      </c>
      <c r="C991" s="6" t="s">
        <v>24</v>
      </c>
      <c r="D991" t="s">
        <v>39</v>
      </c>
      <c r="E991" s="7">
        <v>395.607145</v>
      </c>
    </row>
    <row r="992" spans="1:5" x14ac:dyDescent="0.25">
      <c r="A992" s="6" t="s">
        <v>18</v>
      </c>
      <c r="B992" s="6" t="s">
        <v>19</v>
      </c>
      <c r="C992" s="6" t="s">
        <v>20</v>
      </c>
      <c r="D992" t="s">
        <v>39</v>
      </c>
      <c r="E992" s="7">
        <v>4166.1602000000003</v>
      </c>
    </row>
    <row r="993" spans="1:5" x14ac:dyDescent="0.25">
      <c r="A993" s="6" t="s">
        <v>18</v>
      </c>
      <c r="B993" s="6" t="s">
        <v>22</v>
      </c>
      <c r="C993" s="6" t="s">
        <v>24</v>
      </c>
      <c r="D993" t="s">
        <v>39</v>
      </c>
      <c r="E993" s="7">
        <v>753.71638999999993</v>
      </c>
    </row>
    <row r="994" spans="1:5" x14ac:dyDescent="0.25">
      <c r="A994" s="6" t="s">
        <v>21</v>
      </c>
      <c r="B994" s="6" t="s">
        <v>22</v>
      </c>
      <c r="C994" s="6" t="s">
        <v>23</v>
      </c>
      <c r="D994" t="s">
        <v>39</v>
      </c>
      <c r="E994" s="7">
        <v>1059.4225700000002</v>
      </c>
    </row>
    <row r="995" spans="1:5" x14ac:dyDescent="0.25">
      <c r="A995" s="6" t="s">
        <v>21</v>
      </c>
      <c r="B995" s="6" t="s">
        <v>22</v>
      </c>
      <c r="C995" s="6" t="s">
        <v>25</v>
      </c>
      <c r="D995" t="s">
        <v>39</v>
      </c>
      <c r="E995" s="7">
        <v>1193.825595</v>
      </c>
    </row>
    <row r="996" spans="1:5" x14ac:dyDescent="0.25">
      <c r="A996" s="6" t="s">
        <v>21</v>
      </c>
      <c r="B996" s="6" t="s">
        <v>19</v>
      </c>
      <c r="C996" s="6" t="s">
        <v>24</v>
      </c>
      <c r="D996" t="s">
        <v>39</v>
      </c>
      <c r="E996" s="7">
        <v>6002.139897</v>
      </c>
    </row>
    <row r="997" spans="1:5" x14ac:dyDescent="0.25">
      <c r="A997" s="6" t="s">
        <v>21</v>
      </c>
      <c r="B997" s="6" t="s">
        <v>22</v>
      </c>
      <c r="C997" s="6" t="s">
        <v>24</v>
      </c>
      <c r="D997" t="s">
        <v>39</v>
      </c>
      <c r="E997" s="7">
        <v>269.95683500000001</v>
      </c>
    </row>
    <row r="998" spans="1:5" x14ac:dyDescent="0.25">
      <c r="A998" s="6" t="s">
        <v>18</v>
      </c>
      <c r="B998" s="6" t="s">
        <v>22</v>
      </c>
      <c r="C998" s="6" t="s">
        <v>23</v>
      </c>
      <c r="D998" t="s">
        <v>39</v>
      </c>
      <c r="E998" s="7">
        <v>317.16149000000001</v>
      </c>
    </row>
    <row r="999" spans="1:5" x14ac:dyDescent="0.25">
      <c r="A999" s="6" t="s">
        <v>21</v>
      </c>
      <c r="B999" s="6" t="s">
        <v>22</v>
      </c>
      <c r="C999" s="6" t="s">
        <v>23</v>
      </c>
      <c r="D999" t="s">
        <v>39</v>
      </c>
      <c r="E999" s="7">
        <v>113.59407000000002</v>
      </c>
    </row>
    <row r="1000" spans="1:5" x14ac:dyDescent="0.25">
      <c r="A1000" s="6" t="s">
        <v>21</v>
      </c>
      <c r="B1000" s="6" t="s">
        <v>19</v>
      </c>
      <c r="C1000" s="6" t="s">
        <v>25</v>
      </c>
      <c r="D1000" t="s">
        <v>39</v>
      </c>
      <c r="E1000" s="7">
        <v>3760.7527700000001</v>
      </c>
    </row>
    <row r="1001" spans="1:5" x14ac:dyDescent="0.25">
      <c r="A1001" s="6" t="s">
        <v>18</v>
      </c>
      <c r="B1001" s="6" t="s">
        <v>22</v>
      </c>
      <c r="C1001" s="6" t="s">
        <v>25</v>
      </c>
      <c r="D1001" t="s">
        <v>39</v>
      </c>
      <c r="E1001" s="7">
        <v>1037.0912549999998</v>
      </c>
    </row>
    <row r="1002" spans="1:5" x14ac:dyDescent="0.25">
      <c r="A1002" s="6" t="s">
        <v>18</v>
      </c>
      <c r="B1002" s="6" t="s">
        <v>22</v>
      </c>
      <c r="C1002" s="6" t="s">
        <v>20</v>
      </c>
      <c r="D1002" t="s">
        <v>39</v>
      </c>
      <c r="E1002" s="7">
        <v>1070.4469999999999</v>
      </c>
    </row>
    <row r="1003" spans="1:5" x14ac:dyDescent="0.25">
      <c r="A1003" s="6" t="s">
        <v>21</v>
      </c>
      <c r="B1003" s="6" t="s">
        <v>19</v>
      </c>
      <c r="C1003" s="6" t="s">
        <v>25</v>
      </c>
      <c r="D1003" t="s">
        <v>39</v>
      </c>
      <c r="E1003" s="7">
        <v>3425.4053350000004</v>
      </c>
    </row>
    <row r="1004" spans="1:5" x14ac:dyDescent="0.25">
      <c r="A1004" s="6" t="s">
        <v>18</v>
      </c>
      <c r="B1004" s="6" t="s">
        <v>22</v>
      </c>
      <c r="C1004" s="6" t="s">
        <v>20</v>
      </c>
      <c r="D1004" t="s">
        <v>39</v>
      </c>
      <c r="E1004" s="7">
        <v>188.0487</v>
      </c>
    </row>
    <row r="1005" spans="1:5" x14ac:dyDescent="0.25">
      <c r="A1005" s="6" t="s">
        <v>21</v>
      </c>
      <c r="B1005" s="6" t="s">
        <v>22</v>
      </c>
      <c r="C1005" s="6" t="s">
        <v>24</v>
      </c>
      <c r="D1005" t="s">
        <v>39</v>
      </c>
      <c r="E1005" s="7">
        <v>329.25298499999997</v>
      </c>
    </row>
    <row r="1006" spans="1:5" x14ac:dyDescent="0.25">
      <c r="A1006" s="6" t="s">
        <v>18</v>
      </c>
      <c r="B1006" s="6" t="s">
        <v>22</v>
      </c>
      <c r="C1006" s="6" t="s">
        <v>24</v>
      </c>
      <c r="D1006" t="s">
        <v>39</v>
      </c>
      <c r="E1006" s="7">
        <v>302.18091500000003</v>
      </c>
    </row>
    <row r="1007" spans="1:5" x14ac:dyDescent="0.25">
      <c r="A1007" s="6" t="s">
        <v>18</v>
      </c>
      <c r="B1007" s="6" t="s">
        <v>22</v>
      </c>
      <c r="C1007" s="6" t="s">
        <v>25</v>
      </c>
      <c r="D1007" t="s">
        <v>39</v>
      </c>
      <c r="E1007" s="7">
        <v>274.19479999999999</v>
      </c>
    </row>
    <row r="1008" spans="1:5" x14ac:dyDescent="0.25">
      <c r="A1008" s="6" t="s">
        <v>18</v>
      </c>
      <c r="B1008" s="6" t="s">
        <v>22</v>
      </c>
      <c r="C1008" s="6" t="s">
        <v>23</v>
      </c>
      <c r="D1008" t="s">
        <v>39</v>
      </c>
      <c r="E1008" s="7">
        <v>828.3680700000001</v>
      </c>
    </row>
    <row r="1009" spans="1:5" x14ac:dyDescent="0.25">
      <c r="A1009" s="6" t="s">
        <v>21</v>
      </c>
      <c r="B1009" s="6" t="s">
        <v>22</v>
      </c>
      <c r="C1009" s="6" t="s">
        <v>23</v>
      </c>
      <c r="D1009" t="s">
        <v>39</v>
      </c>
      <c r="E1009" s="7">
        <v>172.03537</v>
      </c>
    </row>
    <row r="1010" spans="1:5" x14ac:dyDescent="0.25">
      <c r="A1010" s="6" t="s">
        <v>21</v>
      </c>
      <c r="B1010" s="6" t="s">
        <v>22</v>
      </c>
      <c r="C1010" s="6" t="s">
        <v>23</v>
      </c>
      <c r="D1010" t="s">
        <v>39</v>
      </c>
      <c r="E1010" s="7">
        <v>714.74727999999993</v>
      </c>
    </row>
    <row r="1011" spans="1:5" x14ac:dyDescent="0.25">
      <c r="A1011" s="6" t="s">
        <v>21</v>
      </c>
      <c r="B1011" s="6" t="s">
        <v>19</v>
      </c>
      <c r="C1011" s="6" t="s">
        <v>20</v>
      </c>
      <c r="D1011" t="s">
        <v>39</v>
      </c>
      <c r="E1011" s="7">
        <v>3482.8654000000001</v>
      </c>
    </row>
    <row r="1012" spans="1:5" x14ac:dyDescent="0.25">
      <c r="A1012" s="6" t="s">
        <v>21</v>
      </c>
      <c r="B1012" s="6" t="s">
        <v>19</v>
      </c>
      <c r="C1012" s="6" t="s">
        <v>23</v>
      </c>
      <c r="D1012" t="s">
        <v>39</v>
      </c>
      <c r="E1012" s="7">
        <v>6259.2873090000003</v>
      </c>
    </row>
    <row r="1013" spans="1:5" x14ac:dyDescent="0.25">
      <c r="A1013" s="6" t="s">
        <v>21</v>
      </c>
      <c r="B1013" s="6" t="s">
        <v>19</v>
      </c>
      <c r="C1013" s="6" t="s">
        <v>24</v>
      </c>
      <c r="D1013" t="s">
        <v>39</v>
      </c>
      <c r="E1013" s="7">
        <v>4671.8163249999998</v>
      </c>
    </row>
    <row r="1014" spans="1:5" x14ac:dyDescent="0.25">
      <c r="A1014" s="6" t="s">
        <v>18</v>
      </c>
      <c r="B1014" s="6" t="s">
        <v>19</v>
      </c>
      <c r="C1014" s="6" t="s">
        <v>20</v>
      </c>
      <c r="D1014" t="s">
        <v>39</v>
      </c>
      <c r="E1014" s="7">
        <v>3390.0652999999998</v>
      </c>
    </row>
    <row r="1015" spans="1:5" x14ac:dyDescent="0.25">
      <c r="A1015" s="6" t="s">
        <v>21</v>
      </c>
      <c r="B1015" s="6" t="s">
        <v>22</v>
      </c>
      <c r="C1015" s="6" t="s">
        <v>20</v>
      </c>
      <c r="D1015" t="s">
        <v>39</v>
      </c>
      <c r="E1015" s="7">
        <v>687.59609999999998</v>
      </c>
    </row>
    <row r="1016" spans="1:5" x14ac:dyDescent="0.25">
      <c r="A1016" s="6" t="s">
        <v>18</v>
      </c>
      <c r="B1016" s="6" t="s">
        <v>19</v>
      </c>
      <c r="C1016" s="6" t="s">
        <v>20</v>
      </c>
      <c r="D1016" t="s">
        <v>39</v>
      </c>
      <c r="E1016" s="7">
        <v>3639.7575999999999</v>
      </c>
    </row>
    <row r="1017" spans="1:5" x14ac:dyDescent="0.25">
      <c r="A1017" s="6" t="s">
        <v>21</v>
      </c>
      <c r="B1017" s="6" t="s">
        <v>22</v>
      </c>
      <c r="C1017" s="6" t="s">
        <v>24</v>
      </c>
      <c r="D1017" t="s">
        <v>39</v>
      </c>
      <c r="E1017" s="7">
        <v>542.50233500000002</v>
      </c>
    </row>
    <row r="1018" spans="1:5" x14ac:dyDescent="0.25">
      <c r="A1018" s="6" t="s">
        <v>21</v>
      </c>
      <c r="B1018" s="6" t="s">
        <v>22</v>
      </c>
      <c r="C1018" s="6" t="s">
        <v>25</v>
      </c>
      <c r="D1018" t="s">
        <v>39</v>
      </c>
      <c r="E1018" s="7">
        <v>1314.3336649999999</v>
      </c>
    </row>
    <row r="1019" spans="1:5" x14ac:dyDescent="0.25">
      <c r="A1019" s="6" t="s">
        <v>18</v>
      </c>
      <c r="B1019" s="6" t="s">
        <v>22</v>
      </c>
      <c r="C1019" s="6" t="s">
        <v>25</v>
      </c>
      <c r="D1019" t="s">
        <v>39</v>
      </c>
      <c r="E1019" s="7">
        <v>705.00213000000008</v>
      </c>
    </row>
    <row r="1020" spans="1:5" x14ac:dyDescent="0.25">
      <c r="A1020" s="6" t="s">
        <v>21</v>
      </c>
      <c r="B1020" s="6" t="s">
        <v>22</v>
      </c>
      <c r="C1020" s="6" t="s">
        <v>23</v>
      </c>
      <c r="D1020" t="s">
        <v>39</v>
      </c>
      <c r="E1020" s="7">
        <v>937.79046999999991</v>
      </c>
    </row>
    <row r="1021" spans="1:5" x14ac:dyDescent="0.25">
      <c r="A1021" s="6" t="s">
        <v>18</v>
      </c>
      <c r="B1021" s="6" t="s">
        <v>22</v>
      </c>
      <c r="C1021" s="6" t="s">
        <v>20</v>
      </c>
      <c r="D1021" t="s">
        <v>39</v>
      </c>
      <c r="E1021" s="7">
        <v>1079.5937330000002</v>
      </c>
    </row>
    <row r="1022" spans="1:5" x14ac:dyDescent="0.25">
      <c r="A1022" s="6" t="s">
        <v>21</v>
      </c>
      <c r="B1022" s="6" t="s">
        <v>22</v>
      </c>
      <c r="C1022" s="6" t="s">
        <v>24</v>
      </c>
      <c r="D1022" t="s">
        <v>39</v>
      </c>
      <c r="E1022" s="7">
        <v>1060.05483</v>
      </c>
    </row>
    <row r="1023" spans="1:5" x14ac:dyDescent="0.25">
      <c r="A1023" s="6" t="s">
        <v>18</v>
      </c>
      <c r="B1023" s="6" t="s">
        <v>22</v>
      </c>
      <c r="C1023" s="6" t="s">
        <v>25</v>
      </c>
      <c r="D1023" t="s">
        <v>39</v>
      </c>
      <c r="E1023" s="7">
        <v>220.59807999999998</v>
      </c>
    </row>
    <row r="1024" spans="1:5" x14ac:dyDescent="0.25">
      <c r="A1024" s="6" t="s">
        <v>18</v>
      </c>
      <c r="B1024" s="6" t="s">
        <v>22</v>
      </c>
      <c r="C1024" s="6" t="s">
        <v>23</v>
      </c>
      <c r="D1024" t="s">
        <v>41</v>
      </c>
      <c r="E1024" s="7">
        <v>1109.07178</v>
      </c>
    </row>
    <row r="1025" spans="1:5" x14ac:dyDescent="0.25">
      <c r="A1025" s="6" t="s">
        <v>21</v>
      </c>
      <c r="B1025" s="6" t="s">
        <v>19</v>
      </c>
      <c r="C1025" s="6" t="s">
        <v>20</v>
      </c>
      <c r="D1025" t="s">
        <v>41</v>
      </c>
      <c r="E1025" s="7">
        <v>3683.7466999999997</v>
      </c>
    </row>
    <row r="1026" spans="1:5" x14ac:dyDescent="0.25">
      <c r="A1026" s="6" t="s">
        <v>18</v>
      </c>
      <c r="B1026" s="6" t="s">
        <v>22</v>
      </c>
      <c r="C1026" s="6" t="s">
        <v>25</v>
      </c>
      <c r="D1026" t="s">
        <v>41</v>
      </c>
      <c r="E1026" s="7">
        <v>1322.884695</v>
      </c>
    </row>
    <row r="1027" spans="1:5" x14ac:dyDescent="0.25">
      <c r="A1027" s="6" t="s">
        <v>21</v>
      </c>
      <c r="B1027" s="6" t="s">
        <v>19</v>
      </c>
      <c r="C1027" s="6" t="s">
        <v>20</v>
      </c>
      <c r="D1027" t="s">
        <v>41</v>
      </c>
      <c r="E1027" s="7">
        <v>3871.1</v>
      </c>
    </row>
    <row r="1028" spans="1:5" x14ac:dyDescent="0.25">
      <c r="A1028" s="6" t="s">
        <v>21</v>
      </c>
      <c r="B1028" s="6" t="s">
        <v>19</v>
      </c>
      <c r="C1028" s="6" t="s">
        <v>20</v>
      </c>
      <c r="D1028" t="s">
        <v>41</v>
      </c>
      <c r="E1028" s="7">
        <v>3558.5576000000001</v>
      </c>
    </row>
    <row r="1029" spans="1:5" x14ac:dyDescent="0.25">
      <c r="A1029" s="6" t="s">
        <v>21</v>
      </c>
      <c r="B1029" s="6" t="s">
        <v>19</v>
      </c>
      <c r="C1029" s="6" t="s">
        <v>20</v>
      </c>
      <c r="D1029" t="s">
        <v>41</v>
      </c>
      <c r="E1029" s="7">
        <v>5119.4559140000001</v>
      </c>
    </row>
    <row r="1030" spans="1:5" x14ac:dyDescent="0.25">
      <c r="A1030" s="6" t="s">
        <v>21</v>
      </c>
      <c r="B1030" s="6" t="s">
        <v>19</v>
      </c>
      <c r="C1030" s="6" t="s">
        <v>25</v>
      </c>
      <c r="D1030" t="s">
        <v>41</v>
      </c>
      <c r="E1030" s="7">
        <v>3977.4276299999997</v>
      </c>
    </row>
    <row r="1031" spans="1:5" x14ac:dyDescent="0.25">
      <c r="A1031" s="6" t="s">
        <v>21</v>
      </c>
      <c r="B1031" s="6" t="s">
        <v>19</v>
      </c>
      <c r="C1031" s="6" t="s">
        <v>20</v>
      </c>
      <c r="D1031" t="s">
        <v>41</v>
      </c>
      <c r="E1031" s="7">
        <v>4817.3360999999995</v>
      </c>
    </row>
    <row r="1032" spans="1:5" x14ac:dyDescent="0.25">
      <c r="A1032" s="6" t="s">
        <v>18</v>
      </c>
      <c r="B1032" s="6" t="s">
        <v>22</v>
      </c>
      <c r="C1032" s="6" t="s">
        <v>23</v>
      </c>
      <c r="D1032" t="s">
        <v>41</v>
      </c>
      <c r="E1032" s="7">
        <v>494.97587000000004</v>
      </c>
    </row>
    <row r="1033" spans="1:5" x14ac:dyDescent="0.25">
      <c r="A1033" s="6" t="s">
        <v>21</v>
      </c>
      <c r="B1033" s="6" t="s">
        <v>22</v>
      </c>
      <c r="C1033" s="6" t="s">
        <v>25</v>
      </c>
      <c r="D1033" t="s">
        <v>41</v>
      </c>
      <c r="E1033" s="7">
        <v>607.96715000000006</v>
      </c>
    </row>
    <row r="1034" spans="1:5" x14ac:dyDescent="0.25">
      <c r="A1034" s="6" t="s">
        <v>21</v>
      </c>
      <c r="B1034" s="6" t="s">
        <v>22</v>
      </c>
      <c r="C1034" s="6" t="s">
        <v>20</v>
      </c>
      <c r="D1034" t="s">
        <v>41</v>
      </c>
      <c r="E1034" s="7">
        <v>2063.0283509999999</v>
      </c>
    </row>
    <row r="1035" spans="1:5" x14ac:dyDescent="0.25">
      <c r="A1035" s="6" t="s">
        <v>18</v>
      </c>
      <c r="B1035" s="6" t="s">
        <v>22</v>
      </c>
      <c r="C1035" s="6" t="s">
        <v>25</v>
      </c>
      <c r="D1035" t="s">
        <v>41</v>
      </c>
      <c r="E1035" s="7">
        <v>339.33563500000002</v>
      </c>
    </row>
    <row r="1036" spans="1:5" x14ac:dyDescent="0.25">
      <c r="A1036" s="6" t="s">
        <v>21</v>
      </c>
      <c r="B1036" s="6" t="s">
        <v>19</v>
      </c>
      <c r="C1036" s="6" t="s">
        <v>23</v>
      </c>
      <c r="D1036" t="s">
        <v>41</v>
      </c>
      <c r="E1036" s="7">
        <v>3870.9175999999998</v>
      </c>
    </row>
    <row r="1037" spans="1:5" x14ac:dyDescent="0.25">
      <c r="A1037" s="6" t="s">
        <v>18</v>
      </c>
      <c r="B1037" s="6" t="s">
        <v>22</v>
      </c>
      <c r="C1037" s="6" t="s">
        <v>25</v>
      </c>
      <c r="D1037" t="s">
        <v>41</v>
      </c>
      <c r="E1037" s="7">
        <v>221.11307499999998</v>
      </c>
    </row>
    <row r="1038" spans="1:5" x14ac:dyDescent="0.25">
      <c r="A1038" s="6" t="s">
        <v>21</v>
      </c>
      <c r="B1038" s="6" t="s">
        <v>19</v>
      </c>
      <c r="C1038" s="6" t="s">
        <v>24</v>
      </c>
      <c r="D1038" t="s">
        <v>41</v>
      </c>
      <c r="E1038" s="7">
        <v>4749.649445</v>
      </c>
    </row>
    <row r="1039" spans="1:5" x14ac:dyDescent="0.25">
      <c r="A1039" s="6" t="s">
        <v>18</v>
      </c>
      <c r="B1039" s="6" t="s">
        <v>22</v>
      </c>
      <c r="C1039" s="6" t="s">
        <v>24</v>
      </c>
      <c r="D1039" t="s">
        <v>41</v>
      </c>
      <c r="E1039" s="7">
        <v>598.95236499999999</v>
      </c>
    </row>
    <row r="1040" spans="1:5" x14ac:dyDescent="0.25">
      <c r="A1040" s="6" t="s">
        <v>18</v>
      </c>
      <c r="B1040" s="6" t="s">
        <v>22</v>
      </c>
      <c r="C1040" s="6" t="s">
        <v>20</v>
      </c>
      <c r="D1040" t="s">
        <v>41</v>
      </c>
      <c r="E1040" s="7">
        <v>1423.5072</v>
      </c>
    </row>
    <row r="1041" spans="1:5" x14ac:dyDescent="0.25">
      <c r="A1041" s="6" t="s">
        <v>18</v>
      </c>
      <c r="B1041" s="6" t="s">
        <v>22</v>
      </c>
      <c r="C1041" s="6" t="s">
        <v>23</v>
      </c>
      <c r="D1041" t="s">
        <v>41</v>
      </c>
      <c r="E1041" s="7">
        <v>592.01040999999998</v>
      </c>
    </row>
    <row r="1042" spans="1:5" x14ac:dyDescent="0.25">
      <c r="A1042" s="6" t="s">
        <v>21</v>
      </c>
      <c r="B1042" s="6" t="s">
        <v>22</v>
      </c>
      <c r="C1042" s="6" t="s">
        <v>23</v>
      </c>
      <c r="D1042" t="s">
        <v>41</v>
      </c>
      <c r="E1042" s="7">
        <v>153.24697</v>
      </c>
    </row>
    <row r="1043" spans="1:5" x14ac:dyDescent="0.25">
      <c r="A1043" s="6" t="s">
        <v>18</v>
      </c>
      <c r="B1043" s="6" t="s">
        <v>22</v>
      </c>
      <c r="C1043" s="6" t="s">
        <v>25</v>
      </c>
      <c r="D1043" t="s">
        <v>41</v>
      </c>
      <c r="E1043" s="7">
        <v>275.502095</v>
      </c>
    </row>
    <row r="1044" spans="1:5" x14ac:dyDescent="0.25">
      <c r="A1044" s="6" t="s">
        <v>18</v>
      </c>
      <c r="B1044" s="6" t="s">
        <v>22</v>
      </c>
      <c r="C1044" s="6" t="s">
        <v>25</v>
      </c>
      <c r="D1044" t="s">
        <v>41</v>
      </c>
      <c r="E1044" s="7">
        <v>793.52911500000005</v>
      </c>
    </row>
    <row r="1045" spans="1:5" x14ac:dyDescent="0.25">
      <c r="A1045" s="6" t="s">
        <v>21</v>
      </c>
      <c r="B1045" s="6" t="s">
        <v>19</v>
      </c>
      <c r="C1045" s="6" t="s">
        <v>23</v>
      </c>
      <c r="D1045" t="s">
        <v>41</v>
      </c>
      <c r="E1045" s="7">
        <v>3716.51638</v>
      </c>
    </row>
    <row r="1046" spans="1:5" x14ac:dyDescent="0.25">
      <c r="A1046" s="6" t="s">
        <v>18</v>
      </c>
      <c r="B1046" s="6" t="s">
        <v>22</v>
      </c>
      <c r="C1046" s="6" t="s">
        <v>23</v>
      </c>
      <c r="D1046" t="s">
        <v>41</v>
      </c>
      <c r="E1046" s="7">
        <v>202.69740999999999</v>
      </c>
    </row>
    <row r="1047" spans="1:5" x14ac:dyDescent="0.25">
      <c r="A1047" s="6" t="s">
        <v>18</v>
      </c>
      <c r="B1047" s="6" t="s">
        <v>22</v>
      </c>
      <c r="C1047" s="6" t="s">
        <v>23</v>
      </c>
      <c r="D1047" t="s">
        <v>41</v>
      </c>
      <c r="E1047" s="7">
        <v>376.68838</v>
      </c>
    </row>
    <row r="1048" spans="1:5" x14ac:dyDescent="0.25">
      <c r="A1048" s="6" t="s">
        <v>21</v>
      </c>
      <c r="B1048" s="6" t="s">
        <v>22</v>
      </c>
      <c r="C1048" s="6" t="s">
        <v>23</v>
      </c>
      <c r="D1048" t="s">
        <v>41</v>
      </c>
      <c r="E1048" s="7">
        <v>1022.62842</v>
      </c>
    </row>
    <row r="1049" spans="1:5" x14ac:dyDescent="0.25">
      <c r="A1049" s="6" t="s">
        <v>21</v>
      </c>
      <c r="B1049" s="6" t="s">
        <v>19</v>
      </c>
      <c r="C1049" s="6" t="s">
        <v>23</v>
      </c>
      <c r="D1049" t="s">
        <v>41</v>
      </c>
      <c r="E1049" s="7">
        <v>4705.55321</v>
      </c>
    </row>
    <row r="1050" spans="1:5" x14ac:dyDescent="0.25">
      <c r="A1050" s="6" t="s">
        <v>18</v>
      </c>
      <c r="B1050" s="6" t="s">
        <v>22</v>
      </c>
      <c r="C1050" s="6" t="s">
        <v>24</v>
      </c>
      <c r="D1050" t="s">
        <v>41</v>
      </c>
      <c r="E1050" s="7">
        <v>240.47337999999999</v>
      </c>
    </row>
    <row r="1051" spans="1:5" x14ac:dyDescent="0.25">
      <c r="A1051" s="6" t="s">
        <v>21</v>
      </c>
      <c r="B1051" s="6" t="s">
        <v>22</v>
      </c>
      <c r="C1051" s="6" t="s">
        <v>20</v>
      </c>
      <c r="D1051" t="s">
        <v>41</v>
      </c>
      <c r="E1051" s="7">
        <v>774.03370000000007</v>
      </c>
    </row>
    <row r="1052" spans="1:5" x14ac:dyDescent="0.25">
      <c r="A1052" s="6" t="s">
        <v>18</v>
      </c>
      <c r="B1052" s="6" t="s">
        <v>22</v>
      </c>
      <c r="C1052" s="6" t="s">
        <v>20</v>
      </c>
      <c r="D1052" t="s">
        <v>41</v>
      </c>
      <c r="E1052" s="7">
        <v>963.4538</v>
      </c>
    </row>
    <row r="1053" spans="1:5" x14ac:dyDescent="0.25">
      <c r="A1053" s="6" t="s">
        <v>18</v>
      </c>
      <c r="B1053" s="6" t="s">
        <v>22</v>
      </c>
      <c r="C1053" s="6" t="s">
        <v>20</v>
      </c>
      <c r="D1053" t="s">
        <v>41</v>
      </c>
      <c r="E1053" s="7">
        <v>1116.3568</v>
      </c>
    </row>
    <row r="1054" spans="1:5" x14ac:dyDescent="0.25">
      <c r="A1054" s="6" t="s">
        <v>18</v>
      </c>
      <c r="B1054" s="6" t="s">
        <v>22</v>
      </c>
      <c r="C1054" s="6" t="s">
        <v>20</v>
      </c>
      <c r="D1054" t="s">
        <v>41</v>
      </c>
      <c r="E1054" s="7">
        <v>216.67320000000001</v>
      </c>
    </row>
    <row r="1055" spans="1:5" x14ac:dyDescent="0.25">
      <c r="A1055" s="6" t="s">
        <v>18</v>
      </c>
      <c r="B1055" s="6" t="s">
        <v>22</v>
      </c>
      <c r="C1055" s="6" t="s">
        <v>23</v>
      </c>
      <c r="D1055" t="s">
        <v>41</v>
      </c>
      <c r="E1055" s="7">
        <v>513.82566999999995</v>
      </c>
    </row>
    <row r="1056" spans="1:5" x14ac:dyDescent="0.25">
      <c r="A1056" s="6" t="s">
        <v>18</v>
      </c>
      <c r="B1056" s="6" t="s">
        <v>22</v>
      </c>
      <c r="C1056" s="6" t="s">
        <v>23</v>
      </c>
      <c r="D1056" t="s">
        <v>41</v>
      </c>
      <c r="E1056" s="7">
        <v>987.76077000000009</v>
      </c>
    </row>
    <row r="1057" spans="1:5" x14ac:dyDescent="0.25">
      <c r="A1057" s="6" t="s">
        <v>18</v>
      </c>
      <c r="B1057" s="6" t="s">
        <v>22</v>
      </c>
      <c r="C1057" s="6" t="s">
        <v>24</v>
      </c>
      <c r="D1057" t="s">
        <v>41</v>
      </c>
      <c r="E1057" s="7">
        <v>1095.96947</v>
      </c>
    </row>
    <row r="1058" spans="1:5" x14ac:dyDescent="0.25">
      <c r="A1058" s="6" t="s">
        <v>18</v>
      </c>
      <c r="B1058" s="6" t="s">
        <v>22</v>
      </c>
      <c r="C1058" s="6" t="s">
        <v>25</v>
      </c>
      <c r="D1058" t="s">
        <v>41</v>
      </c>
      <c r="E1058" s="7">
        <v>633.43435499999998</v>
      </c>
    </row>
    <row r="1059" spans="1:5" x14ac:dyDescent="0.25">
      <c r="A1059" s="6" t="s">
        <v>21</v>
      </c>
      <c r="B1059" s="6" t="s">
        <v>22</v>
      </c>
      <c r="C1059" s="6" t="s">
        <v>24</v>
      </c>
      <c r="D1059" t="s">
        <v>41</v>
      </c>
      <c r="E1059" s="7">
        <v>694.87007999999992</v>
      </c>
    </row>
    <row r="1060" spans="1:5" x14ac:dyDescent="0.25">
      <c r="A1060" s="6" t="s">
        <v>21</v>
      </c>
      <c r="B1060" s="6" t="s">
        <v>19</v>
      </c>
      <c r="C1060" s="6" t="s">
        <v>23</v>
      </c>
      <c r="D1060" t="s">
        <v>41</v>
      </c>
      <c r="E1060" s="7">
        <v>3695.02567</v>
      </c>
    </row>
    <row r="1061" spans="1:5" x14ac:dyDescent="0.25">
      <c r="A1061" s="6" t="s">
        <v>18</v>
      </c>
      <c r="B1061" s="6" t="s">
        <v>19</v>
      </c>
      <c r="C1061" s="6" t="s">
        <v>23</v>
      </c>
      <c r="D1061" t="s">
        <v>41</v>
      </c>
      <c r="E1061" s="7">
        <v>3614.9483500000001</v>
      </c>
    </row>
    <row r="1062" spans="1:5" x14ac:dyDescent="0.25">
      <c r="A1062" s="6" t="s">
        <v>21</v>
      </c>
      <c r="B1062" s="6" t="s">
        <v>22</v>
      </c>
      <c r="C1062" s="6" t="s">
        <v>20</v>
      </c>
      <c r="D1062" t="s">
        <v>41</v>
      </c>
      <c r="E1062" s="7">
        <v>1045.0552</v>
      </c>
    </row>
    <row r="1063" spans="1:5" x14ac:dyDescent="0.25">
      <c r="A1063" s="6" t="s">
        <v>18</v>
      </c>
      <c r="B1063" s="6" t="s">
        <v>22</v>
      </c>
      <c r="C1063" s="6" t="s">
        <v>20</v>
      </c>
      <c r="D1063" t="s">
        <v>41</v>
      </c>
      <c r="E1063" s="7">
        <v>483.06299999999999</v>
      </c>
    </row>
    <row r="1064" spans="1:5" x14ac:dyDescent="0.25">
      <c r="A1064" s="6" t="s">
        <v>18</v>
      </c>
      <c r="B1064" s="6" t="s">
        <v>19</v>
      </c>
      <c r="C1064" s="6" t="s">
        <v>20</v>
      </c>
      <c r="D1064" t="s">
        <v>41</v>
      </c>
      <c r="E1064" s="7">
        <v>4882.4449999999997</v>
      </c>
    </row>
    <row r="1065" spans="1:5" x14ac:dyDescent="0.25">
      <c r="A1065" s="6" t="s">
        <v>18</v>
      </c>
      <c r="B1065" s="6" t="s">
        <v>22</v>
      </c>
      <c r="C1065" s="6" t="s">
        <v>23</v>
      </c>
      <c r="D1065" t="s">
        <v>41</v>
      </c>
      <c r="E1065" s="7">
        <v>163.18212</v>
      </c>
    </row>
    <row r="1066" spans="1:5" x14ac:dyDescent="0.25">
      <c r="A1066" s="6" t="s">
        <v>18</v>
      </c>
      <c r="B1066" s="6" t="s">
        <v>22</v>
      </c>
      <c r="C1066" s="6" t="s">
        <v>25</v>
      </c>
      <c r="D1066" t="s">
        <v>41</v>
      </c>
      <c r="E1066" s="7">
        <v>1490.15167</v>
      </c>
    </row>
    <row r="1067" spans="1:5" x14ac:dyDescent="0.25">
      <c r="A1067" s="6" t="s">
        <v>18</v>
      </c>
      <c r="B1067" s="6" t="s">
        <v>19</v>
      </c>
      <c r="C1067" s="6" t="s">
        <v>23</v>
      </c>
      <c r="D1067" t="s">
        <v>41</v>
      </c>
      <c r="E1067" s="7">
        <v>3713.3898200000003</v>
      </c>
    </row>
    <row r="1068" spans="1:5" x14ac:dyDescent="0.25">
      <c r="A1068" s="6" t="s">
        <v>18</v>
      </c>
      <c r="B1068" s="6" t="s">
        <v>22</v>
      </c>
      <c r="C1068" s="6" t="s">
        <v>20</v>
      </c>
      <c r="D1068" t="s">
        <v>41</v>
      </c>
      <c r="E1068" s="7">
        <v>737.17719999999997</v>
      </c>
    </row>
    <row r="1069" spans="1:5" x14ac:dyDescent="0.25">
      <c r="A1069" s="6" t="s">
        <v>21</v>
      </c>
      <c r="B1069" s="6" t="s">
        <v>22</v>
      </c>
      <c r="C1069" s="6" t="s">
        <v>23</v>
      </c>
      <c r="D1069" t="s">
        <v>41</v>
      </c>
      <c r="E1069" s="7">
        <v>268.94953999999996</v>
      </c>
    </row>
    <row r="1070" spans="1:5" x14ac:dyDescent="0.25">
      <c r="A1070" s="6" t="s">
        <v>18</v>
      </c>
      <c r="B1070" s="6" t="s">
        <v>22</v>
      </c>
      <c r="C1070" s="6" t="s">
        <v>24</v>
      </c>
      <c r="D1070" t="s">
        <v>41</v>
      </c>
      <c r="E1070" s="7">
        <v>744.36430499999994</v>
      </c>
    </row>
    <row r="1071" spans="1:5" x14ac:dyDescent="0.25">
      <c r="A1071" s="6" t="s">
        <v>21</v>
      </c>
      <c r="B1071" s="6" t="s">
        <v>22</v>
      </c>
      <c r="C1071" s="6" t="s">
        <v>23</v>
      </c>
      <c r="D1071" t="s">
        <v>41</v>
      </c>
      <c r="E1071" s="7">
        <v>446.32051000000001</v>
      </c>
    </row>
    <row r="1072" spans="1:5" x14ac:dyDescent="0.25">
      <c r="A1072" s="6" t="s">
        <v>21</v>
      </c>
      <c r="B1072" s="6" t="s">
        <v>22</v>
      </c>
      <c r="C1072" s="6" t="s">
        <v>23</v>
      </c>
      <c r="D1072" t="s">
        <v>41</v>
      </c>
      <c r="E1072" s="7">
        <v>715.26714000000004</v>
      </c>
    </row>
    <row r="1073" spans="1:5" x14ac:dyDescent="0.25">
      <c r="A1073" s="6" t="s">
        <v>18</v>
      </c>
      <c r="B1073" s="6" t="s">
        <v>19</v>
      </c>
      <c r="C1073" s="6" t="s">
        <v>25</v>
      </c>
      <c r="D1073" t="s">
        <v>41</v>
      </c>
      <c r="E1073" s="7">
        <v>3851.1628299999998</v>
      </c>
    </row>
    <row r="1074" spans="1:5" x14ac:dyDescent="0.25">
      <c r="A1074" s="6" t="s">
        <v>21</v>
      </c>
      <c r="B1074" s="6" t="s">
        <v>22</v>
      </c>
      <c r="C1074" s="6" t="s">
        <v>20</v>
      </c>
      <c r="D1074" t="s">
        <v>41</v>
      </c>
      <c r="E1074" s="7">
        <v>719.68669999999997</v>
      </c>
    </row>
    <row r="1075" spans="1:5" x14ac:dyDescent="0.25">
      <c r="A1075" s="6" t="s">
        <v>18</v>
      </c>
      <c r="B1075" s="6" t="s">
        <v>22</v>
      </c>
      <c r="C1075" s="6" t="s">
        <v>23</v>
      </c>
      <c r="D1075" t="s">
        <v>41</v>
      </c>
      <c r="E1075" s="7">
        <v>1264.8703399999999</v>
      </c>
    </row>
    <row r="1076" spans="1:5" x14ac:dyDescent="0.25">
      <c r="A1076" s="6" t="s">
        <v>21</v>
      </c>
      <c r="B1076" s="6" t="s">
        <v>22</v>
      </c>
      <c r="C1076" s="6" t="s">
        <v>23</v>
      </c>
      <c r="D1076" t="s">
        <v>41</v>
      </c>
      <c r="E1076" s="7">
        <v>198.69333999999998</v>
      </c>
    </row>
    <row r="1077" spans="1:5" x14ac:dyDescent="0.25">
      <c r="A1077" s="6" t="s">
        <v>21</v>
      </c>
      <c r="B1077" s="6" t="s">
        <v>19</v>
      </c>
      <c r="C1077" s="6" t="s">
        <v>24</v>
      </c>
      <c r="D1077" t="s">
        <v>41</v>
      </c>
      <c r="E1077" s="7">
        <v>3621.9405449999999</v>
      </c>
    </row>
    <row r="1078" spans="1:5" x14ac:dyDescent="0.25">
      <c r="A1078" s="6" t="s">
        <v>18</v>
      </c>
      <c r="B1078" s="6" t="s">
        <v>22</v>
      </c>
      <c r="C1078" s="6" t="s">
        <v>23</v>
      </c>
      <c r="D1078" t="s">
        <v>41</v>
      </c>
      <c r="E1078" s="7">
        <v>2046.2997660000001</v>
      </c>
    </row>
    <row r="1079" spans="1:5" x14ac:dyDescent="0.25">
      <c r="A1079" s="6" t="s">
        <v>21</v>
      </c>
      <c r="B1079" s="6" t="s">
        <v>22</v>
      </c>
      <c r="C1079" s="6" t="s">
        <v>24</v>
      </c>
      <c r="D1079" t="s">
        <v>41</v>
      </c>
      <c r="E1079" s="7">
        <v>726.57024999999999</v>
      </c>
    </row>
    <row r="1080" spans="1:5" x14ac:dyDescent="0.25">
      <c r="A1080" s="6" t="s">
        <v>18</v>
      </c>
      <c r="B1080" s="6" t="s">
        <v>19</v>
      </c>
      <c r="C1080" s="6" t="s">
        <v>25</v>
      </c>
      <c r="D1080" t="s">
        <v>41</v>
      </c>
      <c r="E1080" s="7">
        <v>4789.6791350000003</v>
      </c>
    </row>
    <row r="1081" spans="1:5" x14ac:dyDescent="0.25">
      <c r="A1081" s="6" t="s">
        <v>18</v>
      </c>
      <c r="B1081" s="6" t="s">
        <v>22</v>
      </c>
      <c r="C1081" s="6" t="s">
        <v>23</v>
      </c>
      <c r="D1081" t="s">
        <v>41</v>
      </c>
      <c r="E1081" s="7">
        <v>1226.55069</v>
      </c>
    </row>
    <row r="1082" spans="1:5" x14ac:dyDescent="0.25">
      <c r="A1082" s="6" t="s">
        <v>18</v>
      </c>
      <c r="B1082" s="6" t="s">
        <v>22</v>
      </c>
      <c r="C1082" s="6" t="s">
        <v>20</v>
      </c>
      <c r="D1082" t="s">
        <v>41</v>
      </c>
      <c r="E1082" s="7">
        <v>1264.6206999999999</v>
      </c>
    </row>
    <row r="1083" spans="1:5" x14ac:dyDescent="0.25">
      <c r="A1083" s="6" t="s">
        <v>21</v>
      </c>
      <c r="B1083" s="6" t="s">
        <v>19</v>
      </c>
      <c r="C1083" s="6" t="s">
        <v>23</v>
      </c>
      <c r="D1083" t="s">
        <v>41</v>
      </c>
      <c r="E1083" s="7">
        <v>4212.4515300000003</v>
      </c>
    </row>
    <row r="1084" spans="1:5" x14ac:dyDescent="0.25">
      <c r="A1084" s="6" t="s">
        <v>21</v>
      </c>
      <c r="B1084" s="6" t="s">
        <v>22</v>
      </c>
      <c r="C1084" s="6" t="s">
        <v>23</v>
      </c>
      <c r="D1084" t="s">
        <v>41</v>
      </c>
      <c r="E1084" s="7">
        <v>812.44083999999998</v>
      </c>
    </row>
    <row r="1085" spans="1:5" x14ac:dyDescent="0.25">
      <c r="A1085" s="6" t="s">
        <v>21</v>
      </c>
      <c r="B1085" s="6" t="s">
        <v>22</v>
      </c>
      <c r="C1085" s="6" t="s">
        <v>25</v>
      </c>
      <c r="D1085" t="s">
        <v>41</v>
      </c>
      <c r="E1085" s="7">
        <v>466.76076499999999</v>
      </c>
    </row>
    <row r="1086" spans="1:5" x14ac:dyDescent="0.25">
      <c r="A1086" s="6" t="s">
        <v>21</v>
      </c>
      <c r="B1086" s="6" t="s">
        <v>19</v>
      </c>
      <c r="C1086" s="6" t="s">
        <v>24</v>
      </c>
      <c r="D1086" t="s">
        <v>41</v>
      </c>
      <c r="E1086" s="7">
        <v>4276.0502200000001</v>
      </c>
    </row>
    <row r="1087" spans="1:5" x14ac:dyDescent="0.25">
      <c r="A1087" s="6" t="s">
        <v>21</v>
      </c>
      <c r="B1087" s="6" t="s">
        <v>22</v>
      </c>
      <c r="C1087" s="6" t="s">
        <v>20</v>
      </c>
      <c r="D1087" t="s">
        <v>41</v>
      </c>
      <c r="E1087" s="7">
        <v>914.45650000000001</v>
      </c>
    </row>
    <row r="1088" spans="1:5" x14ac:dyDescent="0.25">
      <c r="A1088" s="6" t="s">
        <v>18</v>
      </c>
      <c r="B1088" s="6" t="s">
        <v>19</v>
      </c>
      <c r="C1088" s="6" t="s">
        <v>25</v>
      </c>
      <c r="D1088" t="s">
        <v>41</v>
      </c>
      <c r="E1088" s="7">
        <v>4851.7563150000005</v>
      </c>
    </row>
    <row r="1089" spans="1:5" x14ac:dyDescent="0.25">
      <c r="A1089" s="6" t="s">
        <v>18</v>
      </c>
      <c r="B1089" s="6" t="s">
        <v>22</v>
      </c>
      <c r="C1089" s="6" t="s">
        <v>25</v>
      </c>
      <c r="D1089" t="s">
        <v>41</v>
      </c>
      <c r="E1089" s="7">
        <v>1914.4576519999998</v>
      </c>
    </row>
    <row r="1090" spans="1:5" x14ac:dyDescent="0.25">
      <c r="A1090" s="6" t="s">
        <v>21</v>
      </c>
      <c r="B1090" s="6" t="s">
        <v>22</v>
      </c>
      <c r="C1090" s="6" t="s">
        <v>25</v>
      </c>
      <c r="D1090" t="s">
        <v>41</v>
      </c>
      <c r="E1090" s="7">
        <v>1398.185035</v>
      </c>
    </row>
    <row r="1091" spans="1:5" x14ac:dyDescent="0.25">
      <c r="A1091" s="6" t="s">
        <v>21</v>
      </c>
      <c r="B1091" s="6" t="s">
        <v>22</v>
      </c>
      <c r="C1091" s="6" t="s">
        <v>23</v>
      </c>
      <c r="D1091" t="s">
        <v>41</v>
      </c>
      <c r="E1091" s="7">
        <v>488.99995000000001</v>
      </c>
    </row>
    <row r="1092" spans="1:5" x14ac:dyDescent="0.25">
      <c r="A1092" s="6" t="s">
        <v>21</v>
      </c>
      <c r="B1092" s="6" t="s">
        <v>22</v>
      </c>
      <c r="C1092" s="6" t="s">
        <v>25</v>
      </c>
      <c r="D1092" t="s">
        <v>41</v>
      </c>
      <c r="E1092" s="7">
        <v>1240.4879100000001</v>
      </c>
    </row>
    <row r="1093" spans="1:5" x14ac:dyDescent="0.25">
      <c r="A1093" s="6" t="s">
        <v>18</v>
      </c>
      <c r="B1093" s="6" t="s">
        <v>22</v>
      </c>
      <c r="C1093" s="6" t="s">
        <v>23</v>
      </c>
      <c r="D1093" t="s">
        <v>41</v>
      </c>
      <c r="E1093" s="7">
        <v>1413.3037749999999</v>
      </c>
    </row>
    <row r="1094" spans="1:5" x14ac:dyDescent="0.25">
      <c r="A1094" s="6" t="s">
        <v>18</v>
      </c>
      <c r="B1094" s="6" t="s">
        <v>22</v>
      </c>
      <c r="C1094" s="6" t="s">
        <v>23</v>
      </c>
      <c r="D1094" t="s">
        <v>41</v>
      </c>
      <c r="E1094" s="7">
        <v>1185.6411499999999</v>
      </c>
    </row>
    <row r="1095" spans="1:5" x14ac:dyDescent="0.25">
      <c r="A1095" s="6" t="s">
        <v>21</v>
      </c>
      <c r="B1095" s="6" t="s">
        <v>22</v>
      </c>
      <c r="C1095" s="6" t="s">
        <v>25</v>
      </c>
      <c r="D1095" t="s">
        <v>41</v>
      </c>
      <c r="E1095" s="7">
        <v>1073.687075</v>
      </c>
    </row>
    <row r="1096" spans="1:5" x14ac:dyDescent="0.25">
      <c r="A1096" s="6" t="s">
        <v>18</v>
      </c>
      <c r="B1096" s="6" t="s">
        <v>22</v>
      </c>
      <c r="C1096" s="6" t="s">
        <v>24</v>
      </c>
      <c r="D1096" t="s">
        <v>41</v>
      </c>
      <c r="E1096" s="7">
        <v>213.80707000000001</v>
      </c>
    </row>
    <row r="1097" spans="1:5" x14ac:dyDescent="0.25">
      <c r="A1097" s="6" t="s">
        <v>18</v>
      </c>
      <c r="B1097" s="6" t="s">
        <v>22</v>
      </c>
      <c r="C1097" s="6" t="s">
        <v>23</v>
      </c>
      <c r="D1097" t="s">
        <v>41</v>
      </c>
      <c r="E1097" s="7">
        <v>163.16683</v>
      </c>
    </row>
    <row r="1098" spans="1:5" x14ac:dyDescent="0.25">
      <c r="A1098" s="6" t="s">
        <v>18</v>
      </c>
      <c r="B1098" s="6" t="s">
        <v>22</v>
      </c>
      <c r="C1098" s="6" t="s">
        <v>25</v>
      </c>
      <c r="D1098" t="s">
        <v>41</v>
      </c>
      <c r="E1098" s="7">
        <v>1139.69002</v>
      </c>
    </row>
    <row r="1099" spans="1:5" x14ac:dyDescent="0.25">
      <c r="A1099" s="6" t="s">
        <v>18</v>
      </c>
      <c r="B1099" s="6" t="s">
        <v>22</v>
      </c>
      <c r="C1099" s="6" t="s">
        <v>24</v>
      </c>
      <c r="D1099" t="s">
        <v>41</v>
      </c>
      <c r="E1099" s="7">
        <v>213.49015</v>
      </c>
    </row>
    <row r="1100" spans="1:5" x14ac:dyDescent="0.25">
      <c r="A1100" s="6" t="s">
        <v>18</v>
      </c>
      <c r="B1100" s="6" t="s">
        <v>22</v>
      </c>
      <c r="C1100" s="6" t="s">
        <v>23</v>
      </c>
      <c r="D1100" t="s">
        <v>41</v>
      </c>
      <c r="E1100" s="7">
        <v>734.57266000000004</v>
      </c>
    </row>
    <row r="1101" spans="1:5" x14ac:dyDescent="0.25">
      <c r="A1101" s="6" t="s">
        <v>21</v>
      </c>
      <c r="B1101" s="6" t="s">
        <v>22</v>
      </c>
      <c r="C1101" s="6" t="s">
        <v>23</v>
      </c>
      <c r="D1101" t="s">
        <v>41</v>
      </c>
      <c r="E1101" s="7">
        <v>1441.8280399999999</v>
      </c>
    </row>
    <row r="1102" spans="1:5" x14ac:dyDescent="0.25">
      <c r="A1102" s="6" t="s">
        <v>21</v>
      </c>
      <c r="B1102" s="6" t="s">
        <v>19</v>
      </c>
      <c r="C1102" s="6" t="s">
        <v>23</v>
      </c>
      <c r="D1102" t="s">
        <v>41</v>
      </c>
      <c r="E1102" s="7">
        <v>4659.9108399999996</v>
      </c>
    </row>
    <row r="1103" spans="1:5" x14ac:dyDescent="0.25">
      <c r="A1103" s="6" t="s">
        <v>18</v>
      </c>
      <c r="B1103" s="6" t="s">
        <v>22</v>
      </c>
      <c r="C1103" s="6" t="s">
        <v>23</v>
      </c>
      <c r="D1103" t="s">
        <v>41</v>
      </c>
      <c r="E1103" s="7">
        <v>2828.7897659999999</v>
      </c>
    </row>
    <row r="1104" spans="1:5" x14ac:dyDescent="0.25">
      <c r="A1104" s="6" t="s">
        <v>21</v>
      </c>
      <c r="B1104" s="6" t="s">
        <v>22</v>
      </c>
      <c r="C1104" s="6" t="s">
        <v>20</v>
      </c>
      <c r="D1104" t="s">
        <v>41</v>
      </c>
      <c r="E1104" s="7">
        <v>476.23289999999997</v>
      </c>
    </row>
    <row r="1105" spans="1:5" x14ac:dyDescent="0.25">
      <c r="A1105" s="6" t="s">
        <v>21</v>
      </c>
      <c r="B1105" s="6" t="s">
        <v>22</v>
      </c>
      <c r="C1105" s="6" t="s">
        <v>20</v>
      </c>
      <c r="D1105" t="s">
        <v>41</v>
      </c>
      <c r="E1105" s="7">
        <v>2179.7000400000002</v>
      </c>
    </row>
    <row r="1106" spans="1:5" x14ac:dyDescent="0.25">
      <c r="A1106" s="6" t="s">
        <v>21</v>
      </c>
      <c r="B1106" s="6" t="s">
        <v>22</v>
      </c>
      <c r="C1106" s="6" t="s">
        <v>20</v>
      </c>
      <c r="D1106" t="s">
        <v>41</v>
      </c>
      <c r="E1106" s="7">
        <v>1060.1412</v>
      </c>
    </row>
    <row r="1107" spans="1:5" x14ac:dyDescent="0.25">
      <c r="A1107" s="6" t="s">
        <v>18</v>
      </c>
      <c r="B1107" s="6" t="s">
        <v>22</v>
      </c>
      <c r="C1107" s="6" t="s">
        <v>23</v>
      </c>
      <c r="D1107" t="s">
        <v>41</v>
      </c>
      <c r="E1107" s="7">
        <v>1038.14787</v>
      </c>
    </row>
    <row r="1108" spans="1:5" x14ac:dyDescent="0.25">
      <c r="A1108" s="6" t="s">
        <v>18</v>
      </c>
      <c r="B1108" s="6" t="s">
        <v>22</v>
      </c>
      <c r="C1108" s="6" t="s">
        <v>25</v>
      </c>
      <c r="D1108" t="s">
        <v>41</v>
      </c>
      <c r="E1108" s="7">
        <v>1523.0324049999999</v>
      </c>
    </row>
    <row r="1109" spans="1:5" x14ac:dyDescent="0.25">
      <c r="A1109" s="6" t="s">
        <v>21</v>
      </c>
      <c r="B1109" s="6" t="s">
        <v>22</v>
      </c>
      <c r="C1109" s="6" t="s">
        <v>24</v>
      </c>
      <c r="D1109" t="s">
        <v>41</v>
      </c>
      <c r="E1109" s="7">
        <v>253.43937500000001</v>
      </c>
    </row>
    <row r="1110" spans="1:5" x14ac:dyDescent="0.25">
      <c r="A1110" s="6" t="s">
        <v>21</v>
      </c>
      <c r="B1110" s="6" t="s">
        <v>22</v>
      </c>
      <c r="C1110" s="6" t="s">
        <v>23</v>
      </c>
      <c r="D1110" t="s">
        <v>41</v>
      </c>
      <c r="E1110" s="7">
        <v>153.43045000000001</v>
      </c>
    </row>
    <row r="1111" spans="1:5" x14ac:dyDescent="0.25">
      <c r="A1111" s="6" t="s">
        <v>21</v>
      </c>
      <c r="B1111" s="6" t="s">
        <v>22</v>
      </c>
      <c r="C1111" s="6" t="s">
        <v>23</v>
      </c>
      <c r="D1111" t="s">
        <v>41</v>
      </c>
      <c r="E1111" s="7">
        <v>930.47019</v>
      </c>
    </row>
    <row r="1112" spans="1:5" x14ac:dyDescent="0.25">
      <c r="A1112" s="6" t="s">
        <v>18</v>
      </c>
      <c r="B1112" s="6" t="s">
        <v>22</v>
      </c>
      <c r="C1112" s="6" t="s">
        <v>20</v>
      </c>
      <c r="D1112" t="s">
        <v>41</v>
      </c>
      <c r="E1112" s="7">
        <v>988.00679999999988</v>
      </c>
    </row>
    <row r="1113" spans="1:5" x14ac:dyDescent="0.25">
      <c r="A1113" s="6" t="s">
        <v>18</v>
      </c>
      <c r="B1113" s="6" t="s">
        <v>19</v>
      </c>
      <c r="C1113" s="6" t="s">
        <v>23</v>
      </c>
      <c r="D1113" t="s">
        <v>41</v>
      </c>
      <c r="E1113" s="7">
        <v>4888.5135609999998</v>
      </c>
    </row>
    <row r="1114" spans="1:5" x14ac:dyDescent="0.25">
      <c r="A1114" s="6" t="s">
        <v>18</v>
      </c>
      <c r="B1114" s="6" t="s">
        <v>22</v>
      </c>
      <c r="C1114" s="6" t="s">
        <v>20</v>
      </c>
      <c r="D1114" t="s">
        <v>41</v>
      </c>
      <c r="E1114" s="7">
        <v>1347.086</v>
      </c>
    </row>
    <row r="1115" spans="1:5" x14ac:dyDescent="0.25">
      <c r="A1115" s="6" t="s">
        <v>21</v>
      </c>
      <c r="B1115" s="6" t="s">
        <v>22</v>
      </c>
      <c r="C1115" s="6" t="s">
        <v>20</v>
      </c>
      <c r="D1115" t="s">
        <v>41</v>
      </c>
      <c r="E1115" s="7">
        <v>1136.2755</v>
      </c>
    </row>
    <row r="1116" spans="1:5" x14ac:dyDescent="0.25">
      <c r="A1116" s="6" t="s">
        <v>21</v>
      </c>
      <c r="B1116" s="6" t="s">
        <v>22</v>
      </c>
      <c r="C1116" s="6" t="s">
        <v>23</v>
      </c>
      <c r="D1116" t="s">
        <v>41</v>
      </c>
      <c r="E1116" s="7">
        <v>2772.4288750000001</v>
      </c>
    </row>
    <row r="1117" spans="1:5" x14ac:dyDescent="0.25">
      <c r="A1117" s="6" t="s">
        <v>18</v>
      </c>
      <c r="B1117" s="6" t="s">
        <v>22</v>
      </c>
      <c r="C1117" s="6" t="s">
        <v>23</v>
      </c>
      <c r="D1117" t="s">
        <v>41</v>
      </c>
      <c r="E1117" s="7">
        <v>539.76166999999998</v>
      </c>
    </row>
    <row r="1118" spans="1:5" x14ac:dyDescent="0.25">
      <c r="A1118" s="6" t="s">
        <v>21</v>
      </c>
      <c r="B1118" s="6" t="s">
        <v>22</v>
      </c>
      <c r="C1118" s="6" t="s">
        <v>25</v>
      </c>
      <c r="D1118" t="s">
        <v>41</v>
      </c>
      <c r="E1118" s="7">
        <v>834.29087500000003</v>
      </c>
    </row>
    <row r="1119" spans="1:5" x14ac:dyDescent="0.25">
      <c r="A1119" s="6" t="s">
        <v>21</v>
      </c>
      <c r="B1119" s="6" t="s">
        <v>22</v>
      </c>
      <c r="C1119" s="6" t="s">
        <v>23</v>
      </c>
      <c r="D1119" t="s">
        <v>41</v>
      </c>
      <c r="E1119" s="7">
        <v>1921.4705529999999</v>
      </c>
    </row>
    <row r="1120" spans="1:5" x14ac:dyDescent="0.25">
      <c r="A1120" s="6" t="s">
        <v>18</v>
      </c>
      <c r="B1120" s="6" t="s">
        <v>22</v>
      </c>
      <c r="C1120" s="6" t="s">
        <v>20</v>
      </c>
      <c r="D1120" t="s">
        <v>41</v>
      </c>
      <c r="E1120" s="7">
        <v>597.23779999999999</v>
      </c>
    </row>
    <row r="1121" spans="1:5" x14ac:dyDescent="0.25">
      <c r="A1121" s="6" t="s">
        <v>18</v>
      </c>
      <c r="B1121" s="6" t="s">
        <v>22</v>
      </c>
      <c r="C1121" s="6" t="s">
        <v>20</v>
      </c>
      <c r="D1121" t="s">
        <v>41</v>
      </c>
      <c r="E1121" s="7">
        <v>619.64480000000003</v>
      </c>
    </row>
    <row r="1122" spans="1:5" x14ac:dyDescent="0.25">
      <c r="A1122" s="6" t="s">
        <v>18</v>
      </c>
      <c r="B1122" s="6" t="s">
        <v>22</v>
      </c>
      <c r="C1122" s="6" t="s">
        <v>23</v>
      </c>
      <c r="D1122" t="s">
        <v>41</v>
      </c>
      <c r="E1122" s="7">
        <v>1388.7203999999999</v>
      </c>
    </row>
    <row r="1123" spans="1:5" x14ac:dyDescent="0.25">
      <c r="A1123" s="6" t="s">
        <v>21</v>
      </c>
      <c r="B1123" s="6" t="s">
        <v>22</v>
      </c>
      <c r="C1123" s="6" t="s">
        <v>25</v>
      </c>
      <c r="D1123" t="s">
        <v>41</v>
      </c>
      <c r="E1123" s="7">
        <v>326.88466499999998</v>
      </c>
    </row>
    <row r="1124" spans="1:5" x14ac:dyDescent="0.25">
      <c r="A1124" s="6" t="s">
        <v>21</v>
      </c>
      <c r="B1124" s="6" t="s">
        <v>22</v>
      </c>
      <c r="C1124" s="6" t="s">
        <v>24</v>
      </c>
      <c r="D1124" t="s">
        <v>41</v>
      </c>
      <c r="E1124" s="7">
        <v>164.64296999999999</v>
      </c>
    </row>
    <row r="1125" spans="1:5" x14ac:dyDescent="0.25">
      <c r="A1125" s="6" t="s">
        <v>18</v>
      </c>
      <c r="B1125" s="6" t="s">
        <v>22</v>
      </c>
      <c r="C1125" s="6" t="s">
        <v>23</v>
      </c>
      <c r="D1125" t="s">
        <v>41</v>
      </c>
      <c r="E1125" s="7">
        <v>221.94450999999998</v>
      </c>
    </row>
    <row r="1126" spans="1:5" x14ac:dyDescent="0.25">
      <c r="A1126" s="6" t="s">
        <v>18</v>
      </c>
      <c r="B1126" s="6" t="s">
        <v>22</v>
      </c>
      <c r="C1126" s="6" t="s">
        <v>25</v>
      </c>
      <c r="D1126" t="s">
        <v>41</v>
      </c>
      <c r="E1126" s="7">
        <v>3162.000106</v>
      </c>
    </row>
    <row r="1127" spans="1:5" x14ac:dyDescent="0.25">
      <c r="A1127" s="6" t="s">
        <v>18</v>
      </c>
      <c r="B1127" s="6" t="s">
        <v>19</v>
      </c>
      <c r="C1127" s="6" t="s">
        <v>25</v>
      </c>
      <c r="D1127" t="s">
        <v>41</v>
      </c>
      <c r="E1127" s="7">
        <v>5857.1074480000007</v>
      </c>
    </row>
    <row r="1128" spans="1:5" x14ac:dyDescent="0.25">
      <c r="A1128" s="6" t="s">
        <v>18</v>
      </c>
      <c r="B1128" s="6" t="s">
        <v>22</v>
      </c>
      <c r="C1128" s="6" t="s">
        <v>25</v>
      </c>
      <c r="D1128" t="s">
        <v>41</v>
      </c>
      <c r="E1128" s="7">
        <v>1363.5637899999999</v>
      </c>
    </row>
    <row r="1129" spans="1:5" x14ac:dyDescent="0.25">
      <c r="A1129" s="6" t="s">
        <v>18</v>
      </c>
      <c r="B1129" s="6" t="s">
        <v>22</v>
      </c>
      <c r="C1129" s="6" t="s">
        <v>24</v>
      </c>
      <c r="D1129" t="s">
        <v>41</v>
      </c>
      <c r="E1129" s="7">
        <v>3347.197189</v>
      </c>
    </row>
    <row r="1130" spans="1:5" x14ac:dyDescent="0.25">
      <c r="A1130" s="6" t="s">
        <v>18</v>
      </c>
      <c r="B1130" s="6" t="s">
        <v>22</v>
      </c>
      <c r="C1130" s="6" t="s">
        <v>23</v>
      </c>
      <c r="D1130" t="s">
        <v>41</v>
      </c>
      <c r="E1130" s="7">
        <v>163.30444</v>
      </c>
    </row>
    <row r="1131" spans="1:5" x14ac:dyDescent="0.25">
      <c r="A1131" s="6" t="s">
        <v>18</v>
      </c>
      <c r="B1131" s="6" t="s">
        <v>22</v>
      </c>
      <c r="C1131" s="6" t="s">
        <v>23</v>
      </c>
      <c r="D1131" t="s">
        <v>41</v>
      </c>
      <c r="E1131" s="7">
        <v>1608.5127500000001</v>
      </c>
    </row>
    <row r="1132" spans="1:5" x14ac:dyDescent="0.25">
      <c r="A1132" s="6" t="s">
        <v>21</v>
      </c>
      <c r="B1132" s="6" t="s">
        <v>19</v>
      </c>
      <c r="C1132" s="6" t="s">
        <v>20</v>
      </c>
      <c r="D1132" t="s">
        <v>41</v>
      </c>
      <c r="E1132" s="7">
        <v>3924.1442000000002</v>
      </c>
    </row>
    <row r="1133" spans="1:5" x14ac:dyDescent="0.25">
      <c r="A1133" s="6" t="s">
        <v>18</v>
      </c>
      <c r="B1133" s="6" t="s">
        <v>19</v>
      </c>
      <c r="C1133" s="6" t="s">
        <v>23</v>
      </c>
      <c r="D1133" t="s">
        <v>41</v>
      </c>
      <c r="E1133" s="7">
        <v>4296.9852700000001</v>
      </c>
    </row>
    <row r="1134" spans="1:5" x14ac:dyDescent="0.25">
      <c r="A1134" s="6" t="s">
        <v>18</v>
      </c>
      <c r="B1134" s="6" t="s">
        <v>22</v>
      </c>
      <c r="C1134" s="6" t="s">
        <v>20</v>
      </c>
      <c r="D1134" t="s">
        <v>41</v>
      </c>
      <c r="E1134" s="7">
        <v>1071.3643999999999</v>
      </c>
    </row>
    <row r="1135" spans="1:5" x14ac:dyDescent="0.25">
      <c r="A1135" s="6" t="s">
        <v>21</v>
      </c>
      <c r="B1135" s="6" t="s">
        <v>22</v>
      </c>
      <c r="C1135" s="6" t="s">
        <v>20</v>
      </c>
      <c r="D1135" t="s">
        <v>41</v>
      </c>
      <c r="E1135" s="7">
        <v>1136.5952</v>
      </c>
    </row>
    <row r="1136" spans="1:5" x14ac:dyDescent="0.25">
      <c r="A1136" s="6" t="s">
        <v>18</v>
      </c>
      <c r="B1136" s="6" t="s">
        <v>19</v>
      </c>
      <c r="C1136" s="6" t="s">
        <v>24</v>
      </c>
      <c r="D1136" t="s">
        <v>41</v>
      </c>
      <c r="E1136" s="7">
        <v>4298.3458499999997</v>
      </c>
    </row>
    <row r="1137" spans="1:5" x14ac:dyDescent="0.25">
      <c r="A1137" s="6" t="s">
        <v>21</v>
      </c>
      <c r="B1137" s="6" t="s">
        <v>22</v>
      </c>
      <c r="C1137" s="6" t="s">
        <v>20</v>
      </c>
      <c r="D1137" t="s">
        <v>41</v>
      </c>
      <c r="E1137" s="7">
        <v>1008.5845999999999</v>
      </c>
    </row>
    <row r="1138" spans="1:5" x14ac:dyDescent="0.25">
      <c r="A1138" s="6" t="s">
        <v>18</v>
      </c>
      <c r="B1138" s="6" t="s">
        <v>22</v>
      </c>
      <c r="C1138" s="6" t="s">
        <v>23</v>
      </c>
      <c r="D1138" t="s">
        <v>41</v>
      </c>
      <c r="E1138" s="7">
        <v>336.66696999999999</v>
      </c>
    </row>
    <row r="1139" spans="1:5" x14ac:dyDescent="0.25">
      <c r="A1139" s="6" t="s">
        <v>21</v>
      </c>
      <c r="B1139" s="6" t="s">
        <v>22</v>
      </c>
      <c r="C1139" s="6" t="s">
        <v>20</v>
      </c>
      <c r="D1139" t="s">
        <v>41</v>
      </c>
      <c r="E1139" s="7">
        <v>939.13459999999998</v>
      </c>
    </row>
    <row r="1140" spans="1:5" x14ac:dyDescent="0.25">
      <c r="A1140" s="6" t="s">
        <v>21</v>
      </c>
      <c r="B1140" s="6" t="s">
        <v>22</v>
      </c>
      <c r="C1140" s="6" t="s">
        <v>25</v>
      </c>
      <c r="D1140" t="s">
        <v>41</v>
      </c>
      <c r="E1140" s="7">
        <v>1441.09321</v>
      </c>
    </row>
    <row r="1141" spans="1:5" x14ac:dyDescent="0.25">
      <c r="A1141" s="6" t="s">
        <v>18</v>
      </c>
      <c r="B1141" s="6" t="s">
        <v>22</v>
      </c>
      <c r="C1141" s="6" t="s">
        <v>25</v>
      </c>
      <c r="D1141" t="s">
        <v>41</v>
      </c>
      <c r="E1141" s="7">
        <v>2491.5046259999999</v>
      </c>
    </row>
    <row r="1142" spans="1:5" x14ac:dyDescent="0.25">
      <c r="A1142" s="6" t="s">
        <v>21</v>
      </c>
      <c r="B1142" s="6" t="s">
        <v>22</v>
      </c>
      <c r="C1142" s="6" t="s">
        <v>23</v>
      </c>
      <c r="D1142" t="s">
        <v>41</v>
      </c>
      <c r="E1142" s="7">
        <v>1880.6145469999999</v>
      </c>
    </row>
    <row r="1143" spans="1:5" x14ac:dyDescent="0.25">
      <c r="A1143" s="6" t="s">
        <v>18</v>
      </c>
      <c r="B1143" s="6" t="s">
        <v>22</v>
      </c>
      <c r="C1143" s="6" t="s">
        <v>23</v>
      </c>
      <c r="D1143" t="s">
        <v>41</v>
      </c>
      <c r="E1143" s="7">
        <v>1057.9711</v>
      </c>
    </row>
    <row r="1144" spans="1:5" x14ac:dyDescent="0.25">
      <c r="A1144" s="6" t="s">
        <v>18</v>
      </c>
      <c r="B1144" s="6" t="s">
        <v>22</v>
      </c>
      <c r="C1144" s="6" t="s">
        <v>23</v>
      </c>
      <c r="D1144" t="s">
        <v>41</v>
      </c>
      <c r="E1144" s="7">
        <v>852.75319999999988</v>
      </c>
    </row>
    <row r="1145" spans="1:5" x14ac:dyDescent="0.25">
      <c r="A1145" s="6" t="s">
        <v>18</v>
      </c>
      <c r="B1145" s="6" t="s">
        <v>22</v>
      </c>
      <c r="C1145" s="6" t="s">
        <v>23</v>
      </c>
      <c r="D1145" t="s">
        <v>41</v>
      </c>
      <c r="E1145" s="7">
        <v>1224.4531000000002</v>
      </c>
    </row>
    <row r="1146" spans="1:5" x14ac:dyDescent="0.25">
      <c r="A1146" s="6" t="s">
        <v>18</v>
      </c>
      <c r="B1146" s="6" t="s">
        <v>22</v>
      </c>
      <c r="C1146" s="6" t="s">
        <v>25</v>
      </c>
      <c r="D1146" t="s">
        <v>41</v>
      </c>
      <c r="E1146" s="7">
        <v>2639.2260289999999</v>
      </c>
    </row>
    <row r="1147" spans="1:5" x14ac:dyDescent="0.25">
      <c r="A1147" s="6" t="s">
        <v>21</v>
      </c>
      <c r="B1147" s="6" t="s">
        <v>19</v>
      </c>
      <c r="C1147" s="6" t="s">
        <v>23</v>
      </c>
      <c r="D1147" t="s">
        <v>41</v>
      </c>
      <c r="E1147" s="7">
        <v>4256.0430399999996</v>
      </c>
    </row>
    <row r="1148" spans="1:5" x14ac:dyDescent="0.25">
      <c r="A1148" s="6" t="s">
        <v>21</v>
      </c>
      <c r="B1148" s="6" t="s">
        <v>22</v>
      </c>
      <c r="C1148" s="6" t="s">
        <v>20</v>
      </c>
      <c r="D1148" t="s">
        <v>41</v>
      </c>
      <c r="E1148" s="7">
        <v>1236.3547000000001</v>
      </c>
    </row>
    <row r="1149" spans="1:5" x14ac:dyDescent="0.25">
      <c r="A1149" s="6" t="s">
        <v>21</v>
      </c>
      <c r="B1149" s="6" t="s">
        <v>19</v>
      </c>
      <c r="C1149" s="6" t="s">
        <v>20</v>
      </c>
      <c r="D1149" t="s">
        <v>41</v>
      </c>
      <c r="E1149" s="7">
        <v>4010.3890000000001</v>
      </c>
    </row>
    <row r="1150" spans="1:5" x14ac:dyDescent="0.25">
      <c r="A1150" s="6" t="s">
        <v>21</v>
      </c>
      <c r="B1150" s="6" t="s">
        <v>22</v>
      </c>
      <c r="C1150" s="6" t="s">
        <v>20</v>
      </c>
      <c r="D1150" t="s">
        <v>41</v>
      </c>
      <c r="E1150" s="7">
        <v>806.81850000000009</v>
      </c>
    </row>
    <row r="1151" spans="1:5" x14ac:dyDescent="0.25">
      <c r="A1151" s="6" t="s">
        <v>21</v>
      </c>
      <c r="B1151" s="6" t="s">
        <v>19</v>
      </c>
      <c r="C1151" s="6" t="s">
        <v>23</v>
      </c>
      <c r="D1151" t="s">
        <v>41</v>
      </c>
      <c r="E1151" s="7">
        <v>4027.3645499999998</v>
      </c>
    </row>
    <row r="1152" spans="1:5" x14ac:dyDescent="0.25">
      <c r="A1152" s="6" t="s">
        <v>18</v>
      </c>
      <c r="B1152" s="6" t="s">
        <v>22</v>
      </c>
      <c r="C1152" s="6" t="s">
        <v>23</v>
      </c>
      <c r="D1152" t="s">
        <v>41</v>
      </c>
      <c r="E1152" s="7">
        <v>350.06122999999997</v>
      </c>
    </row>
    <row r="1153" spans="1:5" x14ac:dyDescent="0.25">
      <c r="A1153" s="6" t="s">
        <v>18</v>
      </c>
      <c r="B1153" s="6" t="s">
        <v>19</v>
      </c>
      <c r="C1153" s="6" t="s">
        <v>23</v>
      </c>
      <c r="D1153" t="s">
        <v>41</v>
      </c>
      <c r="E1153" s="7">
        <v>4440.0406400000002</v>
      </c>
    </row>
    <row r="1154" spans="1:5" x14ac:dyDescent="0.25">
      <c r="A1154" s="6" t="s">
        <v>21</v>
      </c>
      <c r="B1154" s="6" t="s">
        <v>22</v>
      </c>
      <c r="C1154" s="6" t="s">
        <v>23</v>
      </c>
      <c r="D1154" t="s">
        <v>41</v>
      </c>
      <c r="E1154" s="7">
        <v>172.75399999999999</v>
      </c>
    </row>
    <row r="1155" spans="1:5" x14ac:dyDescent="0.25">
      <c r="A1155" s="6" t="s">
        <v>18</v>
      </c>
      <c r="B1155" s="6" t="s">
        <v>22</v>
      </c>
      <c r="C1155" s="6" t="s">
        <v>24</v>
      </c>
      <c r="D1155" t="s">
        <v>41</v>
      </c>
      <c r="E1155" s="7">
        <v>1084.8134299999999</v>
      </c>
    </row>
    <row r="1156" spans="1:5" x14ac:dyDescent="0.25">
      <c r="A1156" s="6" t="s">
        <v>21</v>
      </c>
      <c r="B1156" s="6" t="s">
        <v>22</v>
      </c>
      <c r="C1156" s="6" t="s">
        <v>20</v>
      </c>
      <c r="D1156" t="s">
        <v>41</v>
      </c>
      <c r="E1156" s="7">
        <v>1126.4540999999999</v>
      </c>
    </row>
    <row r="1157" spans="1:5" x14ac:dyDescent="0.25">
      <c r="A1157" s="6" t="s">
        <v>21</v>
      </c>
      <c r="B1157" s="6" t="s">
        <v>22</v>
      </c>
      <c r="C1157" s="6" t="s">
        <v>20</v>
      </c>
      <c r="D1157" t="s">
        <v>41</v>
      </c>
      <c r="E1157" s="7">
        <v>1297.9358</v>
      </c>
    </row>
    <row r="1158" spans="1:5" x14ac:dyDescent="0.25">
      <c r="A1158" s="6" t="s">
        <v>21</v>
      </c>
      <c r="B1158" s="6" t="s">
        <v>22</v>
      </c>
      <c r="C1158" s="6" t="s">
        <v>20</v>
      </c>
      <c r="D1158" t="s">
        <v>41</v>
      </c>
      <c r="E1158" s="7">
        <v>126.3249</v>
      </c>
    </row>
    <row r="1159" spans="1:5" x14ac:dyDescent="0.25">
      <c r="A1159" s="6" t="s">
        <v>18</v>
      </c>
      <c r="B1159" s="6" t="s">
        <v>19</v>
      </c>
      <c r="C1159" s="6" t="s">
        <v>23</v>
      </c>
      <c r="D1159" t="s">
        <v>41</v>
      </c>
      <c r="E1159" s="7">
        <v>4093.2429499999998</v>
      </c>
    </row>
    <row r="1160" spans="1:5" x14ac:dyDescent="0.25">
      <c r="A1160" s="6" t="s">
        <v>18</v>
      </c>
      <c r="B1160" s="6" t="s">
        <v>22</v>
      </c>
      <c r="C1160" s="6" t="s">
        <v>23</v>
      </c>
      <c r="D1160" t="s">
        <v>41</v>
      </c>
      <c r="E1160" s="7">
        <v>678.13541999999995</v>
      </c>
    </row>
    <row r="1161" spans="1:5" x14ac:dyDescent="0.25">
      <c r="A1161" s="6" t="s">
        <v>18</v>
      </c>
      <c r="B1161" s="6" t="s">
        <v>19</v>
      </c>
      <c r="C1161" s="6" t="s">
        <v>23</v>
      </c>
      <c r="D1161" t="s">
        <v>41</v>
      </c>
      <c r="E1161" s="7">
        <v>4041.9019099999996</v>
      </c>
    </row>
    <row r="1162" spans="1:5" x14ac:dyDescent="0.25">
      <c r="A1162" s="6" t="s">
        <v>21</v>
      </c>
      <c r="B1162" s="6" t="s">
        <v>19</v>
      </c>
      <c r="C1162" s="6" t="s">
        <v>20</v>
      </c>
      <c r="D1162" t="s">
        <v>41</v>
      </c>
      <c r="E1162" s="7">
        <v>4458.5455869999996</v>
      </c>
    </row>
    <row r="1163" spans="1:5" x14ac:dyDescent="0.25">
      <c r="A1163" s="6" t="s">
        <v>18</v>
      </c>
      <c r="B1163" s="6" t="s">
        <v>22</v>
      </c>
      <c r="C1163" s="6" t="s">
        <v>20</v>
      </c>
      <c r="D1163" t="s">
        <v>41</v>
      </c>
      <c r="E1163" s="7">
        <v>855.69069999999988</v>
      </c>
    </row>
    <row r="1164" spans="1:5" x14ac:dyDescent="0.25">
      <c r="A1164" s="6" t="s">
        <v>21</v>
      </c>
      <c r="B1164" s="6" t="s">
        <v>22</v>
      </c>
      <c r="C1164" s="6" t="s">
        <v>24</v>
      </c>
      <c r="D1164" t="s">
        <v>41</v>
      </c>
      <c r="E1164" s="7">
        <v>1421.0535949999999</v>
      </c>
    </row>
    <row r="1165" spans="1:5" x14ac:dyDescent="0.25">
      <c r="A1165" s="6" t="s">
        <v>21</v>
      </c>
      <c r="B1165" s="6" t="s">
        <v>22</v>
      </c>
      <c r="C1165" s="6" t="s">
        <v>25</v>
      </c>
      <c r="D1165" t="s">
        <v>41</v>
      </c>
      <c r="E1165" s="7">
        <v>542.87277000000006</v>
      </c>
    </row>
    <row r="1166" spans="1:5" x14ac:dyDescent="0.25">
      <c r="A1166" s="6" t="s">
        <v>21</v>
      </c>
      <c r="B1166" s="6" t="s">
        <v>19</v>
      </c>
      <c r="C1166" s="6" t="s">
        <v>23</v>
      </c>
      <c r="D1166" t="s">
        <v>41</v>
      </c>
      <c r="E1166" s="7">
        <v>3630.7798300000004</v>
      </c>
    </row>
    <row r="1167" spans="1:5" x14ac:dyDescent="0.25">
      <c r="A1167" s="6" t="s">
        <v>21</v>
      </c>
      <c r="B1167" s="6" t="s">
        <v>22</v>
      </c>
      <c r="C1167" s="6" t="s">
        <v>20</v>
      </c>
      <c r="D1167" t="s">
        <v>41</v>
      </c>
      <c r="E1167" s="7">
        <v>241.69549999999998</v>
      </c>
    </row>
    <row r="1168" spans="1:5" x14ac:dyDescent="0.25">
      <c r="A1168" s="6" t="s">
        <v>18</v>
      </c>
      <c r="B1168" s="6" t="s">
        <v>22</v>
      </c>
      <c r="C1168" s="6" t="s">
        <v>20</v>
      </c>
      <c r="D1168" t="s">
        <v>41</v>
      </c>
      <c r="E1168" s="7">
        <v>1431.9031</v>
      </c>
    </row>
    <row r="1169" spans="1:5" x14ac:dyDescent="0.25">
      <c r="A1169" s="6" t="s">
        <v>21</v>
      </c>
      <c r="B1169" s="6" t="s">
        <v>22</v>
      </c>
      <c r="C1169" s="6" t="s">
        <v>20</v>
      </c>
      <c r="D1169" t="s">
        <v>41</v>
      </c>
      <c r="E1169" s="7">
        <v>2794.1287579999998</v>
      </c>
    </row>
    <row r="1170" spans="1:5" x14ac:dyDescent="0.25">
      <c r="A1170" s="6" t="s">
        <v>18</v>
      </c>
      <c r="B1170" s="6" t="s">
        <v>22</v>
      </c>
      <c r="C1170" s="6" t="s">
        <v>25</v>
      </c>
      <c r="D1170" t="s">
        <v>41</v>
      </c>
      <c r="E1170" s="7">
        <v>1279.7209619999999</v>
      </c>
    </row>
    <row r="1171" spans="1:5" x14ac:dyDescent="0.25">
      <c r="A1171" s="6" t="s">
        <v>21</v>
      </c>
      <c r="B1171" s="6" t="s">
        <v>22</v>
      </c>
      <c r="C1171" s="6" t="s">
        <v>25</v>
      </c>
      <c r="D1171" t="s">
        <v>41</v>
      </c>
      <c r="E1171" s="7">
        <v>744.84039499999994</v>
      </c>
    </row>
    <row r="1172" spans="1:5" x14ac:dyDescent="0.25">
      <c r="A1172" s="6" t="s">
        <v>21</v>
      </c>
      <c r="B1172" s="6" t="s">
        <v>22</v>
      </c>
      <c r="C1172" s="6" t="s">
        <v>23</v>
      </c>
      <c r="D1172" t="s">
        <v>41</v>
      </c>
      <c r="E1172" s="7">
        <v>938.61613</v>
      </c>
    </row>
    <row r="1173" spans="1:5" x14ac:dyDescent="0.25">
      <c r="A1173" s="6" t="s">
        <v>21</v>
      </c>
      <c r="B1173" s="6" t="s">
        <v>22</v>
      </c>
      <c r="C1173" s="6" t="s">
        <v>25</v>
      </c>
      <c r="D1173" t="s">
        <v>41</v>
      </c>
      <c r="E1173" s="7">
        <v>1274.116745</v>
      </c>
    </row>
    <row r="1174" spans="1:5" x14ac:dyDescent="0.25">
      <c r="A1174" s="6" t="s">
        <v>21</v>
      </c>
      <c r="B1174" s="6" t="s">
        <v>22</v>
      </c>
      <c r="C1174" s="6" t="s">
        <v>24</v>
      </c>
      <c r="D1174" t="s">
        <v>41</v>
      </c>
      <c r="E1174" s="7">
        <v>191.73184000000001</v>
      </c>
    </row>
    <row r="1175" spans="1:5" x14ac:dyDescent="0.25">
      <c r="A1175" s="6" t="s">
        <v>18</v>
      </c>
      <c r="B1175" s="6" t="s">
        <v>22</v>
      </c>
      <c r="C1175" s="6" t="s">
        <v>23</v>
      </c>
      <c r="D1175" t="s">
        <v>41</v>
      </c>
      <c r="E1175" s="7">
        <v>1431.38463</v>
      </c>
    </row>
    <row r="1176" spans="1:5" x14ac:dyDescent="0.25">
      <c r="A1176" s="6" t="s">
        <v>18</v>
      </c>
      <c r="B1176" s="6" t="s">
        <v>22</v>
      </c>
      <c r="C1176" s="6" t="s">
        <v>24</v>
      </c>
      <c r="D1176" t="s">
        <v>41</v>
      </c>
      <c r="E1176" s="7">
        <v>773.18578500000001</v>
      </c>
    </row>
    <row r="1177" spans="1:5" x14ac:dyDescent="0.25">
      <c r="A1177" s="6" t="s">
        <v>18</v>
      </c>
      <c r="B1177" s="6" t="s">
        <v>22</v>
      </c>
      <c r="C1177" s="6" t="s">
        <v>24</v>
      </c>
      <c r="D1177" t="s">
        <v>41</v>
      </c>
      <c r="E1177" s="7">
        <v>213.68822500000002</v>
      </c>
    </row>
    <row r="1178" spans="1:5" x14ac:dyDescent="0.25">
      <c r="A1178" s="6" t="s">
        <v>21</v>
      </c>
      <c r="B1178" s="6" t="s">
        <v>22</v>
      </c>
      <c r="C1178" s="6" t="s">
        <v>20</v>
      </c>
      <c r="D1178" t="s">
        <v>41</v>
      </c>
      <c r="E1178" s="7">
        <v>359.75959999999998</v>
      </c>
    </row>
    <row r="1179" spans="1:5" x14ac:dyDescent="0.25">
      <c r="A1179" s="6" t="s">
        <v>18</v>
      </c>
      <c r="B1179" s="6" t="s">
        <v>19</v>
      </c>
      <c r="C1179" s="6" t="s">
        <v>24</v>
      </c>
      <c r="D1179" t="s">
        <v>41</v>
      </c>
      <c r="E1179" s="7">
        <v>5513.5402090000007</v>
      </c>
    </row>
    <row r="1180" spans="1:5" x14ac:dyDescent="0.25">
      <c r="A1180" s="6" t="s">
        <v>21</v>
      </c>
      <c r="B1180" s="6" t="s">
        <v>22</v>
      </c>
      <c r="C1180" s="6" t="s">
        <v>23</v>
      </c>
      <c r="D1180" t="s">
        <v>41</v>
      </c>
      <c r="E1180" s="7">
        <v>716.03302999999994</v>
      </c>
    </row>
    <row r="1181" spans="1:5" x14ac:dyDescent="0.25">
      <c r="A1181" s="6" t="s">
        <v>18</v>
      </c>
      <c r="B1181" s="6" t="s">
        <v>19</v>
      </c>
      <c r="C1181" s="6" t="s">
        <v>25</v>
      </c>
      <c r="D1181" t="s">
        <v>41</v>
      </c>
      <c r="E1181" s="7">
        <v>4211.1664700000001</v>
      </c>
    </row>
    <row r="1182" spans="1:5" x14ac:dyDescent="0.25">
      <c r="A1182" s="6" t="s">
        <v>21</v>
      </c>
      <c r="B1182" s="6" t="s">
        <v>22</v>
      </c>
      <c r="C1182" s="6" t="s">
        <v>23</v>
      </c>
      <c r="D1182" t="s">
        <v>41</v>
      </c>
      <c r="E1182" s="7">
        <v>114.14451</v>
      </c>
    </row>
    <row r="1183" spans="1:5" x14ac:dyDescent="0.25">
      <c r="A1183" s="6" t="s">
        <v>21</v>
      </c>
      <c r="B1183" s="6" t="s">
        <v>22</v>
      </c>
      <c r="C1183" s="6" t="s">
        <v>20</v>
      </c>
      <c r="D1183" t="s">
        <v>41</v>
      </c>
      <c r="E1183" s="7">
        <v>845.78179999999998</v>
      </c>
    </row>
    <row r="1184" spans="1:5" x14ac:dyDescent="0.25">
      <c r="A1184" s="6" t="s">
        <v>18</v>
      </c>
      <c r="B1184" s="6" t="s">
        <v>19</v>
      </c>
      <c r="C1184" s="6" t="s">
        <v>25</v>
      </c>
      <c r="D1184" t="s">
        <v>41</v>
      </c>
      <c r="E1184" s="7">
        <v>4625.5112500000005</v>
      </c>
    </row>
    <row r="1185" spans="1:5" x14ac:dyDescent="0.25">
      <c r="A1185" s="6" t="s">
        <v>21</v>
      </c>
      <c r="B1185" s="6" t="s">
        <v>22</v>
      </c>
      <c r="C1185" s="6" t="s">
        <v>20</v>
      </c>
      <c r="D1185" t="s">
        <v>41</v>
      </c>
      <c r="E1185" s="7">
        <v>168.25970000000001</v>
      </c>
    </row>
    <row r="1186" spans="1:5" x14ac:dyDescent="0.25">
      <c r="A1186" s="6" t="s">
        <v>21</v>
      </c>
      <c r="B1186" s="6" t="s">
        <v>19</v>
      </c>
      <c r="C1186" s="6" t="s">
        <v>23</v>
      </c>
      <c r="D1186" t="s">
        <v>41</v>
      </c>
      <c r="E1186" s="7">
        <v>4420.2653599999994</v>
      </c>
    </row>
    <row r="1187" spans="1:5" x14ac:dyDescent="0.25">
      <c r="A1187" s="6" t="s">
        <v>21</v>
      </c>
      <c r="B1187" s="6" t="s">
        <v>22</v>
      </c>
      <c r="C1187" s="6" t="s">
        <v>23</v>
      </c>
      <c r="D1187" t="s">
        <v>41</v>
      </c>
      <c r="E1187" s="7">
        <v>812.57844999999998</v>
      </c>
    </row>
    <row r="1188" spans="1:5" x14ac:dyDescent="0.25">
      <c r="A1188" s="6" t="s">
        <v>18</v>
      </c>
      <c r="B1188" s="6" t="s">
        <v>22</v>
      </c>
      <c r="C1188" s="6" t="s">
        <v>20</v>
      </c>
      <c r="D1188" t="s">
        <v>41</v>
      </c>
      <c r="E1188" s="7">
        <v>1264.4589000000001</v>
      </c>
    </row>
    <row r="1189" spans="1:5" x14ac:dyDescent="0.25">
      <c r="A1189" s="6" t="s">
        <v>21</v>
      </c>
      <c r="B1189" s="6" t="s">
        <v>22</v>
      </c>
      <c r="C1189" s="6" t="s">
        <v>20</v>
      </c>
      <c r="D1189" t="s">
        <v>41</v>
      </c>
      <c r="E1189" s="7">
        <v>1517.0068999999999</v>
      </c>
    </row>
    <row r="1190" spans="1:5" x14ac:dyDescent="0.25">
      <c r="A1190" s="6" t="s">
        <v>21</v>
      </c>
      <c r="B1190" s="6" t="s">
        <v>22</v>
      </c>
      <c r="C1190" s="6" t="s">
        <v>24</v>
      </c>
      <c r="D1190" t="s">
        <v>41</v>
      </c>
      <c r="E1190" s="7">
        <v>432.04108500000001</v>
      </c>
    </row>
    <row r="1191" spans="1:5" x14ac:dyDescent="0.25">
      <c r="A1191" s="6" t="s">
        <v>18</v>
      </c>
      <c r="B1191" s="6" t="s">
        <v>22</v>
      </c>
      <c r="C1191" s="6" t="s">
        <v>23</v>
      </c>
      <c r="D1191" t="s">
        <v>41</v>
      </c>
      <c r="E1191" s="7">
        <v>1347.0804400000002</v>
      </c>
    </row>
    <row r="1192" spans="1:5" x14ac:dyDescent="0.25">
      <c r="A1192" s="6" t="s">
        <v>18</v>
      </c>
      <c r="B1192" s="6" t="s">
        <v>22</v>
      </c>
      <c r="C1192" s="6" t="s">
        <v>20</v>
      </c>
      <c r="D1192" t="s">
        <v>41</v>
      </c>
      <c r="E1192" s="7">
        <v>734.81420000000003</v>
      </c>
    </row>
    <row r="1193" spans="1:5" x14ac:dyDescent="0.25">
      <c r="A1193" s="6" t="s">
        <v>21</v>
      </c>
      <c r="B1193" s="6" t="s">
        <v>22</v>
      </c>
      <c r="C1193" s="6" t="s">
        <v>23</v>
      </c>
      <c r="D1193" t="s">
        <v>41</v>
      </c>
      <c r="E1193" s="7">
        <v>467.33922000000001</v>
      </c>
    </row>
    <row r="1194" spans="1:5" x14ac:dyDescent="0.25">
      <c r="A1194" s="6" t="s">
        <v>21</v>
      </c>
      <c r="B1194" s="6" t="s">
        <v>22</v>
      </c>
      <c r="C1194" s="6" t="s">
        <v>23</v>
      </c>
      <c r="D1194" t="s">
        <v>41</v>
      </c>
      <c r="E1194" s="7">
        <v>1298.28747</v>
      </c>
    </row>
    <row r="1195" spans="1:5" x14ac:dyDescent="0.25">
      <c r="A1195" s="6" t="s">
        <v>18</v>
      </c>
      <c r="B1195" s="6" t="s">
        <v>22</v>
      </c>
      <c r="C1195" s="6" t="s">
        <v>20</v>
      </c>
      <c r="D1195" t="s">
        <v>41</v>
      </c>
      <c r="E1195" s="7">
        <v>1167.413</v>
      </c>
    </row>
    <row r="1196" spans="1:5" x14ac:dyDescent="0.25">
      <c r="A1196" s="6" t="s">
        <v>21</v>
      </c>
      <c r="B1196" s="6" t="s">
        <v>22</v>
      </c>
      <c r="C1196" s="6" t="s">
        <v>20</v>
      </c>
      <c r="D1196" t="s">
        <v>41</v>
      </c>
      <c r="E1196" s="7">
        <v>716.00940000000003</v>
      </c>
    </row>
    <row r="1197" spans="1:5" x14ac:dyDescent="0.25">
      <c r="A1197" s="6" t="s">
        <v>21</v>
      </c>
      <c r="B1197" s="6" t="s">
        <v>22</v>
      </c>
      <c r="C1197" s="6" t="s">
        <v>23</v>
      </c>
      <c r="D1197" t="s">
        <v>41</v>
      </c>
      <c r="E1197" s="7">
        <v>387.57341000000002</v>
      </c>
    </row>
    <row r="1198" spans="1:5" x14ac:dyDescent="0.25">
      <c r="A1198" s="6" t="s">
        <v>21</v>
      </c>
      <c r="B1198" s="6" t="s">
        <v>22</v>
      </c>
      <c r="C1198" s="6" t="s">
        <v>24</v>
      </c>
      <c r="D1198" t="s">
        <v>41</v>
      </c>
      <c r="E1198" s="7">
        <v>2846.891901</v>
      </c>
    </row>
    <row r="1199" spans="1:5" x14ac:dyDescent="0.25">
      <c r="A1199" s="6" t="s">
        <v>18</v>
      </c>
      <c r="B1199" s="6" t="s">
        <v>22</v>
      </c>
      <c r="C1199" s="6" t="s">
        <v>24</v>
      </c>
      <c r="D1199" t="s">
        <v>41</v>
      </c>
      <c r="E1199" s="7">
        <v>273.010785</v>
      </c>
    </row>
    <row r="1200" spans="1:5" x14ac:dyDescent="0.25">
      <c r="A1200" s="6" t="s">
        <v>18</v>
      </c>
      <c r="B1200" s="6" t="s">
        <v>22</v>
      </c>
      <c r="C1200" s="6" t="s">
        <v>23</v>
      </c>
      <c r="D1200" t="s">
        <v>41</v>
      </c>
      <c r="E1200" s="7">
        <v>1447.4675</v>
      </c>
    </row>
    <row r="1201" spans="1:5" x14ac:dyDescent="0.25">
      <c r="A1201" s="6" t="s">
        <v>21</v>
      </c>
      <c r="B1201" s="6" t="s">
        <v>22</v>
      </c>
      <c r="C1201" s="6" t="s">
        <v>24</v>
      </c>
      <c r="D1201" t="s">
        <v>41</v>
      </c>
      <c r="E1201" s="7">
        <v>2646.7097370000001</v>
      </c>
    </row>
    <row r="1202" spans="1:5" x14ac:dyDescent="0.25">
      <c r="A1202" s="6" t="s">
        <v>21</v>
      </c>
      <c r="B1202" s="6" t="s">
        <v>22</v>
      </c>
      <c r="C1202" s="6" t="s">
        <v>23</v>
      </c>
      <c r="D1202" t="s">
        <v>41</v>
      </c>
      <c r="E1202" s="7">
        <v>232.26218</v>
      </c>
    </row>
    <row r="1203" spans="1:5" x14ac:dyDescent="0.25">
      <c r="A1203" s="6" t="s">
        <v>18</v>
      </c>
      <c r="B1203" s="6" t="s">
        <v>22</v>
      </c>
      <c r="C1203" s="6" t="s">
        <v>25</v>
      </c>
      <c r="D1203" t="s">
        <v>41</v>
      </c>
      <c r="E1203" s="7">
        <v>970.46680500000002</v>
      </c>
    </row>
    <row r="1204" spans="1:5" x14ac:dyDescent="0.25">
      <c r="A1204" s="6" t="s">
        <v>18</v>
      </c>
      <c r="B1204" s="6" t="s">
        <v>22</v>
      </c>
      <c r="C1204" s="6" t="s">
        <v>23</v>
      </c>
      <c r="D1204" t="s">
        <v>41</v>
      </c>
      <c r="E1204" s="7">
        <v>1388.7968500000002</v>
      </c>
    </row>
    <row r="1205" spans="1:5" x14ac:dyDescent="0.25">
      <c r="A1205" s="6" t="s">
        <v>18</v>
      </c>
      <c r="B1205" s="6" t="s">
        <v>22</v>
      </c>
      <c r="C1205" s="6" t="s">
        <v>25</v>
      </c>
      <c r="D1205" t="s">
        <v>41</v>
      </c>
      <c r="E1205" s="7">
        <v>655.17501000000004</v>
      </c>
    </row>
    <row r="1206" spans="1:5" x14ac:dyDescent="0.25">
      <c r="A1206" s="6" t="s">
        <v>18</v>
      </c>
      <c r="B1206" s="6" t="s">
        <v>22</v>
      </c>
      <c r="C1206" s="6" t="s">
        <v>24</v>
      </c>
      <c r="D1206" t="s">
        <v>41</v>
      </c>
      <c r="E1206" s="7">
        <v>1249.5290849999999</v>
      </c>
    </row>
    <row r="1207" spans="1:5" x14ac:dyDescent="0.25">
      <c r="A1207" s="6" t="s">
        <v>21</v>
      </c>
      <c r="B1207" s="6" t="s">
        <v>22</v>
      </c>
      <c r="C1207" s="6" t="s">
        <v>20</v>
      </c>
      <c r="D1207" t="s">
        <v>41</v>
      </c>
      <c r="E1207" s="7">
        <v>879.85930000000008</v>
      </c>
    </row>
    <row r="1208" spans="1:5" x14ac:dyDescent="0.25">
      <c r="A1208" s="6" t="s">
        <v>21</v>
      </c>
      <c r="B1208" s="6" t="s">
        <v>19</v>
      </c>
      <c r="C1208" s="6" t="s">
        <v>23</v>
      </c>
      <c r="D1208" t="s">
        <v>41</v>
      </c>
      <c r="E1208" s="7">
        <v>4221.1138200000005</v>
      </c>
    </row>
    <row r="1209" spans="1:5" x14ac:dyDescent="0.25">
      <c r="A1209" s="6" t="s">
        <v>18</v>
      </c>
      <c r="B1209" s="6" t="s">
        <v>19</v>
      </c>
      <c r="C1209" s="6" t="s">
        <v>23</v>
      </c>
      <c r="D1209" t="s">
        <v>41</v>
      </c>
      <c r="E1209" s="7">
        <v>4442.3802999999998</v>
      </c>
    </row>
    <row r="1210" spans="1:5" x14ac:dyDescent="0.25">
      <c r="A1210" s="6" t="s">
        <v>21</v>
      </c>
      <c r="B1210" s="6" t="s">
        <v>22</v>
      </c>
      <c r="C1210" s="6" t="s">
        <v>24</v>
      </c>
      <c r="D1210" t="s">
        <v>41</v>
      </c>
      <c r="E1210" s="7">
        <v>1295.00712</v>
      </c>
    </row>
    <row r="1211" spans="1:5" x14ac:dyDescent="0.25">
      <c r="A1211" s="6" t="s">
        <v>21</v>
      </c>
      <c r="B1211" s="6" t="s">
        <v>19</v>
      </c>
      <c r="C1211" s="6" t="s">
        <v>23</v>
      </c>
      <c r="D1211" t="s">
        <v>41</v>
      </c>
      <c r="E1211" s="7">
        <v>3748.4449300000001</v>
      </c>
    </row>
    <row r="1212" spans="1:5" x14ac:dyDescent="0.25">
      <c r="A1212" s="6" t="s">
        <v>21</v>
      </c>
      <c r="B1212" s="6" t="s">
        <v>22</v>
      </c>
      <c r="C1212" s="6" t="s">
        <v>25</v>
      </c>
      <c r="D1212" t="s">
        <v>41</v>
      </c>
      <c r="E1212" s="7">
        <v>1139.406555</v>
      </c>
    </row>
    <row r="1213" spans="1:5" x14ac:dyDescent="0.25">
      <c r="A1213" s="6" t="s">
        <v>18</v>
      </c>
      <c r="B1213" s="6" t="s">
        <v>22</v>
      </c>
      <c r="C1213" s="6" t="s">
        <v>24</v>
      </c>
      <c r="D1213" t="s">
        <v>41</v>
      </c>
      <c r="E1213" s="7">
        <v>802.31354499999998</v>
      </c>
    </row>
    <row r="1214" spans="1:5" x14ac:dyDescent="0.25">
      <c r="A1214" s="6" t="s">
        <v>18</v>
      </c>
      <c r="B1214" s="6" t="s">
        <v>22</v>
      </c>
      <c r="C1214" s="6" t="s">
        <v>23</v>
      </c>
      <c r="D1214" t="s">
        <v>41</v>
      </c>
      <c r="E1214" s="7">
        <v>248.09791000000001</v>
      </c>
    </row>
    <row r="1215" spans="1:5" x14ac:dyDescent="0.25">
      <c r="A1215" s="6" t="s">
        <v>21</v>
      </c>
      <c r="B1215" s="6" t="s">
        <v>22</v>
      </c>
      <c r="C1215" s="6" t="s">
        <v>23</v>
      </c>
      <c r="D1215" t="s">
        <v>41</v>
      </c>
      <c r="E1215" s="7">
        <v>897.81851000000006</v>
      </c>
    </row>
    <row r="1216" spans="1:5" x14ac:dyDescent="0.25">
      <c r="A1216" s="6" t="s">
        <v>21</v>
      </c>
      <c r="B1216" s="6" t="s">
        <v>19</v>
      </c>
      <c r="C1216" s="6" t="s">
        <v>23</v>
      </c>
      <c r="D1216" t="s">
        <v>41</v>
      </c>
      <c r="E1216" s="7">
        <v>3987.1704299999997</v>
      </c>
    </row>
    <row r="1217" spans="1:5" x14ac:dyDescent="0.25">
      <c r="A1217" s="6" t="s">
        <v>21</v>
      </c>
      <c r="B1217" s="6" t="s">
        <v>19</v>
      </c>
      <c r="C1217" s="6" t="s">
        <v>23</v>
      </c>
      <c r="D1217" t="s">
        <v>41</v>
      </c>
      <c r="E1217" s="7">
        <v>4167.6081100000001</v>
      </c>
    </row>
    <row r="1218" spans="1:5" x14ac:dyDescent="0.25">
      <c r="A1218" s="6" t="s">
        <v>21</v>
      </c>
      <c r="B1218" s="6" t="s">
        <v>22</v>
      </c>
      <c r="C1218" s="6" t="s">
        <v>23</v>
      </c>
      <c r="D1218" t="s">
        <v>41</v>
      </c>
      <c r="E1218" s="7">
        <v>347.14096000000001</v>
      </c>
    </row>
    <row r="1219" spans="1:5" x14ac:dyDescent="0.25">
      <c r="A1219" s="6" t="s">
        <v>21</v>
      </c>
      <c r="B1219" s="6" t="s">
        <v>22</v>
      </c>
      <c r="C1219" s="6" t="s">
        <v>23</v>
      </c>
      <c r="D1219" t="s">
        <v>41</v>
      </c>
      <c r="E1219" s="7">
        <v>1136.3283200000001</v>
      </c>
    </row>
    <row r="1220" spans="1:5" x14ac:dyDescent="0.25">
      <c r="A1220" s="6" t="s">
        <v>21</v>
      </c>
      <c r="B1220" s="6" t="s">
        <v>19</v>
      </c>
      <c r="C1220" s="6" t="s">
        <v>23</v>
      </c>
      <c r="D1220" t="s">
        <v>41</v>
      </c>
      <c r="E1220" s="7">
        <v>4194.9244100000005</v>
      </c>
    </row>
    <row r="1221" spans="1:5" x14ac:dyDescent="0.25">
      <c r="A1221" s="6" t="s">
        <v>21</v>
      </c>
      <c r="B1221" s="6" t="s">
        <v>19</v>
      </c>
      <c r="C1221" s="6" t="s">
        <v>23</v>
      </c>
      <c r="D1221" t="s">
        <v>41</v>
      </c>
      <c r="E1221" s="7">
        <v>3828.27495</v>
      </c>
    </row>
    <row r="1222" spans="1:5" x14ac:dyDescent="0.25">
      <c r="A1222" s="6" t="s">
        <v>21</v>
      </c>
      <c r="B1222" s="6" t="s">
        <v>22</v>
      </c>
      <c r="C1222" s="6" t="s">
        <v>23</v>
      </c>
      <c r="D1222" t="s">
        <v>41</v>
      </c>
      <c r="E1222" s="7">
        <v>834.71643000000006</v>
      </c>
    </row>
    <row r="1223" spans="1:5" x14ac:dyDescent="0.25">
      <c r="A1223" s="6" t="s">
        <v>18</v>
      </c>
      <c r="B1223" s="6" t="s">
        <v>19</v>
      </c>
      <c r="C1223" s="6" t="s">
        <v>24</v>
      </c>
      <c r="D1223" t="s">
        <v>41</v>
      </c>
      <c r="E1223" s="7">
        <v>4666.1442399999996</v>
      </c>
    </row>
    <row r="1224" spans="1:5" x14ac:dyDescent="0.25">
      <c r="A1224" s="6" t="s">
        <v>18</v>
      </c>
      <c r="B1224" s="6" t="s">
        <v>22</v>
      </c>
      <c r="C1224" s="6" t="s">
        <v>23</v>
      </c>
      <c r="D1224" t="s">
        <v>41</v>
      </c>
      <c r="E1224" s="7">
        <v>583.65204000000006</v>
      </c>
    </row>
    <row r="1225" spans="1:5" x14ac:dyDescent="0.25">
      <c r="A1225" s="6" t="s">
        <v>21</v>
      </c>
      <c r="B1225" s="6" t="s">
        <v>22</v>
      </c>
      <c r="C1225" s="6" t="s">
        <v>23</v>
      </c>
      <c r="D1225" t="s">
        <v>41</v>
      </c>
      <c r="E1225" s="7">
        <v>904.80273</v>
      </c>
    </row>
    <row r="1226" spans="1:5" x14ac:dyDescent="0.25">
      <c r="A1226" s="6" t="s">
        <v>18</v>
      </c>
      <c r="B1226" s="6" t="s">
        <v>22</v>
      </c>
      <c r="C1226" s="6" t="s">
        <v>24</v>
      </c>
      <c r="D1226" t="s">
        <v>41</v>
      </c>
      <c r="E1226" s="7">
        <v>1223.58392</v>
      </c>
    </row>
    <row r="1227" spans="1:5" x14ac:dyDescent="0.25">
      <c r="A1227" s="6" t="s">
        <v>18</v>
      </c>
      <c r="B1227" s="6" t="s">
        <v>22</v>
      </c>
      <c r="C1227" s="6" t="s">
        <v>24</v>
      </c>
      <c r="D1227" t="s">
        <v>41</v>
      </c>
      <c r="E1227" s="7">
        <v>563.04578500000002</v>
      </c>
    </row>
    <row r="1228" spans="1:5" x14ac:dyDescent="0.25">
      <c r="A1228" s="6" t="s">
        <v>21</v>
      </c>
      <c r="B1228" s="6" t="s">
        <v>22</v>
      </c>
      <c r="C1228" s="6" t="s">
        <v>23</v>
      </c>
      <c r="D1228" t="s">
        <v>41</v>
      </c>
      <c r="E1228" s="7">
        <v>1896.317192</v>
      </c>
    </row>
    <row r="1229" spans="1:5" x14ac:dyDescent="0.25">
      <c r="A1229" s="6" t="s">
        <v>21</v>
      </c>
      <c r="B1229" s="6" t="s">
        <v>22</v>
      </c>
      <c r="C1229" s="6" t="s">
        <v>20</v>
      </c>
      <c r="D1229" t="s">
        <v>41</v>
      </c>
      <c r="E1229" s="7">
        <v>467.06400000000002</v>
      </c>
    </row>
    <row r="1230" spans="1:5" x14ac:dyDescent="0.25">
      <c r="A1230" s="6" t="s">
        <v>21</v>
      </c>
      <c r="B1230" s="6" t="s">
        <v>19</v>
      </c>
      <c r="C1230" s="6" t="s">
        <v>24</v>
      </c>
      <c r="D1230" t="s">
        <v>41</v>
      </c>
      <c r="E1230" s="7">
        <v>3746.5343750000002</v>
      </c>
    </row>
    <row r="1231" spans="1:5" x14ac:dyDescent="0.25">
      <c r="A1231" s="6" t="s">
        <v>18</v>
      </c>
      <c r="B1231" s="6" t="s">
        <v>22</v>
      </c>
      <c r="C1231" s="6" t="s">
        <v>24</v>
      </c>
      <c r="D1231" t="s">
        <v>41</v>
      </c>
      <c r="E1231" s="7">
        <v>867.11912499999994</v>
      </c>
    </row>
    <row r="1232" spans="1:5" x14ac:dyDescent="0.25">
      <c r="A1232" s="6" t="s">
        <v>21</v>
      </c>
      <c r="B1232" s="6" t="s">
        <v>22</v>
      </c>
      <c r="C1232" s="6" t="s">
        <v>20</v>
      </c>
      <c r="D1232" t="s">
        <v>41</v>
      </c>
      <c r="E1232" s="7">
        <v>1234.7172</v>
      </c>
    </row>
    <row r="1233" spans="1:5" x14ac:dyDescent="0.25">
      <c r="A1233" s="6" t="s">
        <v>21</v>
      </c>
      <c r="B1233" s="6" t="s">
        <v>22</v>
      </c>
      <c r="C1233" s="6" t="s">
        <v>25</v>
      </c>
      <c r="D1233" t="s">
        <v>41</v>
      </c>
      <c r="E1233" s="7">
        <v>1289.0057650000001</v>
      </c>
    </row>
    <row r="1234" spans="1:5" x14ac:dyDescent="0.25">
      <c r="A1234" s="6" t="s">
        <v>21</v>
      </c>
      <c r="B1234" s="6" t="s">
        <v>22</v>
      </c>
      <c r="C1234" s="6" t="s">
        <v>23</v>
      </c>
      <c r="D1234" t="s">
        <v>41</v>
      </c>
      <c r="E1234" s="7">
        <v>405.81161000000003</v>
      </c>
    </row>
    <row r="1235" spans="1:5" x14ac:dyDescent="0.25">
      <c r="A1235" s="6" t="s">
        <v>18</v>
      </c>
      <c r="B1235" s="6" t="s">
        <v>22</v>
      </c>
      <c r="C1235" s="6" t="s">
        <v>23</v>
      </c>
      <c r="D1235" t="s">
        <v>41</v>
      </c>
      <c r="E1235" s="7">
        <v>479.56567999999999</v>
      </c>
    </row>
    <row r="1236" spans="1:5" x14ac:dyDescent="0.25">
      <c r="A1236" s="6" t="s">
        <v>21</v>
      </c>
      <c r="B1236" s="6" t="s">
        <v>22</v>
      </c>
      <c r="C1236" s="6" t="s">
        <v>23</v>
      </c>
      <c r="D1236" t="s">
        <v>41</v>
      </c>
      <c r="E1236" s="7">
        <v>716.20122000000003</v>
      </c>
    </row>
    <row r="1237" spans="1:5" x14ac:dyDescent="0.25">
      <c r="A1237" s="6" t="s">
        <v>21</v>
      </c>
      <c r="B1237" s="6" t="s">
        <v>19</v>
      </c>
      <c r="C1237" s="6" t="s">
        <v>23</v>
      </c>
      <c r="D1237" t="s">
        <v>41</v>
      </c>
      <c r="E1237" s="7">
        <v>4957.7662399999999</v>
      </c>
    </row>
    <row r="1238" spans="1:5" x14ac:dyDescent="0.25">
      <c r="A1238" s="6" t="s">
        <v>18</v>
      </c>
      <c r="B1238" s="6" t="s">
        <v>22</v>
      </c>
      <c r="C1238" s="6" t="s">
        <v>23</v>
      </c>
      <c r="D1238" t="s">
        <v>41</v>
      </c>
      <c r="E1238" s="7">
        <v>163.39618000000002</v>
      </c>
    </row>
    <row r="1239" spans="1:5" x14ac:dyDescent="0.25">
      <c r="A1239" s="6" t="s">
        <v>18</v>
      </c>
      <c r="B1239" s="6" t="s">
        <v>22</v>
      </c>
      <c r="C1239" s="6" t="s">
        <v>20</v>
      </c>
      <c r="D1239" t="s">
        <v>41</v>
      </c>
      <c r="E1239" s="7">
        <v>647.40129999999999</v>
      </c>
    </row>
    <row r="1240" spans="1:5" x14ac:dyDescent="0.25">
      <c r="A1240" s="6" t="s">
        <v>18</v>
      </c>
      <c r="B1240" s="6" t="s">
        <v>22</v>
      </c>
      <c r="C1240" s="6" t="s">
        <v>24</v>
      </c>
      <c r="D1240" t="s">
        <v>41</v>
      </c>
      <c r="E1240" s="7">
        <v>1143.6738149999999</v>
      </c>
    </row>
    <row r="1241" spans="1:5" x14ac:dyDescent="0.25">
      <c r="A1241" s="6" t="s">
        <v>21</v>
      </c>
      <c r="B1241" s="6" t="s">
        <v>22</v>
      </c>
      <c r="C1241" s="6" t="s">
        <v>24</v>
      </c>
      <c r="D1241" t="s">
        <v>41</v>
      </c>
      <c r="E1241" s="7">
        <v>3006.3580549999997</v>
      </c>
    </row>
    <row r="1242" spans="1:5" x14ac:dyDescent="0.25">
      <c r="A1242" s="6" t="s">
        <v>21</v>
      </c>
      <c r="B1242" s="6" t="s">
        <v>22</v>
      </c>
      <c r="C1242" s="6" t="s">
        <v>20</v>
      </c>
      <c r="D1242" t="s">
        <v>41</v>
      </c>
      <c r="E1242" s="7">
        <v>327.71609999999998</v>
      </c>
    </row>
    <row r="1243" spans="1:5" x14ac:dyDescent="0.25">
      <c r="A1243" s="6" t="s">
        <v>21</v>
      </c>
      <c r="B1243" s="6" t="s">
        <v>19</v>
      </c>
      <c r="C1243" s="6" t="s">
        <v>20</v>
      </c>
      <c r="D1243" t="s">
        <v>41</v>
      </c>
      <c r="E1243" s="7">
        <v>4740.3879999999999</v>
      </c>
    </row>
    <row r="1244" spans="1:5" x14ac:dyDescent="0.25">
      <c r="A1244" s="6" t="s">
        <v>21</v>
      </c>
      <c r="B1244" s="6" t="s">
        <v>19</v>
      </c>
      <c r="C1244" s="6" t="s">
        <v>20</v>
      </c>
      <c r="D1244" t="s">
        <v>41</v>
      </c>
      <c r="E1244" s="7">
        <v>3834.4566</v>
      </c>
    </row>
    <row r="1245" spans="1:5" x14ac:dyDescent="0.25">
      <c r="A1245" s="6" t="s">
        <v>21</v>
      </c>
      <c r="B1245" s="6" t="s">
        <v>22</v>
      </c>
      <c r="C1245" s="6" t="s">
        <v>25</v>
      </c>
      <c r="D1245" t="s">
        <v>41</v>
      </c>
      <c r="E1245" s="7">
        <v>1949.6719170000001</v>
      </c>
    </row>
    <row r="1246" spans="1:5" x14ac:dyDescent="0.25">
      <c r="A1246" s="6" t="s">
        <v>21</v>
      </c>
      <c r="B1246" s="6" t="s">
        <v>22</v>
      </c>
      <c r="C1246" s="6" t="s">
        <v>23</v>
      </c>
      <c r="D1246" t="s">
        <v>41</v>
      </c>
      <c r="E1246" s="7">
        <v>1298.1345699999999</v>
      </c>
    </row>
    <row r="1247" spans="1:5" x14ac:dyDescent="0.25">
      <c r="A1247" s="6" t="s">
        <v>21</v>
      </c>
      <c r="B1247" s="6" t="s">
        <v>22</v>
      </c>
      <c r="C1247" s="6" t="s">
        <v>20</v>
      </c>
      <c r="D1247" t="s">
        <v>41</v>
      </c>
      <c r="E1247" s="7">
        <v>1032.5206000000001</v>
      </c>
    </row>
    <row r="1248" spans="1:5" x14ac:dyDescent="0.25">
      <c r="A1248" s="6" t="s">
        <v>18</v>
      </c>
      <c r="B1248" s="6" t="s">
        <v>22</v>
      </c>
      <c r="C1248" s="6" t="s">
        <v>23</v>
      </c>
      <c r="D1248" t="s">
        <v>41</v>
      </c>
      <c r="E1248" s="7">
        <v>162.98335</v>
      </c>
    </row>
    <row r="1249" spans="1:5" x14ac:dyDescent="0.25">
      <c r="A1249" s="6" t="s">
        <v>21</v>
      </c>
      <c r="B1249" s="6" t="s">
        <v>19</v>
      </c>
      <c r="C1249" s="6" t="s">
        <v>23</v>
      </c>
      <c r="D1249" t="s">
        <v>42</v>
      </c>
      <c r="E1249" s="7">
        <v>3961.1757700000003</v>
      </c>
    </row>
    <row r="1250" spans="1:5" x14ac:dyDescent="0.25">
      <c r="A1250" s="6" t="s">
        <v>21</v>
      </c>
      <c r="B1250" s="6" t="s">
        <v>22</v>
      </c>
      <c r="C1250" s="6" t="s">
        <v>20</v>
      </c>
      <c r="D1250" t="s">
        <v>42</v>
      </c>
      <c r="E1250" s="7">
        <v>1060.2384999999999</v>
      </c>
    </row>
    <row r="1251" spans="1:5" x14ac:dyDescent="0.25">
      <c r="A1251" s="6" t="s">
        <v>18</v>
      </c>
      <c r="B1251" s="6" t="s">
        <v>22</v>
      </c>
      <c r="C1251" s="6" t="s">
        <v>24</v>
      </c>
      <c r="D1251" t="s">
        <v>42</v>
      </c>
      <c r="E1251" s="7">
        <v>1103.36617</v>
      </c>
    </row>
    <row r="1252" spans="1:5" x14ac:dyDescent="0.25">
      <c r="A1252" s="6" t="s">
        <v>21</v>
      </c>
      <c r="B1252" s="6" t="s">
        <v>22</v>
      </c>
      <c r="C1252" s="6" t="s">
        <v>23</v>
      </c>
      <c r="D1252" t="s">
        <v>42</v>
      </c>
      <c r="E1252" s="7">
        <v>1138.1325400000001</v>
      </c>
    </row>
    <row r="1253" spans="1:5" x14ac:dyDescent="0.25">
      <c r="A1253" s="6" t="s">
        <v>21</v>
      </c>
      <c r="B1253" s="6" t="s">
        <v>22</v>
      </c>
      <c r="C1253" s="6" t="s">
        <v>23</v>
      </c>
      <c r="D1253" t="s">
        <v>42</v>
      </c>
      <c r="E1253" s="7">
        <v>1340.5390299999999</v>
      </c>
    </row>
    <row r="1254" spans="1:5" x14ac:dyDescent="0.25">
      <c r="A1254" s="6" t="s">
        <v>21</v>
      </c>
      <c r="B1254" s="6" t="s">
        <v>19</v>
      </c>
      <c r="C1254" s="6" t="s">
        <v>25</v>
      </c>
      <c r="D1254" t="s">
        <v>42</v>
      </c>
      <c r="E1254" s="7">
        <v>4375.333705</v>
      </c>
    </row>
    <row r="1255" spans="1:5" x14ac:dyDescent="0.25">
      <c r="A1255" s="6" t="s">
        <v>21</v>
      </c>
      <c r="B1255" s="6" t="s">
        <v>22</v>
      </c>
      <c r="C1255" s="6" t="s">
        <v>25</v>
      </c>
      <c r="D1255" t="s">
        <v>42</v>
      </c>
      <c r="E1255" s="7">
        <v>661.01097000000004</v>
      </c>
    </row>
    <row r="1256" spans="1:5" x14ac:dyDescent="0.25">
      <c r="A1256" s="6" t="s">
        <v>18</v>
      </c>
      <c r="B1256" s="6" t="s">
        <v>22</v>
      </c>
      <c r="C1256" s="6" t="s">
        <v>23</v>
      </c>
      <c r="D1256" t="s">
        <v>42</v>
      </c>
      <c r="E1256" s="7">
        <v>2422.7337240000002</v>
      </c>
    </row>
    <row r="1257" spans="1:5" x14ac:dyDescent="0.25">
      <c r="A1257" s="6" t="s">
        <v>18</v>
      </c>
      <c r="B1257" s="6" t="s">
        <v>22</v>
      </c>
      <c r="C1257" s="6" t="s">
        <v>23</v>
      </c>
      <c r="D1257" t="s">
        <v>42</v>
      </c>
      <c r="E1257" s="7">
        <v>540.09804999999994</v>
      </c>
    </row>
    <row r="1258" spans="1:5" x14ac:dyDescent="0.25">
      <c r="A1258" s="6" t="s">
        <v>21</v>
      </c>
      <c r="B1258" s="6" t="s">
        <v>19</v>
      </c>
      <c r="C1258" s="6" t="s">
        <v>23</v>
      </c>
      <c r="D1258" t="s">
        <v>42</v>
      </c>
      <c r="E1258" s="7">
        <v>4615.1124499999996</v>
      </c>
    </row>
    <row r="1259" spans="1:5" x14ac:dyDescent="0.25">
      <c r="A1259" s="6" t="s">
        <v>21</v>
      </c>
      <c r="B1259" s="6" t="s">
        <v>19</v>
      </c>
      <c r="C1259" s="6" t="s">
        <v>25</v>
      </c>
      <c r="D1259" t="s">
        <v>42</v>
      </c>
      <c r="E1259" s="7">
        <v>4854.9178350000002</v>
      </c>
    </row>
    <row r="1260" spans="1:5" x14ac:dyDescent="0.25">
      <c r="A1260" s="6" t="s">
        <v>18</v>
      </c>
      <c r="B1260" s="6" t="s">
        <v>22</v>
      </c>
      <c r="C1260" s="6" t="s">
        <v>25</v>
      </c>
      <c r="D1260" t="s">
        <v>42</v>
      </c>
      <c r="E1260" s="7">
        <v>943.29253000000006</v>
      </c>
    </row>
    <row r="1261" spans="1:5" x14ac:dyDescent="0.25">
      <c r="A1261" s="6" t="s">
        <v>21</v>
      </c>
      <c r="B1261" s="6" t="s">
        <v>19</v>
      </c>
      <c r="C1261" s="6" t="s">
        <v>23</v>
      </c>
      <c r="D1261" t="s">
        <v>42</v>
      </c>
      <c r="E1261" s="7">
        <v>4211.2235600000004</v>
      </c>
    </row>
    <row r="1262" spans="1:5" x14ac:dyDescent="0.25">
      <c r="A1262" s="6" t="s">
        <v>21</v>
      </c>
      <c r="B1262" s="6" t="s">
        <v>22</v>
      </c>
      <c r="C1262" s="6" t="s">
        <v>25</v>
      </c>
      <c r="D1262" t="s">
        <v>42</v>
      </c>
      <c r="E1262" s="7">
        <v>1156.6300550000001</v>
      </c>
    </row>
    <row r="1263" spans="1:5" x14ac:dyDescent="0.25">
      <c r="A1263" s="6" t="s">
        <v>18</v>
      </c>
      <c r="B1263" s="6" t="s">
        <v>22</v>
      </c>
      <c r="C1263" s="6" t="s">
        <v>23</v>
      </c>
      <c r="D1263" t="s">
        <v>42</v>
      </c>
      <c r="E1263" s="7">
        <v>1097.72063</v>
      </c>
    </row>
    <row r="1264" spans="1:5" x14ac:dyDescent="0.25">
      <c r="A1264" s="6" t="s">
        <v>21</v>
      </c>
      <c r="B1264" s="6" t="s">
        <v>22</v>
      </c>
      <c r="C1264" s="6" t="s">
        <v>23</v>
      </c>
      <c r="D1264" t="s">
        <v>42</v>
      </c>
      <c r="E1264" s="7">
        <v>894.41151000000013</v>
      </c>
    </row>
    <row r="1265" spans="1:5" x14ac:dyDescent="0.25">
      <c r="A1265" s="6" t="s">
        <v>21</v>
      </c>
      <c r="B1265" s="6" t="s">
        <v>22</v>
      </c>
      <c r="C1265" s="6" t="s">
        <v>23</v>
      </c>
      <c r="D1265" t="s">
        <v>42</v>
      </c>
      <c r="E1265" s="7">
        <v>183.72818999999998</v>
      </c>
    </row>
    <row r="1266" spans="1:5" x14ac:dyDescent="0.25">
      <c r="A1266" s="6" t="s">
        <v>21</v>
      </c>
      <c r="B1266" s="6" t="s">
        <v>19</v>
      </c>
      <c r="C1266" s="6" t="s">
        <v>23</v>
      </c>
      <c r="D1266" t="s">
        <v>42</v>
      </c>
      <c r="E1266" s="7">
        <v>3812.6246500000002</v>
      </c>
    </row>
    <row r="1267" spans="1:5" x14ac:dyDescent="0.25">
      <c r="A1267" s="6" t="s">
        <v>18</v>
      </c>
      <c r="B1267" s="6" t="s">
        <v>22</v>
      </c>
      <c r="C1267" s="6" t="s">
        <v>23</v>
      </c>
      <c r="D1267" t="s">
        <v>42</v>
      </c>
      <c r="E1267" s="7">
        <v>584.69175999999993</v>
      </c>
    </row>
    <row r="1268" spans="1:5" x14ac:dyDescent="0.25">
      <c r="A1268" s="6" t="s">
        <v>21</v>
      </c>
      <c r="B1268" s="6" t="s">
        <v>22</v>
      </c>
      <c r="C1268" s="6" t="s">
        <v>23</v>
      </c>
      <c r="D1268" t="s">
        <v>42</v>
      </c>
      <c r="E1268" s="7">
        <v>808.39197999999999</v>
      </c>
    </row>
    <row r="1269" spans="1:5" x14ac:dyDescent="0.25">
      <c r="A1269" s="6" t="s">
        <v>18</v>
      </c>
      <c r="B1269" s="6" t="s">
        <v>22</v>
      </c>
      <c r="C1269" s="6" t="s">
        <v>23</v>
      </c>
      <c r="D1269" t="s">
        <v>42</v>
      </c>
      <c r="E1269" s="7">
        <v>1259.2534499999999</v>
      </c>
    </row>
    <row r="1270" spans="1:5" x14ac:dyDescent="0.25">
      <c r="A1270" s="6" t="s">
        <v>21</v>
      </c>
      <c r="B1270" s="6" t="s">
        <v>22</v>
      </c>
      <c r="C1270" s="6" t="s">
        <v>23</v>
      </c>
      <c r="D1270" t="s">
        <v>42</v>
      </c>
      <c r="E1270" s="7">
        <v>114.93959</v>
      </c>
    </row>
    <row r="1271" spans="1:5" x14ac:dyDescent="0.25">
      <c r="A1271" s="6" t="s">
        <v>21</v>
      </c>
      <c r="B1271" s="6" t="s">
        <v>22</v>
      </c>
      <c r="C1271" s="6" t="s">
        <v>23</v>
      </c>
      <c r="D1271" t="s">
        <v>42</v>
      </c>
      <c r="E1271" s="7">
        <v>468.63887000000005</v>
      </c>
    </row>
    <row r="1272" spans="1:5" x14ac:dyDescent="0.25">
      <c r="A1272" s="6" t="s">
        <v>21</v>
      </c>
      <c r="B1272" s="6" t="s">
        <v>22</v>
      </c>
      <c r="C1272" s="6" t="s">
        <v>24</v>
      </c>
      <c r="D1272" t="s">
        <v>42</v>
      </c>
      <c r="E1272" s="7">
        <v>1555.518875</v>
      </c>
    </row>
    <row r="1273" spans="1:5" x14ac:dyDescent="0.25">
      <c r="A1273" s="6" t="s">
        <v>21</v>
      </c>
      <c r="B1273" s="6" t="s">
        <v>22</v>
      </c>
      <c r="C1273" s="6" t="s">
        <v>20</v>
      </c>
      <c r="D1273" t="s">
        <v>42</v>
      </c>
      <c r="E1273" s="7">
        <v>1257.4049</v>
      </c>
    </row>
    <row r="1274" spans="1:5" x14ac:dyDescent="0.25">
      <c r="A1274" s="6" t="s">
        <v>18</v>
      </c>
      <c r="B1274" s="6" t="s">
        <v>22</v>
      </c>
      <c r="C1274" s="6" t="s">
        <v>23</v>
      </c>
      <c r="D1274" t="s">
        <v>42</v>
      </c>
      <c r="E1274" s="7">
        <v>399.41777999999999</v>
      </c>
    </row>
    <row r="1275" spans="1:5" x14ac:dyDescent="0.25">
      <c r="A1275" s="6" t="s">
        <v>21</v>
      </c>
      <c r="B1275" s="6" t="s">
        <v>19</v>
      </c>
      <c r="C1275" s="6" t="s">
        <v>23</v>
      </c>
      <c r="D1275" t="s">
        <v>42</v>
      </c>
      <c r="E1275" s="7">
        <v>4867.55177</v>
      </c>
    </row>
    <row r="1276" spans="1:5" x14ac:dyDescent="0.25">
      <c r="A1276" s="6" t="s">
        <v>21</v>
      </c>
      <c r="B1276" s="6" t="s">
        <v>22</v>
      </c>
      <c r="C1276" s="6" t="s">
        <v>23</v>
      </c>
      <c r="D1276" t="s">
        <v>42</v>
      </c>
      <c r="E1276" s="7">
        <v>1383.1115199999999</v>
      </c>
    </row>
    <row r="1277" spans="1:5" x14ac:dyDescent="0.25">
      <c r="A1277" s="6" t="s">
        <v>18</v>
      </c>
      <c r="B1277" s="6" t="s">
        <v>19</v>
      </c>
      <c r="C1277" s="6" t="s">
        <v>23</v>
      </c>
      <c r="D1277" t="s">
        <v>42</v>
      </c>
      <c r="E1277" s="7">
        <v>6377.0428010000005</v>
      </c>
    </row>
    <row r="1278" spans="1:5" x14ac:dyDescent="0.25">
      <c r="A1278" s="6" t="s">
        <v>18</v>
      </c>
      <c r="B1278" s="6" t="s">
        <v>22</v>
      </c>
      <c r="C1278" s="6" t="s">
        <v>20</v>
      </c>
      <c r="D1278" t="s">
        <v>42</v>
      </c>
      <c r="E1278" s="7">
        <v>1153.8421000000001</v>
      </c>
    </row>
    <row r="1279" spans="1:5" x14ac:dyDescent="0.25">
      <c r="A1279" s="6" t="s">
        <v>18</v>
      </c>
      <c r="B1279" s="6" t="s">
        <v>19</v>
      </c>
      <c r="C1279" s="6" t="s">
        <v>23</v>
      </c>
      <c r="D1279" t="s">
        <v>42</v>
      </c>
      <c r="E1279" s="7">
        <v>4586.3204999999998</v>
      </c>
    </row>
    <row r="1280" spans="1:5" x14ac:dyDescent="0.25">
      <c r="A1280" s="6" t="s">
        <v>18</v>
      </c>
      <c r="B1280" s="6" t="s">
        <v>22</v>
      </c>
      <c r="C1280" s="6" t="s">
        <v>25</v>
      </c>
      <c r="D1280" t="s">
        <v>42</v>
      </c>
      <c r="E1280" s="7">
        <v>1787.8900679999999</v>
      </c>
    </row>
    <row r="1281" spans="1:5" x14ac:dyDescent="0.25">
      <c r="A1281" s="6" t="s">
        <v>21</v>
      </c>
      <c r="B1281" s="6" t="s">
        <v>22</v>
      </c>
      <c r="C1281" s="6" t="s">
        <v>23</v>
      </c>
      <c r="D1281" t="s">
        <v>42</v>
      </c>
      <c r="E1281" s="7">
        <v>905.87302999999997</v>
      </c>
    </row>
    <row r="1282" spans="1:5" x14ac:dyDescent="0.25">
      <c r="A1282" s="6" t="s">
        <v>18</v>
      </c>
      <c r="B1282" s="6" t="s">
        <v>22</v>
      </c>
      <c r="C1282" s="6" t="s">
        <v>24</v>
      </c>
      <c r="D1282" t="s">
        <v>42</v>
      </c>
      <c r="E1282" s="7">
        <v>637.35573499999998</v>
      </c>
    </row>
    <row r="1283" spans="1:5" x14ac:dyDescent="0.25">
      <c r="A1283" s="6" t="s">
        <v>21</v>
      </c>
      <c r="B1283" s="6" t="s">
        <v>19</v>
      </c>
      <c r="C1283" s="6" t="s">
        <v>24</v>
      </c>
      <c r="D1283" t="s">
        <v>42</v>
      </c>
      <c r="E1283" s="7">
        <v>4570.2022349999997</v>
      </c>
    </row>
    <row r="1284" spans="1:5" x14ac:dyDescent="0.25">
      <c r="A1284" s="6" t="s">
        <v>18</v>
      </c>
      <c r="B1284" s="6" t="s">
        <v>22</v>
      </c>
      <c r="C1284" s="6" t="s">
        <v>23</v>
      </c>
      <c r="D1284" t="s">
        <v>42</v>
      </c>
      <c r="E1284" s="7">
        <v>475.36368000000004</v>
      </c>
    </row>
    <row r="1285" spans="1:5" x14ac:dyDescent="0.25">
      <c r="A1285" s="6" t="s">
        <v>21</v>
      </c>
      <c r="B1285" s="6" t="s">
        <v>22</v>
      </c>
      <c r="C1285" s="6" t="s">
        <v>23</v>
      </c>
      <c r="D1285" t="s">
        <v>42</v>
      </c>
      <c r="E1285" s="7">
        <v>635.62707</v>
      </c>
    </row>
    <row r="1286" spans="1:5" x14ac:dyDescent="0.25">
      <c r="A1286" s="6" t="s">
        <v>21</v>
      </c>
      <c r="B1286" s="6" t="s">
        <v>22</v>
      </c>
      <c r="C1286" s="6" t="s">
        <v>23</v>
      </c>
      <c r="D1286" t="s">
        <v>42</v>
      </c>
      <c r="E1286" s="7">
        <v>570.91643999999997</v>
      </c>
    </row>
    <row r="1287" spans="1:5" x14ac:dyDescent="0.25">
      <c r="A1287" s="6" t="s">
        <v>21</v>
      </c>
      <c r="B1287" s="6" t="s">
        <v>22</v>
      </c>
      <c r="C1287" s="6" t="s">
        <v>23</v>
      </c>
      <c r="D1287" t="s">
        <v>42</v>
      </c>
      <c r="E1287" s="7">
        <v>1132.6714870000001</v>
      </c>
    </row>
    <row r="1288" spans="1:5" x14ac:dyDescent="0.25">
      <c r="A1288" s="6" t="s">
        <v>21</v>
      </c>
      <c r="B1288" s="6" t="s">
        <v>22</v>
      </c>
      <c r="C1288" s="6" t="s">
        <v>20</v>
      </c>
      <c r="D1288" t="s">
        <v>42</v>
      </c>
      <c r="E1288" s="7">
        <v>666.62430000000006</v>
      </c>
    </row>
    <row r="1289" spans="1:5" x14ac:dyDescent="0.25">
      <c r="A1289" s="6" t="s">
        <v>18</v>
      </c>
      <c r="B1289" s="6" t="s">
        <v>22</v>
      </c>
      <c r="C1289" s="6" t="s">
        <v>23</v>
      </c>
      <c r="D1289" t="s">
        <v>42</v>
      </c>
      <c r="E1289" s="7">
        <v>980.08881999999994</v>
      </c>
    </row>
    <row r="1290" spans="1:5" x14ac:dyDescent="0.25">
      <c r="A1290" s="6" t="s">
        <v>18</v>
      </c>
      <c r="B1290" s="6" t="s">
        <v>22</v>
      </c>
      <c r="C1290" s="6" t="s">
        <v>20</v>
      </c>
      <c r="D1290" t="s">
        <v>42</v>
      </c>
      <c r="E1290" s="7">
        <v>341.0324</v>
      </c>
    </row>
    <row r="1291" spans="1:5" x14ac:dyDescent="0.25">
      <c r="A1291" s="6" t="s">
        <v>21</v>
      </c>
      <c r="B1291" s="6" t="s">
        <v>22</v>
      </c>
      <c r="C1291" s="6" t="s">
        <v>23</v>
      </c>
      <c r="D1291" t="s">
        <v>42</v>
      </c>
      <c r="E1291" s="7">
        <v>643.56236999999999</v>
      </c>
    </row>
    <row r="1292" spans="1:5" x14ac:dyDescent="0.25">
      <c r="A1292" s="6" t="s">
        <v>18</v>
      </c>
      <c r="B1292" s="6" t="s">
        <v>19</v>
      </c>
      <c r="C1292" s="6" t="s">
        <v>23</v>
      </c>
      <c r="D1292" t="s">
        <v>42</v>
      </c>
      <c r="E1292" s="7">
        <v>4620.0985099999998</v>
      </c>
    </row>
    <row r="1293" spans="1:5" x14ac:dyDescent="0.25">
      <c r="A1293" s="6" t="s">
        <v>18</v>
      </c>
      <c r="B1293" s="6" t="s">
        <v>22</v>
      </c>
      <c r="C1293" s="6" t="s">
        <v>23</v>
      </c>
      <c r="D1293" t="s">
        <v>42</v>
      </c>
      <c r="E1293" s="7">
        <v>1248.5800899999999</v>
      </c>
    </row>
    <row r="1294" spans="1:5" x14ac:dyDescent="0.25">
      <c r="A1294" s="6" t="s">
        <v>21</v>
      </c>
      <c r="B1294" s="6" t="s">
        <v>22</v>
      </c>
      <c r="C1294" s="6" t="s">
        <v>23</v>
      </c>
      <c r="D1294" t="s">
        <v>42</v>
      </c>
      <c r="E1294" s="7">
        <v>543.87491</v>
      </c>
    </row>
    <row r="1295" spans="1:5" x14ac:dyDescent="0.25">
      <c r="A1295" s="6" t="s">
        <v>18</v>
      </c>
      <c r="B1295" s="6" t="s">
        <v>22</v>
      </c>
      <c r="C1295" s="6" t="s">
        <v>24</v>
      </c>
      <c r="D1295" t="s">
        <v>42</v>
      </c>
      <c r="E1295" s="7">
        <v>320.12451500000003</v>
      </c>
    </row>
    <row r="1296" spans="1:5" x14ac:dyDescent="0.25">
      <c r="A1296" s="6" t="s">
        <v>18</v>
      </c>
      <c r="B1296" s="6" t="s">
        <v>22</v>
      </c>
      <c r="C1296" s="6" t="s">
        <v>25</v>
      </c>
      <c r="D1296" t="s">
        <v>42</v>
      </c>
      <c r="E1296" s="7">
        <v>954.16955500000006</v>
      </c>
    </row>
    <row r="1297" spans="1:5" x14ac:dyDescent="0.25">
      <c r="A1297" s="6" t="s">
        <v>21</v>
      </c>
      <c r="B1297" s="6" t="s">
        <v>22</v>
      </c>
      <c r="C1297" s="6" t="s">
        <v>23</v>
      </c>
      <c r="D1297" t="s">
        <v>42</v>
      </c>
      <c r="E1297" s="7">
        <v>950.43102999999996</v>
      </c>
    </row>
    <row r="1298" spans="1:5" x14ac:dyDescent="0.25">
      <c r="A1298" s="6" t="s">
        <v>21</v>
      </c>
      <c r="B1298" s="6" t="s">
        <v>22</v>
      </c>
      <c r="C1298" s="6" t="s">
        <v>25</v>
      </c>
      <c r="D1298" t="s">
        <v>42</v>
      </c>
      <c r="E1298" s="7">
        <v>198.44532999999998</v>
      </c>
    </row>
    <row r="1299" spans="1:5" x14ac:dyDescent="0.25">
      <c r="A1299" s="6" t="s">
        <v>18</v>
      </c>
      <c r="B1299" s="6" t="s">
        <v>22</v>
      </c>
      <c r="C1299" s="6" t="s">
        <v>25</v>
      </c>
      <c r="D1299" t="s">
        <v>42</v>
      </c>
      <c r="E1299" s="7">
        <v>987.56803999999988</v>
      </c>
    </row>
    <row r="1300" spans="1:5" x14ac:dyDescent="0.25">
      <c r="A1300" s="6" t="s">
        <v>18</v>
      </c>
      <c r="B1300" s="6" t="s">
        <v>22</v>
      </c>
      <c r="C1300" s="6" t="s">
        <v>25</v>
      </c>
      <c r="D1300" t="s">
        <v>42</v>
      </c>
      <c r="E1300" s="7">
        <v>221.76012</v>
      </c>
    </row>
    <row r="1301" spans="1:5" x14ac:dyDescent="0.25">
      <c r="A1301" s="6" t="s">
        <v>21</v>
      </c>
      <c r="B1301" s="6" t="s">
        <v>22</v>
      </c>
      <c r="C1301" s="6" t="s">
        <v>23</v>
      </c>
      <c r="D1301" t="s">
        <v>42</v>
      </c>
      <c r="E1301" s="7">
        <v>114.67965999999998</v>
      </c>
    </row>
    <row r="1302" spans="1:5" x14ac:dyDescent="0.25">
      <c r="A1302" s="6" t="s">
        <v>18</v>
      </c>
      <c r="B1302" s="6" t="s">
        <v>22</v>
      </c>
      <c r="C1302" s="6" t="s">
        <v>23</v>
      </c>
      <c r="D1302" t="s">
        <v>42</v>
      </c>
      <c r="E1302" s="7">
        <v>566.22250000000008</v>
      </c>
    </row>
    <row r="1303" spans="1:5" x14ac:dyDescent="0.25">
      <c r="A1303" s="6" t="s">
        <v>21</v>
      </c>
      <c r="B1303" s="6" t="s">
        <v>22</v>
      </c>
      <c r="C1303" s="6" t="s">
        <v>23</v>
      </c>
      <c r="D1303" t="s">
        <v>42</v>
      </c>
      <c r="E1303" s="7">
        <v>426.61658</v>
      </c>
    </row>
    <row r="1304" spans="1:5" x14ac:dyDescent="0.25">
      <c r="A1304" s="6" t="s">
        <v>18</v>
      </c>
      <c r="B1304" s="6" t="s">
        <v>19</v>
      </c>
      <c r="C1304" s="6" t="s">
        <v>23</v>
      </c>
      <c r="D1304" t="s">
        <v>42</v>
      </c>
      <c r="E1304" s="7">
        <v>3879.2685599999995</v>
      </c>
    </row>
    <row r="1305" spans="1:5" x14ac:dyDescent="0.25">
      <c r="A1305" s="6" t="s">
        <v>18</v>
      </c>
      <c r="B1305" s="6" t="s">
        <v>22</v>
      </c>
      <c r="C1305" s="6" t="s">
        <v>24</v>
      </c>
      <c r="D1305" t="s">
        <v>42</v>
      </c>
      <c r="E1305" s="7">
        <v>2847.673499</v>
      </c>
    </row>
    <row r="1306" spans="1:5" x14ac:dyDescent="0.25">
      <c r="A1306" s="6" t="s">
        <v>18</v>
      </c>
      <c r="B1306" s="6" t="s">
        <v>22</v>
      </c>
      <c r="C1306" s="6" t="s">
        <v>24</v>
      </c>
      <c r="D1306" t="s">
        <v>42</v>
      </c>
      <c r="E1306" s="7">
        <v>636.09935999999993</v>
      </c>
    </row>
    <row r="1307" spans="1:5" x14ac:dyDescent="0.25">
      <c r="A1307" s="6" t="s">
        <v>21</v>
      </c>
      <c r="B1307" s="6" t="s">
        <v>22</v>
      </c>
      <c r="C1307" s="6" t="s">
        <v>23</v>
      </c>
      <c r="D1307" t="s">
        <v>42</v>
      </c>
      <c r="E1307" s="7">
        <v>243.80551999999997</v>
      </c>
    </row>
    <row r="1308" spans="1:5" x14ac:dyDescent="0.25">
      <c r="A1308" s="6" t="s">
        <v>18</v>
      </c>
      <c r="B1308" s="6" t="s">
        <v>19</v>
      </c>
      <c r="C1308" s="6" t="s">
        <v>20</v>
      </c>
      <c r="D1308" t="s">
        <v>42</v>
      </c>
      <c r="E1308" s="7">
        <v>4611.3510999999999</v>
      </c>
    </row>
    <row r="1309" spans="1:5" x14ac:dyDescent="0.25">
      <c r="A1309" s="6" t="s">
        <v>21</v>
      </c>
      <c r="B1309" s="6" t="s">
        <v>22</v>
      </c>
      <c r="C1309" s="6" t="s">
        <v>20</v>
      </c>
      <c r="D1309" t="s">
        <v>42</v>
      </c>
      <c r="E1309" s="7">
        <v>1157.6129999999998</v>
      </c>
    </row>
    <row r="1310" spans="1:5" x14ac:dyDescent="0.25">
      <c r="A1310" s="6" t="s">
        <v>18</v>
      </c>
      <c r="B1310" s="6" t="s">
        <v>22</v>
      </c>
      <c r="C1310" s="6" t="s">
        <v>20</v>
      </c>
      <c r="D1310" t="s">
        <v>42</v>
      </c>
      <c r="E1310" s="7">
        <v>1306.3883000000001</v>
      </c>
    </row>
    <row r="1311" spans="1:5" x14ac:dyDescent="0.25">
      <c r="A1311" s="6" t="s">
        <v>18</v>
      </c>
      <c r="B1311" s="6" t="s">
        <v>22</v>
      </c>
      <c r="C1311" s="6" t="s">
        <v>23</v>
      </c>
      <c r="D1311" t="s">
        <v>42</v>
      </c>
      <c r="E1311" s="7">
        <v>163.45733999999999</v>
      </c>
    </row>
    <row r="1312" spans="1:5" x14ac:dyDescent="0.25">
      <c r="A1312" s="6" t="s">
        <v>21</v>
      </c>
      <c r="B1312" s="6" t="s">
        <v>19</v>
      </c>
      <c r="C1312" s="6" t="s">
        <v>23</v>
      </c>
      <c r="D1312" t="s">
        <v>42</v>
      </c>
      <c r="E1312" s="7">
        <v>4867.3558800000001</v>
      </c>
    </row>
    <row r="1313" spans="1:5" x14ac:dyDescent="0.25">
      <c r="A1313" s="6" t="s">
        <v>21</v>
      </c>
      <c r="B1313" s="6" t="s">
        <v>22</v>
      </c>
      <c r="C1313" s="6" t="s">
        <v>23</v>
      </c>
      <c r="D1313" t="s">
        <v>42</v>
      </c>
      <c r="E1313" s="7">
        <v>292.70646999999997</v>
      </c>
    </row>
    <row r="1314" spans="1:5" x14ac:dyDescent="0.25">
      <c r="A1314" s="6" t="s">
        <v>18</v>
      </c>
      <c r="B1314" s="6" t="s">
        <v>22</v>
      </c>
      <c r="C1314" s="6" t="s">
        <v>23</v>
      </c>
      <c r="D1314" t="s">
        <v>42</v>
      </c>
      <c r="E1314" s="7">
        <v>954.95650999999998</v>
      </c>
    </row>
    <row r="1315" spans="1:5" x14ac:dyDescent="0.25">
      <c r="A1315" s="6" t="s">
        <v>18</v>
      </c>
      <c r="B1315" s="6" t="s">
        <v>22</v>
      </c>
      <c r="C1315" s="6" t="s">
        <v>25</v>
      </c>
      <c r="D1315" t="s">
        <v>42</v>
      </c>
      <c r="E1315" s="7">
        <v>221.746915</v>
      </c>
    </row>
    <row r="1316" spans="1:5" x14ac:dyDescent="0.25">
      <c r="A1316" s="6" t="s">
        <v>21</v>
      </c>
      <c r="B1316" s="6" t="s">
        <v>19</v>
      </c>
      <c r="C1316" s="6" t="s">
        <v>23</v>
      </c>
      <c r="D1316" t="s">
        <v>42</v>
      </c>
      <c r="E1316" s="7">
        <v>4746.2893999999997</v>
      </c>
    </row>
    <row r="1317" spans="1:5" x14ac:dyDescent="0.25">
      <c r="A1317" s="6" t="s">
        <v>18</v>
      </c>
      <c r="B1317" s="6" t="s">
        <v>22</v>
      </c>
      <c r="C1317" s="6" t="s">
        <v>20</v>
      </c>
      <c r="D1317" t="s">
        <v>42</v>
      </c>
      <c r="E1317" s="7">
        <v>175.93379999999999</v>
      </c>
    </row>
    <row r="1318" spans="1:5" x14ac:dyDescent="0.25">
      <c r="A1318" s="6" t="s">
        <v>21</v>
      </c>
      <c r="B1318" s="6" t="s">
        <v>22</v>
      </c>
      <c r="C1318" s="6" t="s">
        <v>23</v>
      </c>
      <c r="D1318" t="s">
        <v>42</v>
      </c>
      <c r="E1318" s="7">
        <v>780.41605000000004</v>
      </c>
    </row>
    <row r="1319" spans="1:5" x14ac:dyDescent="0.25">
      <c r="A1319" s="6" t="s">
        <v>18</v>
      </c>
      <c r="B1319" s="6" t="s">
        <v>22</v>
      </c>
      <c r="C1319" s="6" t="s">
        <v>23</v>
      </c>
      <c r="D1319" t="s">
        <v>42</v>
      </c>
      <c r="E1319" s="7">
        <v>856.9861800000001</v>
      </c>
    </row>
    <row r="1320" spans="1:5" x14ac:dyDescent="0.25">
      <c r="A1320" s="6" t="s">
        <v>21</v>
      </c>
      <c r="B1320" s="6" t="s">
        <v>19</v>
      </c>
      <c r="C1320" s="6" t="s">
        <v>23</v>
      </c>
      <c r="D1320" t="s">
        <v>42</v>
      </c>
      <c r="E1320" s="7">
        <v>4450.1398200000003</v>
      </c>
    </row>
    <row r="1321" spans="1:5" x14ac:dyDescent="0.25">
      <c r="A1321" s="6" t="s">
        <v>21</v>
      </c>
      <c r="B1321" s="6" t="s">
        <v>19</v>
      </c>
      <c r="C1321" s="6" t="s">
        <v>23</v>
      </c>
      <c r="D1321" t="s">
        <v>42</v>
      </c>
      <c r="E1321" s="7">
        <v>4897.0247600000002</v>
      </c>
    </row>
    <row r="1322" spans="1:5" x14ac:dyDescent="0.25">
      <c r="A1322" s="6" t="s">
        <v>21</v>
      </c>
      <c r="B1322" s="6" t="s">
        <v>22</v>
      </c>
      <c r="C1322" s="6" t="s">
        <v>25</v>
      </c>
      <c r="D1322" t="s">
        <v>42</v>
      </c>
      <c r="E1322" s="7">
        <v>575.74134500000002</v>
      </c>
    </row>
    <row r="1323" spans="1:5" x14ac:dyDescent="0.25">
      <c r="A1323" s="6" t="s">
        <v>21</v>
      </c>
      <c r="B1323" s="6" t="s">
        <v>22</v>
      </c>
      <c r="C1323" s="6" t="s">
        <v>23</v>
      </c>
      <c r="D1323" t="s">
        <v>42</v>
      </c>
      <c r="E1323" s="7">
        <v>974.89105999999992</v>
      </c>
    </row>
    <row r="1324" spans="1:5" x14ac:dyDescent="0.25">
      <c r="A1324" s="6" t="s">
        <v>18</v>
      </c>
      <c r="B1324" s="6" t="s">
        <v>19</v>
      </c>
      <c r="C1324" s="6" t="s">
        <v>25</v>
      </c>
      <c r="D1324" t="s">
        <v>42</v>
      </c>
      <c r="E1324" s="7">
        <v>4090.4199500000004</v>
      </c>
    </row>
    <row r="1325" spans="1:5" x14ac:dyDescent="0.25">
      <c r="A1325" s="6" t="s">
        <v>21</v>
      </c>
      <c r="B1325" s="6" t="s">
        <v>22</v>
      </c>
      <c r="C1325" s="6" t="s">
        <v>20</v>
      </c>
      <c r="D1325" t="s">
        <v>42</v>
      </c>
      <c r="E1325" s="7">
        <v>369.34280000000001</v>
      </c>
    </row>
    <row r="1326" spans="1:5" x14ac:dyDescent="0.25">
      <c r="A1326" s="6" t="s">
        <v>21</v>
      </c>
      <c r="B1326" s="6" t="s">
        <v>22</v>
      </c>
      <c r="C1326" s="6" t="s">
        <v>25</v>
      </c>
      <c r="D1326" t="s">
        <v>42</v>
      </c>
      <c r="E1326" s="7">
        <v>2070.9020339999997</v>
      </c>
    </row>
    <row r="1327" spans="1:5" x14ac:dyDescent="0.25">
      <c r="A1327" s="6" t="s">
        <v>21</v>
      </c>
      <c r="B1327" s="6" t="s">
        <v>19</v>
      </c>
      <c r="C1327" s="6" t="s">
        <v>23</v>
      </c>
      <c r="D1327" t="s">
        <v>42</v>
      </c>
      <c r="E1327" s="7">
        <v>3972.2746200000001</v>
      </c>
    </row>
    <row r="1328" spans="1:5" x14ac:dyDescent="0.25">
      <c r="A1328" s="6" t="s">
        <v>18</v>
      </c>
      <c r="B1328" s="6" t="s">
        <v>22</v>
      </c>
      <c r="C1328" s="6" t="s">
        <v>20</v>
      </c>
      <c r="D1328" t="s">
        <v>42</v>
      </c>
      <c r="E1328" s="7">
        <v>398.98410000000001</v>
      </c>
    </row>
    <row r="1329" spans="1:5" x14ac:dyDescent="0.25">
      <c r="A1329" s="6" t="s">
        <v>21</v>
      </c>
      <c r="B1329" s="6" t="s">
        <v>22</v>
      </c>
      <c r="C1329" s="6" t="s">
        <v>23</v>
      </c>
      <c r="D1329" t="s">
        <v>42</v>
      </c>
      <c r="E1329" s="7">
        <v>512.41886999999997</v>
      </c>
    </row>
    <row r="1330" spans="1:5" x14ac:dyDescent="0.25">
      <c r="A1330" s="6" t="s">
        <v>21</v>
      </c>
      <c r="B1330" s="6" t="s">
        <v>22</v>
      </c>
      <c r="C1330" s="6" t="s">
        <v>23</v>
      </c>
      <c r="D1330" t="s">
        <v>42</v>
      </c>
      <c r="E1330" s="7">
        <v>1098.2501299999999</v>
      </c>
    </row>
    <row r="1331" spans="1:5" x14ac:dyDescent="0.25">
      <c r="A1331" s="6" t="s">
        <v>18</v>
      </c>
      <c r="B1331" s="6" t="s">
        <v>22</v>
      </c>
      <c r="C1331" s="6" t="s">
        <v>23</v>
      </c>
      <c r="D1331" t="s">
        <v>42</v>
      </c>
      <c r="E1331" s="7">
        <v>1109.36229</v>
      </c>
    </row>
    <row r="1332" spans="1:5" x14ac:dyDescent="0.25">
      <c r="A1332" s="6" t="s">
        <v>18</v>
      </c>
      <c r="B1332" s="6" t="s">
        <v>22</v>
      </c>
      <c r="C1332" s="6" t="s">
        <v>25</v>
      </c>
      <c r="D1332" t="s">
        <v>42</v>
      </c>
      <c r="E1332" s="7">
        <v>765.07737500000007</v>
      </c>
    </row>
    <row r="1333" spans="1:5" x14ac:dyDescent="0.25">
      <c r="A1333" s="6" t="s">
        <v>21</v>
      </c>
      <c r="B1333" s="6" t="s">
        <v>22</v>
      </c>
      <c r="C1333" s="6" t="s">
        <v>24</v>
      </c>
      <c r="D1333" t="s">
        <v>42</v>
      </c>
      <c r="E1333" s="7">
        <v>873.32292500000005</v>
      </c>
    </row>
    <row r="1334" spans="1:5" x14ac:dyDescent="0.25">
      <c r="A1334" s="6" t="s">
        <v>18</v>
      </c>
      <c r="B1334" s="6" t="s">
        <v>22</v>
      </c>
      <c r="C1334" s="6" t="s">
        <v>23</v>
      </c>
      <c r="D1334" t="s">
        <v>42</v>
      </c>
      <c r="E1334" s="7">
        <v>323.84357</v>
      </c>
    </row>
    <row r="1335" spans="1:5" x14ac:dyDescent="0.25">
      <c r="A1335" s="6" t="s">
        <v>21</v>
      </c>
      <c r="B1335" s="6" t="s">
        <v>19</v>
      </c>
      <c r="C1335" s="6" t="s">
        <v>23</v>
      </c>
      <c r="D1335" t="s">
        <v>42</v>
      </c>
      <c r="E1335" s="7">
        <v>4726.9853999999996</v>
      </c>
    </row>
    <row r="1336" spans="1:5" x14ac:dyDescent="0.25">
      <c r="A1336" s="6" t="s">
        <v>21</v>
      </c>
      <c r="B1336" s="6" t="s">
        <v>22</v>
      </c>
      <c r="C1336" s="6" t="s">
        <v>20</v>
      </c>
      <c r="D1336" t="s">
        <v>42</v>
      </c>
      <c r="E1336" s="7">
        <v>453.6259</v>
      </c>
    </row>
    <row r="1337" spans="1:5" x14ac:dyDescent="0.25">
      <c r="A1337" s="6" t="s">
        <v>21</v>
      </c>
      <c r="B1337" s="6" t="s">
        <v>22</v>
      </c>
      <c r="C1337" s="6" t="s">
        <v>23</v>
      </c>
      <c r="D1337" t="s">
        <v>42</v>
      </c>
      <c r="E1337" s="7">
        <v>116.34627</v>
      </c>
    </row>
    <row r="1338" spans="1:5" x14ac:dyDescent="0.25">
      <c r="A1338" s="6" t="s">
        <v>18</v>
      </c>
      <c r="B1338" s="6" t="s">
        <v>19</v>
      </c>
      <c r="C1338" s="6" t="s">
        <v>23</v>
      </c>
      <c r="D1338" t="s">
        <v>42</v>
      </c>
      <c r="E1338" s="7">
        <v>4389.6376300000002</v>
      </c>
    </row>
    <row r="1339" spans="1:5" x14ac:dyDescent="0.25">
      <c r="A1339" s="6" t="s">
        <v>18</v>
      </c>
      <c r="B1339" s="6" t="s">
        <v>22</v>
      </c>
      <c r="C1339" s="6" t="s">
        <v>20</v>
      </c>
      <c r="D1339" t="s">
        <v>42</v>
      </c>
      <c r="E1339" s="7">
        <v>1141.1685</v>
      </c>
    </row>
  </sheetData>
  <autoFilter ref="A1:E1339">
    <sortState ref="A2:E1339">
      <sortCondition ref="D1:D1339"/>
    </sortState>
  </autoFilter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9"/>
  <sheetViews>
    <sheetView showGridLines="0" zoomScaleNormal="100" workbookViewId="0">
      <selection activeCell="D9" sqref="D9"/>
    </sheetView>
  </sheetViews>
  <sheetFormatPr defaultRowHeight="15" x14ac:dyDescent="0.25"/>
  <cols>
    <col min="3" max="3" width="17.140625" customWidth="1"/>
    <col min="4" max="4" width="12.5703125" customWidth="1"/>
    <col min="7" max="7" width="21.28515625" customWidth="1"/>
    <col min="8" max="8" width="14" customWidth="1"/>
    <col min="9" max="10" width="9.28515625" bestFit="1" customWidth="1"/>
    <col min="11" max="11" width="13.140625" customWidth="1"/>
    <col min="12" max="12" width="14.85546875" customWidth="1"/>
    <col min="13" max="13" width="11.42578125" customWidth="1"/>
    <col min="14" max="14" width="14.5703125" customWidth="1"/>
  </cols>
  <sheetData>
    <row r="1" spans="1:13" ht="15.75" x14ac:dyDescent="0.25">
      <c r="A1" s="4" t="s">
        <v>2</v>
      </c>
      <c r="B1" s="5" t="s">
        <v>6</v>
      </c>
      <c r="C1" s="4" t="s">
        <v>29</v>
      </c>
      <c r="D1" s="4" t="s">
        <v>14</v>
      </c>
      <c r="G1" s="40" t="s">
        <v>78</v>
      </c>
    </row>
    <row r="2" spans="1:13" ht="15.75" thickBot="1" x14ac:dyDescent="0.3">
      <c r="A2" s="6">
        <v>19</v>
      </c>
      <c r="B2" s="7">
        <v>27.9</v>
      </c>
      <c r="C2">
        <v>1</v>
      </c>
      <c r="D2" s="7">
        <v>1688.4923999999999</v>
      </c>
    </row>
    <row r="3" spans="1:13" x14ac:dyDescent="0.25">
      <c r="A3" s="6">
        <v>18</v>
      </c>
      <c r="B3" s="7">
        <v>33.770000000000003</v>
      </c>
      <c r="C3">
        <v>0</v>
      </c>
      <c r="D3" s="7">
        <v>172.55522999999999</v>
      </c>
      <c r="G3" s="31" t="s">
        <v>79</v>
      </c>
      <c r="H3" s="31"/>
    </row>
    <row r="4" spans="1:13" x14ac:dyDescent="0.25">
      <c r="A4" s="6">
        <v>28</v>
      </c>
      <c r="B4" s="7">
        <v>33</v>
      </c>
      <c r="C4">
        <v>0</v>
      </c>
      <c r="D4" s="7">
        <v>444.94620000000003</v>
      </c>
      <c r="G4" s="12" t="s">
        <v>80</v>
      </c>
      <c r="H4" s="12">
        <v>0.864567613788506</v>
      </c>
    </row>
    <row r="5" spans="1:13" x14ac:dyDescent="0.25">
      <c r="A5" s="6">
        <v>33</v>
      </c>
      <c r="B5" s="7">
        <v>22.704999999999998</v>
      </c>
      <c r="C5">
        <v>0</v>
      </c>
      <c r="D5" s="7">
        <v>2198.4470609999998</v>
      </c>
      <c r="G5" s="12" t="s">
        <v>81</v>
      </c>
      <c r="H5" s="12">
        <v>0.7474771588119512</v>
      </c>
    </row>
    <row r="6" spans="1:13" x14ac:dyDescent="0.25">
      <c r="A6" s="6">
        <v>32</v>
      </c>
      <c r="B6" s="7">
        <v>28.88</v>
      </c>
      <c r="C6">
        <v>0</v>
      </c>
      <c r="D6" s="7">
        <v>386.68552</v>
      </c>
      <c r="G6" s="33" t="s">
        <v>82</v>
      </c>
      <c r="H6" s="34">
        <v>0.74690926636550126</v>
      </c>
    </row>
    <row r="7" spans="1:13" x14ac:dyDescent="0.25">
      <c r="A7" s="6">
        <v>31</v>
      </c>
      <c r="B7" s="7">
        <v>25.74</v>
      </c>
      <c r="C7">
        <v>0</v>
      </c>
      <c r="D7" s="7">
        <v>375.66215999999997</v>
      </c>
      <c r="G7" s="12" t="s">
        <v>83</v>
      </c>
      <c r="H7" s="12">
        <v>609.23194644901525</v>
      </c>
    </row>
    <row r="8" spans="1:13" ht="15.75" thickBot="1" x14ac:dyDescent="0.3">
      <c r="A8" s="6">
        <v>46</v>
      </c>
      <c r="B8" s="7">
        <v>33.44</v>
      </c>
      <c r="C8">
        <v>0</v>
      </c>
      <c r="D8" s="7">
        <v>824.05895999999996</v>
      </c>
      <c r="G8" s="13" t="s">
        <v>84</v>
      </c>
      <c r="H8" s="13">
        <v>1338</v>
      </c>
    </row>
    <row r="9" spans="1:13" x14ac:dyDescent="0.25">
      <c r="A9" s="6">
        <v>37</v>
      </c>
      <c r="B9" s="7">
        <v>27.74</v>
      </c>
      <c r="C9">
        <v>0</v>
      </c>
      <c r="D9" s="7">
        <v>728.15056000000004</v>
      </c>
    </row>
    <row r="10" spans="1:13" ht="15.75" thickBot="1" x14ac:dyDescent="0.3">
      <c r="A10" s="6">
        <v>37</v>
      </c>
      <c r="B10" s="7">
        <v>29.83</v>
      </c>
      <c r="C10">
        <v>0</v>
      </c>
      <c r="D10" s="7">
        <v>640.64107000000001</v>
      </c>
      <c r="G10" t="s">
        <v>85</v>
      </c>
    </row>
    <row r="11" spans="1:13" x14ac:dyDescent="0.25">
      <c r="A11" s="6">
        <v>60</v>
      </c>
      <c r="B11" s="7">
        <v>25.84</v>
      </c>
      <c r="C11">
        <v>0</v>
      </c>
      <c r="D11" s="7">
        <v>2892.3136920000002</v>
      </c>
      <c r="G11" s="14"/>
      <c r="H11" s="14" t="s">
        <v>90</v>
      </c>
      <c r="I11" s="14" t="s">
        <v>91</v>
      </c>
      <c r="J11" s="14" t="s">
        <v>92</v>
      </c>
      <c r="K11" s="14" t="s">
        <v>93</v>
      </c>
      <c r="L11" s="14" t="s">
        <v>94</v>
      </c>
    </row>
    <row r="12" spans="1:13" x14ac:dyDescent="0.25">
      <c r="A12" s="6">
        <v>25</v>
      </c>
      <c r="B12" s="7">
        <v>26.22</v>
      </c>
      <c r="C12">
        <v>0</v>
      </c>
      <c r="D12" s="7">
        <v>272.13207999999997</v>
      </c>
      <c r="G12" s="12" t="s">
        <v>86</v>
      </c>
      <c r="H12" s="12">
        <v>3</v>
      </c>
      <c r="I12" s="12">
        <v>1465610020.5418799</v>
      </c>
      <c r="J12" s="12">
        <v>488536673.51395994</v>
      </c>
      <c r="K12" s="12">
        <v>1316.2301479526973</v>
      </c>
      <c r="L12" s="12">
        <v>0</v>
      </c>
    </row>
    <row r="13" spans="1:13" x14ac:dyDescent="0.25">
      <c r="A13" s="6">
        <v>62</v>
      </c>
      <c r="B13" s="7">
        <v>26.29</v>
      </c>
      <c r="C13">
        <v>1</v>
      </c>
      <c r="D13" s="7">
        <v>2780.8725100000001</v>
      </c>
      <c r="G13" s="12" t="s">
        <v>87</v>
      </c>
      <c r="H13" s="12">
        <v>1334</v>
      </c>
      <c r="I13" s="12">
        <v>495132195.14179045</v>
      </c>
      <c r="J13" s="12">
        <v>371163.56457405578</v>
      </c>
      <c r="K13" s="12"/>
      <c r="L13" s="12"/>
    </row>
    <row r="14" spans="1:13" ht="15.75" thickBot="1" x14ac:dyDescent="0.3">
      <c r="A14" s="6">
        <v>23</v>
      </c>
      <c r="B14" s="7">
        <v>34.4</v>
      </c>
      <c r="C14">
        <v>0</v>
      </c>
      <c r="D14" s="7">
        <v>182.68430000000001</v>
      </c>
      <c r="G14" s="13" t="s">
        <v>88</v>
      </c>
      <c r="H14" s="13">
        <v>1337</v>
      </c>
      <c r="I14" s="13">
        <v>1960742215.6836703</v>
      </c>
      <c r="J14" s="13"/>
      <c r="K14" s="13"/>
      <c r="L14" s="13"/>
    </row>
    <row r="15" spans="1:13" ht="15.75" thickBot="1" x14ac:dyDescent="0.3">
      <c r="A15" s="6">
        <v>56</v>
      </c>
      <c r="B15" s="7">
        <v>39.82</v>
      </c>
      <c r="C15">
        <v>0</v>
      </c>
      <c r="D15" s="7">
        <v>1109.07178</v>
      </c>
    </row>
    <row r="16" spans="1:13" x14ac:dyDescent="0.25">
      <c r="A16" s="6">
        <v>27</v>
      </c>
      <c r="B16" s="7">
        <v>42.13</v>
      </c>
      <c r="C16">
        <v>1</v>
      </c>
      <c r="D16" s="7">
        <v>3961.1757700000003</v>
      </c>
      <c r="G16" s="14"/>
      <c r="H16" s="14" t="s">
        <v>95</v>
      </c>
      <c r="I16" s="14" t="s">
        <v>83</v>
      </c>
      <c r="J16" s="14" t="s">
        <v>96</v>
      </c>
      <c r="K16" s="14" t="s">
        <v>97</v>
      </c>
      <c r="L16" s="14" t="s">
        <v>98</v>
      </c>
      <c r="M16" s="14" t="s">
        <v>99</v>
      </c>
    </row>
    <row r="17" spans="1:13" x14ac:dyDescent="0.25">
      <c r="A17" s="6">
        <v>19</v>
      </c>
      <c r="B17" s="7">
        <v>24.6</v>
      </c>
      <c r="C17">
        <v>0</v>
      </c>
      <c r="D17" s="7">
        <v>183.72370000000001</v>
      </c>
      <c r="G17" s="32" t="s">
        <v>89</v>
      </c>
      <c r="H17" s="35">
        <v>-1167.6830425187757</v>
      </c>
      <c r="I17" s="15">
        <v>93.756870197402762</v>
      </c>
      <c r="J17" s="15">
        <v>-12.45437310418157</v>
      </c>
      <c r="K17" s="38">
        <v>9.2081452656597455E-34</v>
      </c>
      <c r="L17" s="35">
        <v>-1351.6100093945022</v>
      </c>
      <c r="M17" s="35">
        <v>-983.75607564304914</v>
      </c>
    </row>
    <row r="18" spans="1:13" x14ac:dyDescent="0.25">
      <c r="A18" s="6">
        <v>52</v>
      </c>
      <c r="B18" s="7">
        <v>30.78</v>
      </c>
      <c r="C18">
        <v>0</v>
      </c>
      <c r="D18" s="7">
        <v>1079.73362</v>
      </c>
      <c r="G18" s="32" t="s">
        <v>2</v>
      </c>
      <c r="H18" s="35">
        <v>25.954749155186235</v>
      </c>
      <c r="I18" s="15">
        <v>1.1934175971435672</v>
      </c>
      <c r="J18" s="15">
        <v>21.748254104270508</v>
      </c>
      <c r="K18" s="38">
        <v>5.2411601412401335E-90</v>
      </c>
      <c r="L18" s="35">
        <v>23.613569480602614</v>
      </c>
      <c r="M18" s="35">
        <v>28.295928829769856</v>
      </c>
    </row>
    <row r="19" spans="1:13" x14ac:dyDescent="0.25">
      <c r="A19" s="6">
        <v>23</v>
      </c>
      <c r="B19" s="7">
        <v>23.844999999999999</v>
      </c>
      <c r="C19">
        <v>0</v>
      </c>
      <c r="D19" s="7">
        <v>239.517155</v>
      </c>
      <c r="G19" s="32" t="s">
        <v>6</v>
      </c>
      <c r="H19" s="35">
        <v>32.261513281908137</v>
      </c>
      <c r="I19" s="15">
        <v>2.7487414811548714</v>
      </c>
      <c r="J19" s="15">
        <v>11.736830656171277</v>
      </c>
      <c r="K19" s="38">
        <v>2.4185578494711839E-30</v>
      </c>
      <c r="L19" s="35">
        <v>26.869186487190614</v>
      </c>
      <c r="M19" s="35">
        <v>37.653840076625656</v>
      </c>
    </row>
    <row r="20" spans="1:13" ht="15.75" thickBot="1" x14ac:dyDescent="0.3">
      <c r="A20" s="6">
        <v>56</v>
      </c>
      <c r="B20" s="7">
        <v>40.299999999999997</v>
      </c>
      <c r="C20">
        <v>0</v>
      </c>
      <c r="D20" s="7">
        <v>1060.2384999999999</v>
      </c>
      <c r="G20" s="36" t="s">
        <v>29</v>
      </c>
      <c r="H20" s="37">
        <v>2382.3684495308826</v>
      </c>
      <c r="I20" s="16">
        <v>41.286668428989209</v>
      </c>
      <c r="J20" s="16">
        <v>57.703092552222394</v>
      </c>
      <c r="K20" s="39">
        <v>0</v>
      </c>
      <c r="L20" s="37">
        <v>2301.3745801689961</v>
      </c>
      <c r="M20" s="37">
        <v>2463.3623188927691</v>
      </c>
    </row>
    <row r="21" spans="1:13" x14ac:dyDescent="0.25">
      <c r="A21" s="6">
        <v>30</v>
      </c>
      <c r="B21" s="7">
        <v>35.299999999999997</v>
      </c>
      <c r="C21">
        <v>1</v>
      </c>
      <c r="D21" s="7">
        <v>3683.7466999999997</v>
      </c>
    </row>
    <row r="22" spans="1:13" x14ac:dyDescent="0.25">
      <c r="A22" s="6">
        <v>60</v>
      </c>
      <c r="B22" s="7">
        <v>36.005000000000003</v>
      </c>
      <c r="C22">
        <v>0</v>
      </c>
      <c r="D22" s="7">
        <v>1322.884695</v>
      </c>
    </row>
    <row r="23" spans="1:13" x14ac:dyDescent="0.25">
      <c r="A23" s="6">
        <v>30</v>
      </c>
      <c r="B23" s="7">
        <v>32.4</v>
      </c>
      <c r="C23">
        <v>0</v>
      </c>
      <c r="D23" s="7">
        <v>414.97359999999998</v>
      </c>
    </row>
    <row r="24" spans="1:13" x14ac:dyDescent="0.25">
      <c r="A24" s="6">
        <v>18</v>
      </c>
      <c r="B24" s="7">
        <v>34.1</v>
      </c>
      <c r="C24">
        <v>0</v>
      </c>
      <c r="D24" s="7">
        <v>113.7011</v>
      </c>
    </row>
    <row r="25" spans="1:13" x14ac:dyDescent="0.25">
      <c r="A25" s="6">
        <v>34</v>
      </c>
      <c r="B25" s="7">
        <v>31.92</v>
      </c>
      <c r="C25">
        <v>1</v>
      </c>
      <c r="D25" s="7">
        <v>3770.18768</v>
      </c>
    </row>
    <row r="26" spans="1:13" x14ac:dyDescent="0.25">
      <c r="A26" s="6">
        <v>37</v>
      </c>
      <c r="B26" s="7">
        <v>28.024999999999999</v>
      </c>
      <c r="C26">
        <v>0</v>
      </c>
      <c r="D26" s="7">
        <v>620.390175</v>
      </c>
    </row>
    <row r="27" spans="1:13" x14ac:dyDescent="0.25">
      <c r="A27" s="6">
        <v>59</v>
      </c>
      <c r="B27" s="7">
        <v>27.72</v>
      </c>
      <c r="C27">
        <v>0</v>
      </c>
      <c r="D27" s="7">
        <v>1400.11338</v>
      </c>
    </row>
    <row r="28" spans="1:13" x14ac:dyDescent="0.25">
      <c r="A28" s="6">
        <v>63</v>
      </c>
      <c r="B28" s="7">
        <v>23.085000000000001</v>
      </c>
      <c r="C28">
        <v>0</v>
      </c>
      <c r="D28" s="7">
        <v>1445.1835150000002</v>
      </c>
    </row>
    <row r="29" spans="1:13" x14ac:dyDescent="0.25">
      <c r="A29" s="6">
        <v>55</v>
      </c>
      <c r="B29" s="7">
        <v>32.774999999999999</v>
      </c>
      <c r="C29">
        <v>0</v>
      </c>
      <c r="D29" s="7">
        <v>1226.8632250000001</v>
      </c>
    </row>
    <row r="30" spans="1:13" x14ac:dyDescent="0.25">
      <c r="A30" s="6">
        <v>23</v>
      </c>
      <c r="B30" s="7">
        <v>17.385000000000002</v>
      </c>
      <c r="C30">
        <v>0</v>
      </c>
      <c r="D30" s="7">
        <v>277.51921499999997</v>
      </c>
    </row>
    <row r="31" spans="1:13" x14ac:dyDescent="0.25">
      <c r="A31" s="6">
        <v>31</v>
      </c>
      <c r="B31" s="7">
        <v>36.299999999999997</v>
      </c>
      <c r="C31">
        <v>1</v>
      </c>
      <c r="D31" s="7">
        <v>3871.1</v>
      </c>
    </row>
    <row r="32" spans="1:13" x14ac:dyDescent="0.25">
      <c r="A32" s="6">
        <v>22</v>
      </c>
      <c r="B32" s="7">
        <v>35.6</v>
      </c>
      <c r="C32">
        <v>1</v>
      </c>
      <c r="D32" s="7">
        <v>3558.5576000000001</v>
      </c>
    </row>
    <row r="33" spans="1:4" x14ac:dyDescent="0.25">
      <c r="A33" s="6">
        <v>18</v>
      </c>
      <c r="B33" s="7">
        <v>26.315000000000001</v>
      </c>
      <c r="C33">
        <v>0</v>
      </c>
      <c r="D33" s="7">
        <v>219.81898500000003</v>
      </c>
    </row>
    <row r="34" spans="1:4" x14ac:dyDescent="0.25">
      <c r="A34" s="6">
        <v>19</v>
      </c>
      <c r="B34" s="7">
        <v>28.6</v>
      </c>
      <c r="C34">
        <v>0</v>
      </c>
      <c r="D34" s="7">
        <v>468.77969999999993</v>
      </c>
    </row>
    <row r="35" spans="1:4" x14ac:dyDescent="0.25">
      <c r="A35" s="6">
        <v>63</v>
      </c>
      <c r="B35" s="7">
        <v>28.31</v>
      </c>
      <c r="C35">
        <v>0</v>
      </c>
      <c r="D35" s="7">
        <v>1377.0097900000001</v>
      </c>
    </row>
    <row r="36" spans="1:4" x14ac:dyDescent="0.25">
      <c r="A36" s="6">
        <v>28</v>
      </c>
      <c r="B36" s="7">
        <v>36.4</v>
      </c>
      <c r="C36">
        <v>1</v>
      </c>
      <c r="D36" s="7">
        <v>5119.4559140000001</v>
      </c>
    </row>
    <row r="37" spans="1:4" x14ac:dyDescent="0.25">
      <c r="A37" s="6">
        <v>19</v>
      </c>
      <c r="B37" s="7">
        <v>20.425000000000001</v>
      </c>
      <c r="C37">
        <v>0</v>
      </c>
      <c r="D37" s="7">
        <v>162.543375</v>
      </c>
    </row>
    <row r="38" spans="1:4" x14ac:dyDescent="0.25">
      <c r="A38" s="6">
        <v>62</v>
      </c>
      <c r="B38" s="7">
        <v>32.965000000000003</v>
      </c>
      <c r="C38">
        <v>0</v>
      </c>
      <c r="D38" s="7">
        <v>1561.219335</v>
      </c>
    </row>
    <row r="39" spans="1:4" x14ac:dyDescent="0.25">
      <c r="A39" s="6">
        <v>26</v>
      </c>
      <c r="B39" s="7">
        <v>20.8</v>
      </c>
      <c r="C39">
        <v>0</v>
      </c>
      <c r="D39" s="7">
        <v>230.23000000000002</v>
      </c>
    </row>
    <row r="40" spans="1:4" x14ac:dyDescent="0.25">
      <c r="A40" s="6">
        <v>35</v>
      </c>
      <c r="B40" s="7">
        <v>36.67</v>
      </c>
      <c r="C40">
        <v>1</v>
      </c>
      <c r="D40" s="7">
        <v>3977.4276299999997</v>
      </c>
    </row>
    <row r="41" spans="1:4" x14ac:dyDescent="0.25">
      <c r="A41" s="6">
        <v>60</v>
      </c>
      <c r="B41" s="7">
        <v>39.9</v>
      </c>
      <c r="C41">
        <v>1</v>
      </c>
      <c r="D41" s="7">
        <v>4817.3360999999995</v>
      </c>
    </row>
    <row r="42" spans="1:4" x14ac:dyDescent="0.25">
      <c r="A42" s="6">
        <v>24</v>
      </c>
      <c r="B42" s="7">
        <v>26.6</v>
      </c>
      <c r="C42">
        <v>0</v>
      </c>
      <c r="D42" s="7">
        <v>304.6062</v>
      </c>
    </row>
    <row r="43" spans="1:4" x14ac:dyDescent="0.25">
      <c r="A43" s="6">
        <v>31</v>
      </c>
      <c r="B43" s="7">
        <v>36.630000000000003</v>
      </c>
      <c r="C43">
        <v>0</v>
      </c>
      <c r="D43" s="7">
        <v>494.97587000000004</v>
      </c>
    </row>
    <row r="44" spans="1:4" x14ac:dyDescent="0.25">
      <c r="A44" s="6">
        <v>41</v>
      </c>
      <c r="B44" s="7">
        <v>21.78</v>
      </c>
      <c r="C44">
        <v>0</v>
      </c>
      <c r="D44" s="7">
        <v>627.24772000000007</v>
      </c>
    </row>
    <row r="45" spans="1:4" x14ac:dyDescent="0.25">
      <c r="A45" s="6">
        <v>37</v>
      </c>
      <c r="B45" s="7">
        <v>30.8</v>
      </c>
      <c r="C45">
        <v>0</v>
      </c>
      <c r="D45" s="7">
        <v>631.3759</v>
      </c>
    </row>
    <row r="46" spans="1:4" x14ac:dyDescent="0.25">
      <c r="A46" s="6">
        <v>38</v>
      </c>
      <c r="B46" s="7">
        <v>37.049999999999997</v>
      </c>
      <c r="C46">
        <v>0</v>
      </c>
      <c r="D46" s="7">
        <v>607.96715000000006</v>
      </c>
    </row>
    <row r="47" spans="1:4" x14ac:dyDescent="0.25">
      <c r="A47" s="6">
        <v>55</v>
      </c>
      <c r="B47" s="7">
        <v>37.299999999999997</v>
      </c>
      <c r="C47">
        <v>0</v>
      </c>
      <c r="D47" s="7">
        <v>2063.0283509999999</v>
      </c>
    </row>
    <row r="48" spans="1:4" x14ac:dyDescent="0.25">
      <c r="A48" s="6">
        <v>18</v>
      </c>
      <c r="B48" s="7">
        <v>38.664999999999999</v>
      </c>
      <c r="C48">
        <v>0</v>
      </c>
      <c r="D48" s="7">
        <v>339.33563500000002</v>
      </c>
    </row>
    <row r="49" spans="1:4" x14ac:dyDescent="0.25">
      <c r="A49" s="6">
        <v>28</v>
      </c>
      <c r="B49" s="7">
        <v>34.770000000000003</v>
      </c>
      <c r="C49">
        <v>0</v>
      </c>
      <c r="D49" s="7">
        <v>355.69223</v>
      </c>
    </row>
    <row r="50" spans="1:4" x14ac:dyDescent="0.25">
      <c r="A50" s="6">
        <v>60</v>
      </c>
      <c r="B50" s="7">
        <v>24.53</v>
      </c>
      <c r="C50">
        <v>0</v>
      </c>
      <c r="D50" s="7">
        <v>1262.9896699999999</v>
      </c>
    </row>
    <row r="51" spans="1:4" x14ac:dyDescent="0.25">
      <c r="A51" s="6">
        <v>36</v>
      </c>
      <c r="B51" s="7">
        <v>35.200000000000003</v>
      </c>
      <c r="C51">
        <v>1</v>
      </c>
      <c r="D51" s="7">
        <v>3870.9175999999998</v>
      </c>
    </row>
    <row r="52" spans="1:4" x14ac:dyDescent="0.25">
      <c r="A52" s="6">
        <v>18</v>
      </c>
      <c r="B52" s="7">
        <v>35.625</v>
      </c>
      <c r="C52">
        <v>0</v>
      </c>
      <c r="D52" s="7">
        <v>221.11307499999998</v>
      </c>
    </row>
    <row r="53" spans="1:4" x14ac:dyDescent="0.25">
      <c r="A53" s="6">
        <v>21</v>
      </c>
      <c r="B53" s="7">
        <v>33.630000000000003</v>
      </c>
      <c r="C53">
        <v>0</v>
      </c>
      <c r="D53" s="7">
        <v>357.98286999999999</v>
      </c>
    </row>
    <row r="54" spans="1:4" x14ac:dyDescent="0.25">
      <c r="A54" s="6">
        <v>48</v>
      </c>
      <c r="B54" s="7">
        <v>28</v>
      </c>
      <c r="C54">
        <v>1</v>
      </c>
      <c r="D54" s="7">
        <v>2356.8272000000002</v>
      </c>
    </row>
    <row r="55" spans="1:4" x14ac:dyDescent="0.25">
      <c r="A55" s="6">
        <v>36</v>
      </c>
      <c r="B55" s="7">
        <v>34.43</v>
      </c>
      <c r="C55">
        <v>1</v>
      </c>
      <c r="D55" s="7">
        <v>3774.2575700000002</v>
      </c>
    </row>
    <row r="56" spans="1:4" x14ac:dyDescent="0.25">
      <c r="A56" s="6">
        <v>40</v>
      </c>
      <c r="B56" s="7">
        <v>28.69</v>
      </c>
      <c r="C56">
        <v>0</v>
      </c>
      <c r="D56" s="7">
        <v>805.96791000000007</v>
      </c>
    </row>
    <row r="57" spans="1:4" x14ac:dyDescent="0.25">
      <c r="A57" s="6">
        <v>58</v>
      </c>
      <c r="B57" s="7">
        <v>36.954999999999998</v>
      </c>
      <c r="C57">
        <v>1</v>
      </c>
      <c r="D57" s="7">
        <v>4749.649445</v>
      </c>
    </row>
    <row r="58" spans="1:4" x14ac:dyDescent="0.25">
      <c r="A58" s="6">
        <v>58</v>
      </c>
      <c r="B58" s="7">
        <v>31.824999999999999</v>
      </c>
      <c r="C58">
        <v>0</v>
      </c>
      <c r="D58" s="7">
        <v>1360.7368750000001</v>
      </c>
    </row>
    <row r="59" spans="1:4" x14ac:dyDescent="0.25">
      <c r="A59" s="6">
        <v>18</v>
      </c>
      <c r="B59" s="7">
        <v>31.68</v>
      </c>
      <c r="C59">
        <v>1</v>
      </c>
      <c r="D59" s="7">
        <v>3430.3167200000003</v>
      </c>
    </row>
    <row r="60" spans="1:4" x14ac:dyDescent="0.25">
      <c r="A60" s="6">
        <v>53</v>
      </c>
      <c r="B60" s="7">
        <v>22.88</v>
      </c>
      <c r="C60">
        <v>1</v>
      </c>
      <c r="D60" s="7">
        <v>2324.4790199999998</v>
      </c>
    </row>
    <row r="61" spans="1:4" x14ac:dyDescent="0.25">
      <c r="A61" s="6">
        <v>34</v>
      </c>
      <c r="B61" s="7">
        <v>37.335000000000001</v>
      </c>
      <c r="C61">
        <v>0</v>
      </c>
      <c r="D61" s="7">
        <v>598.95236499999999</v>
      </c>
    </row>
    <row r="62" spans="1:4" x14ac:dyDescent="0.25">
      <c r="A62" s="6">
        <v>43</v>
      </c>
      <c r="B62" s="7">
        <v>27.36</v>
      </c>
      <c r="C62">
        <v>0</v>
      </c>
      <c r="D62" s="7">
        <v>860.62173999999993</v>
      </c>
    </row>
    <row r="63" spans="1:4" x14ac:dyDescent="0.25">
      <c r="A63" s="6">
        <v>25</v>
      </c>
      <c r="B63" s="7">
        <v>33.659999999999997</v>
      </c>
      <c r="C63">
        <v>0</v>
      </c>
      <c r="D63" s="7">
        <v>450.46624000000003</v>
      </c>
    </row>
    <row r="64" spans="1:4" x14ac:dyDescent="0.25">
      <c r="A64" s="6">
        <v>64</v>
      </c>
      <c r="B64" s="7">
        <v>24.7</v>
      </c>
      <c r="C64">
        <v>0</v>
      </c>
      <c r="D64" s="7">
        <v>3016.6618170000002</v>
      </c>
    </row>
    <row r="65" spans="1:4" x14ac:dyDescent="0.25">
      <c r="A65" s="6">
        <v>28</v>
      </c>
      <c r="B65" s="7">
        <v>25.934999999999999</v>
      </c>
      <c r="C65">
        <v>0</v>
      </c>
      <c r="D65" s="7">
        <v>413.36416499999996</v>
      </c>
    </row>
    <row r="66" spans="1:4" x14ac:dyDescent="0.25">
      <c r="A66" s="6">
        <v>20</v>
      </c>
      <c r="B66" s="7">
        <v>22.42</v>
      </c>
      <c r="C66">
        <v>1</v>
      </c>
      <c r="D66" s="7">
        <v>1471.1743799999999</v>
      </c>
    </row>
    <row r="67" spans="1:4" x14ac:dyDescent="0.25">
      <c r="A67" s="6">
        <v>19</v>
      </c>
      <c r="B67" s="7">
        <v>28.9</v>
      </c>
      <c r="C67">
        <v>0</v>
      </c>
      <c r="D67" s="7">
        <v>174.32139999999998</v>
      </c>
    </row>
    <row r="68" spans="1:4" x14ac:dyDescent="0.25">
      <c r="A68" s="6">
        <v>61</v>
      </c>
      <c r="B68" s="7">
        <v>39.1</v>
      </c>
      <c r="C68">
        <v>0</v>
      </c>
      <c r="D68" s="7">
        <v>1423.5072</v>
      </c>
    </row>
    <row r="69" spans="1:4" x14ac:dyDescent="0.25">
      <c r="A69" s="6">
        <v>40</v>
      </c>
      <c r="B69" s="7">
        <v>26.315000000000001</v>
      </c>
      <c r="C69">
        <v>0</v>
      </c>
      <c r="D69" s="7">
        <v>638.93778499999996</v>
      </c>
    </row>
    <row r="70" spans="1:4" x14ac:dyDescent="0.25">
      <c r="A70" s="6">
        <v>40</v>
      </c>
      <c r="B70" s="7">
        <v>36.19</v>
      </c>
      <c r="C70">
        <v>0</v>
      </c>
      <c r="D70" s="7">
        <v>592.01040999999998</v>
      </c>
    </row>
    <row r="71" spans="1:4" x14ac:dyDescent="0.25">
      <c r="A71" s="6">
        <v>28</v>
      </c>
      <c r="B71" s="7">
        <v>23.98</v>
      </c>
      <c r="C71">
        <v>1</v>
      </c>
      <c r="D71" s="7">
        <v>1766.3144199999999</v>
      </c>
    </row>
    <row r="72" spans="1:4" x14ac:dyDescent="0.25">
      <c r="A72" s="6">
        <v>27</v>
      </c>
      <c r="B72" s="7">
        <v>24.75</v>
      </c>
      <c r="C72">
        <v>1</v>
      </c>
      <c r="D72" s="7">
        <v>1657.7779500000001</v>
      </c>
    </row>
    <row r="73" spans="1:4" x14ac:dyDescent="0.25">
      <c r="A73" s="6">
        <v>31</v>
      </c>
      <c r="B73" s="7">
        <v>28.5</v>
      </c>
      <c r="C73">
        <v>0</v>
      </c>
      <c r="D73" s="7">
        <v>679.94579999999996</v>
      </c>
    </row>
    <row r="74" spans="1:4" x14ac:dyDescent="0.25">
      <c r="A74" s="6">
        <v>53</v>
      </c>
      <c r="B74" s="7">
        <v>28.1</v>
      </c>
      <c r="C74">
        <v>0</v>
      </c>
      <c r="D74" s="7">
        <v>1174.1726000000001</v>
      </c>
    </row>
    <row r="75" spans="1:4" x14ac:dyDescent="0.25">
      <c r="A75" s="6">
        <v>58</v>
      </c>
      <c r="B75" s="7">
        <v>32.01</v>
      </c>
      <c r="C75">
        <v>0</v>
      </c>
      <c r="D75" s="7">
        <v>1194.6625899999999</v>
      </c>
    </row>
    <row r="76" spans="1:4" x14ac:dyDescent="0.25">
      <c r="A76" s="6">
        <v>44</v>
      </c>
      <c r="B76" s="7">
        <v>27.4</v>
      </c>
      <c r="C76">
        <v>0</v>
      </c>
      <c r="D76" s="7">
        <v>772.68540000000007</v>
      </c>
    </row>
    <row r="77" spans="1:4" x14ac:dyDescent="0.25">
      <c r="A77" s="6">
        <v>57</v>
      </c>
      <c r="B77" s="7">
        <v>34.01</v>
      </c>
      <c r="C77">
        <v>0</v>
      </c>
      <c r="D77" s="7">
        <v>1135.6660900000002</v>
      </c>
    </row>
    <row r="78" spans="1:4" x14ac:dyDescent="0.25">
      <c r="A78" s="6">
        <v>29</v>
      </c>
      <c r="B78" s="7">
        <v>29.59</v>
      </c>
      <c r="C78">
        <v>0</v>
      </c>
      <c r="D78" s="7">
        <v>394.74131</v>
      </c>
    </row>
    <row r="79" spans="1:4" x14ac:dyDescent="0.25">
      <c r="A79" s="6">
        <v>21</v>
      </c>
      <c r="B79" s="7">
        <v>35.53</v>
      </c>
      <c r="C79">
        <v>0</v>
      </c>
      <c r="D79" s="7">
        <v>153.24697</v>
      </c>
    </row>
    <row r="80" spans="1:4" x14ac:dyDescent="0.25">
      <c r="A80" s="6">
        <v>22</v>
      </c>
      <c r="B80" s="7">
        <v>39.805</v>
      </c>
      <c r="C80">
        <v>0</v>
      </c>
      <c r="D80" s="7">
        <v>275.502095</v>
      </c>
    </row>
    <row r="81" spans="1:4" x14ac:dyDescent="0.25">
      <c r="A81" s="6">
        <v>41</v>
      </c>
      <c r="B81" s="7">
        <v>32.965000000000003</v>
      </c>
      <c r="C81">
        <v>0</v>
      </c>
      <c r="D81" s="7">
        <v>657.10243500000001</v>
      </c>
    </row>
    <row r="82" spans="1:4" x14ac:dyDescent="0.25">
      <c r="A82" s="6">
        <v>31</v>
      </c>
      <c r="B82" s="7">
        <v>26.885000000000002</v>
      </c>
      <c r="C82">
        <v>0</v>
      </c>
      <c r="D82" s="7">
        <v>444.12131499999998</v>
      </c>
    </row>
    <row r="83" spans="1:4" x14ac:dyDescent="0.25">
      <c r="A83" s="6">
        <v>45</v>
      </c>
      <c r="B83" s="7">
        <v>38.284999999999997</v>
      </c>
      <c r="C83">
        <v>0</v>
      </c>
      <c r="D83" s="7">
        <v>793.52911500000005</v>
      </c>
    </row>
    <row r="84" spans="1:4" x14ac:dyDescent="0.25">
      <c r="A84" s="6">
        <v>22</v>
      </c>
      <c r="B84" s="7">
        <v>37.619999999999997</v>
      </c>
      <c r="C84">
        <v>1</v>
      </c>
      <c r="D84" s="7">
        <v>3716.51638</v>
      </c>
    </row>
    <row r="85" spans="1:4" x14ac:dyDescent="0.25">
      <c r="A85" s="6">
        <v>48</v>
      </c>
      <c r="B85" s="7">
        <v>41.23</v>
      </c>
      <c r="C85">
        <v>0</v>
      </c>
      <c r="D85" s="7">
        <v>1103.36617</v>
      </c>
    </row>
    <row r="86" spans="1:4" x14ac:dyDescent="0.25">
      <c r="A86" s="6">
        <v>37</v>
      </c>
      <c r="B86" s="7">
        <v>34.799999999999997</v>
      </c>
      <c r="C86">
        <v>1</v>
      </c>
      <c r="D86" s="7">
        <v>3983.6518999999998</v>
      </c>
    </row>
    <row r="87" spans="1:4" x14ac:dyDescent="0.25">
      <c r="A87" s="6">
        <v>45</v>
      </c>
      <c r="B87" s="7">
        <v>22.895</v>
      </c>
      <c r="C87">
        <v>1</v>
      </c>
      <c r="D87" s="7">
        <v>2109.8554049999998</v>
      </c>
    </row>
    <row r="88" spans="1:4" x14ac:dyDescent="0.25">
      <c r="A88" s="6">
        <v>57</v>
      </c>
      <c r="B88" s="7">
        <v>31.16</v>
      </c>
      <c r="C88">
        <v>1</v>
      </c>
      <c r="D88" s="7">
        <v>4357.8939399999999</v>
      </c>
    </row>
    <row r="89" spans="1:4" x14ac:dyDescent="0.25">
      <c r="A89" s="6">
        <v>56</v>
      </c>
      <c r="B89" s="7">
        <v>27.2</v>
      </c>
      <c r="C89">
        <v>0</v>
      </c>
      <c r="D89" s="7">
        <v>1107.3175999999999</v>
      </c>
    </row>
    <row r="90" spans="1:4" x14ac:dyDescent="0.25">
      <c r="A90" s="6">
        <v>46</v>
      </c>
      <c r="B90" s="7">
        <v>27.74</v>
      </c>
      <c r="C90">
        <v>0</v>
      </c>
      <c r="D90" s="7">
        <v>802.66665999999998</v>
      </c>
    </row>
    <row r="91" spans="1:4" x14ac:dyDescent="0.25">
      <c r="A91" s="6">
        <v>55</v>
      </c>
      <c r="B91" s="7">
        <v>26.98</v>
      </c>
      <c r="C91">
        <v>0</v>
      </c>
      <c r="D91" s="7">
        <v>1108.2577200000001</v>
      </c>
    </row>
    <row r="92" spans="1:4" x14ac:dyDescent="0.25">
      <c r="A92" s="6">
        <v>21</v>
      </c>
      <c r="B92" s="7">
        <v>39.49</v>
      </c>
      <c r="C92">
        <v>0</v>
      </c>
      <c r="D92" s="7">
        <v>202.69740999999999</v>
      </c>
    </row>
    <row r="93" spans="1:4" x14ac:dyDescent="0.25">
      <c r="A93" s="6">
        <v>53</v>
      </c>
      <c r="B93" s="7">
        <v>24.795000000000002</v>
      </c>
      <c r="C93">
        <v>0</v>
      </c>
      <c r="D93" s="7">
        <v>1094.213205</v>
      </c>
    </row>
    <row r="94" spans="1:4" x14ac:dyDescent="0.25">
      <c r="A94" s="6">
        <v>59</v>
      </c>
      <c r="B94" s="7">
        <v>29.83</v>
      </c>
      <c r="C94">
        <v>1</v>
      </c>
      <c r="D94" s="7">
        <v>3018.4936699999998</v>
      </c>
    </row>
    <row r="95" spans="1:4" x14ac:dyDescent="0.25">
      <c r="A95" s="6">
        <v>35</v>
      </c>
      <c r="B95" s="7">
        <v>34.770000000000003</v>
      </c>
      <c r="C95">
        <v>0</v>
      </c>
      <c r="D95" s="7">
        <v>572.90053</v>
      </c>
    </row>
    <row r="96" spans="1:4" x14ac:dyDescent="0.25">
      <c r="A96" s="6">
        <v>64</v>
      </c>
      <c r="B96" s="7">
        <v>31.3</v>
      </c>
      <c r="C96">
        <v>1</v>
      </c>
      <c r="D96" s="7">
        <v>4729.1054999999997</v>
      </c>
    </row>
    <row r="97" spans="1:4" x14ac:dyDescent="0.25">
      <c r="A97" s="6">
        <v>28</v>
      </c>
      <c r="B97" s="7">
        <v>37.619999999999997</v>
      </c>
      <c r="C97">
        <v>0</v>
      </c>
      <c r="D97" s="7">
        <v>376.68838</v>
      </c>
    </row>
    <row r="98" spans="1:4" x14ac:dyDescent="0.25">
      <c r="A98" s="6">
        <v>54</v>
      </c>
      <c r="B98" s="7">
        <v>30.8</v>
      </c>
      <c r="C98">
        <v>0</v>
      </c>
      <c r="D98" s="7">
        <v>1210.5319999999999</v>
      </c>
    </row>
    <row r="99" spans="1:4" x14ac:dyDescent="0.25">
      <c r="A99" s="6">
        <v>55</v>
      </c>
      <c r="B99" s="7">
        <v>38.28</v>
      </c>
      <c r="C99">
        <v>0</v>
      </c>
      <c r="D99" s="7">
        <v>1022.62842</v>
      </c>
    </row>
    <row r="100" spans="1:4" x14ac:dyDescent="0.25">
      <c r="A100" s="6">
        <v>56</v>
      </c>
      <c r="B100" s="7">
        <v>19.95</v>
      </c>
      <c r="C100">
        <v>1</v>
      </c>
      <c r="D100" s="7">
        <v>2241.26485</v>
      </c>
    </row>
    <row r="101" spans="1:4" x14ac:dyDescent="0.25">
      <c r="A101" s="6">
        <v>38</v>
      </c>
      <c r="B101" s="7">
        <v>19.3</v>
      </c>
      <c r="C101">
        <v>1</v>
      </c>
      <c r="D101" s="7">
        <v>1582.0699</v>
      </c>
    </row>
    <row r="102" spans="1:4" x14ac:dyDescent="0.25">
      <c r="A102" s="6">
        <v>41</v>
      </c>
      <c r="B102" s="7">
        <v>31.6</v>
      </c>
      <c r="C102">
        <v>0</v>
      </c>
      <c r="D102" s="7">
        <v>618.61270000000002</v>
      </c>
    </row>
    <row r="103" spans="1:4" x14ac:dyDescent="0.25">
      <c r="A103" s="6">
        <v>30</v>
      </c>
      <c r="B103" s="7">
        <v>25.46</v>
      </c>
      <c r="C103">
        <v>0</v>
      </c>
      <c r="D103" s="7">
        <v>364.50894</v>
      </c>
    </row>
    <row r="104" spans="1:4" x14ac:dyDescent="0.25">
      <c r="A104" s="6">
        <v>18</v>
      </c>
      <c r="B104" s="7">
        <v>30.114999999999998</v>
      </c>
      <c r="C104">
        <v>0</v>
      </c>
      <c r="D104" s="7">
        <v>2134.4846699999998</v>
      </c>
    </row>
    <row r="105" spans="1:4" x14ac:dyDescent="0.25">
      <c r="A105" s="6">
        <v>61</v>
      </c>
      <c r="B105" s="7">
        <v>29.92</v>
      </c>
      <c r="C105">
        <v>1</v>
      </c>
      <c r="D105" s="7">
        <v>3094.2191800000001</v>
      </c>
    </row>
    <row r="106" spans="1:4" x14ac:dyDescent="0.25">
      <c r="A106" s="6">
        <v>34</v>
      </c>
      <c r="B106" s="7">
        <v>27.5</v>
      </c>
      <c r="C106">
        <v>0</v>
      </c>
      <c r="D106" s="7">
        <v>500.38530000000003</v>
      </c>
    </row>
    <row r="107" spans="1:4" x14ac:dyDescent="0.25">
      <c r="A107" s="6">
        <v>20</v>
      </c>
      <c r="B107" s="7">
        <v>28.024999999999999</v>
      </c>
      <c r="C107">
        <v>1</v>
      </c>
      <c r="D107" s="7">
        <v>1756.037975</v>
      </c>
    </row>
    <row r="108" spans="1:4" x14ac:dyDescent="0.25">
      <c r="A108" s="6">
        <v>19</v>
      </c>
      <c r="B108" s="7">
        <v>28.4</v>
      </c>
      <c r="C108">
        <v>0</v>
      </c>
      <c r="D108" s="7">
        <v>233.15189999999998</v>
      </c>
    </row>
    <row r="109" spans="1:4" x14ac:dyDescent="0.25">
      <c r="A109" s="6">
        <v>26</v>
      </c>
      <c r="B109" s="7">
        <v>30.875</v>
      </c>
      <c r="C109">
        <v>0</v>
      </c>
      <c r="D109" s="7">
        <v>387.73042500000003</v>
      </c>
    </row>
    <row r="110" spans="1:4" x14ac:dyDescent="0.25">
      <c r="A110" s="6">
        <v>29</v>
      </c>
      <c r="B110" s="7">
        <v>27.94</v>
      </c>
      <c r="C110">
        <v>0</v>
      </c>
      <c r="D110" s="7">
        <v>286.71195999999998</v>
      </c>
    </row>
    <row r="111" spans="1:4" x14ac:dyDescent="0.25">
      <c r="A111" s="6">
        <v>63</v>
      </c>
      <c r="B111" s="7">
        <v>35.090000000000003</v>
      </c>
      <c r="C111">
        <v>1</v>
      </c>
      <c r="D111" s="7">
        <v>4705.55321</v>
      </c>
    </row>
    <row r="112" spans="1:4" x14ac:dyDescent="0.25">
      <c r="A112" s="6">
        <v>54</v>
      </c>
      <c r="B112" s="7">
        <v>33.630000000000003</v>
      </c>
      <c r="C112">
        <v>0</v>
      </c>
      <c r="D112" s="7">
        <v>1082.5253699999998</v>
      </c>
    </row>
    <row r="113" spans="1:4" x14ac:dyDescent="0.25">
      <c r="A113" s="6">
        <v>55</v>
      </c>
      <c r="B113" s="7">
        <v>29.7</v>
      </c>
      <c r="C113">
        <v>0</v>
      </c>
      <c r="D113" s="7">
        <v>1188.1358</v>
      </c>
    </row>
    <row r="114" spans="1:4" x14ac:dyDescent="0.25">
      <c r="A114" s="6">
        <v>37</v>
      </c>
      <c r="B114" s="7">
        <v>30.8</v>
      </c>
      <c r="C114">
        <v>0</v>
      </c>
      <c r="D114" s="7">
        <v>464.67590000000001</v>
      </c>
    </row>
    <row r="115" spans="1:4" x14ac:dyDescent="0.25">
      <c r="A115" s="6">
        <v>21</v>
      </c>
      <c r="B115" s="7">
        <v>35.72</v>
      </c>
      <c r="C115">
        <v>0</v>
      </c>
      <c r="D115" s="7">
        <v>240.47337999999999</v>
      </c>
    </row>
    <row r="116" spans="1:4" x14ac:dyDescent="0.25">
      <c r="A116" s="6">
        <v>52</v>
      </c>
      <c r="B116" s="7">
        <v>32.204999999999998</v>
      </c>
      <c r="C116">
        <v>0</v>
      </c>
      <c r="D116" s="7">
        <v>1148.8316950000001</v>
      </c>
    </row>
    <row r="117" spans="1:4" x14ac:dyDescent="0.25">
      <c r="A117" s="6">
        <v>60</v>
      </c>
      <c r="B117" s="7">
        <v>28.594999999999999</v>
      </c>
      <c r="C117">
        <v>0</v>
      </c>
      <c r="D117" s="7">
        <v>3025.9995559999998</v>
      </c>
    </row>
    <row r="118" spans="1:4" x14ac:dyDescent="0.25">
      <c r="A118" s="6">
        <v>58</v>
      </c>
      <c r="B118" s="7">
        <v>49.06</v>
      </c>
      <c r="C118">
        <v>0</v>
      </c>
      <c r="D118" s="7">
        <v>1138.1325400000001</v>
      </c>
    </row>
    <row r="119" spans="1:4" x14ac:dyDescent="0.25">
      <c r="A119" s="6">
        <v>29</v>
      </c>
      <c r="B119" s="7">
        <v>27.94</v>
      </c>
      <c r="C119">
        <v>1</v>
      </c>
      <c r="D119" s="7">
        <v>1910.7779600000001</v>
      </c>
    </row>
    <row r="120" spans="1:4" x14ac:dyDescent="0.25">
      <c r="A120" s="6">
        <v>49</v>
      </c>
      <c r="B120" s="7">
        <v>27.17</v>
      </c>
      <c r="C120">
        <v>0</v>
      </c>
      <c r="D120" s="7">
        <v>860.13292999999999</v>
      </c>
    </row>
    <row r="121" spans="1:4" x14ac:dyDescent="0.25">
      <c r="A121" s="6">
        <v>37</v>
      </c>
      <c r="B121" s="7">
        <v>23.37</v>
      </c>
      <c r="C121">
        <v>0</v>
      </c>
      <c r="D121" s="7">
        <v>668.64313000000004</v>
      </c>
    </row>
    <row r="122" spans="1:4" x14ac:dyDescent="0.25">
      <c r="A122" s="6">
        <v>44</v>
      </c>
      <c r="B122" s="7">
        <v>37.1</v>
      </c>
      <c r="C122">
        <v>0</v>
      </c>
      <c r="D122" s="7">
        <v>774.03370000000007</v>
      </c>
    </row>
    <row r="123" spans="1:4" x14ac:dyDescent="0.25">
      <c r="A123" s="6">
        <v>18</v>
      </c>
      <c r="B123" s="7">
        <v>23.75</v>
      </c>
      <c r="C123">
        <v>0</v>
      </c>
      <c r="D123" s="7">
        <v>170.56244999999998</v>
      </c>
    </row>
    <row r="124" spans="1:4" x14ac:dyDescent="0.25">
      <c r="A124" s="6">
        <v>20</v>
      </c>
      <c r="B124" s="7">
        <v>28.975000000000001</v>
      </c>
      <c r="C124">
        <v>0</v>
      </c>
      <c r="D124" s="7">
        <v>225.747525</v>
      </c>
    </row>
    <row r="125" spans="1:4" x14ac:dyDescent="0.25">
      <c r="A125" s="6">
        <v>44</v>
      </c>
      <c r="B125" s="7">
        <v>31.35</v>
      </c>
      <c r="C125">
        <v>1</v>
      </c>
      <c r="D125" s="7">
        <v>3955.6494499999999</v>
      </c>
    </row>
    <row r="126" spans="1:4" x14ac:dyDescent="0.25">
      <c r="A126" s="6">
        <v>47</v>
      </c>
      <c r="B126" s="7">
        <v>33.914999999999999</v>
      </c>
      <c r="C126">
        <v>0</v>
      </c>
      <c r="D126" s="7">
        <v>1011.500885</v>
      </c>
    </row>
    <row r="127" spans="1:4" x14ac:dyDescent="0.25">
      <c r="A127" s="6">
        <v>26</v>
      </c>
      <c r="B127" s="7">
        <v>28.785</v>
      </c>
      <c r="C127">
        <v>0</v>
      </c>
      <c r="D127" s="7">
        <v>338.53991500000001</v>
      </c>
    </row>
    <row r="128" spans="1:4" x14ac:dyDescent="0.25">
      <c r="A128" s="6">
        <v>19</v>
      </c>
      <c r="B128" s="7">
        <v>28.3</v>
      </c>
      <c r="C128">
        <v>1</v>
      </c>
      <c r="D128" s="7">
        <v>1708.1080000000002</v>
      </c>
    </row>
    <row r="129" spans="1:4" x14ac:dyDescent="0.25">
      <c r="A129" s="6">
        <v>52</v>
      </c>
      <c r="B129" s="7">
        <v>37.4</v>
      </c>
      <c r="C129">
        <v>0</v>
      </c>
      <c r="D129" s="7">
        <v>963.4538</v>
      </c>
    </row>
    <row r="130" spans="1:4" x14ac:dyDescent="0.25">
      <c r="A130" s="6">
        <v>32</v>
      </c>
      <c r="B130" s="7">
        <v>17.765000000000001</v>
      </c>
      <c r="C130">
        <v>1</v>
      </c>
      <c r="D130" s="7">
        <v>3273.4186300000001</v>
      </c>
    </row>
    <row r="131" spans="1:4" x14ac:dyDescent="0.25">
      <c r="A131" s="6">
        <v>38</v>
      </c>
      <c r="B131" s="7">
        <v>34.700000000000003</v>
      </c>
      <c r="C131">
        <v>0</v>
      </c>
      <c r="D131" s="7">
        <v>608.2405</v>
      </c>
    </row>
    <row r="132" spans="1:4" x14ac:dyDescent="0.25">
      <c r="A132" s="6">
        <v>59</v>
      </c>
      <c r="B132" s="7">
        <v>26.504999999999999</v>
      </c>
      <c r="C132">
        <v>0</v>
      </c>
      <c r="D132" s="7">
        <v>1281.5444949999999</v>
      </c>
    </row>
    <row r="133" spans="1:4" x14ac:dyDescent="0.25">
      <c r="A133" s="6">
        <v>61</v>
      </c>
      <c r="B133" s="7">
        <v>22.04</v>
      </c>
      <c r="C133">
        <v>0</v>
      </c>
      <c r="D133" s="7">
        <v>1361.6358599999999</v>
      </c>
    </row>
    <row r="134" spans="1:4" x14ac:dyDescent="0.25">
      <c r="A134" s="6">
        <v>53</v>
      </c>
      <c r="B134" s="7">
        <v>35.9</v>
      </c>
      <c r="C134">
        <v>0</v>
      </c>
      <c r="D134" s="7">
        <v>1116.3568</v>
      </c>
    </row>
    <row r="135" spans="1:4" x14ac:dyDescent="0.25">
      <c r="A135" s="6">
        <v>19</v>
      </c>
      <c r="B135" s="7">
        <v>25.555</v>
      </c>
      <c r="C135">
        <v>0</v>
      </c>
      <c r="D135" s="7">
        <v>163.25644500000001</v>
      </c>
    </row>
    <row r="136" spans="1:4" x14ac:dyDescent="0.25">
      <c r="A136" s="6">
        <v>20</v>
      </c>
      <c r="B136" s="7">
        <v>28.785</v>
      </c>
      <c r="C136">
        <v>0</v>
      </c>
      <c r="D136" s="7">
        <v>245.721115</v>
      </c>
    </row>
    <row r="137" spans="1:4" x14ac:dyDescent="0.25">
      <c r="A137" s="6">
        <v>22</v>
      </c>
      <c r="B137" s="7">
        <v>28.05</v>
      </c>
      <c r="C137">
        <v>0</v>
      </c>
      <c r="D137" s="7">
        <v>215.56815</v>
      </c>
    </row>
    <row r="138" spans="1:4" x14ac:dyDescent="0.25">
      <c r="A138" s="6">
        <v>19</v>
      </c>
      <c r="B138" s="7">
        <v>34.1</v>
      </c>
      <c r="C138">
        <v>0</v>
      </c>
      <c r="D138" s="7">
        <v>126.1442</v>
      </c>
    </row>
    <row r="139" spans="1:4" x14ac:dyDescent="0.25">
      <c r="A139" s="6">
        <v>22</v>
      </c>
      <c r="B139" s="7">
        <v>25.175000000000001</v>
      </c>
      <c r="C139">
        <v>0</v>
      </c>
      <c r="D139" s="7">
        <v>204.56852499999999</v>
      </c>
    </row>
    <row r="140" spans="1:4" x14ac:dyDescent="0.25">
      <c r="A140" s="6">
        <v>54</v>
      </c>
      <c r="B140" s="7">
        <v>31.9</v>
      </c>
      <c r="C140">
        <v>0</v>
      </c>
      <c r="D140" s="7">
        <v>2732.2733859999998</v>
      </c>
    </row>
    <row r="141" spans="1:4" x14ac:dyDescent="0.25">
      <c r="A141" s="6">
        <v>22</v>
      </c>
      <c r="B141" s="7">
        <v>36</v>
      </c>
      <c r="C141">
        <v>0</v>
      </c>
      <c r="D141" s="7">
        <v>216.67320000000001</v>
      </c>
    </row>
    <row r="142" spans="1:4" x14ac:dyDescent="0.25">
      <c r="A142" s="6">
        <v>34</v>
      </c>
      <c r="B142" s="7">
        <v>22.42</v>
      </c>
      <c r="C142">
        <v>0</v>
      </c>
      <c r="D142" s="7">
        <v>2737.5904780000001</v>
      </c>
    </row>
    <row r="143" spans="1:4" x14ac:dyDescent="0.25">
      <c r="A143" s="6">
        <v>26</v>
      </c>
      <c r="B143" s="7">
        <v>32.49</v>
      </c>
      <c r="C143">
        <v>0</v>
      </c>
      <c r="D143" s="7">
        <v>349.05491000000001</v>
      </c>
    </row>
    <row r="144" spans="1:4" x14ac:dyDescent="0.25">
      <c r="A144" s="6">
        <v>34</v>
      </c>
      <c r="B144" s="7">
        <v>25.3</v>
      </c>
      <c r="C144">
        <v>1</v>
      </c>
      <c r="D144" s="7">
        <v>1897.2494999999999</v>
      </c>
    </row>
    <row r="145" spans="1:4" x14ac:dyDescent="0.25">
      <c r="A145" s="6">
        <v>29</v>
      </c>
      <c r="B145" s="7">
        <v>29.734999999999999</v>
      </c>
      <c r="C145">
        <v>0</v>
      </c>
      <c r="D145" s="7">
        <v>1815.7876000000001</v>
      </c>
    </row>
    <row r="146" spans="1:4" x14ac:dyDescent="0.25">
      <c r="A146" s="6">
        <v>30</v>
      </c>
      <c r="B146" s="7">
        <v>28.69</v>
      </c>
      <c r="C146">
        <v>1</v>
      </c>
      <c r="D146" s="7">
        <v>2074.5989099999997</v>
      </c>
    </row>
    <row r="147" spans="1:4" x14ac:dyDescent="0.25">
      <c r="A147" s="6">
        <v>29</v>
      </c>
      <c r="B147" s="7">
        <v>38.83</v>
      </c>
      <c r="C147">
        <v>0</v>
      </c>
      <c r="D147" s="7">
        <v>513.82566999999995</v>
      </c>
    </row>
    <row r="148" spans="1:4" x14ac:dyDescent="0.25">
      <c r="A148" s="6">
        <v>46</v>
      </c>
      <c r="B148" s="7">
        <v>30.495000000000001</v>
      </c>
      <c r="C148">
        <v>1</v>
      </c>
      <c r="D148" s="7">
        <v>4072.0551050000004</v>
      </c>
    </row>
    <row r="149" spans="1:4" x14ac:dyDescent="0.25">
      <c r="A149" s="6">
        <v>51</v>
      </c>
      <c r="B149" s="7">
        <v>37.729999999999997</v>
      </c>
      <c r="C149">
        <v>0</v>
      </c>
      <c r="D149" s="7">
        <v>987.76077000000009</v>
      </c>
    </row>
    <row r="150" spans="1:4" x14ac:dyDescent="0.25">
      <c r="A150" s="6">
        <v>53</v>
      </c>
      <c r="B150" s="7">
        <v>37.43</v>
      </c>
      <c r="C150">
        <v>0</v>
      </c>
      <c r="D150" s="7">
        <v>1095.96947</v>
      </c>
    </row>
    <row r="151" spans="1:4" x14ac:dyDescent="0.25">
      <c r="A151" s="6">
        <v>19</v>
      </c>
      <c r="B151" s="7">
        <v>28.4</v>
      </c>
      <c r="C151">
        <v>0</v>
      </c>
      <c r="D151" s="7">
        <v>184.25190000000001</v>
      </c>
    </row>
    <row r="152" spans="1:4" x14ac:dyDescent="0.25">
      <c r="A152" s="6">
        <v>35</v>
      </c>
      <c r="B152" s="7">
        <v>24.13</v>
      </c>
      <c r="C152">
        <v>0</v>
      </c>
      <c r="D152" s="7">
        <v>512.52157</v>
      </c>
    </row>
    <row r="153" spans="1:4" x14ac:dyDescent="0.25">
      <c r="A153" s="6">
        <v>48</v>
      </c>
      <c r="B153" s="7">
        <v>29.7</v>
      </c>
      <c r="C153">
        <v>0</v>
      </c>
      <c r="D153" s="7">
        <v>778.96350000000007</v>
      </c>
    </row>
    <row r="154" spans="1:4" x14ac:dyDescent="0.25">
      <c r="A154" s="6">
        <v>32</v>
      </c>
      <c r="B154" s="7">
        <v>37.145000000000003</v>
      </c>
      <c r="C154">
        <v>0</v>
      </c>
      <c r="D154" s="7">
        <v>633.43435499999998</v>
      </c>
    </row>
    <row r="155" spans="1:4" x14ac:dyDescent="0.25">
      <c r="A155" s="6">
        <v>42</v>
      </c>
      <c r="B155" s="7">
        <v>23.37</v>
      </c>
      <c r="C155">
        <v>1</v>
      </c>
      <c r="D155" s="7">
        <v>1996.4746299999999</v>
      </c>
    </row>
    <row r="156" spans="1:4" x14ac:dyDescent="0.25">
      <c r="A156" s="6">
        <v>40</v>
      </c>
      <c r="B156" s="7">
        <v>25.46</v>
      </c>
      <c r="C156">
        <v>0</v>
      </c>
      <c r="D156" s="7">
        <v>707.71893999999998</v>
      </c>
    </row>
    <row r="157" spans="1:4" x14ac:dyDescent="0.25">
      <c r="A157" s="6">
        <v>44</v>
      </c>
      <c r="B157" s="7">
        <v>39.520000000000003</v>
      </c>
      <c r="C157">
        <v>0</v>
      </c>
      <c r="D157" s="7">
        <v>694.87007999999992</v>
      </c>
    </row>
    <row r="158" spans="1:4" x14ac:dyDescent="0.25">
      <c r="A158" s="6">
        <v>48</v>
      </c>
      <c r="B158" s="7">
        <v>24.42</v>
      </c>
      <c r="C158">
        <v>1</v>
      </c>
      <c r="D158" s="7">
        <v>2122.3675800000001</v>
      </c>
    </row>
    <row r="159" spans="1:4" x14ac:dyDescent="0.25">
      <c r="A159" s="6">
        <v>18</v>
      </c>
      <c r="B159" s="7">
        <v>25.175000000000001</v>
      </c>
      <c r="C159">
        <v>1</v>
      </c>
      <c r="D159" s="7">
        <v>1551.818025</v>
      </c>
    </row>
    <row r="160" spans="1:4" x14ac:dyDescent="0.25">
      <c r="A160" s="6">
        <v>30</v>
      </c>
      <c r="B160" s="7">
        <v>35.53</v>
      </c>
      <c r="C160">
        <v>1</v>
      </c>
      <c r="D160" s="7">
        <v>3695.02567</v>
      </c>
    </row>
    <row r="161" spans="1:4" x14ac:dyDescent="0.25">
      <c r="A161" s="6">
        <v>50</v>
      </c>
      <c r="B161" s="7">
        <v>27.83</v>
      </c>
      <c r="C161">
        <v>0</v>
      </c>
      <c r="D161" s="7">
        <v>1974.9383379999999</v>
      </c>
    </row>
    <row r="162" spans="1:4" x14ac:dyDescent="0.25">
      <c r="A162" s="6">
        <v>42</v>
      </c>
      <c r="B162" s="7">
        <v>26.6</v>
      </c>
      <c r="C162">
        <v>1</v>
      </c>
      <c r="D162" s="7">
        <v>2134.8705999999997</v>
      </c>
    </row>
    <row r="163" spans="1:4" x14ac:dyDescent="0.25">
      <c r="A163" s="6">
        <v>18</v>
      </c>
      <c r="B163" s="7">
        <v>36.85</v>
      </c>
      <c r="C163">
        <v>1</v>
      </c>
      <c r="D163" s="7">
        <v>3614.9483500000001</v>
      </c>
    </row>
    <row r="164" spans="1:4" x14ac:dyDescent="0.25">
      <c r="A164" s="6">
        <v>54</v>
      </c>
      <c r="B164" s="7">
        <v>39.6</v>
      </c>
      <c r="C164">
        <v>0</v>
      </c>
      <c r="D164" s="7">
        <v>1045.0552</v>
      </c>
    </row>
    <row r="165" spans="1:4" x14ac:dyDescent="0.25">
      <c r="A165" s="6">
        <v>32</v>
      </c>
      <c r="B165" s="7">
        <v>29.8</v>
      </c>
      <c r="C165">
        <v>0</v>
      </c>
      <c r="D165" s="7">
        <v>515.21339999999998</v>
      </c>
    </row>
    <row r="166" spans="1:4" x14ac:dyDescent="0.25">
      <c r="A166" s="6">
        <v>37</v>
      </c>
      <c r="B166" s="7">
        <v>29.64</v>
      </c>
      <c r="C166">
        <v>0</v>
      </c>
      <c r="D166" s="7">
        <v>502.81466</v>
      </c>
    </row>
    <row r="167" spans="1:4" x14ac:dyDescent="0.25">
      <c r="A167" s="6">
        <v>47</v>
      </c>
      <c r="B167" s="7">
        <v>28.215</v>
      </c>
      <c r="C167">
        <v>0</v>
      </c>
      <c r="D167" s="7">
        <v>1040.7085849999999</v>
      </c>
    </row>
    <row r="168" spans="1:4" x14ac:dyDescent="0.25">
      <c r="A168" s="6">
        <v>20</v>
      </c>
      <c r="B168" s="7">
        <v>37</v>
      </c>
      <c r="C168">
        <v>0</v>
      </c>
      <c r="D168" s="7">
        <v>483.06299999999999</v>
      </c>
    </row>
    <row r="169" spans="1:4" x14ac:dyDescent="0.25">
      <c r="A169" s="6">
        <v>32</v>
      </c>
      <c r="B169" s="7">
        <v>33.155000000000001</v>
      </c>
      <c r="C169">
        <v>0</v>
      </c>
      <c r="D169" s="7">
        <v>612.87974499999996</v>
      </c>
    </row>
    <row r="170" spans="1:4" x14ac:dyDescent="0.25">
      <c r="A170" s="6">
        <v>19</v>
      </c>
      <c r="B170" s="7">
        <v>31.824999999999999</v>
      </c>
      <c r="C170">
        <v>0</v>
      </c>
      <c r="D170" s="7">
        <v>271.927975</v>
      </c>
    </row>
    <row r="171" spans="1:4" x14ac:dyDescent="0.25">
      <c r="A171" s="6">
        <v>27</v>
      </c>
      <c r="B171" s="7">
        <v>18.905000000000001</v>
      </c>
      <c r="C171">
        <v>0</v>
      </c>
      <c r="D171" s="7">
        <v>482.79049500000002</v>
      </c>
    </row>
    <row r="172" spans="1:4" x14ac:dyDescent="0.25">
      <c r="A172" s="6">
        <v>63</v>
      </c>
      <c r="B172" s="7">
        <v>41.47</v>
      </c>
      <c r="C172">
        <v>0</v>
      </c>
      <c r="D172" s="7">
        <v>1340.5390299999999</v>
      </c>
    </row>
    <row r="173" spans="1:4" x14ac:dyDescent="0.25">
      <c r="A173" s="6">
        <v>49</v>
      </c>
      <c r="B173" s="7">
        <v>30.3</v>
      </c>
      <c r="C173">
        <v>0</v>
      </c>
      <c r="D173" s="7">
        <v>811.66800000000001</v>
      </c>
    </row>
    <row r="174" spans="1:4" x14ac:dyDescent="0.25">
      <c r="A174" s="6">
        <v>18</v>
      </c>
      <c r="B174" s="7">
        <v>15.96</v>
      </c>
      <c r="C174">
        <v>0</v>
      </c>
      <c r="D174" s="7">
        <v>169.47963999999999</v>
      </c>
    </row>
    <row r="175" spans="1:4" x14ac:dyDescent="0.25">
      <c r="A175" s="6">
        <v>35</v>
      </c>
      <c r="B175" s="7">
        <v>34.799999999999997</v>
      </c>
      <c r="C175">
        <v>0</v>
      </c>
      <c r="D175" s="7">
        <v>524.60469999999998</v>
      </c>
    </row>
    <row r="176" spans="1:4" x14ac:dyDescent="0.25">
      <c r="A176" s="6">
        <v>24</v>
      </c>
      <c r="B176" s="7">
        <v>33.344999999999999</v>
      </c>
      <c r="C176">
        <v>0</v>
      </c>
      <c r="D176" s="7">
        <v>285.54375500000003</v>
      </c>
    </row>
    <row r="177" spans="1:4" x14ac:dyDescent="0.25">
      <c r="A177" s="6">
        <v>63</v>
      </c>
      <c r="B177" s="7">
        <v>37.700000000000003</v>
      </c>
      <c r="C177">
        <v>1</v>
      </c>
      <c r="D177" s="7">
        <v>4882.4449999999997</v>
      </c>
    </row>
    <row r="178" spans="1:4" x14ac:dyDescent="0.25">
      <c r="A178" s="6">
        <v>38</v>
      </c>
      <c r="B178" s="7">
        <v>27.835000000000001</v>
      </c>
      <c r="C178">
        <v>0</v>
      </c>
      <c r="D178" s="7">
        <v>645.58626500000003</v>
      </c>
    </row>
    <row r="179" spans="1:4" x14ac:dyDescent="0.25">
      <c r="A179" s="6">
        <v>54</v>
      </c>
      <c r="B179" s="7">
        <v>29.2</v>
      </c>
      <c r="C179">
        <v>0</v>
      </c>
      <c r="D179" s="7">
        <v>1043.6096</v>
      </c>
    </row>
    <row r="180" spans="1:4" x14ac:dyDescent="0.25">
      <c r="A180" s="6">
        <v>46</v>
      </c>
      <c r="B180" s="7">
        <v>28.9</v>
      </c>
      <c r="C180">
        <v>0</v>
      </c>
      <c r="D180" s="7">
        <v>882.3279</v>
      </c>
    </row>
    <row r="181" spans="1:4" x14ac:dyDescent="0.25">
      <c r="A181" s="6">
        <v>41</v>
      </c>
      <c r="B181" s="7">
        <v>33.155000000000001</v>
      </c>
      <c r="C181">
        <v>0</v>
      </c>
      <c r="D181" s="7">
        <v>853.828845</v>
      </c>
    </row>
    <row r="182" spans="1:4" x14ac:dyDescent="0.25">
      <c r="A182" s="6">
        <v>58</v>
      </c>
      <c r="B182" s="7">
        <v>28.594999999999999</v>
      </c>
      <c r="C182">
        <v>0</v>
      </c>
      <c r="D182" s="7">
        <v>1173.5879049999999</v>
      </c>
    </row>
    <row r="183" spans="1:4" x14ac:dyDescent="0.25">
      <c r="A183" s="6">
        <v>18</v>
      </c>
      <c r="B183" s="7">
        <v>38.28</v>
      </c>
      <c r="C183">
        <v>0</v>
      </c>
      <c r="D183" s="7">
        <v>163.18212</v>
      </c>
    </row>
    <row r="184" spans="1:4" x14ac:dyDescent="0.25">
      <c r="A184" s="6">
        <v>22</v>
      </c>
      <c r="B184" s="7">
        <v>19.95</v>
      </c>
      <c r="C184">
        <v>0</v>
      </c>
      <c r="D184" s="7">
        <v>400.54225000000002</v>
      </c>
    </row>
    <row r="185" spans="1:4" x14ac:dyDescent="0.25">
      <c r="A185" s="6">
        <v>44</v>
      </c>
      <c r="B185" s="7">
        <v>26.41</v>
      </c>
      <c r="C185">
        <v>0</v>
      </c>
      <c r="D185" s="7">
        <v>741.94778999999994</v>
      </c>
    </row>
    <row r="186" spans="1:4" x14ac:dyDescent="0.25">
      <c r="A186" s="6">
        <v>44</v>
      </c>
      <c r="B186" s="7">
        <v>30.69</v>
      </c>
      <c r="C186">
        <v>0</v>
      </c>
      <c r="D186" s="7">
        <v>773.14270999999997</v>
      </c>
    </row>
    <row r="187" spans="1:4" x14ac:dyDescent="0.25">
      <c r="A187" s="6">
        <v>36</v>
      </c>
      <c r="B187" s="7">
        <v>41.895000000000003</v>
      </c>
      <c r="C187">
        <v>1</v>
      </c>
      <c r="D187" s="7">
        <v>4375.333705</v>
      </c>
    </row>
    <row r="188" spans="1:4" x14ac:dyDescent="0.25">
      <c r="A188" s="6">
        <v>26</v>
      </c>
      <c r="B188" s="7">
        <v>29.92</v>
      </c>
      <c r="C188">
        <v>0</v>
      </c>
      <c r="D188" s="7">
        <v>398.19767999999999</v>
      </c>
    </row>
    <row r="189" spans="1:4" x14ac:dyDescent="0.25">
      <c r="A189" s="6">
        <v>30</v>
      </c>
      <c r="B189" s="7">
        <v>30.9</v>
      </c>
      <c r="C189">
        <v>0</v>
      </c>
      <c r="D189" s="7">
        <v>532.56510000000003</v>
      </c>
    </row>
    <row r="190" spans="1:4" x14ac:dyDescent="0.25">
      <c r="A190" s="6">
        <v>41</v>
      </c>
      <c r="B190" s="7">
        <v>32.200000000000003</v>
      </c>
      <c r="C190">
        <v>0</v>
      </c>
      <c r="D190" s="7">
        <v>677.59609999999998</v>
      </c>
    </row>
    <row r="191" spans="1:4" x14ac:dyDescent="0.25">
      <c r="A191" s="6">
        <v>29</v>
      </c>
      <c r="B191" s="7">
        <v>32.11</v>
      </c>
      <c r="C191">
        <v>0</v>
      </c>
      <c r="D191" s="7">
        <v>492.29158999999999</v>
      </c>
    </row>
    <row r="192" spans="1:4" x14ac:dyDescent="0.25">
      <c r="A192" s="6">
        <v>61</v>
      </c>
      <c r="B192" s="7">
        <v>31.57</v>
      </c>
      <c r="C192">
        <v>0</v>
      </c>
      <c r="D192" s="7">
        <v>1255.76053</v>
      </c>
    </row>
    <row r="193" spans="1:4" x14ac:dyDescent="0.25">
      <c r="A193" s="6">
        <v>36</v>
      </c>
      <c r="B193" s="7">
        <v>26.2</v>
      </c>
      <c r="C193">
        <v>0</v>
      </c>
      <c r="D193" s="7">
        <v>488.38659999999999</v>
      </c>
    </row>
    <row r="194" spans="1:4" x14ac:dyDescent="0.25">
      <c r="A194" s="6">
        <v>25</v>
      </c>
      <c r="B194" s="7">
        <v>25.74</v>
      </c>
      <c r="C194">
        <v>0</v>
      </c>
      <c r="D194" s="7">
        <v>213.76536000000002</v>
      </c>
    </row>
    <row r="195" spans="1:4" x14ac:dyDescent="0.25">
      <c r="A195" s="6">
        <v>56</v>
      </c>
      <c r="B195" s="7">
        <v>26.6</v>
      </c>
      <c r="C195">
        <v>0</v>
      </c>
      <c r="D195" s="7">
        <v>1204.4342000000001</v>
      </c>
    </row>
    <row r="196" spans="1:4" x14ac:dyDescent="0.25">
      <c r="A196" s="6">
        <v>18</v>
      </c>
      <c r="B196" s="7">
        <v>34.43</v>
      </c>
      <c r="C196">
        <v>0</v>
      </c>
      <c r="D196" s="7">
        <v>113.74697</v>
      </c>
    </row>
    <row r="197" spans="1:4" x14ac:dyDescent="0.25">
      <c r="A197" s="6">
        <v>19</v>
      </c>
      <c r="B197" s="7">
        <v>30.59</v>
      </c>
      <c r="C197">
        <v>0</v>
      </c>
      <c r="D197" s="7">
        <v>163.95631</v>
      </c>
    </row>
    <row r="198" spans="1:4" x14ac:dyDescent="0.25">
      <c r="A198" s="6">
        <v>39</v>
      </c>
      <c r="B198" s="7">
        <v>32.799999999999997</v>
      </c>
      <c r="C198">
        <v>0</v>
      </c>
      <c r="D198" s="7">
        <v>564.97149999999999</v>
      </c>
    </row>
    <row r="199" spans="1:4" x14ac:dyDescent="0.25">
      <c r="A199" s="6">
        <v>45</v>
      </c>
      <c r="B199" s="7">
        <v>28.6</v>
      </c>
      <c r="C199">
        <v>0</v>
      </c>
      <c r="D199" s="7">
        <v>851.68290000000002</v>
      </c>
    </row>
    <row r="200" spans="1:4" x14ac:dyDescent="0.25">
      <c r="A200" s="6">
        <v>51</v>
      </c>
      <c r="B200" s="7">
        <v>18.05</v>
      </c>
      <c r="C200">
        <v>0</v>
      </c>
      <c r="D200" s="7">
        <v>964.42525000000001</v>
      </c>
    </row>
    <row r="201" spans="1:4" x14ac:dyDescent="0.25">
      <c r="A201" s="6">
        <v>64</v>
      </c>
      <c r="B201" s="7">
        <v>39.33</v>
      </c>
      <c r="C201">
        <v>0</v>
      </c>
      <c r="D201" s="7">
        <v>1490.15167</v>
      </c>
    </row>
    <row r="202" spans="1:4" x14ac:dyDescent="0.25">
      <c r="A202" s="6">
        <v>19</v>
      </c>
      <c r="B202" s="7">
        <v>32.11</v>
      </c>
      <c r="C202">
        <v>0</v>
      </c>
      <c r="D202" s="7">
        <v>213.06759000000002</v>
      </c>
    </row>
    <row r="203" spans="1:4" x14ac:dyDescent="0.25">
      <c r="A203" s="6">
        <v>48</v>
      </c>
      <c r="B203" s="7">
        <v>32.229999999999997</v>
      </c>
      <c r="C203">
        <v>0</v>
      </c>
      <c r="D203" s="7">
        <v>887.11517000000003</v>
      </c>
    </row>
    <row r="204" spans="1:4" x14ac:dyDescent="0.25">
      <c r="A204" s="6">
        <v>60</v>
      </c>
      <c r="B204" s="7">
        <v>24.035</v>
      </c>
      <c r="C204">
        <v>0</v>
      </c>
      <c r="D204" s="7">
        <v>1301.220865</v>
      </c>
    </row>
    <row r="205" spans="1:4" x14ac:dyDescent="0.25">
      <c r="A205" s="6">
        <v>27</v>
      </c>
      <c r="B205" s="7">
        <v>36.08</v>
      </c>
      <c r="C205">
        <v>1</v>
      </c>
      <c r="D205" s="7">
        <v>3713.3898200000003</v>
      </c>
    </row>
    <row r="206" spans="1:4" x14ac:dyDescent="0.25">
      <c r="A206" s="6">
        <v>46</v>
      </c>
      <c r="B206" s="7">
        <v>22.3</v>
      </c>
      <c r="C206">
        <v>0</v>
      </c>
      <c r="D206" s="7">
        <v>714.71049999999991</v>
      </c>
    </row>
    <row r="207" spans="1:4" x14ac:dyDescent="0.25">
      <c r="A207" s="6">
        <v>28</v>
      </c>
      <c r="B207" s="7">
        <v>28.88</v>
      </c>
      <c r="C207">
        <v>0</v>
      </c>
      <c r="D207" s="7">
        <v>433.77352000000002</v>
      </c>
    </row>
    <row r="208" spans="1:4" x14ac:dyDescent="0.25">
      <c r="A208" s="6">
        <v>59</v>
      </c>
      <c r="B208" s="7">
        <v>26.4</v>
      </c>
      <c r="C208">
        <v>0</v>
      </c>
      <c r="D208" s="7">
        <v>1174.3299000000002</v>
      </c>
    </row>
    <row r="209" spans="1:4" x14ac:dyDescent="0.25">
      <c r="A209" s="6">
        <v>35</v>
      </c>
      <c r="B209" s="7">
        <v>27.74</v>
      </c>
      <c r="C209">
        <v>1</v>
      </c>
      <c r="D209" s="7">
        <v>2098.4093600000001</v>
      </c>
    </row>
    <row r="210" spans="1:4" x14ac:dyDescent="0.25">
      <c r="A210" s="6">
        <v>63</v>
      </c>
      <c r="B210" s="7">
        <v>31.8</v>
      </c>
      <c r="C210">
        <v>0</v>
      </c>
      <c r="D210" s="7">
        <v>1388.0949000000001</v>
      </c>
    </row>
    <row r="211" spans="1:4" x14ac:dyDescent="0.25">
      <c r="A211" s="6">
        <v>40</v>
      </c>
      <c r="B211" s="7">
        <v>41.23</v>
      </c>
      <c r="C211">
        <v>0</v>
      </c>
      <c r="D211" s="7">
        <v>661.01097000000004</v>
      </c>
    </row>
    <row r="212" spans="1:4" x14ac:dyDescent="0.25">
      <c r="A212" s="6">
        <v>20</v>
      </c>
      <c r="B212" s="7">
        <v>33</v>
      </c>
      <c r="C212">
        <v>0</v>
      </c>
      <c r="D212" s="7">
        <v>198.00700000000001</v>
      </c>
    </row>
    <row r="213" spans="1:4" x14ac:dyDescent="0.25">
      <c r="A213" s="6">
        <v>40</v>
      </c>
      <c r="B213" s="7">
        <v>30.875</v>
      </c>
      <c r="C213">
        <v>0</v>
      </c>
      <c r="D213" s="7">
        <v>816.27162500000009</v>
      </c>
    </row>
    <row r="214" spans="1:4" x14ac:dyDescent="0.25">
      <c r="A214" s="6">
        <v>24</v>
      </c>
      <c r="B214" s="7">
        <v>28.5</v>
      </c>
      <c r="C214">
        <v>0</v>
      </c>
      <c r="D214" s="7">
        <v>353.77030000000002</v>
      </c>
    </row>
    <row r="215" spans="1:4" x14ac:dyDescent="0.25">
      <c r="A215" s="6">
        <v>34</v>
      </c>
      <c r="B215" s="7">
        <v>26.73</v>
      </c>
      <c r="C215">
        <v>0</v>
      </c>
      <c r="D215" s="7">
        <v>500.27826999999996</v>
      </c>
    </row>
    <row r="216" spans="1:4" x14ac:dyDescent="0.25">
      <c r="A216" s="6">
        <v>45</v>
      </c>
      <c r="B216" s="7">
        <v>30.9</v>
      </c>
      <c r="C216">
        <v>0</v>
      </c>
      <c r="D216" s="7">
        <v>852.00260000000003</v>
      </c>
    </row>
    <row r="217" spans="1:4" x14ac:dyDescent="0.25">
      <c r="A217" s="6">
        <v>41</v>
      </c>
      <c r="B217" s="7">
        <v>37.1</v>
      </c>
      <c r="C217">
        <v>0</v>
      </c>
      <c r="D217" s="7">
        <v>737.17719999999997</v>
      </c>
    </row>
    <row r="218" spans="1:4" x14ac:dyDescent="0.25">
      <c r="A218" s="6">
        <v>53</v>
      </c>
      <c r="B218" s="7">
        <v>26.6</v>
      </c>
      <c r="C218">
        <v>0</v>
      </c>
      <c r="D218" s="7">
        <v>1035.5641000000001</v>
      </c>
    </row>
    <row r="219" spans="1:4" x14ac:dyDescent="0.25">
      <c r="A219" s="6">
        <v>27</v>
      </c>
      <c r="B219" s="7">
        <v>23.1</v>
      </c>
      <c r="C219">
        <v>0</v>
      </c>
      <c r="D219" s="7">
        <v>248.37359999999998</v>
      </c>
    </row>
    <row r="220" spans="1:4" x14ac:dyDescent="0.25">
      <c r="A220" s="6">
        <v>26</v>
      </c>
      <c r="B220" s="7">
        <v>29.92</v>
      </c>
      <c r="C220">
        <v>0</v>
      </c>
      <c r="D220" s="7">
        <v>339.29768000000001</v>
      </c>
    </row>
    <row r="221" spans="1:4" x14ac:dyDescent="0.25">
      <c r="A221" s="6">
        <v>24</v>
      </c>
      <c r="B221" s="7">
        <v>23.21</v>
      </c>
      <c r="C221">
        <v>0</v>
      </c>
      <c r="D221" s="7">
        <v>2508.1767840000002</v>
      </c>
    </row>
    <row r="222" spans="1:4" x14ac:dyDescent="0.25">
      <c r="A222" s="6">
        <v>34</v>
      </c>
      <c r="B222" s="7">
        <v>33.700000000000003</v>
      </c>
      <c r="C222">
        <v>0</v>
      </c>
      <c r="D222" s="7">
        <v>501.24709999999993</v>
      </c>
    </row>
    <row r="223" spans="1:4" x14ac:dyDescent="0.25">
      <c r="A223" s="6">
        <v>53</v>
      </c>
      <c r="B223" s="7">
        <v>33.25</v>
      </c>
      <c r="C223">
        <v>0</v>
      </c>
      <c r="D223" s="7">
        <v>1056.4884500000001</v>
      </c>
    </row>
    <row r="224" spans="1:4" x14ac:dyDescent="0.25">
      <c r="A224" s="6">
        <v>32</v>
      </c>
      <c r="B224" s="7">
        <v>30.8</v>
      </c>
      <c r="C224">
        <v>0</v>
      </c>
      <c r="D224" s="7">
        <v>525.35239999999999</v>
      </c>
    </row>
    <row r="225" spans="1:4" x14ac:dyDescent="0.25">
      <c r="A225" s="6">
        <v>19</v>
      </c>
      <c r="B225" s="7">
        <v>34.799999999999997</v>
      </c>
      <c r="C225">
        <v>1</v>
      </c>
      <c r="D225" s="7">
        <v>3477.9614999999999</v>
      </c>
    </row>
    <row r="226" spans="1:4" x14ac:dyDescent="0.25">
      <c r="A226" s="6">
        <v>42</v>
      </c>
      <c r="B226" s="7">
        <v>24.64</v>
      </c>
      <c r="C226">
        <v>1</v>
      </c>
      <c r="D226" s="7">
        <v>1951.5541600000001</v>
      </c>
    </row>
    <row r="227" spans="1:4" x14ac:dyDescent="0.25">
      <c r="A227" s="6">
        <v>55</v>
      </c>
      <c r="B227" s="7">
        <v>33.880000000000003</v>
      </c>
      <c r="C227">
        <v>0</v>
      </c>
      <c r="D227" s="7">
        <v>1198.7168200000001</v>
      </c>
    </row>
    <row r="228" spans="1:4" x14ac:dyDescent="0.25">
      <c r="A228" s="6">
        <v>28</v>
      </c>
      <c r="B228" s="7">
        <v>38.06</v>
      </c>
      <c r="C228">
        <v>0</v>
      </c>
      <c r="D228" s="7">
        <v>268.94953999999996</v>
      </c>
    </row>
    <row r="229" spans="1:4" x14ac:dyDescent="0.25">
      <c r="A229" s="6">
        <v>58</v>
      </c>
      <c r="B229" s="7">
        <v>41.91</v>
      </c>
      <c r="C229">
        <v>0</v>
      </c>
      <c r="D229" s="7">
        <v>2422.7337240000002</v>
      </c>
    </row>
    <row r="230" spans="1:4" x14ac:dyDescent="0.25">
      <c r="A230" s="6">
        <v>41</v>
      </c>
      <c r="B230" s="7">
        <v>31.635000000000002</v>
      </c>
      <c r="C230">
        <v>0</v>
      </c>
      <c r="D230" s="7">
        <v>735.81756500000006</v>
      </c>
    </row>
    <row r="231" spans="1:4" x14ac:dyDescent="0.25">
      <c r="A231" s="6">
        <v>47</v>
      </c>
      <c r="B231" s="7">
        <v>25.46</v>
      </c>
      <c r="C231">
        <v>0</v>
      </c>
      <c r="D231" s="7">
        <v>922.52564000000007</v>
      </c>
    </row>
    <row r="232" spans="1:4" x14ac:dyDescent="0.25">
      <c r="A232" s="6">
        <v>42</v>
      </c>
      <c r="B232" s="7">
        <v>36.195</v>
      </c>
      <c r="C232">
        <v>0</v>
      </c>
      <c r="D232" s="7">
        <v>744.36430499999994</v>
      </c>
    </row>
    <row r="233" spans="1:4" x14ac:dyDescent="0.25">
      <c r="A233" s="6">
        <v>59</v>
      </c>
      <c r="B233" s="7">
        <v>27.83</v>
      </c>
      <c r="C233">
        <v>0</v>
      </c>
      <c r="D233" s="7">
        <v>1400.1286700000001</v>
      </c>
    </row>
    <row r="234" spans="1:4" x14ac:dyDescent="0.25">
      <c r="A234" s="6">
        <v>19</v>
      </c>
      <c r="B234" s="7">
        <v>17.8</v>
      </c>
      <c r="C234">
        <v>0</v>
      </c>
      <c r="D234" s="7">
        <v>172.77850000000001</v>
      </c>
    </row>
    <row r="235" spans="1:4" x14ac:dyDescent="0.25">
      <c r="A235" s="6">
        <v>59</v>
      </c>
      <c r="B235" s="7">
        <v>27.5</v>
      </c>
      <c r="C235">
        <v>0</v>
      </c>
      <c r="D235" s="7">
        <v>1233.3827999999999</v>
      </c>
    </row>
    <row r="236" spans="1:4" x14ac:dyDescent="0.25">
      <c r="A236" s="6">
        <v>39</v>
      </c>
      <c r="B236" s="7">
        <v>24.51</v>
      </c>
      <c r="C236">
        <v>0</v>
      </c>
      <c r="D236" s="7">
        <v>671.01918999999998</v>
      </c>
    </row>
    <row r="237" spans="1:4" x14ac:dyDescent="0.25">
      <c r="A237" s="6">
        <v>40</v>
      </c>
      <c r="B237" s="7">
        <v>22.22</v>
      </c>
      <c r="C237">
        <v>1</v>
      </c>
      <c r="D237" s="7">
        <v>1944.4265800000001</v>
      </c>
    </row>
    <row r="238" spans="1:4" x14ac:dyDescent="0.25">
      <c r="A238" s="6">
        <v>18</v>
      </c>
      <c r="B238" s="7">
        <v>26.73</v>
      </c>
      <c r="C238">
        <v>0</v>
      </c>
      <c r="D238" s="7">
        <v>161.57666999999998</v>
      </c>
    </row>
    <row r="239" spans="1:4" x14ac:dyDescent="0.25">
      <c r="A239" s="6">
        <v>31</v>
      </c>
      <c r="B239" s="7">
        <v>38.39</v>
      </c>
      <c r="C239">
        <v>0</v>
      </c>
      <c r="D239" s="7">
        <v>446.32051000000001</v>
      </c>
    </row>
    <row r="240" spans="1:4" x14ac:dyDescent="0.25">
      <c r="A240" s="6">
        <v>19</v>
      </c>
      <c r="B240" s="7">
        <v>29.07</v>
      </c>
      <c r="C240">
        <v>1</v>
      </c>
      <c r="D240" s="7">
        <v>1735.26803</v>
      </c>
    </row>
    <row r="241" spans="1:4" x14ac:dyDescent="0.25">
      <c r="A241" s="6">
        <v>44</v>
      </c>
      <c r="B241" s="7">
        <v>38.06</v>
      </c>
      <c r="C241">
        <v>0</v>
      </c>
      <c r="D241" s="7">
        <v>715.26714000000004</v>
      </c>
    </row>
    <row r="242" spans="1:4" x14ac:dyDescent="0.25">
      <c r="A242" s="6">
        <v>23</v>
      </c>
      <c r="B242" s="7">
        <v>36.67</v>
      </c>
      <c r="C242">
        <v>1</v>
      </c>
      <c r="D242" s="7">
        <v>3851.1628299999998</v>
      </c>
    </row>
    <row r="243" spans="1:4" x14ac:dyDescent="0.25">
      <c r="A243" s="6">
        <v>33</v>
      </c>
      <c r="B243" s="7">
        <v>22.135000000000002</v>
      </c>
      <c r="C243">
        <v>0</v>
      </c>
      <c r="D243" s="7">
        <v>535.407465</v>
      </c>
    </row>
    <row r="244" spans="1:4" x14ac:dyDescent="0.25">
      <c r="A244" s="6">
        <v>55</v>
      </c>
      <c r="B244" s="7">
        <v>26.8</v>
      </c>
      <c r="C244">
        <v>0</v>
      </c>
      <c r="D244" s="7">
        <v>3516.013457</v>
      </c>
    </row>
    <row r="245" spans="1:4" x14ac:dyDescent="0.25">
      <c r="A245" s="6">
        <v>40</v>
      </c>
      <c r="B245" s="7">
        <v>35.299999999999997</v>
      </c>
      <c r="C245">
        <v>0</v>
      </c>
      <c r="D245" s="7">
        <v>719.68669999999997</v>
      </c>
    </row>
    <row r="246" spans="1:4" x14ac:dyDescent="0.25">
      <c r="A246" s="6">
        <v>63</v>
      </c>
      <c r="B246" s="7">
        <v>27.74</v>
      </c>
      <c r="C246">
        <v>1</v>
      </c>
      <c r="D246" s="7">
        <v>2952.3165600000002</v>
      </c>
    </row>
    <row r="247" spans="1:4" x14ac:dyDescent="0.25">
      <c r="A247" s="6">
        <v>54</v>
      </c>
      <c r="B247" s="7">
        <v>30.02</v>
      </c>
      <c r="C247">
        <v>0</v>
      </c>
      <c r="D247" s="7">
        <v>2447.6478510000002</v>
      </c>
    </row>
    <row r="248" spans="1:4" x14ac:dyDescent="0.25">
      <c r="A248" s="6">
        <v>60</v>
      </c>
      <c r="B248" s="7">
        <v>38.06</v>
      </c>
      <c r="C248">
        <v>0</v>
      </c>
      <c r="D248" s="7">
        <v>1264.8703399999999</v>
      </c>
    </row>
    <row r="249" spans="1:4" x14ac:dyDescent="0.25">
      <c r="A249" s="6">
        <v>24</v>
      </c>
      <c r="B249" s="7">
        <v>35.86</v>
      </c>
      <c r="C249">
        <v>0</v>
      </c>
      <c r="D249" s="7">
        <v>198.69333999999998</v>
      </c>
    </row>
    <row r="250" spans="1:4" x14ac:dyDescent="0.25">
      <c r="A250" s="6">
        <v>19</v>
      </c>
      <c r="B250" s="7">
        <v>20.9</v>
      </c>
      <c r="C250">
        <v>0</v>
      </c>
      <c r="D250" s="7">
        <v>183.20940000000002</v>
      </c>
    </row>
    <row r="251" spans="1:4" x14ac:dyDescent="0.25">
      <c r="A251" s="6">
        <v>29</v>
      </c>
      <c r="B251" s="7">
        <v>28.975000000000001</v>
      </c>
      <c r="C251">
        <v>0</v>
      </c>
      <c r="D251" s="7">
        <v>404.05582500000003</v>
      </c>
    </row>
    <row r="252" spans="1:4" x14ac:dyDescent="0.25">
      <c r="A252" s="6">
        <v>18</v>
      </c>
      <c r="B252" s="7">
        <v>17.29</v>
      </c>
      <c r="C252">
        <v>1</v>
      </c>
      <c r="D252" s="7">
        <v>1282.94551</v>
      </c>
    </row>
    <row r="253" spans="1:4" x14ac:dyDescent="0.25">
      <c r="A253" s="6">
        <v>63</v>
      </c>
      <c r="B253" s="7">
        <v>32.200000000000003</v>
      </c>
      <c r="C253">
        <v>1</v>
      </c>
      <c r="D253" s="7">
        <v>4730.5304999999998</v>
      </c>
    </row>
    <row r="254" spans="1:4" x14ac:dyDescent="0.25">
      <c r="A254" s="6">
        <v>54</v>
      </c>
      <c r="B254" s="7">
        <v>34.21</v>
      </c>
      <c r="C254">
        <v>1</v>
      </c>
      <c r="D254" s="7">
        <v>4426.0749900000001</v>
      </c>
    </row>
    <row r="255" spans="1:4" x14ac:dyDescent="0.25">
      <c r="A255" s="6">
        <v>27</v>
      </c>
      <c r="B255" s="7">
        <v>30.3</v>
      </c>
      <c r="C255">
        <v>0</v>
      </c>
      <c r="D255" s="7">
        <v>426.07439999999997</v>
      </c>
    </row>
    <row r="256" spans="1:4" x14ac:dyDescent="0.25">
      <c r="A256" s="6">
        <v>50</v>
      </c>
      <c r="B256" s="7">
        <v>31.824999999999999</v>
      </c>
      <c r="C256">
        <v>1</v>
      </c>
      <c r="D256" s="7">
        <v>4109.7161749999996</v>
      </c>
    </row>
    <row r="257" spans="1:4" x14ac:dyDescent="0.25">
      <c r="A257" s="6">
        <v>55</v>
      </c>
      <c r="B257" s="7">
        <v>25.364999999999998</v>
      </c>
      <c r="C257">
        <v>0</v>
      </c>
      <c r="D257" s="7">
        <v>1304.7332350000001</v>
      </c>
    </row>
    <row r="258" spans="1:4" x14ac:dyDescent="0.25">
      <c r="A258" s="6">
        <v>56</v>
      </c>
      <c r="B258" s="7">
        <v>33.630000000000003</v>
      </c>
      <c r="C258">
        <v>1</v>
      </c>
      <c r="D258" s="7">
        <v>4392.1183700000001</v>
      </c>
    </row>
    <row r="259" spans="1:4" x14ac:dyDescent="0.25">
      <c r="A259" s="6">
        <v>38</v>
      </c>
      <c r="B259" s="7">
        <v>40.15</v>
      </c>
      <c r="C259">
        <v>0</v>
      </c>
      <c r="D259" s="7">
        <v>540.09804999999994</v>
      </c>
    </row>
    <row r="260" spans="1:4" x14ac:dyDescent="0.25">
      <c r="A260" s="6">
        <v>51</v>
      </c>
      <c r="B260" s="7">
        <v>24.414999999999999</v>
      </c>
      <c r="C260">
        <v>0</v>
      </c>
      <c r="D260" s="7">
        <v>1152.0099850000001</v>
      </c>
    </row>
    <row r="261" spans="1:4" x14ac:dyDescent="0.25">
      <c r="A261" s="6">
        <v>19</v>
      </c>
      <c r="B261" s="7">
        <v>31.92</v>
      </c>
      <c r="C261">
        <v>1</v>
      </c>
      <c r="D261" s="7">
        <v>3375.02918</v>
      </c>
    </row>
    <row r="262" spans="1:4" x14ac:dyDescent="0.25">
      <c r="A262" s="6">
        <v>58</v>
      </c>
      <c r="B262" s="7">
        <v>25.2</v>
      </c>
      <c r="C262">
        <v>0</v>
      </c>
      <c r="D262" s="7">
        <v>1183.7159999999999</v>
      </c>
    </row>
    <row r="263" spans="1:4" x14ac:dyDescent="0.25">
      <c r="A263" s="6">
        <v>20</v>
      </c>
      <c r="B263" s="7">
        <v>26.84</v>
      </c>
      <c r="C263">
        <v>1</v>
      </c>
      <c r="D263" s="7">
        <v>1708.52676</v>
      </c>
    </row>
    <row r="264" spans="1:4" x14ac:dyDescent="0.25">
      <c r="A264" s="6">
        <v>52</v>
      </c>
      <c r="B264" s="7">
        <v>24.32</v>
      </c>
      <c r="C264">
        <v>1</v>
      </c>
      <c r="D264" s="7">
        <v>2486.9836800000003</v>
      </c>
    </row>
    <row r="265" spans="1:4" x14ac:dyDescent="0.25">
      <c r="A265" s="6">
        <v>19</v>
      </c>
      <c r="B265" s="7">
        <v>36.954999999999998</v>
      </c>
      <c r="C265">
        <v>1</v>
      </c>
      <c r="D265" s="7">
        <v>3621.9405449999999</v>
      </c>
    </row>
    <row r="266" spans="1:4" x14ac:dyDescent="0.25">
      <c r="A266" s="6">
        <v>53</v>
      </c>
      <c r="B266" s="7">
        <v>38.06</v>
      </c>
      <c r="C266">
        <v>0</v>
      </c>
      <c r="D266" s="7">
        <v>2046.2997660000001</v>
      </c>
    </row>
    <row r="267" spans="1:4" x14ac:dyDescent="0.25">
      <c r="A267" s="6">
        <v>46</v>
      </c>
      <c r="B267" s="7">
        <v>42.35</v>
      </c>
      <c r="C267">
        <v>1</v>
      </c>
      <c r="D267" s="7">
        <v>4615.1124499999996</v>
      </c>
    </row>
    <row r="268" spans="1:4" x14ac:dyDescent="0.25">
      <c r="A268" s="6">
        <v>40</v>
      </c>
      <c r="B268" s="7">
        <v>19.8</v>
      </c>
      <c r="C268">
        <v>1</v>
      </c>
      <c r="D268" s="7">
        <v>1717.9522000000002</v>
      </c>
    </row>
    <row r="269" spans="1:4" x14ac:dyDescent="0.25">
      <c r="A269" s="6">
        <v>59</v>
      </c>
      <c r="B269" s="7">
        <v>32.395000000000003</v>
      </c>
      <c r="C269">
        <v>0</v>
      </c>
      <c r="D269" s="7">
        <v>1459.0632049999999</v>
      </c>
    </row>
    <row r="270" spans="1:4" x14ac:dyDescent="0.25">
      <c r="A270" s="6">
        <v>45</v>
      </c>
      <c r="B270" s="7">
        <v>30.2</v>
      </c>
      <c r="C270">
        <v>0</v>
      </c>
      <c r="D270" s="7">
        <v>744.10529999999994</v>
      </c>
    </row>
    <row r="271" spans="1:4" x14ac:dyDescent="0.25">
      <c r="A271" s="6">
        <v>49</v>
      </c>
      <c r="B271" s="7">
        <v>25.84</v>
      </c>
      <c r="C271">
        <v>0</v>
      </c>
      <c r="D271" s="7">
        <v>928.24806000000012</v>
      </c>
    </row>
    <row r="272" spans="1:4" x14ac:dyDescent="0.25">
      <c r="A272" s="6">
        <v>18</v>
      </c>
      <c r="B272" s="7">
        <v>29.37</v>
      </c>
      <c r="C272">
        <v>0</v>
      </c>
      <c r="D272" s="7">
        <v>171.94363000000001</v>
      </c>
    </row>
    <row r="273" spans="1:4" x14ac:dyDescent="0.25">
      <c r="A273" s="6">
        <v>50</v>
      </c>
      <c r="B273" s="7">
        <v>34.200000000000003</v>
      </c>
      <c r="C273">
        <v>1</v>
      </c>
      <c r="D273" s="7">
        <v>4285.6838000000007</v>
      </c>
    </row>
    <row r="274" spans="1:4" x14ac:dyDescent="0.25">
      <c r="A274" s="6">
        <v>41</v>
      </c>
      <c r="B274" s="7">
        <v>37.049999999999997</v>
      </c>
      <c r="C274">
        <v>0</v>
      </c>
      <c r="D274" s="7">
        <v>726.57024999999999</v>
      </c>
    </row>
    <row r="275" spans="1:4" x14ac:dyDescent="0.25">
      <c r="A275" s="6">
        <v>50</v>
      </c>
      <c r="B275" s="7">
        <v>27.454999999999998</v>
      </c>
      <c r="C275">
        <v>0</v>
      </c>
      <c r="D275" s="7">
        <v>961.76624500000003</v>
      </c>
    </row>
    <row r="276" spans="1:4" x14ac:dyDescent="0.25">
      <c r="A276" s="6">
        <v>25</v>
      </c>
      <c r="B276" s="7">
        <v>27.55</v>
      </c>
      <c r="C276">
        <v>0</v>
      </c>
      <c r="D276" s="7">
        <v>252.31694999999999</v>
      </c>
    </row>
    <row r="277" spans="1:4" x14ac:dyDescent="0.25">
      <c r="A277" s="6">
        <v>47</v>
      </c>
      <c r="B277" s="7">
        <v>26.6</v>
      </c>
      <c r="C277">
        <v>0</v>
      </c>
      <c r="D277" s="7">
        <v>971.58410000000003</v>
      </c>
    </row>
    <row r="278" spans="1:4" x14ac:dyDescent="0.25">
      <c r="A278" s="6">
        <v>19</v>
      </c>
      <c r="B278" s="7">
        <v>20.614999999999998</v>
      </c>
      <c r="C278">
        <v>0</v>
      </c>
      <c r="D278" s="7">
        <v>280.36978499999998</v>
      </c>
    </row>
    <row r="279" spans="1:4" x14ac:dyDescent="0.25">
      <c r="A279" s="6">
        <v>22</v>
      </c>
      <c r="B279" s="7">
        <v>24.3</v>
      </c>
      <c r="C279">
        <v>0</v>
      </c>
      <c r="D279" s="7">
        <v>215.04689999999999</v>
      </c>
    </row>
    <row r="280" spans="1:4" x14ac:dyDescent="0.25">
      <c r="A280" s="6">
        <v>59</v>
      </c>
      <c r="B280" s="7">
        <v>31.79</v>
      </c>
      <c r="C280">
        <v>0</v>
      </c>
      <c r="D280" s="7">
        <v>1292.8791100000001</v>
      </c>
    </row>
    <row r="281" spans="1:4" x14ac:dyDescent="0.25">
      <c r="A281" s="6">
        <v>51</v>
      </c>
      <c r="B281" s="7">
        <v>21.56</v>
      </c>
      <c r="C281">
        <v>0</v>
      </c>
      <c r="D281" s="7">
        <v>985.51314000000002</v>
      </c>
    </row>
    <row r="282" spans="1:4" x14ac:dyDescent="0.25">
      <c r="A282" s="6">
        <v>40</v>
      </c>
      <c r="B282" s="7">
        <v>28.12</v>
      </c>
      <c r="C282">
        <v>1</v>
      </c>
      <c r="D282" s="7">
        <v>2233.1566800000001</v>
      </c>
    </row>
    <row r="283" spans="1:4" x14ac:dyDescent="0.25">
      <c r="A283" s="6">
        <v>54</v>
      </c>
      <c r="B283" s="7">
        <v>40.564999999999998</v>
      </c>
      <c r="C283">
        <v>1</v>
      </c>
      <c r="D283" s="7">
        <v>4854.9178350000002</v>
      </c>
    </row>
    <row r="284" spans="1:4" x14ac:dyDescent="0.25">
      <c r="A284" s="6">
        <v>30</v>
      </c>
      <c r="B284" s="7">
        <v>27.645</v>
      </c>
      <c r="C284">
        <v>0</v>
      </c>
      <c r="D284" s="7">
        <v>423.71265499999998</v>
      </c>
    </row>
    <row r="285" spans="1:4" x14ac:dyDescent="0.25">
      <c r="A285" s="6">
        <v>55</v>
      </c>
      <c r="B285" s="7">
        <v>32.395000000000003</v>
      </c>
      <c r="C285">
        <v>0</v>
      </c>
      <c r="D285" s="7">
        <v>1187.9104050000001</v>
      </c>
    </row>
    <row r="286" spans="1:4" x14ac:dyDescent="0.25">
      <c r="A286" s="6">
        <v>52</v>
      </c>
      <c r="B286" s="7">
        <v>31.2</v>
      </c>
      <c r="C286">
        <v>0</v>
      </c>
      <c r="D286" s="7">
        <v>962.59199999999998</v>
      </c>
    </row>
    <row r="287" spans="1:4" x14ac:dyDescent="0.25">
      <c r="A287" s="6">
        <v>46</v>
      </c>
      <c r="B287" s="7">
        <v>26.62</v>
      </c>
      <c r="C287">
        <v>0</v>
      </c>
      <c r="D287" s="7">
        <v>774.21098000000006</v>
      </c>
    </row>
    <row r="288" spans="1:4" x14ac:dyDescent="0.25">
      <c r="A288" s="6">
        <v>46</v>
      </c>
      <c r="B288" s="7">
        <v>48.07</v>
      </c>
      <c r="C288">
        <v>0</v>
      </c>
      <c r="D288" s="7">
        <v>943.29253000000006</v>
      </c>
    </row>
    <row r="289" spans="1:4" x14ac:dyDescent="0.25">
      <c r="A289" s="6">
        <v>63</v>
      </c>
      <c r="B289" s="7">
        <v>26.22</v>
      </c>
      <c r="C289">
        <v>0</v>
      </c>
      <c r="D289" s="7">
        <v>1425.6192800000001</v>
      </c>
    </row>
    <row r="290" spans="1:4" x14ac:dyDescent="0.25">
      <c r="A290" s="6">
        <v>59</v>
      </c>
      <c r="B290" s="7">
        <v>36.765000000000001</v>
      </c>
      <c r="C290">
        <v>1</v>
      </c>
      <c r="D290" s="7">
        <v>4789.6791350000003</v>
      </c>
    </row>
    <row r="291" spans="1:4" x14ac:dyDescent="0.25">
      <c r="A291" s="6">
        <v>52</v>
      </c>
      <c r="B291" s="7">
        <v>26.4</v>
      </c>
      <c r="C291">
        <v>0</v>
      </c>
      <c r="D291" s="7">
        <v>2599.2821039999999</v>
      </c>
    </row>
    <row r="292" spans="1:4" x14ac:dyDescent="0.25">
      <c r="A292" s="6">
        <v>28</v>
      </c>
      <c r="B292" s="7">
        <v>33.4</v>
      </c>
      <c r="C292">
        <v>0</v>
      </c>
      <c r="D292" s="7">
        <v>317.20179999999999</v>
      </c>
    </row>
    <row r="293" spans="1:4" x14ac:dyDescent="0.25">
      <c r="A293" s="6">
        <v>29</v>
      </c>
      <c r="B293" s="7">
        <v>29.64</v>
      </c>
      <c r="C293">
        <v>0</v>
      </c>
      <c r="D293" s="7">
        <v>2027.7807509999998</v>
      </c>
    </row>
    <row r="294" spans="1:4" x14ac:dyDescent="0.25">
      <c r="A294" s="6">
        <v>25</v>
      </c>
      <c r="B294" s="7">
        <v>45.54</v>
      </c>
      <c r="C294">
        <v>1</v>
      </c>
      <c r="D294" s="7">
        <v>4211.2235600000004</v>
      </c>
    </row>
    <row r="295" spans="1:4" x14ac:dyDescent="0.25">
      <c r="A295" s="6">
        <v>22</v>
      </c>
      <c r="B295" s="7">
        <v>28.82</v>
      </c>
      <c r="C295">
        <v>0</v>
      </c>
      <c r="D295" s="7">
        <v>215.67518000000001</v>
      </c>
    </row>
    <row r="296" spans="1:4" x14ac:dyDescent="0.25">
      <c r="A296" s="6">
        <v>25</v>
      </c>
      <c r="B296" s="7">
        <v>26.8</v>
      </c>
      <c r="C296">
        <v>0</v>
      </c>
      <c r="D296" s="7">
        <v>390.61270000000002</v>
      </c>
    </row>
    <row r="297" spans="1:4" x14ac:dyDescent="0.25">
      <c r="A297" s="6">
        <v>18</v>
      </c>
      <c r="B297" s="7">
        <v>22.99</v>
      </c>
      <c r="C297">
        <v>0</v>
      </c>
      <c r="D297" s="7">
        <v>170.45680999999999</v>
      </c>
    </row>
    <row r="298" spans="1:4" x14ac:dyDescent="0.25">
      <c r="A298" s="6">
        <v>19</v>
      </c>
      <c r="B298" s="7">
        <v>27.7</v>
      </c>
      <c r="C298">
        <v>1</v>
      </c>
      <c r="D298" s="7">
        <v>1629.7846</v>
      </c>
    </row>
    <row r="299" spans="1:4" x14ac:dyDescent="0.25">
      <c r="A299" s="6">
        <v>47</v>
      </c>
      <c r="B299" s="7">
        <v>25.41</v>
      </c>
      <c r="C299">
        <v>1</v>
      </c>
      <c r="D299" s="7">
        <v>2197.86769</v>
      </c>
    </row>
    <row r="300" spans="1:4" x14ac:dyDescent="0.25">
      <c r="A300" s="6">
        <v>31</v>
      </c>
      <c r="B300" s="7">
        <v>34.39</v>
      </c>
      <c r="C300">
        <v>1</v>
      </c>
      <c r="D300" s="7">
        <v>3874.6355100000001</v>
      </c>
    </row>
    <row r="301" spans="1:4" x14ac:dyDescent="0.25">
      <c r="A301" s="6">
        <v>48</v>
      </c>
      <c r="B301" s="7">
        <v>28.88</v>
      </c>
      <c r="C301">
        <v>0</v>
      </c>
      <c r="D301" s="7">
        <v>924.94951999999989</v>
      </c>
    </row>
    <row r="302" spans="1:4" x14ac:dyDescent="0.25">
      <c r="A302" s="6">
        <v>36</v>
      </c>
      <c r="B302" s="7">
        <v>27.55</v>
      </c>
      <c r="C302">
        <v>0</v>
      </c>
      <c r="D302" s="7">
        <v>674.67425000000003</v>
      </c>
    </row>
    <row r="303" spans="1:4" x14ac:dyDescent="0.25">
      <c r="A303" s="6">
        <v>53</v>
      </c>
      <c r="B303" s="7">
        <v>22.61</v>
      </c>
      <c r="C303">
        <v>1</v>
      </c>
      <c r="D303" s="7">
        <v>2487.3384900000001</v>
      </c>
    </row>
    <row r="304" spans="1:4" x14ac:dyDescent="0.25">
      <c r="A304" s="6">
        <v>56</v>
      </c>
      <c r="B304" s="7">
        <v>37.51</v>
      </c>
      <c r="C304">
        <v>0</v>
      </c>
      <c r="D304" s="7">
        <v>1226.55069</v>
      </c>
    </row>
    <row r="305" spans="1:4" x14ac:dyDescent="0.25">
      <c r="A305" s="6">
        <v>28</v>
      </c>
      <c r="B305" s="7">
        <v>33</v>
      </c>
      <c r="C305">
        <v>0</v>
      </c>
      <c r="D305" s="7">
        <v>434.94620000000003</v>
      </c>
    </row>
    <row r="306" spans="1:4" x14ac:dyDescent="0.25">
      <c r="A306" s="6">
        <v>57</v>
      </c>
      <c r="B306" s="7">
        <v>38</v>
      </c>
      <c r="C306">
        <v>0</v>
      </c>
      <c r="D306" s="7">
        <v>1264.6206999999999</v>
      </c>
    </row>
    <row r="307" spans="1:4" x14ac:dyDescent="0.25">
      <c r="A307" s="6">
        <v>29</v>
      </c>
      <c r="B307" s="7">
        <v>33.344999999999999</v>
      </c>
      <c r="C307">
        <v>0</v>
      </c>
      <c r="D307" s="7">
        <v>1944.2353500000002</v>
      </c>
    </row>
    <row r="308" spans="1:4" x14ac:dyDescent="0.25">
      <c r="A308" s="6">
        <v>28</v>
      </c>
      <c r="B308" s="7">
        <v>27.5</v>
      </c>
      <c r="C308">
        <v>0</v>
      </c>
      <c r="D308" s="7">
        <v>2017.7671129999999</v>
      </c>
    </row>
    <row r="309" spans="1:4" x14ac:dyDescent="0.25">
      <c r="A309" s="6">
        <v>30</v>
      </c>
      <c r="B309" s="7">
        <v>33.33</v>
      </c>
      <c r="C309">
        <v>0</v>
      </c>
      <c r="D309" s="7">
        <v>415.10287</v>
      </c>
    </row>
    <row r="310" spans="1:4" x14ac:dyDescent="0.25">
      <c r="A310" s="6">
        <v>58</v>
      </c>
      <c r="B310" s="7">
        <v>34.865000000000002</v>
      </c>
      <c r="C310">
        <v>0</v>
      </c>
      <c r="D310" s="7">
        <v>1194.459435</v>
      </c>
    </row>
    <row r="311" spans="1:4" x14ac:dyDescent="0.25">
      <c r="A311" s="6">
        <v>41</v>
      </c>
      <c r="B311" s="7">
        <v>33.06</v>
      </c>
      <c r="C311">
        <v>0</v>
      </c>
      <c r="D311" s="7">
        <v>774.91563999999994</v>
      </c>
    </row>
    <row r="312" spans="1:4" x14ac:dyDescent="0.25">
      <c r="A312" s="6">
        <v>50</v>
      </c>
      <c r="B312" s="7">
        <v>26.6</v>
      </c>
      <c r="C312">
        <v>0</v>
      </c>
      <c r="D312" s="7">
        <v>844.44740000000002</v>
      </c>
    </row>
    <row r="313" spans="1:4" x14ac:dyDescent="0.25">
      <c r="A313" s="6">
        <v>19</v>
      </c>
      <c r="B313" s="7">
        <v>24.7</v>
      </c>
      <c r="C313">
        <v>0</v>
      </c>
      <c r="D313" s="7">
        <v>173.73759999999999</v>
      </c>
    </row>
    <row r="314" spans="1:4" x14ac:dyDescent="0.25">
      <c r="A314" s="6">
        <v>43</v>
      </c>
      <c r="B314" s="7">
        <v>35.97</v>
      </c>
      <c r="C314">
        <v>1</v>
      </c>
      <c r="D314" s="7">
        <v>4212.4515300000003</v>
      </c>
    </row>
    <row r="315" spans="1:4" x14ac:dyDescent="0.25">
      <c r="A315" s="6">
        <v>49</v>
      </c>
      <c r="B315" s="7">
        <v>35.86</v>
      </c>
      <c r="C315">
        <v>0</v>
      </c>
      <c r="D315" s="7">
        <v>812.44083999999998</v>
      </c>
    </row>
    <row r="316" spans="1:4" x14ac:dyDescent="0.25">
      <c r="A316" s="6">
        <v>27</v>
      </c>
      <c r="B316" s="7">
        <v>31.4</v>
      </c>
      <c r="C316">
        <v>1</v>
      </c>
      <c r="D316" s="7">
        <v>3483.8872999999999</v>
      </c>
    </row>
    <row r="317" spans="1:4" x14ac:dyDescent="0.25">
      <c r="A317" s="6">
        <v>52</v>
      </c>
      <c r="B317" s="7">
        <v>33.25</v>
      </c>
      <c r="C317">
        <v>0</v>
      </c>
      <c r="D317" s="7">
        <v>972.27695000000006</v>
      </c>
    </row>
    <row r="318" spans="1:4" x14ac:dyDescent="0.25">
      <c r="A318" s="6">
        <v>50</v>
      </c>
      <c r="B318" s="7">
        <v>32.204999999999998</v>
      </c>
      <c r="C318">
        <v>0</v>
      </c>
      <c r="D318" s="7">
        <v>883.52649500000007</v>
      </c>
    </row>
    <row r="319" spans="1:4" x14ac:dyDescent="0.25">
      <c r="A319" s="6">
        <v>54</v>
      </c>
      <c r="B319" s="7">
        <v>32.774999999999999</v>
      </c>
      <c r="C319">
        <v>0</v>
      </c>
      <c r="D319" s="7">
        <v>1043.506525</v>
      </c>
    </row>
    <row r="320" spans="1:4" x14ac:dyDescent="0.25">
      <c r="A320" s="6">
        <v>44</v>
      </c>
      <c r="B320" s="7">
        <v>27.645</v>
      </c>
      <c r="C320">
        <v>0</v>
      </c>
      <c r="D320" s="7">
        <v>742.11945500000002</v>
      </c>
    </row>
    <row r="321" spans="1:4" x14ac:dyDescent="0.25">
      <c r="A321" s="6">
        <v>32</v>
      </c>
      <c r="B321" s="7">
        <v>37.335000000000001</v>
      </c>
      <c r="C321">
        <v>0</v>
      </c>
      <c r="D321" s="7">
        <v>466.76076499999999</v>
      </c>
    </row>
    <row r="322" spans="1:4" x14ac:dyDescent="0.25">
      <c r="A322" s="6">
        <v>34</v>
      </c>
      <c r="B322" s="7">
        <v>25.27</v>
      </c>
      <c r="C322">
        <v>0</v>
      </c>
      <c r="D322" s="7">
        <v>489.47533000000004</v>
      </c>
    </row>
    <row r="323" spans="1:4" x14ac:dyDescent="0.25">
      <c r="A323" s="6">
        <v>26</v>
      </c>
      <c r="B323" s="7">
        <v>29.64</v>
      </c>
      <c r="C323">
        <v>0</v>
      </c>
      <c r="D323" s="7">
        <v>2467.166334</v>
      </c>
    </row>
    <row r="324" spans="1:4" x14ac:dyDescent="0.25">
      <c r="A324" s="6">
        <v>34</v>
      </c>
      <c r="B324" s="7">
        <v>30.8</v>
      </c>
      <c r="C324">
        <v>1</v>
      </c>
      <c r="D324" s="7">
        <v>3549.1639999999998</v>
      </c>
    </row>
    <row r="325" spans="1:4" x14ac:dyDescent="0.25">
      <c r="A325" s="6">
        <v>57</v>
      </c>
      <c r="B325" s="7">
        <v>40.945</v>
      </c>
      <c r="C325">
        <v>0</v>
      </c>
      <c r="D325" s="7">
        <v>1156.6300550000001</v>
      </c>
    </row>
    <row r="326" spans="1:4" x14ac:dyDescent="0.25">
      <c r="A326" s="6">
        <v>29</v>
      </c>
      <c r="B326" s="7">
        <v>27.2</v>
      </c>
      <c r="C326">
        <v>0</v>
      </c>
      <c r="D326" s="7">
        <v>286.60910000000001</v>
      </c>
    </row>
    <row r="327" spans="1:4" x14ac:dyDescent="0.25">
      <c r="A327" s="6">
        <v>40</v>
      </c>
      <c r="B327" s="7">
        <v>34.104999999999997</v>
      </c>
      <c r="C327">
        <v>0</v>
      </c>
      <c r="D327" s="7">
        <v>660.02059499999996</v>
      </c>
    </row>
    <row r="328" spans="1:4" x14ac:dyDescent="0.25">
      <c r="A328" s="6">
        <v>27</v>
      </c>
      <c r="B328" s="7">
        <v>23.21</v>
      </c>
      <c r="C328">
        <v>0</v>
      </c>
      <c r="D328" s="7">
        <v>356.18889000000001</v>
      </c>
    </row>
    <row r="329" spans="1:4" x14ac:dyDescent="0.25">
      <c r="A329" s="6">
        <v>45</v>
      </c>
      <c r="B329" s="7">
        <v>36.479999999999997</v>
      </c>
      <c r="C329">
        <v>1</v>
      </c>
      <c r="D329" s="7">
        <v>4276.0502200000001</v>
      </c>
    </row>
    <row r="330" spans="1:4" x14ac:dyDescent="0.25">
      <c r="A330" s="6">
        <v>64</v>
      </c>
      <c r="B330" s="7">
        <v>33.799999999999997</v>
      </c>
      <c r="C330">
        <v>1</v>
      </c>
      <c r="D330" s="7">
        <v>4792.8029999999999</v>
      </c>
    </row>
    <row r="331" spans="1:4" x14ac:dyDescent="0.25">
      <c r="A331" s="6">
        <v>52</v>
      </c>
      <c r="B331" s="7">
        <v>36.700000000000003</v>
      </c>
      <c r="C331">
        <v>0</v>
      </c>
      <c r="D331" s="7">
        <v>914.45650000000001</v>
      </c>
    </row>
    <row r="332" spans="1:4" x14ac:dyDescent="0.25">
      <c r="A332" s="6">
        <v>61</v>
      </c>
      <c r="B332" s="7">
        <v>36.384999999999998</v>
      </c>
      <c r="C332">
        <v>1</v>
      </c>
      <c r="D332" s="7">
        <v>4851.7563150000005</v>
      </c>
    </row>
    <row r="333" spans="1:4" x14ac:dyDescent="0.25">
      <c r="A333" s="6">
        <v>52</v>
      </c>
      <c r="B333" s="7">
        <v>27.36</v>
      </c>
      <c r="C333">
        <v>1</v>
      </c>
      <c r="D333" s="7">
        <v>2439.3622399999999</v>
      </c>
    </row>
    <row r="334" spans="1:4" x14ac:dyDescent="0.25">
      <c r="A334" s="6">
        <v>61</v>
      </c>
      <c r="B334" s="7">
        <v>31.16</v>
      </c>
      <c r="C334">
        <v>0</v>
      </c>
      <c r="D334" s="7">
        <v>1342.90354</v>
      </c>
    </row>
    <row r="335" spans="1:4" x14ac:dyDescent="0.25">
      <c r="A335" s="6">
        <v>56</v>
      </c>
      <c r="B335" s="7">
        <v>28.785</v>
      </c>
      <c r="C335">
        <v>0</v>
      </c>
      <c r="D335" s="7">
        <v>1165.8379150000001</v>
      </c>
    </row>
    <row r="336" spans="1:4" x14ac:dyDescent="0.25">
      <c r="A336" s="6">
        <v>43</v>
      </c>
      <c r="B336" s="7">
        <v>35.72</v>
      </c>
      <c r="C336">
        <v>0</v>
      </c>
      <c r="D336" s="7">
        <v>1914.4576519999998</v>
      </c>
    </row>
    <row r="337" spans="1:4" x14ac:dyDescent="0.25">
      <c r="A337" s="6">
        <v>64</v>
      </c>
      <c r="B337" s="7">
        <v>34.5</v>
      </c>
      <c r="C337">
        <v>0</v>
      </c>
      <c r="D337" s="7">
        <v>1382.2802999999999</v>
      </c>
    </row>
    <row r="338" spans="1:4" x14ac:dyDescent="0.25">
      <c r="A338" s="6">
        <v>60</v>
      </c>
      <c r="B338" s="7">
        <v>25.74</v>
      </c>
      <c r="C338">
        <v>0</v>
      </c>
      <c r="D338" s="7">
        <v>1214.2578600000002</v>
      </c>
    </row>
    <row r="339" spans="1:4" x14ac:dyDescent="0.25">
      <c r="A339" s="6">
        <v>62</v>
      </c>
      <c r="B339" s="7">
        <v>27.55</v>
      </c>
      <c r="C339">
        <v>0</v>
      </c>
      <c r="D339" s="7">
        <v>1393.76665</v>
      </c>
    </row>
    <row r="340" spans="1:4" x14ac:dyDescent="0.25">
      <c r="A340" s="6">
        <v>50</v>
      </c>
      <c r="B340" s="7">
        <v>32.299999999999997</v>
      </c>
      <c r="C340">
        <v>1</v>
      </c>
      <c r="D340" s="7">
        <v>4191.9097000000002</v>
      </c>
    </row>
    <row r="341" spans="1:4" x14ac:dyDescent="0.25">
      <c r="A341" s="6">
        <v>46</v>
      </c>
      <c r="B341" s="7">
        <v>27.72</v>
      </c>
      <c r="C341">
        <v>0</v>
      </c>
      <c r="D341" s="7">
        <v>823.26388000000009</v>
      </c>
    </row>
    <row r="342" spans="1:4" x14ac:dyDescent="0.25">
      <c r="A342" s="6">
        <v>24</v>
      </c>
      <c r="B342" s="7">
        <v>27.6</v>
      </c>
      <c r="C342">
        <v>0</v>
      </c>
      <c r="D342" s="7">
        <v>1895.522017</v>
      </c>
    </row>
    <row r="343" spans="1:4" x14ac:dyDescent="0.25">
      <c r="A343" s="6">
        <v>62</v>
      </c>
      <c r="B343" s="7">
        <v>30.02</v>
      </c>
      <c r="C343">
        <v>0</v>
      </c>
      <c r="D343" s="7">
        <v>1335.2099800000001</v>
      </c>
    </row>
    <row r="344" spans="1:4" x14ac:dyDescent="0.25">
      <c r="A344" s="6">
        <v>60</v>
      </c>
      <c r="B344" s="7">
        <v>27.55</v>
      </c>
      <c r="C344">
        <v>0</v>
      </c>
      <c r="D344" s="7">
        <v>1321.7094499999998</v>
      </c>
    </row>
    <row r="345" spans="1:4" x14ac:dyDescent="0.25">
      <c r="A345" s="6">
        <v>63</v>
      </c>
      <c r="B345" s="7">
        <v>36.765000000000001</v>
      </c>
      <c r="C345">
        <v>0</v>
      </c>
      <c r="D345" s="7">
        <v>1398.185035</v>
      </c>
    </row>
    <row r="346" spans="1:4" x14ac:dyDescent="0.25">
      <c r="A346" s="6">
        <v>49</v>
      </c>
      <c r="B346" s="7">
        <v>41.47</v>
      </c>
      <c r="C346">
        <v>0</v>
      </c>
      <c r="D346" s="7">
        <v>1097.72063</v>
      </c>
    </row>
    <row r="347" spans="1:4" x14ac:dyDescent="0.25">
      <c r="A347" s="6">
        <v>34</v>
      </c>
      <c r="B347" s="7">
        <v>29.26</v>
      </c>
      <c r="C347">
        <v>0</v>
      </c>
      <c r="D347" s="7">
        <v>618.42993999999999</v>
      </c>
    </row>
    <row r="348" spans="1:4" x14ac:dyDescent="0.25">
      <c r="A348" s="6">
        <v>33</v>
      </c>
      <c r="B348" s="7">
        <v>35.75</v>
      </c>
      <c r="C348">
        <v>0</v>
      </c>
      <c r="D348" s="7">
        <v>488.99995000000001</v>
      </c>
    </row>
    <row r="349" spans="1:4" x14ac:dyDescent="0.25">
      <c r="A349" s="6">
        <v>46</v>
      </c>
      <c r="B349" s="7">
        <v>33.344999999999999</v>
      </c>
      <c r="C349">
        <v>0</v>
      </c>
      <c r="D349" s="7">
        <v>833.44575499999996</v>
      </c>
    </row>
    <row r="350" spans="1:4" x14ac:dyDescent="0.25">
      <c r="A350" s="6">
        <v>36</v>
      </c>
      <c r="B350" s="7">
        <v>29.92</v>
      </c>
      <c r="C350">
        <v>0</v>
      </c>
      <c r="D350" s="7">
        <v>547.80367999999999</v>
      </c>
    </row>
    <row r="351" spans="1:4" x14ac:dyDescent="0.25">
      <c r="A351" s="6">
        <v>19</v>
      </c>
      <c r="B351" s="7">
        <v>27.835000000000001</v>
      </c>
      <c r="C351">
        <v>0</v>
      </c>
      <c r="D351" s="7">
        <v>163.573365</v>
      </c>
    </row>
    <row r="352" spans="1:4" x14ac:dyDescent="0.25">
      <c r="A352" s="6">
        <v>57</v>
      </c>
      <c r="B352" s="7">
        <v>23.18</v>
      </c>
      <c r="C352">
        <v>0</v>
      </c>
      <c r="D352" s="7">
        <v>1183.0607199999999</v>
      </c>
    </row>
    <row r="353" spans="1:4" x14ac:dyDescent="0.25">
      <c r="A353" s="6">
        <v>50</v>
      </c>
      <c r="B353" s="7">
        <v>25.6</v>
      </c>
      <c r="C353">
        <v>0</v>
      </c>
      <c r="D353" s="7">
        <v>893.2084000000001</v>
      </c>
    </row>
    <row r="354" spans="1:4" x14ac:dyDescent="0.25">
      <c r="A354" s="6">
        <v>30</v>
      </c>
      <c r="B354" s="7">
        <v>27.7</v>
      </c>
      <c r="C354">
        <v>0</v>
      </c>
      <c r="D354" s="7">
        <v>355.4203</v>
      </c>
    </row>
    <row r="355" spans="1:4" x14ac:dyDescent="0.25">
      <c r="A355" s="6">
        <v>33</v>
      </c>
      <c r="B355" s="7">
        <v>35.244999999999997</v>
      </c>
      <c r="C355">
        <v>0</v>
      </c>
      <c r="D355" s="7">
        <v>1240.4879100000001</v>
      </c>
    </row>
    <row r="356" spans="1:4" x14ac:dyDescent="0.25">
      <c r="A356" s="6">
        <v>18</v>
      </c>
      <c r="B356" s="7">
        <v>38.28</v>
      </c>
      <c r="C356">
        <v>0</v>
      </c>
      <c r="D356" s="7">
        <v>1413.3037749999999</v>
      </c>
    </row>
    <row r="357" spans="1:4" x14ac:dyDescent="0.25">
      <c r="A357" s="6">
        <v>46</v>
      </c>
      <c r="B357" s="7">
        <v>27.6</v>
      </c>
      <c r="C357">
        <v>0</v>
      </c>
      <c r="D357" s="7">
        <v>2460.3048370000001</v>
      </c>
    </row>
    <row r="358" spans="1:4" x14ac:dyDescent="0.25">
      <c r="A358" s="6">
        <v>46</v>
      </c>
      <c r="B358" s="7">
        <v>43.89</v>
      </c>
      <c r="C358">
        <v>0</v>
      </c>
      <c r="D358" s="7">
        <v>894.41151000000013</v>
      </c>
    </row>
    <row r="359" spans="1:4" x14ac:dyDescent="0.25">
      <c r="A359" s="6">
        <v>47</v>
      </c>
      <c r="B359" s="7">
        <v>29.83</v>
      </c>
      <c r="C359">
        <v>0</v>
      </c>
      <c r="D359" s="7">
        <v>962.03307000000007</v>
      </c>
    </row>
    <row r="360" spans="1:4" x14ac:dyDescent="0.25">
      <c r="A360" s="6">
        <v>23</v>
      </c>
      <c r="B360" s="7">
        <v>41.91</v>
      </c>
      <c r="C360">
        <v>0</v>
      </c>
      <c r="D360" s="7">
        <v>183.72818999999998</v>
      </c>
    </row>
    <row r="361" spans="1:4" x14ac:dyDescent="0.25">
      <c r="A361" s="6">
        <v>18</v>
      </c>
      <c r="B361" s="7">
        <v>20.79</v>
      </c>
      <c r="C361">
        <v>0</v>
      </c>
      <c r="D361" s="7">
        <v>160.75101000000001</v>
      </c>
    </row>
    <row r="362" spans="1:4" x14ac:dyDescent="0.25">
      <c r="A362" s="6">
        <v>48</v>
      </c>
      <c r="B362" s="7">
        <v>32.299999999999997</v>
      </c>
      <c r="C362">
        <v>0</v>
      </c>
      <c r="D362" s="7">
        <v>1004.3249</v>
      </c>
    </row>
    <row r="363" spans="1:4" x14ac:dyDescent="0.25">
      <c r="A363" s="6">
        <v>35</v>
      </c>
      <c r="B363" s="7">
        <v>30.5</v>
      </c>
      <c r="C363">
        <v>0</v>
      </c>
      <c r="D363" s="7">
        <v>475.10699999999997</v>
      </c>
    </row>
    <row r="364" spans="1:4" x14ac:dyDescent="0.25">
      <c r="A364" s="6">
        <v>19</v>
      </c>
      <c r="B364" s="7">
        <v>21.7</v>
      </c>
      <c r="C364">
        <v>1</v>
      </c>
      <c r="D364" s="7">
        <v>1384.4505999999999</v>
      </c>
    </row>
    <row r="365" spans="1:4" x14ac:dyDescent="0.25">
      <c r="A365" s="6">
        <v>21</v>
      </c>
      <c r="B365" s="7">
        <v>26.4</v>
      </c>
      <c r="C365">
        <v>0</v>
      </c>
      <c r="D365" s="7">
        <v>259.77789999999999</v>
      </c>
    </row>
    <row r="366" spans="1:4" x14ac:dyDescent="0.25">
      <c r="A366" s="6">
        <v>21</v>
      </c>
      <c r="B366" s="7">
        <v>21.89</v>
      </c>
      <c r="C366">
        <v>0</v>
      </c>
      <c r="D366" s="7">
        <v>318.05101000000002</v>
      </c>
    </row>
    <row r="367" spans="1:4" x14ac:dyDescent="0.25">
      <c r="A367" s="6">
        <v>49</v>
      </c>
      <c r="B367" s="7">
        <v>30.78</v>
      </c>
      <c r="C367">
        <v>0</v>
      </c>
      <c r="D367" s="7">
        <v>977.83472000000006</v>
      </c>
    </row>
    <row r="368" spans="1:4" x14ac:dyDescent="0.25">
      <c r="A368" s="6">
        <v>56</v>
      </c>
      <c r="B368" s="7">
        <v>32.299999999999997</v>
      </c>
      <c r="C368">
        <v>0</v>
      </c>
      <c r="D368" s="7">
        <v>1343.0264999999999</v>
      </c>
    </row>
    <row r="369" spans="1:4" x14ac:dyDescent="0.25">
      <c r="A369" s="6">
        <v>42</v>
      </c>
      <c r="B369" s="7">
        <v>24.984999999999999</v>
      </c>
      <c r="C369">
        <v>0</v>
      </c>
      <c r="D369" s="7">
        <v>801.70611500000007</v>
      </c>
    </row>
    <row r="370" spans="1:4" x14ac:dyDescent="0.25">
      <c r="A370" s="6">
        <v>44</v>
      </c>
      <c r="B370" s="7">
        <v>32.015000000000001</v>
      </c>
      <c r="C370">
        <v>0</v>
      </c>
      <c r="D370" s="7">
        <v>811.62688500000002</v>
      </c>
    </row>
    <row r="371" spans="1:4" x14ac:dyDescent="0.25">
      <c r="A371" s="6">
        <v>18</v>
      </c>
      <c r="B371" s="7">
        <v>30.4</v>
      </c>
      <c r="C371">
        <v>0</v>
      </c>
      <c r="D371" s="7">
        <v>348.18680000000001</v>
      </c>
    </row>
    <row r="372" spans="1:4" x14ac:dyDescent="0.25">
      <c r="A372" s="6">
        <v>61</v>
      </c>
      <c r="B372" s="7">
        <v>21.09</v>
      </c>
      <c r="C372">
        <v>0</v>
      </c>
      <c r="D372" s="7">
        <v>1341.5038099999999</v>
      </c>
    </row>
    <row r="373" spans="1:4" x14ac:dyDescent="0.25">
      <c r="A373" s="6">
        <v>57</v>
      </c>
      <c r="B373" s="7">
        <v>22.23</v>
      </c>
      <c r="C373">
        <v>0</v>
      </c>
      <c r="D373" s="7">
        <v>1202.92867</v>
      </c>
    </row>
    <row r="374" spans="1:4" x14ac:dyDescent="0.25">
      <c r="A374" s="6">
        <v>42</v>
      </c>
      <c r="B374" s="7">
        <v>33.155000000000001</v>
      </c>
      <c r="C374">
        <v>0</v>
      </c>
      <c r="D374" s="7">
        <v>763.94174499999997</v>
      </c>
    </row>
    <row r="375" spans="1:4" x14ac:dyDescent="0.25">
      <c r="A375" s="6">
        <v>26</v>
      </c>
      <c r="B375" s="7">
        <v>32.9</v>
      </c>
      <c r="C375">
        <v>1</v>
      </c>
      <c r="D375" s="7">
        <v>3608.5218999999997</v>
      </c>
    </row>
    <row r="376" spans="1:4" x14ac:dyDescent="0.25">
      <c r="A376" s="6">
        <v>20</v>
      </c>
      <c r="B376" s="7">
        <v>33.33</v>
      </c>
      <c r="C376">
        <v>0</v>
      </c>
      <c r="D376" s="7">
        <v>139.15287000000001</v>
      </c>
    </row>
    <row r="377" spans="1:4" x14ac:dyDescent="0.25">
      <c r="A377" s="6">
        <v>23</v>
      </c>
      <c r="B377" s="7">
        <v>28.31</v>
      </c>
      <c r="C377">
        <v>1</v>
      </c>
      <c r="D377" s="7">
        <v>1803.39679</v>
      </c>
    </row>
    <row r="378" spans="1:4" x14ac:dyDescent="0.25">
      <c r="A378" s="6">
        <v>39</v>
      </c>
      <c r="B378" s="7">
        <v>24.89</v>
      </c>
      <c r="C378">
        <v>1</v>
      </c>
      <c r="D378" s="7">
        <v>2165.9930100000001</v>
      </c>
    </row>
    <row r="379" spans="1:4" x14ac:dyDescent="0.25">
      <c r="A379" s="6">
        <v>24</v>
      </c>
      <c r="B379" s="7">
        <v>40.15</v>
      </c>
      <c r="C379">
        <v>1</v>
      </c>
      <c r="D379" s="7">
        <v>3812.6246500000002</v>
      </c>
    </row>
    <row r="380" spans="1:4" x14ac:dyDescent="0.25">
      <c r="A380" s="6">
        <v>64</v>
      </c>
      <c r="B380" s="7">
        <v>30.114999999999998</v>
      </c>
      <c r="C380">
        <v>0</v>
      </c>
      <c r="D380" s="7">
        <v>1645.5707849999999</v>
      </c>
    </row>
    <row r="381" spans="1:4" x14ac:dyDescent="0.25">
      <c r="A381" s="6">
        <v>62</v>
      </c>
      <c r="B381" s="7">
        <v>31.46</v>
      </c>
      <c r="C381">
        <v>0</v>
      </c>
      <c r="D381" s="7">
        <v>2700.098473</v>
      </c>
    </row>
    <row r="382" spans="1:4" x14ac:dyDescent="0.25">
      <c r="A382" s="6">
        <v>27</v>
      </c>
      <c r="B382" s="7">
        <v>17.954999999999998</v>
      </c>
      <c r="C382">
        <v>1</v>
      </c>
      <c r="D382" s="7">
        <v>1500.6579449999999</v>
      </c>
    </row>
    <row r="383" spans="1:4" x14ac:dyDescent="0.25">
      <c r="A383" s="6">
        <v>55</v>
      </c>
      <c r="B383" s="7">
        <v>30.684999999999999</v>
      </c>
      <c r="C383">
        <v>1</v>
      </c>
      <c r="D383" s="7">
        <v>4230.3692150000006</v>
      </c>
    </row>
    <row r="384" spans="1:4" x14ac:dyDescent="0.25">
      <c r="A384" s="6">
        <v>55</v>
      </c>
      <c r="B384" s="7">
        <v>33</v>
      </c>
      <c r="C384">
        <v>0</v>
      </c>
      <c r="D384" s="7">
        <v>2078.1488920000002</v>
      </c>
    </row>
    <row r="385" spans="1:4" x14ac:dyDescent="0.25">
      <c r="A385" s="6">
        <v>35</v>
      </c>
      <c r="B385" s="7">
        <v>43.34</v>
      </c>
      <c r="C385">
        <v>0</v>
      </c>
      <c r="D385" s="7">
        <v>584.69175999999993</v>
      </c>
    </row>
    <row r="386" spans="1:4" x14ac:dyDescent="0.25">
      <c r="A386" s="6">
        <v>44</v>
      </c>
      <c r="B386" s="7">
        <v>22.135000000000002</v>
      </c>
      <c r="C386">
        <v>0</v>
      </c>
      <c r="D386" s="7">
        <v>830.25356499999998</v>
      </c>
    </row>
    <row r="387" spans="1:4" x14ac:dyDescent="0.25">
      <c r="A387" s="6">
        <v>19</v>
      </c>
      <c r="B387" s="7">
        <v>34.4</v>
      </c>
      <c r="C387">
        <v>0</v>
      </c>
      <c r="D387" s="7">
        <v>126.18589999999999</v>
      </c>
    </row>
    <row r="388" spans="1:4" x14ac:dyDescent="0.25">
      <c r="A388" s="6">
        <v>58</v>
      </c>
      <c r="B388" s="7">
        <v>39.049999999999997</v>
      </c>
      <c r="C388">
        <v>0</v>
      </c>
      <c r="D388" s="7">
        <v>1185.6411499999999</v>
      </c>
    </row>
    <row r="389" spans="1:4" x14ac:dyDescent="0.25">
      <c r="A389" s="6">
        <v>50</v>
      </c>
      <c r="B389" s="7">
        <v>25.364999999999998</v>
      </c>
      <c r="C389">
        <v>0</v>
      </c>
      <c r="D389" s="7">
        <v>3028.4642940000003</v>
      </c>
    </row>
    <row r="390" spans="1:4" x14ac:dyDescent="0.25">
      <c r="A390" s="6">
        <v>26</v>
      </c>
      <c r="B390" s="7">
        <v>22.61</v>
      </c>
      <c r="C390">
        <v>0</v>
      </c>
      <c r="D390" s="7">
        <v>317.68159000000003</v>
      </c>
    </row>
    <row r="391" spans="1:4" x14ac:dyDescent="0.25">
      <c r="A391" s="6">
        <v>24</v>
      </c>
      <c r="B391" s="7">
        <v>30.21</v>
      </c>
      <c r="C391">
        <v>0</v>
      </c>
      <c r="D391" s="7">
        <v>461.80798999999996</v>
      </c>
    </row>
    <row r="392" spans="1:4" x14ac:dyDescent="0.25">
      <c r="A392" s="6">
        <v>48</v>
      </c>
      <c r="B392" s="7">
        <v>35.625</v>
      </c>
      <c r="C392">
        <v>0</v>
      </c>
      <c r="D392" s="7">
        <v>1073.687075</v>
      </c>
    </row>
    <row r="393" spans="1:4" x14ac:dyDescent="0.25">
      <c r="A393" s="6">
        <v>19</v>
      </c>
      <c r="B393" s="7">
        <v>37.43</v>
      </c>
      <c r="C393">
        <v>0</v>
      </c>
      <c r="D393" s="7">
        <v>213.80707000000001</v>
      </c>
    </row>
    <row r="394" spans="1:4" x14ac:dyDescent="0.25">
      <c r="A394" s="6">
        <v>48</v>
      </c>
      <c r="B394" s="7">
        <v>31.445</v>
      </c>
      <c r="C394">
        <v>0</v>
      </c>
      <c r="D394" s="7">
        <v>896.40605500000004</v>
      </c>
    </row>
    <row r="395" spans="1:4" x14ac:dyDescent="0.25">
      <c r="A395" s="6">
        <v>49</v>
      </c>
      <c r="B395" s="7">
        <v>31.35</v>
      </c>
      <c r="C395">
        <v>0</v>
      </c>
      <c r="D395" s="7">
        <v>929.01394999999991</v>
      </c>
    </row>
    <row r="396" spans="1:4" x14ac:dyDescent="0.25">
      <c r="A396" s="6">
        <v>46</v>
      </c>
      <c r="B396" s="7">
        <v>32.299999999999997</v>
      </c>
      <c r="C396">
        <v>0</v>
      </c>
      <c r="D396" s="7">
        <v>941.1004999999999</v>
      </c>
    </row>
    <row r="397" spans="1:4" x14ac:dyDescent="0.25">
      <c r="A397" s="6">
        <v>46</v>
      </c>
      <c r="B397" s="7">
        <v>19.855</v>
      </c>
      <c r="C397">
        <v>0</v>
      </c>
      <c r="D397" s="7">
        <v>752.67064499999992</v>
      </c>
    </row>
    <row r="398" spans="1:4" x14ac:dyDescent="0.25">
      <c r="A398" s="6">
        <v>43</v>
      </c>
      <c r="B398" s="7">
        <v>34.4</v>
      </c>
      <c r="C398">
        <v>0</v>
      </c>
      <c r="D398" s="7">
        <v>852.20030000000008</v>
      </c>
    </row>
    <row r="399" spans="1:4" x14ac:dyDescent="0.25">
      <c r="A399" s="6">
        <v>21</v>
      </c>
      <c r="B399" s="7">
        <v>31.02</v>
      </c>
      <c r="C399">
        <v>0</v>
      </c>
      <c r="D399" s="7">
        <v>1658.6497709999999</v>
      </c>
    </row>
    <row r="400" spans="1:4" x14ac:dyDescent="0.25">
      <c r="A400" s="6">
        <v>64</v>
      </c>
      <c r="B400" s="7">
        <v>25.6</v>
      </c>
      <c r="C400">
        <v>0</v>
      </c>
      <c r="D400" s="7">
        <v>1498.8432</v>
      </c>
    </row>
    <row r="401" spans="1:4" x14ac:dyDescent="0.25">
      <c r="A401" s="6">
        <v>18</v>
      </c>
      <c r="B401" s="7">
        <v>38.17</v>
      </c>
      <c r="C401">
        <v>0</v>
      </c>
      <c r="D401" s="7">
        <v>163.16683</v>
      </c>
    </row>
    <row r="402" spans="1:4" x14ac:dyDescent="0.25">
      <c r="A402" s="6">
        <v>51</v>
      </c>
      <c r="B402" s="7">
        <v>20.6</v>
      </c>
      <c r="C402">
        <v>0</v>
      </c>
      <c r="D402" s="7">
        <v>926.47970000000009</v>
      </c>
    </row>
    <row r="403" spans="1:4" x14ac:dyDescent="0.25">
      <c r="A403" s="6">
        <v>47</v>
      </c>
      <c r="B403" s="7">
        <v>47.52</v>
      </c>
      <c r="C403">
        <v>0</v>
      </c>
      <c r="D403" s="7">
        <v>808.39197999999999</v>
      </c>
    </row>
    <row r="404" spans="1:4" x14ac:dyDescent="0.25">
      <c r="A404" s="6">
        <v>64</v>
      </c>
      <c r="B404" s="7">
        <v>32.965000000000003</v>
      </c>
      <c r="C404">
        <v>0</v>
      </c>
      <c r="D404" s="7">
        <v>1469.2669350000001</v>
      </c>
    </row>
    <row r="405" spans="1:4" x14ac:dyDescent="0.25">
      <c r="A405" s="6">
        <v>49</v>
      </c>
      <c r="B405" s="7">
        <v>32.299999999999997</v>
      </c>
      <c r="C405">
        <v>0</v>
      </c>
      <c r="D405" s="7">
        <v>1026.9459999999999</v>
      </c>
    </row>
    <row r="406" spans="1:4" x14ac:dyDescent="0.25">
      <c r="A406" s="6">
        <v>31</v>
      </c>
      <c r="B406" s="7">
        <v>20.399999999999999</v>
      </c>
      <c r="C406">
        <v>0</v>
      </c>
      <c r="D406" s="7">
        <v>326.01990000000001</v>
      </c>
    </row>
    <row r="407" spans="1:4" x14ac:dyDescent="0.25">
      <c r="A407" s="6">
        <v>52</v>
      </c>
      <c r="B407" s="7">
        <v>38.380000000000003</v>
      </c>
      <c r="C407">
        <v>0</v>
      </c>
      <c r="D407" s="7">
        <v>1139.69002</v>
      </c>
    </row>
    <row r="408" spans="1:4" x14ac:dyDescent="0.25">
      <c r="A408" s="6">
        <v>33</v>
      </c>
      <c r="B408" s="7">
        <v>24.31</v>
      </c>
      <c r="C408">
        <v>0</v>
      </c>
      <c r="D408" s="7">
        <v>418.50978999999995</v>
      </c>
    </row>
    <row r="409" spans="1:4" x14ac:dyDescent="0.25">
      <c r="A409" s="6">
        <v>47</v>
      </c>
      <c r="B409" s="7">
        <v>23.6</v>
      </c>
      <c r="C409">
        <v>0</v>
      </c>
      <c r="D409" s="7">
        <v>853.96710000000007</v>
      </c>
    </row>
    <row r="410" spans="1:4" x14ac:dyDescent="0.25">
      <c r="A410" s="6">
        <v>38</v>
      </c>
      <c r="B410" s="7">
        <v>21.12</v>
      </c>
      <c r="C410">
        <v>0</v>
      </c>
      <c r="D410" s="7">
        <v>665.25288</v>
      </c>
    </row>
    <row r="411" spans="1:4" x14ac:dyDescent="0.25">
      <c r="A411" s="6">
        <v>32</v>
      </c>
      <c r="B411" s="7">
        <v>30.03</v>
      </c>
      <c r="C411">
        <v>0</v>
      </c>
      <c r="D411" s="7">
        <v>407.44537000000003</v>
      </c>
    </row>
    <row r="412" spans="1:4" x14ac:dyDescent="0.25">
      <c r="A412" s="6">
        <v>19</v>
      </c>
      <c r="B412" s="7">
        <v>17.48</v>
      </c>
      <c r="C412">
        <v>0</v>
      </c>
      <c r="D412" s="7">
        <v>162.13402000000002</v>
      </c>
    </row>
    <row r="413" spans="1:4" x14ac:dyDescent="0.25">
      <c r="A413" s="6">
        <v>44</v>
      </c>
      <c r="B413" s="7">
        <v>20.234999999999999</v>
      </c>
      <c r="C413">
        <v>1</v>
      </c>
      <c r="D413" s="7">
        <v>1959.480965</v>
      </c>
    </row>
    <row r="414" spans="1:4" x14ac:dyDescent="0.25">
      <c r="A414" s="6">
        <v>26</v>
      </c>
      <c r="B414" s="7">
        <v>17.195</v>
      </c>
      <c r="C414">
        <v>1</v>
      </c>
      <c r="D414" s="7">
        <v>1445.5644050000001</v>
      </c>
    </row>
    <row r="415" spans="1:4" x14ac:dyDescent="0.25">
      <c r="A415" s="6">
        <v>25</v>
      </c>
      <c r="B415" s="7">
        <v>23.9</v>
      </c>
      <c r="C415">
        <v>0</v>
      </c>
      <c r="D415" s="7">
        <v>508.00959999999998</v>
      </c>
    </row>
    <row r="416" spans="1:4" x14ac:dyDescent="0.25">
      <c r="A416" s="6">
        <v>19</v>
      </c>
      <c r="B416" s="7">
        <v>35.15</v>
      </c>
      <c r="C416">
        <v>0</v>
      </c>
      <c r="D416" s="7">
        <v>213.49015</v>
      </c>
    </row>
    <row r="417" spans="1:4" x14ac:dyDescent="0.25">
      <c r="A417" s="6">
        <v>43</v>
      </c>
      <c r="B417" s="7">
        <v>35.64</v>
      </c>
      <c r="C417">
        <v>0</v>
      </c>
      <c r="D417" s="7">
        <v>734.57266000000004</v>
      </c>
    </row>
    <row r="418" spans="1:4" x14ac:dyDescent="0.25">
      <c r="A418" s="6">
        <v>52</v>
      </c>
      <c r="B418" s="7">
        <v>34.1</v>
      </c>
      <c r="C418">
        <v>0</v>
      </c>
      <c r="D418" s="7">
        <v>914.09509999999989</v>
      </c>
    </row>
    <row r="419" spans="1:4" x14ac:dyDescent="0.25">
      <c r="A419" s="6">
        <v>36</v>
      </c>
      <c r="B419" s="7">
        <v>22.6</v>
      </c>
      <c r="C419">
        <v>1</v>
      </c>
      <c r="D419" s="7">
        <v>1860.8262</v>
      </c>
    </row>
    <row r="420" spans="1:4" x14ac:dyDescent="0.25">
      <c r="A420" s="6">
        <v>64</v>
      </c>
      <c r="B420" s="7">
        <v>39.159999999999997</v>
      </c>
      <c r="C420">
        <v>0</v>
      </c>
      <c r="D420" s="7">
        <v>1441.8280399999999</v>
      </c>
    </row>
    <row r="421" spans="1:4" x14ac:dyDescent="0.25">
      <c r="A421" s="6">
        <v>63</v>
      </c>
      <c r="B421" s="7">
        <v>26.98</v>
      </c>
      <c r="C421">
        <v>1</v>
      </c>
      <c r="D421" s="7">
        <v>2895.0469199999998</v>
      </c>
    </row>
    <row r="422" spans="1:4" x14ac:dyDescent="0.25">
      <c r="A422" s="6">
        <v>64</v>
      </c>
      <c r="B422" s="7">
        <v>33.880000000000003</v>
      </c>
      <c r="C422">
        <v>1</v>
      </c>
      <c r="D422" s="7">
        <v>4688.9261200000001</v>
      </c>
    </row>
    <row r="423" spans="1:4" x14ac:dyDescent="0.25">
      <c r="A423" s="6">
        <v>61</v>
      </c>
      <c r="B423" s="7">
        <v>35.86</v>
      </c>
      <c r="C423">
        <v>1</v>
      </c>
      <c r="D423" s="7">
        <v>4659.9108399999996</v>
      </c>
    </row>
    <row r="424" spans="1:4" x14ac:dyDescent="0.25">
      <c r="A424" s="6">
        <v>40</v>
      </c>
      <c r="B424" s="7">
        <v>32.774999999999999</v>
      </c>
      <c r="C424">
        <v>1</v>
      </c>
      <c r="D424" s="7">
        <v>3912.5332250000001</v>
      </c>
    </row>
    <row r="425" spans="1:4" x14ac:dyDescent="0.25">
      <c r="A425" s="6">
        <v>25</v>
      </c>
      <c r="B425" s="7">
        <v>30.59</v>
      </c>
      <c r="C425">
        <v>0</v>
      </c>
      <c r="D425" s="7">
        <v>272.73951</v>
      </c>
    </row>
    <row r="426" spans="1:4" x14ac:dyDescent="0.25">
      <c r="A426" s="6">
        <v>48</v>
      </c>
      <c r="B426" s="7">
        <v>30.2</v>
      </c>
      <c r="C426">
        <v>0</v>
      </c>
      <c r="D426" s="7">
        <v>896.83299999999997</v>
      </c>
    </row>
    <row r="427" spans="1:4" x14ac:dyDescent="0.25">
      <c r="A427" s="6">
        <v>45</v>
      </c>
      <c r="B427" s="7">
        <v>24.31</v>
      </c>
      <c r="C427">
        <v>0</v>
      </c>
      <c r="D427" s="7">
        <v>978.88659000000007</v>
      </c>
    </row>
    <row r="428" spans="1:4" x14ac:dyDescent="0.25">
      <c r="A428" s="6">
        <v>38</v>
      </c>
      <c r="B428" s="7">
        <v>27.265000000000001</v>
      </c>
      <c r="C428">
        <v>0</v>
      </c>
      <c r="D428" s="7">
        <v>655.50703499999997</v>
      </c>
    </row>
    <row r="429" spans="1:4" x14ac:dyDescent="0.25">
      <c r="A429" s="6">
        <v>18</v>
      </c>
      <c r="B429" s="7">
        <v>29.164999999999999</v>
      </c>
      <c r="C429">
        <v>0</v>
      </c>
      <c r="D429" s="7">
        <v>732.3734819</v>
      </c>
    </row>
    <row r="430" spans="1:4" x14ac:dyDescent="0.25">
      <c r="A430" s="6">
        <v>21</v>
      </c>
      <c r="B430" s="7">
        <v>16.815000000000001</v>
      </c>
      <c r="C430">
        <v>0</v>
      </c>
      <c r="D430" s="7">
        <v>316.74558500000001</v>
      </c>
    </row>
    <row r="431" spans="1:4" x14ac:dyDescent="0.25">
      <c r="A431" s="6">
        <v>27</v>
      </c>
      <c r="B431" s="7">
        <v>30.4</v>
      </c>
      <c r="C431">
        <v>0</v>
      </c>
      <c r="D431" s="7">
        <v>1880.4752400000002</v>
      </c>
    </row>
    <row r="432" spans="1:4" x14ac:dyDescent="0.25">
      <c r="A432" s="6">
        <v>19</v>
      </c>
      <c r="B432" s="7">
        <v>33.1</v>
      </c>
      <c r="C432">
        <v>0</v>
      </c>
      <c r="D432" s="7">
        <v>2308.295533</v>
      </c>
    </row>
    <row r="433" spans="1:4" x14ac:dyDescent="0.25">
      <c r="A433" s="6">
        <v>29</v>
      </c>
      <c r="B433" s="7">
        <v>20.234999999999999</v>
      </c>
      <c r="C433">
        <v>0</v>
      </c>
      <c r="D433" s="7">
        <v>490.64096499999994</v>
      </c>
    </row>
    <row r="434" spans="1:4" x14ac:dyDescent="0.25">
      <c r="A434" s="6">
        <v>42</v>
      </c>
      <c r="B434" s="7">
        <v>26.9</v>
      </c>
      <c r="C434">
        <v>0</v>
      </c>
      <c r="D434" s="7">
        <v>596.97230000000002</v>
      </c>
    </row>
    <row r="435" spans="1:4" x14ac:dyDescent="0.25">
      <c r="A435" s="6">
        <v>60</v>
      </c>
      <c r="B435" s="7">
        <v>30.5</v>
      </c>
      <c r="C435">
        <v>0</v>
      </c>
      <c r="D435" s="7">
        <v>1263.8195000000001</v>
      </c>
    </row>
    <row r="436" spans="1:4" x14ac:dyDescent="0.25">
      <c r="A436" s="6">
        <v>31</v>
      </c>
      <c r="B436" s="7">
        <v>28.594999999999999</v>
      </c>
      <c r="C436">
        <v>0</v>
      </c>
      <c r="D436" s="7">
        <v>424.35900499999997</v>
      </c>
    </row>
    <row r="437" spans="1:4" x14ac:dyDescent="0.25">
      <c r="A437" s="6">
        <v>60</v>
      </c>
      <c r="B437" s="7">
        <v>33.11</v>
      </c>
      <c r="C437">
        <v>0</v>
      </c>
      <c r="D437" s="7">
        <v>1391.9822899999999</v>
      </c>
    </row>
    <row r="438" spans="1:4" x14ac:dyDescent="0.25">
      <c r="A438" s="6">
        <v>22</v>
      </c>
      <c r="B438" s="7">
        <v>31.73</v>
      </c>
      <c r="C438">
        <v>0</v>
      </c>
      <c r="D438" s="7">
        <v>225.47967</v>
      </c>
    </row>
    <row r="439" spans="1:4" x14ac:dyDescent="0.25">
      <c r="A439" s="6">
        <v>35</v>
      </c>
      <c r="B439" s="7">
        <v>28.9</v>
      </c>
      <c r="C439">
        <v>0</v>
      </c>
      <c r="D439" s="7">
        <v>592.68459999999993</v>
      </c>
    </row>
    <row r="440" spans="1:4" x14ac:dyDescent="0.25">
      <c r="A440" s="6">
        <v>52</v>
      </c>
      <c r="B440" s="7">
        <v>46.75</v>
      </c>
      <c r="C440">
        <v>0</v>
      </c>
      <c r="D440" s="7">
        <v>1259.2534499999999</v>
      </c>
    </row>
    <row r="441" spans="1:4" x14ac:dyDescent="0.25">
      <c r="A441" s="6">
        <v>26</v>
      </c>
      <c r="B441" s="7">
        <v>29.45</v>
      </c>
      <c r="C441">
        <v>0</v>
      </c>
      <c r="D441" s="7">
        <v>289.73235</v>
      </c>
    </row>
    <row r="442" spans="1:4" x14ac:dyDescent="0.25">
      <c r="A442" s="6">
        <v>31</v>
      </c>
      <c r="B442" s="7">
        <v>32.68</v>
      </c>
      <c r="C442">
        <v>0</v>
      </c>
      <c r="D442" s="7">
        <v>473.82682000000005</v>
      </c>
    </row>
    <row r="443" spans="1:4" x14ac:dyDescent="0.25">
      <c r="A443" s="6">
        <v>33</v>
      </c>
      <c r="B443" s="7">
        <v>33.5</v>
      </c>
      <c r="C443">
        <v>1</v>
      </c>
      <c r="D443" s="7">
        <v>3707.9372000000003</v>
      </c>
    </row>
    <row r="444" spans="1:4" x14ac:dyDescent="0.25">
      <c r="A444" s="6">
        <v>18</v>
      </c>
      <c r="B444" s="7">
        <v>43.01</v>
      </c>
      <c r="C444">
        <v>0</v>
      </c>
      <c r="D444" s="7">
        <v>114.93959</v>
      </c>
    </row>
    <row r="445" spans="1:4" x14ac:dyDescent="0.25">
      <c r="A445" s="6">
        <v>59</v>
      </c>
      <c r="B445" s="7">
        <v>36.520000000000003</v>
      </c>
      <c r="C445">
        <v>0</v>
      </c>
      <c r="D445" s="7">
        <v>2828.7897659999999</v>
      </c>
    </row>
    <row r="446" spans="1:4" x14ac:dyDescent="0.25">
      <c r="A446" s="6">
        <v>56</v>
      </c>
      <c r="B446" s="7">
        <v>26.695</v>
      </c>
      <c r="C446">
        <v>1</v>
      </c>
      <c r="D446" s="7">
        <v>2610.9329050000001</v>
      </c>
    </row>
    <row r="447" spans="1:4" x14ac:dyDescent="0.25">
      <c r="A447" s="6">
        <v>45</v>
      </c>
      <c r="B447" s="7">
        <v>33.1</v>
      </c>
      <c r="C447">
        <v>0</v>
      </c>
      <c r="D447" s="7">
        <v>734.50839999999994</v>
      </c>
    </row>
    <row r="448" spans="1:4" x14ac:dyDescent="0.25">
      <c r="A448" s="6">
        <v>60</v>
      </c>
      <c r="B448" s="7">
        <v>29.64</v>
      </c>
      <c r="C448">
        <v>0</v>
      </c>
      <c r="D448" s="7">
        <v>1273.09996</v>
      </c>
    </row>
    <row r="449" spans="1:4" x14ac:dyDescent="0.25">
      <c r="A449" s="6">
        <v>56</v>
      </c>
      <c r="B449" s="7">
        <v>25.65</v>
      </c>
      <c r="C449">
        <v>0</v>
      </c>
      <c r="D449" s="7">
        <v>1145.4021500000001</v>
      </c>
    </row>
    <row r="450" spans="1:4" x14ac:dyDescent="0.25">
      <c r="A450" s="6">
        <v>40</v>
      </c>
      <c r="B450" s="7">
        <v>29.6</v>
      </c>
      <c r="C450">
        <v>0</v>
      </c>
      <c r="D450" s="7">
        <v>591.09440000000006</v>
      </c>
    </row>
    <row r="451" spans="1:4" x14ac:dyDescent="0.25">
      <c r="A451" s="6">
        <v>35</v>
      </c>
      <c r="B451" s="7">
        <v>38.6</v>
      </c>
      <c r="C451">
        <v>0</v>
      </c>
      <c r="D451" s="7">
        <v>476.23289999999997</v>
      </c>
    </row>
    <row r="452" spans="1:4" x14ac:dyDescent="0.25">
      <c r="A452" s="6">
        <v>39</v>
      </c>
      <c r="B452" s="7">
        <v>29.6</v>
      </c>
      <c r="C452">
        <v>0</v>
      </c>
      <c r="D452" s="7">
        <v>751.22669999999994</v>
      </c>
    </row>
    <row r="453" spans="1:4" x14ac:dyDescent="0.25">
      <c r="A453" s="6">
        <v>30</v>
      </c>
      <c r="B453" s="7">
        <v>24.13</v>
      </c>
      <c r="C453">
        <v>0</v>
      </c>
      <c r="D453" s="7">
        <v>403.22406999999998</v>
      </c>
    </row>
    <row r="454" spans="1:4" x14ac:dyDescent="0.25">
      <c r="A454" s="6">
        <v>24</v>
      </c>
      <c r="B454" s="7">
        <v>23.4</v>
      </c>
      <c r="C454">
        <v>0</v>
      </c>
      <c r="D454" s="7">
        <v>196.9614</v>
      </c>
    </row>
    <row r="455" spans="1:4" x14ac:dyDescent="0.25">
      <c r="A455" s="6">
        <v>20</v>
      </c>
      <c r="B455" s="7">
        <v>29.734999999999999</v>
      </c>
      <c r="C455">
        <v>0</v>
      </c>
      <c r="D455" s="7">
        <v>176.95316499999998</v>
      </c>
    </row>
    <row r="456" spans="1:4" x14ac:dyDescent="0.25">
      <c r="A456" s="6">
        <v>32</v>
      </c>
      <c r="B456" s="7">
        <v>46.53</v>
      </c>
      <c r="C456">
        <v>0</v>
      </c>
      <c r="D456" s="7">
        <v>468.63887000000005</v>
      </c>
    </row>
    <row r="457" spans="1:4" x14ac:dyDescent="0.25">
      <c r="A457" s="6">
        <v>59</v>
      </c>
      <c r="B457" s="7">
        <v>37.4</v>
      </c>
      <c r="C457">
        <v>0</v>
      </c>
      <c r="D457" s="7">
        <v>2179.7000400000002</v>
      </c>
    </row>
    <row r="458" spans="1:4" x14ac:dyDescent="0.25">
      <c r="A458" s="6">
        <v>55</v>
      </c>
      <c r="B458" s="7">
        <v>30.14</v>
      </c>
      <c r="C458">
        <v>0</v>
      </c>
      <c r="D458" s="7">
        <v>1188.19696</v>
      </c>
    </row>
    <row r="459" spans="1:4" x14ac:dyDescent="0.25">
      <c r="A459" s="6">
        <v>57</v>
      </c>
      <c r="B459" s="7">
        <v>30.495000000000001</v>
      </c>
      <c r="C459">
        <v>0</v>
      </c>
      <c r="D459" s="7">
        <v>1184.077505</v>
      </c>
    </row>
    <row r="460" spans="1:4" x14ac:dyDescent="0.25">
      <c r="A460" s="6">
        <v>56</v>
      </c>
      <c r="B460" s="7">
        <v>39.6</v>
      </c>
      <c r="C460">
        <v>0</v>
      </c>
      <c r="D460" s="7">
        <v>1060.1412</v>
      </c>
    </row>
    <row r="461" spans="1:4" x14ac:dyDescent="0.25">
      <c r="A461" s="6">
        <v>40</v>
      </c>
      <c r="B461" s="7">
        <v>33</v>
      </c>
      <c r="C461">
        <v>0</v>
      </c>
      <c r="D461" s="7">
        <v>768.26700000000005</v>
      </c>
    </row>
    <row r="462" spans="1:4" x14ac:dyDescent="0.25">
      <c r="A462" s="6">
        <v>49</v>
      </c>
      <c r="B462" s="7">
        <v>36.630000000000003</v>
      </c>
      <c r="C462">
        <v>0</v>
      </c>
      <c r="D462" s="7">
        <v>1038.14787</v>
      </c>
    </row>
    <row r="463" spans="1:4" x14ac:dyDescent="0.25">
      <c r="A463" s="6">
        <v>42</v>
      </c>
      <c r="B463" s="7">
        <v>30</v>
      </c>
      <c r="C463">
        <v>1</v>
      </c>
      <c r="D463" s="7">
        <v>2214.4031999999997</v>
      </c>
    </row>
    <row r="464" spans="1:4" x14ac:dyDescent="0.25">
      <c r="A464" s="6">
        <v>62</v>
      </c>
      <c r="B464" s="7">
        <v>38.094999999999999</v>
      </c>
      <c r="C464">
        <v>0</v>
      </c>
      <c r="D464" s="7">
        <v>1523.0324049999999</v>
      </c>
    </row>
    <row r="465" spans="1:4" x14ac:dyDescent="0.25">
      <c r="A465" s="6">
        <v>56</v>
      </c>
      <c r="B465" s="7">
        <v>25.934999999999999</v>
      </c>
      <c r="C465">
        <v>0</v>
      </c>
      <c r="D465" s="7">
        <v>1116.5417649999999</v>
      </c>
    </row>
    <row r="466" spans="1:4" x14ac:dyDescent="0.25">
      <c r="A466" s="6">
        <v>19</v>
      </c>
      <c r="B466" s="7">
        <v>25.175000000000001</v>
      </c>
      <c r="C466">
        <v>0</v>
      </c>
      <c r="D466" s="7">
        <v>163.20362500000002</v>
      </c>
    </row>
    <row r="467" spans="1:4" x14ac:dyDescent="0.25">
      <c r="A467" s="6">
        <v>30</v>
      </c>
      <c r="B467" s="7">
        <v>28.38</v>
      </c>
      <c r="C467">
        <v>1</v>
      </c>
      <c r="D467" s="7">
        <v>1952.1968199999999</v>
      </c>
    </row>
    <row r="468" spans="1:4" x14ac:dyDescent="0.25">
      <c r="A468" s="6">
        <v>60</v>
      </c>
      <c r="B468" s="7">
        <v>28.7</v>
      </c>
      <c r="C468">
        <v>0</v>
      </c>
      <c r="D468" s="7">
        <v>1322.4693</v>
      </c>
    </row>
    <row r="469" spans="1:4" x14ac:dyDescent="0.25">
      <c r="A469" s="6">
        <v>56</v>
      </c>
      <c r="B469" s="7">
        <v>33.82</v>
      </c>
      <c r="C469">
        <v>0</v>
      </c>
      <c r="D469" s="7">
        <v>1264.3377800000001</v>
      </c>
    </row>
    <row r="470" spans="1:4" x14ac:dyDescent="0.25">
      <c r="A470" s="6">
        <v>28</v>
      </c>
      <c r="B470" s="7">
        <v>24.32</v>
      </c>
      <c r="C470">
        <v>0</v>
      </c>
      <c r="D470" s="7">
        <v>2328.89284</v>
      </c>
    </row>
    <row r="471" spans="1:4" x14ac:dyDescent="0.25">
      <c r="A471" s="6">
        <v>18</v>
      </c>
      <c r="B471" s="7">
        <v>24.09</v>
      </c>
      <c r="C471">
        <v>0</v>
      </c>
      <c r="D471" s="7">
        <v>220.10971000000001</v>
      </c>
    </row>
    <row r="472" spans="1:4" x14ac:dyDescent="0.25">
      <c r="A472" s="6">
        <v>27</v>
      </c>
      <c r="B472" s="7">
        <v>32.67</v>
      </c>
      <c r="C472">
        <v>0</v>
      </c>
      <c r="D472" s="7">
        <v>249.70383000000001</v>
      </c>
    </row>
    <row r="473" spans="1:4" x14ac:dyDescent="0.25">
      <c r="A473" s="6">
        <v>18</v>
      </c>
      <c r="B473" s="7">
        <v>30.114999999999998</v>
      </c>
      <c r="C473">
        <v>0</v>
      </c>
      <c r="D473" s="7">
        <v>220.347185</v>
      </c>
    </row>
    <row r="474" spans="1:4" x14ac:dyDescent="0.25">
      <c r="A474" s="6">
        <v>19</v>
      </c>
      <c r="B474" s="7">
        <v>29.8</v>
      </c>
      <c r="C474">
        <v>0</v>
      </c>
      <c r="D474" s="7">
        <v>174.44649999999999</v>
      </c>
    </row>
    <row r="475" spans="1:4" x14ac:dyDescent="0.25">
      <c r="A475" s="6">
        <v>47</v>
      </c>
      <c r="B475" s="7">
        <v>33.344999999999999</v>
      </c>
      <c r="C475">
        <v>0</v>
      </c>
      <c r="D475" s="7">
        <v>2087.8784430000001</v>
      </c>
    </row>
    <row r="476" spans="1:4" x14ac:dyDescent="0.25">
      <c r="A476" s="6">
        <v>54</v>
      </c>
      <c r="B476" s="7">
        <v>25.1</v>
      </c>
      <c r="C476">
        <v>1</v>
      </c>
      <c r="D476" s="7">
        <v>2538.2296999999999</v>
      </c>
    </row>
    <row r="477" spans="1:4" x14ac:dyDescent="0.25">
      <c r="A477" s="6">
        <v>61</v>
      </c>
      <c r="B477" s="7">
        <v>28.31</v>
      </c>
      <c r="C477">
        <v>1</v>
      </c>
      <c r="D477" s="7">
        <v>2886.8663900000001</v>
      </c>
    </row>
    <row r="478" spans="1:4" x14ac:dyDescent="0.25">
      <c r="A478" s="6">
        <v>24</v>
      </c>
      <c r="B478" s="7">
        <v>28.5</v>
      </c>
      <c r="C478">
        <v>1</v>
      </c>
      <c r="D478" s="7">
        <v>3514.7528480000001</v>
      </c>
    </row>
    <row r="479" spans="1:4" x14ac:dyDescent="0.25">
      <c r="A479" s="6">
        <v>25</v>
      </c>
      <c r="B479" s="7">
        <v>35.625</v>
      </c>
      <c r="C479">
        <v>0</v>
      </c>
      <c r="D479" s="7">
        <v>253.43937500000001</v>
      </c>
    </row>
    <row r="480" spans="1:4" x14ac:dyDescent="0.25">
      <c r="A480" s="6">
        <v>21</v>
      </c>
      <c r="B480" s="7">
        <v>36.85</v>
      </c>
      <c r="C480">
        <v>0</v>
      </c>
      <c r="D480" s="7">
        <v>153.43045000000001</v>
      </c>
    </row>
    <row r="481" spans="1:4" x14ac:dyDescent="0.25">
      <c r="A481" s="6">
        <v>23</v>
      </c>
      <c r="B481" s="7">
        <v>32.56</v>
      </c>
      <c r="C481">
        <v>0</v>
      </c>
      <c r="D481" s="7">
        <v>182.42854</v>
      </c>
    </row>
    <row r="482" spans="1:4" x14ac:dyDescent="0.25">
      <c r="A482" s="6">
        <v>63</v>
      </c>
      <c r="B482" s="7">
        <v>41.325000000000003</v>
      </c>
      <c r="C482">
        <v>0</v>
      </c>
      <c r="D482" s="7">
        <v>1555.518875</v>
      </c>
    </row>
    <row r="483" spans="1:4" x14ac:dyDescent="0.25">
      <c r="A483" s="6">
        <v>49</v>
      </c>
      <c r="B483" s="7">
        <v>37.51</v>
      </c>
      <c r="C483">
        <v>0</v>
      </c>
      <c r="D483" s="7">
        <v>930.47019</v>
      </c>
    </row>
    <row r="484" spans="1:4" x14ac:dyDescent="0.25">
      <c r="A484" s="6">
        <v>18</v>
      </c>
      <c r="B484" s="7">
        <v>31.35</v>
      </c>
      <c r="C484">
        <v>0</v>
      </c>
      <c r="D484" s="7">
        <v>162.21885</v>
      </c>
    </row>
    <row r="485" spans="1:4" x14ac:dyDescent="0.25">
      <c r="A485" s="6">
        <v>51</v>
      </c>
      <c r="B485" s="7">
        <v>39.5</v>
      </c>
      <c r="C485">
        <v>0</v>
      </c>
      <c r="D485" s="7">
        <v>988.00679999999988</v>
      </c>
    </row>
    <row r="486" spans="1:4" x14ac:dyDescent="0.25">
      <c r="A486" s="6">
        <v>48</v>
      </c>
      <c r="B486" s="7">
        <v>34.299999999999997</v>
      </c>
      <c r="C486">
        <v>0</v>
      </c>
      <c r="D486" s="7">
        <v>956.30290000000002</v>
      </c>
    </row>
    <row r="487" spans="1:4" x14ac:dyDescent="0.25">
      <c r="A487" s="6">
        <v>31</v>
      </c>
      <c r="B487" s="7">
        <v>31.065000000000001</v>
      </c>
      <c r="C487">
        <v>0</v>
      </c>
      <c r="D487" s="7">
        <v>434.70233500000006</v>
      </c>
    </row>
    <row r="488" spans="1:4" x14ac:dyDescent="0.25">
      <c r="A488" s="6">
        <v>54</v>
      </c>
      <c r="B488" s="7">
        <v>21.47</v>
      </c>
      <c r="C488">
        <v>0</v>
      </c>
      <c r="D488" s="7">
        <v>1247.53513</v>
      </c>
    </row>
    <row r="489" spans="1:4" x14ac:dyDescent="0.25">
      <c r="A489" s="6">
        <v>19</v>
      </c>
      <c r="B489" s="7">
        <v>28.7</v>
      </c>
      <c r="C489">
        <v>0</v>
      </c>
      <c r="D489" s="7">
        <v>125.39359999999999</v>
      </c>
    </row>
    <row r="490" spans="1:4" x14ac:dyDescent="0.25">
      <c r="A490" s="6">
        <v>44</v>
      </c>
      <c r="B490" s="7">
        <v>38.06</v>
      </c>
      <c r="C490">
        <v>1</v>
      </c>
      <c r="D490" s="7">
        <v>4888.5135609999998</v>
      </c>
    </row>
    <row r="491" spans="1:4" x14ac:dyDescent="0.25">
      <c r="A491" s="6">
        <v>53</v>
      </c>
      <c r="B491" s="7">
        <v>31.16</v>
      </c>
      <c r="C491">
        <v>0</v>
      </c>
      <c r="D491" s="7">
        <v>1046.19794</v>
      </c>
    </row>
    <row r="492" spans="1:4" x14ac:dyDescent="0.25">
      <c r="A492" s="6">
        <v>19</v>
      </c>
      <c r="B492" s="7">
        <v>32.9</v>
      </c>
      <c r="C492">
        <v>0</v>
      </c>
      <c r="D492" s="7">
        <v>174.87739999999999</v>
      </c>
    </row>
    <row r="493" spans="1:4" x14ac:dyDescent="0.25">
      <c r="A493" s="6">
        <v>61</v>
      </c>
      <c r="B493" s="7">
        <v>25.08</v>
      </c>
      <c r="C493">
        <v>0</v>
      </c>
      <c r="D493" s="7">
        <v>2451.3091260000001</v>
      </c>
    </row>
    <row r="494" spans="1:4" x14ac:dyDescent="0.25">
      <c r="A494" s="6">
        <v>18</v>
      </c>
      <c r="B494" s="7">
        <v>25.08</v>
      </c>
      <c r="C494">
        <v>0</v>
      </c>
      <c r="D494" s="7">
        <v>219.64731999999998</v>
      </c>
    </row>
    <row r="495" spans="1:4" x14ac:dyDescent="0.25">
      <c r="A495" s="6">
        <v>61</v>
      </c>
      <c r="B495" s="7">
        <v>43.4</v>
      </c>
      <c r="C495">
        <v>0</v>
      </c>
      <c r="D495" s="7">
        <v>1257.4049</v>
      </c>
    </row>
    <row r="496" spans="1:4" x14ac:dyDescent="0.25">
      <c r="A496" s="6">
        <v>21</v>
      </c>
      <c r="B496" s="7">
        <v>25.7</v>
      </c>
      <c r="C496">
        <v>1</v>
      </c>
      <c r="D496" s="7">
        <v>1794.2105999999999</v>
      </c>
    </row>
    <row r="497" spans="1:4" x14ac:dyDescent="0.25">
      <c r="A497" s="6">
        <v>20</v>
      </c>
      <c r="B497" s="7">
        <v>27.93</v>
      </c>
      <c r="C497">
        <v>0</v>
      </c>
      <c r="D497" s="7">
        <v>196.70227</v>
      </c>
    </row>
    <row r="498" spans="1:4" x14ac:dyDescent="0.25">
      <c r="A498" s="6">
        <v>31</v>
      </c>
      <c r="B498" s="7">
        <v>23.6</v>
      </c>
      <c r="C498">
        <v>0</v>
      </c>
      <c r="D498" s="7">
        <v>493.16469999999998</v>
      </c>
    </row>
    <row r="499" spans="1:4" x14ac:dyDescent="0.25">
      <c r="A499" s="6">
        <v>45</v>
      </c>
      <c r="B499" s="7">
        <v>28.7</v>
      </c>
      <c r="C499">
        <v>0</v>
      </c>
      <c r="D499" s="7">
        <v>802.79679999999996</v>
      </c>
    </row>
    <row r="500" spans="1:4" x14ac:dyDescent="0.25">
      <c r="A500" s="6">
        <v>44</v>
      </c>
      <c r="B500" s="7">
        <v>23.98</v>
      </c>
      <c r="C500">
        <v>0</v>
      </c>
      <c r="D500" s="7">
        <v>821.11002000000008</v>
      </c>
    </row>
    <row r="501" spans="1:4" x14ac:dyDescent="0.25">
      <c r="A501" s="6">
        <v>62</v>
      </c>
      <c r="B501" s="7">
        <v>39.200000000000003</v>
      </c>
      <c r="C501">
        <v>0</v>
      </c>
      <c r="D501" s="7">
        <v>1347.086</v>
      </c>
    </row>
    <row r="502" spans="1:4" x14ac:dyDescent="0.25">
      <c r="A502" s="6">
        <v>29</v>
      </c>
      <c r="B502" s="7">
        <v>34.4</v>
      </c>
      <c r="C502">
        <v>1</v>
      </c>
      <c r="D502" s="7">
        <v>3619.7699000000002</v>
      </c>
    </row>
    <row r="503" spans="1:4" x14ac:dyDescent="0.25">
      <c r="A503" s="6">
        <v>43</v>
      </c>
      <c r="B503" s="7">
        <v>26.03</v>
      </c>
      <c r="C503">
        <v>0</v>
      </c>
      <c r="D503" s="7">
        <v>683.73686999999995</v>
      </c>
    </row>
    <row r="504" spans="1:4" x14ac:dyDescent="0.25">
      <c r="A504" s="6">
        <v>51</v>
      </c>
      <c r="B504" s="7">
        <v>23.21</v>
      </c>
      <c r="C504">
        <v>1</v>
      </c>
      <c r="D504" s="7">
        <v>2221.81149</v>
      </c>
    </row>
    <row r="505" spans="1:4" x14ac:dyDescent="0.25">
      <c r="A505" s="6">
        <v>19</v>
      </c>
      <c r="B505" s="7">
        <v>30.25</v>
      </c>
      <c r="C505">
        <v>1</v>
      </c>
      <c r="D505" s="7">
        <v>3254.8340499999999</v>
      </c>
    </row>
    <row r="506" spans="1:4" x14ac:dyDescent="0.25">
      <c r="A506" s="6">
        <v>38</v>
      </c>
      <c r="B506" s="7">
        <v>28.93</v>
      </c>
      <c r="C506">
        <v>0</v>
      </c>
      <c r="D506" s="7">
        <v>597.43846999999994</v>
      </c>
    </row>
    <row r="507" spans="1:4" x14ac:dyDescent="0.25">
      <c r="A507" s="6">
        <v>37</v>
      </c>
      <c r="B507" s="7">
        <v>30.875</v>
      </c>
      <c r="C507">
        <v>0</v>
      </c>
      <c r="D507" s="7">
        <v>679.68632500000001</v>
      </c>
    </row>
    <row r="508" spans="1:4" x14ac:dyDescent="0.25">
      <c r="A508" s="6">
        <v>22</v>
      </c>
      <c r="B508" s="7">
        <v>31.35</v>
      </c>
      <c r="C508">
        <v>0</v>
      </c>
      <c r="D508" s="7">
        <v>264.32685000000004</v>
      </c>
    </row>
    <row r="509" spans="1:4" x14ac:dyDescent="0.25">
      <c r="A509" s="6">
        <v>21</v>
      </c>
      <c r="B509" s="7">
        <v>23.75</v>
      </c>
      <c r="C509">
        <v>0</v>
      </c>
      <c r="D509" s="7">
        <v>307.70954999999998</v>
      </c>
    </row>
    <row r="510" spans="1:4" x14ac:dyDescent="0.25">
      <c r="A510" s="6">
        <v>24</v>
      </c>
      <c r="B510" s="7">
        <v>25.27</v>
      </c>
      <c r="C510">
        <v>0</v>
      </c>
      <c r="D510" s="7">
        <v>304.42133000000001</v>
      </c>
    </row>
    <row r="511" spans="1:4" x14ac:dyDescent="0.25">
      <c r="A511" s="6">
        <v>57</v>
      </c>
      <c r="B511" s="7">
        <v>28.7</v>
      </c>
      <c r="C511">
        <v>0</v>
      </c>
      <c r="D511" s="7">
        <v>1145.528</v>
      </c>
    </row>
    <row r="512" spans="1:4" x14ac:dyDescent="0.25">
      <c r="A512" s="6">
        <v>56</v>
      </c>
      <c r="B512" s="7">
        <v>32.11</v>
      </c>
      <c r="C512">
        <v>0</v>
      </c>
      <c r="D512" s="7">
        <v>1176.30009</v>
      </c>
    </row>
    <row r="513" spans="1:4" x14ac:dyDescent="0.25">
      <c r="A513" s="6">
        <v>27</v>
      </c>
      <c r="B513" s="7">
        <v>33.659999999999997</v>
      </c>
      <c r="C513">
        <v>0</v>
      </c>
      <c r="D513" s="7">
        <v>249.84144000000001</v>
      </c>
    </row>
    <row r="514" spans="1:4" x14ac:dyDescent="0.25">
      <c r="A514" s="6">
        <v>51</v>
      </c>
      <c r="B514" s="7">
        <v>22.42</v>
      </c>
      <c r="C514">
        <v>0</v>
      </c>
      <c r="D514" s="7">
        <v>936.13268000000005</v>
      </c>
    </row>
    <row r="515" spans="1:4" x14ac:dyDescent="0.25">
      <c r="A515" s="6">
        <v>19</v>
      </c>
      <c r="B515" s="7">
        <v>30.4</v>
      </c>
      <c r="C515">
        <v>0</v>
      </c>
      <c r="D515" s="7">
        <v>125.62989999999999</v>
      </c>
    </row>
    <row r="516" spans="1:4" x14ac:dyDescent="0.25">
      <c r="A516" s="6">
        <v>39</v>
      </c>
      <c r="B516" s="7">
        <v>28.3</v>
      </c>
      <c r="C516">
        <v>1</v>
      </c>
      <c r="D516" s="7">
        <v>2108.2159999999999</v>
      </c>
    </row>
    <row r="517" spans="1:4" x14ac:dyDescent="0.25">
      <c r="A517" s="6">
        <v>58</v>
      </c>
      <c r="B517" s="7">
        <v>35.700000000000003</v>
      </c>
      <c r="C517">
        <v>0</v>
      </c>
      <c r="D517" s="7">
        <v>1136.2755</v>
      </c>
    </row>
    <row r="518" spans="1:4" x14ac:dyDescent="0.25">
      <c r="A518" s="6">
        <v>20</v>
      </c>
      <c r="B518" s="7">
        <v>35.31</v>
      </c>
      <c r="C518">
        <v>0</v>
      </c>
      <c r="D518" s="7">
        <v>2772.4288750000001</v>
      </c>
    </row>
    <row r="519" spans="1:4" x14ac:dyDescent="0.25">
      <c r="A519" s="6">
        <v>45</v>
      </c>
      <c r="B519" s="7">
        <v>30.495000000000001</v>
      </c>
      <c r="C519">
        <v>0</v>
      </c>
      <c r="D519" s="7">
        <v>841.34630500000003</v>
      </c>
    </row>
    <row r="520" spans="1:4" x14ac:dyDescent="0.25">
      <c r="A520" s="6">
        <v>35</v>
      </c>
      <c r="B520" s="7">
        <v>31</v>
      </c>
      <c r="C520">
        <v>0</v>
      </c>
      <c r="D520" s="7">
        <v>524.07650000000001</v>
      </c>
    </row>
    <row r="521" spans="1:4" x14ac:dyDescent="0.25">
      <c r="A521" s="6">
        <v>31</v>
      </c>
      <c r="B521" s="7">
        <v>30.875</v>
      </c>
      <c r="C521">
        <v>0</v>
      </c>
      <c r="D521" s="7">
        <v>385.77592500000003</v>
      </c>
    </row>
    <row r="522" spans="1:4" x14ac:dyDescent="0.25">
      <c r="A522" s="6">
        <v>50</v>
      </c>
      <c r="B522" s="7">
        <v>27.36</v>
      </c>
      <c r="C522">
        <v>0</v>
      </c>
      <c r="D522" s="7">
        <v>2565.657526</v>
      </c>
    </row>
    <row r="523" spans="1:4" x14ac:dyDescent="0.25">
      <c r="A523" s="6">
        <v>32</v>
      </c>
      <c r="B523" s="7">
        <v>44.22</v>
      </c>
      <c r="C523">
        <v>0</v>
      </c>
      <c r="D523" s="7">
        <v>399.41777999999999</v>
      </c>
    </row>
    <row r="524" spans="1:4" x14ac:dyDescent="0.25">
      <c r="A524" s="6">
        <v>51</v>
      </c>
      <c r="B524" s="7">
        <v>33.914999999999999</v>
      </c>
      <c r="C524">
        <v>0</v>
      </c>
      <c r="D524" s="7">
        <v>986.63048500000002</v>
      </c>
    </row>
    <row r="525" spans="1:4" x14ac:dyDescent="0.25">
      <c r="A525" s="6">
        <v>38</v>
      </c>
      <c r="B525" s="7">
        <v>37.729999999999997</v>
      </c>
      <c r="C525">
        <v>0</v>
      </c>
      <c r="D525" s="7">
        <v>539.76166999999998</v>
      </c>
    </row>
    <row r="526" spans="1:4" x14ac:dyDescent="0.25">
      <c r="A526" s="6">
        <v>42</v>
      </c>
      <c r="B526" s="7">
        <v>26.07</v>
      </c>
      <c r="C526">
        <v>1</v>
      </c>
      <c r="D526" s="7">
        <v>3824.5593269999999</v>
      </c>
    </row>
    <row r="527" spans="1:4" x14ac:dyDescent="0.25">
      <c r="A527" s="6">
        <v>18</v>
      </c>
      <c r="B527" s="7">
        <v>33.880000000000003</v>
      </c>
      <c r="C527">
        <v>0</v>
      </c>
      <c r="D527" s="7">
        <v>1148.2634849999999</v>
      </c>
    </row>
    <row r="528" spans="1:4" x14ac:dyDescent="0.25">
      <c r="A528" s="6">
        <v>19</v>
      </c>
      <c r="B528" s="7">
        <v>30.59</v>
      </c>
      <c r="C528">
        <v>0</v>
      </c>
      <c r="D528" s="7">
        <v>2405.9680189999999</v>
      </c>
    </row>
    <row r="529" spans="1:4" x14ac:dyDescent="0.25">
      <c r="A529" s="6">
        <v>51</v>
      </c>
      <c r="B529" s="7">
        <v>25.8</v>
      </c>
      <c r="C529">
        <v>0</v>
      </c>
      <c r="D529" s="7">
        <v>986.10249999999996</v>
      </c>
    </row>
    <row r="530" spans="1:4" x14ac:dyDescent="0.25">
      <c r="A530" s="6">
        <v>46</v>
      </c>
      <c r="B530" s="7">
        <v>39.424999999999997</v>
      </c>
      <c r="C530">
        <v>0</v>
      </c>
      <c r="D530" s="7">
        <v>834.29087500000003</v>
      </c>
    </row>
    <row r="531" spans="1:4" x14ac:dyDescent="0.25">
      <c r="A531" s="6">
        <v>18</v>
      </c>
      <c r="B531" s="7">
        <v>25.46</v>
      </c>
      <c r="C531">
        <v>0</v>
      </c>
      <c r="D531" s="7">
        <v>170.80014</v>
      </c>
    </row>
    <row r="532" spans="1:4" x14ac:dyDescent="0.25">
      <c r="A532" s="6">
        <v>57</v>
      </c>
      <c r="B532" s="7">
        <v>42.13</v>
      </c>
      <c r="C532">
        <v>1</v>
      </c>
      <c r="D532" s="7">
        <v>4867.55177</v>
      </c>
    </row>
    <row r="533" spans="1:4" x14ac:dyDescent="0.25">
      <c r="A533" s="6">
        <v>62</v>
      </c>
      <c r="B533" s="7">
        <v>31.73</v>
      </c>
      <c r="C533">
        <v>0</v>
      </c>
      <c r="D533" s="7">
        <v>1404.3476699999999</v>
      </c>
    </row>
    <row r="534" spans="1:4" x14ac:dyDescent="0.25">
      <c r="A534" s="6">
        <v>59</v>
      </c>
      <c r="B534" s="7">
        <v>29.7</v>
      </c>
      <c r="C534">
        <v>0</v>
      </c>
      <c r="D534" s="7">
        <v>1292.5886</v>
      </c>
    </row>
    <row r="535" spans="1:4" x14ac:dyDescent="0.25">
      <c r="A535" s="6">
        <v>37</v>
      </c>
      <c r="B535" s="7">
        <v>36.19</v>
      </c>
      <c r="C535">
        <v>0</v>
      </c>
      <c r="D535" s="7">
        <v>1921.4705529999999</v>
      </c>
    </row>
    <row r="536" spans="1:4" x14ac:dyDescent="0.25">
      <c r="A536" s="6">
        <v>64</v>
      </c>
      <c r="B536" s="7">
        <v>40.479999999999997</v>
      </c>
      <c r="C536">
        <v>0</v>
      </c>
      <c r="D536" s="7">
        <v>1383.1115199999999</v>
      </c>
    </row>
    <row r="537" spans="1:4" x14ac:dyDescent="0.25">
      <c r="A537" s="6">
        <v>38</v>
      </c>
      <c r="B537" s="7">
        <v>28.024999999999999</v>
      </c>
      <c r="C537">
        <v>0</v>
      </c>
      <c r="D537" s="7">
        <v>606.71267499999999</v>
      </c>
    </row>
    <row r="538" spans="1:4" x14ac:dyDescent="0.25">
      <c r="A538" s="6">
        <v>33</v>
      </c>
      <c r="B538" s="7">
        <v>38.9</v>
      </c>
      <c r="C538">
        <v>0</v>
      </c>
      <c r="D538" s="7">
        <v>597.23779999999999</v>
      </c>
    </row>
    <row r="539" spans="1:4" x14ac:dyDescent="0.25">
      <c r="A539" s="6">
        <v>46</v>
      </c>
      <c r="B539" s="7">
        <v>30.2</v>
      </c>
      <c r="C539">
        <v>0</v>
      </c>
      <c r="D539" s="7">
        <v>882.50859999999989</v>
      </c>
    </row>
    <row r="540" spans="1:4" x14ac:dyDescent="0.25">
      <c r="A540" s="6">
        <v>46</v>
      </c>
      <c r="B540" s="7">
        <v>28.05</v>
      </c>
      <c r="C540">
        <v>0</v>
      </c>
      <c r="D540" s="7">
        <v>823.30975000000001</v>
      </c>
    </row>
    <row r="541" spans="1:4" x14ac:dyDescent="0.25">
      <c r="A541" s="6">
        <v>53</v>
      </c>
      <c r="B541" s="7">
        <v>31.35</v>
      </c>
      <c r="C541">
        <v>0</v>
      </c>
      <c r="D541" s="7">
        <v>2734.6042069999999</v>
      </c>
    </row>
    <row r="542" spans="1:4" x14ac:dyDescent="0.25">
      <c r="A542" s="6">
        <v>34</v>
      </c>
      <c r="B542" s="7">
        <v>38</v>
      </c>
      <c r="C542">
        <v>0</v>
      </c>
      <c r="D542" s="7">
        <v>619.64480000000003</v>
      </c>
    </row>
    <row r="543" spans="1:4" x14ac:dyDescent="0.25">
      <c r="A543" s="6">
        <v>20</v>
      </c>
      <c r="B543" s="7">
        <v>31.79</v>
      </c>
      <c r="C543">
        <v>0</v>
      </c>
      <c r="D543" s="7">
        <v>305.63881000000003</v>
      </c>
    </row>
    <row r="544" spans="1:4" x14ac:dyDescent="0.25">
      <c r="A544" s="6">
        <v>63</v>
      </c>
      <c r="B544" s="7">
        <v>36.299999999999997</v>
      </c>
      <c r="C544">
        <v>0</v>
      </c>
      <c r="D544" s="7">
        <v>1388.7203999999999</v>
      </c>
    </row>
    <row r="545" spans="1:4" x14ac:dyDescent="0.25">
      <c r="A545" s="6">
        <v>54</v>
      </c>
      <c r="B545" s="7">
        <v>47.41</v>
      </c>
      <c r="C545">
        <v>1</v>
      </c>
      <c r="D545" s="7">
        <v>6377.0428010000005</v>
      </c>
    </row>
    <row r="546" spans="1:4" x14ac:dyDescent="0.25">
      <c r="A546" s="6">
        <v>54</v>
      </c>
      <c r="B546" s="7">
        <v>30.21</v>
      </c>
      <c r="C546">
        <v>0</v>
      </c>
      <c r="D546" s="7">
        <v>1023.1499900000001</v>
      </c>
    </row>
    <row r="547" spans="1:4" x14ac:dyDescent="0.25">
      <c r="A547" s="6">
        <v>49</v>
      </c>
      <c r="B547" s="7">
        <v>25.84</v>
      </c>
      <c r="C547">
        <v>1</v>
      </c>
      <c r="D547" s="7">
        <v>2380.72406</v>
      </c>
    </row>
    <row r="548" spans="1:4" x14ac:dyDescent="0.25">
      <c r="A548" s="6">
        <v>28</v>
      </c>
      <c r="B548" s="7">
        <v>35.435000000000002</v>
      </c>
      <c r="C548">
        <v>0</v>
      </c>
      <c r="D548" s="7">
        <v>326.88466499999998</v>
      </c>
    </row>
    <row r="549" spans="1:4" x14ac:dyDescent="0.25">
      <c r="A549" s="6">
        <v>54</v>
      </c>
      <c r="B549" s="7">
        <v>46.7</v>
      </c>
      <c r="C549">
        <v>0</v>
      </c>
      <c r="D549" s="7">
        <v>1153.8421000000001</v>
      </c>
    </row>
    <row r="550" spans="1:4" x14ac:dyDescent="0.25">
      <c r="A550" s="6">
        <v>25</v>
      </c>
      <c r="B550" s="7">
        <v>28.594999999999999</v>
      </c>
      <c r="C550">
        <v>0</v>
      </c>
      <c r="D550" s="7">
        <v>321.36220500000002</v>
      </c>
    </row>
    <row r="551" spans="1:4" x14ac:dyDescent="0.25">
      <c r="A551" s="6">
        <v>43</v>
      </c>
      <c r="B551" s="7">
        <v>46.2</v>
      </c>
      <c r="C551">
        <v>1</v>
      </c>
      <c r="D551" s="7">
        <v>4586.3204999999998</v>
      </c>
    </row>
    <row r="552" spans="1:4" x14ac:dyDescent="0.25">
      <c r="A552" s="6">
        <v>63</v>
      </c>
      <c r="B552" s="7">
        <v>30.8</v>
      </c>
      <c r="C552">
        <v>0</v>
      </c>
      <c r="D552" s="7">
        <v>1339.0558999999998</v>
      </c>
    </row>
    <row r="553" spans="1:4" x14ac:dyDescent="0.25">
      <c r="A553" s="6">
        <v>32</v>
      </c>
      <c r="B553" s="7">
        <v>28.93</v>
      </c>
      <c r="C553">
        <v>0</v>
      </c>
      <c r="D553" s="7">
        <v>397.29246999999998</v>
      </c>
    </row>
    <row r="554" spans="1:4" x14ac:dyDescent="0.25">
      <c r="A554" s="6">
        <v>62</v>
      </c>
      <c r="B554" s="7">
        <v>21.4</v>
      </c>
      <c r="C554">
        <v>0</v>
      </c>
      <c r="D554" s="7">
        <v>1295.7118</v>
      </c>
    </row>
    <row r="555" spans="1:4" x14ac:dyDescent="0.25">
      <c r="A555" s="6">
        <v>52</v>
      </c>
      <c r="B555" s="7">
        <v>31.73</v>
      </c>
      <c r="C555">
        <v>0</v>
      </c>
      <c r="D555" s="7">
        <v>1118.76567</v>
      </c>
    </row>
    <row r="556" spans="1:4" x14ac:dyDescent="0.25">
      <c r="A556" s="6">
        <v>25</v>
      </c>
      <c r="B556" s="7">
        <v>41.325000000000003</v>
      </c>
      <c r="C556">
        <v>0</v>
      </c>
      <c r="D556" s="7">
        <v>1787.8900679999999</v>
      </c>
    </row>
    <row r="557" spans="1:4" x14ac:dyDescent="0.25">
      <c r="A557" s="6">
        <v>28</v>
      </c>
      <c r="B557" s="7">
        <v>23.8</v>
      </c>
      <c r="C557">
        <v>0</v>
      </c>
      <c r="D557" s="7">
        <v>384.76740000000001</v>
      </c>
    </row>
    <row r="558" spans="1:4" x14ac:dyDescent="0.25">
      <c r="A558" s="6">
        <v>46</v>
      </c>
      <c r="B558" s="7">
        <v>33.44</v>
      </c>
      <c r="C558">
        <v>0</v>
      </c>
      <c r="D558" s="7">
        <v>833.45895999999993</v>
      </c>
    </row>
    <row r="559" spans="1:4" x14ac:dyDescent="0.25">
      <c r="A559" s="6">
        <v>34</v>
      </c>
      <c r="B559" s="7">
        <v>34.21</v>
      </c>
      <c r="C559">
        <v>0</v>
      </c>
      <c r="D559" s="7">
        <v>393.51799</v>
      </c>
    </row>
    <row r="560" spans="1:4" x14ac:dyDescent="0.25">
      <c r="A560" s="6">
        <v>35</v>
      </c>
      <c r="B560" s="7">
        <v>34.104999999999997</v>
      </c>
      <c r="C560">
        <v>1</v>
      </c>
      <c r="D560" s="7">
        <v>3998.3425949999996</v>
      </c>
    </row>
    <row r="561" spans="1:4" x14ac:dyDescent="0.25">
      <c r="A561" s="6">
        <v>19</v>
      </c>
      <c r="B561" s="7">
        <v>35.53</v>
      </c>
      <c r="C561">
        <v>0</v>
      </c>
      <c r="D561" s="7">
        <v>164.64296999999999</v>
      </c>
    </row>
    <row r="562" spans="1:4" x14ac:dyDescent="0.25">
      <c r="A562" s="6">
        <v>46</v>
      </c>
      <c r="B562" s="7">
        <v>19.95</v>
      </c>
      <c r="C562">
        <v>0</v>
      </c>
      <c r="D562" s="7">
        <v>919.38384999999994</v>
      </c>
    </row>
    <row r="563" spans="1:4" x14ac:dyDescent="0.25">
      <c r="A563" s="6">
        <v>54</v>
      </c>
      <c r="B563" s="7">
        <v>32.68</v>
      </c>
      <c r="C563">
        <v>0</v>
      </c>
      <c r="D563" s="7">
        <v>1092.3933199999999</v>
      </c>
    </row>
    <row r="564" spans="1:4" x14ac:dyDescent="0.25">
      <c r="A564" s="6">
        <v>27</v>
      </c>
      <c r="B564" s="7">
        <v>30.5</v>
      </c>
      <c r="C564">
        <v>0</v>
      </c>
      <c r="D564" s="7">
        <v>249.40219999999999</v>
      </c>
    </row>
    <row r="565" spans="1:4" x14ac:dyDescent="0.25">
      <c r="A565" s="6">
        <v>50</v>
      </c>
      <c r="B565" s="7">
        <v>44.77</v>
      </c>
      <c r="C565">
        <v>0</v>
      </c>
      <c r="D565" s="7">
        <v>905.87302999999997</v>
      </c>
    </row>
    <row r="566" spans="1:4" x14ac:dyDescent="0.25">
      <c r="A566" s="6">
        <v>18</v>
      </c>
      <c r="B566" s="7">
        <v>32.119999999999997</v>
      </c>
      <c r="C566">
        <v>0</v>
      </c>
      <c r="D566" s="7">
        <v>280.12588</v>
      </c>
    </row>
    <row r="567" spans="1:4" x14ac:dyDescent="0.25">
      <c r="A567" s="6">
        <v>19</v>
      </c>
      <c r="B567" s="7">
        <v>30.495000000000001</v>
      </c>
      <c r="C567">
        <v>0</v>
      </c>
      <c r="D567" s="7">
        <v>212.84310500000001</v>
      </c>
    </row>
    <row r="568" spans="1:4" x14ac:dyDescent="0.25">
      <c r="A568" s="6">
        <v>38</v>
      </c>
      <c r="B568" s="7">
        <v>40.564999999999998</v>
      </c>
      <c r="C568">
        <v>0</v>
      </c>
      <c r="D568" s="7">
        <v>637.35573499999998</v>
      </c>
    </row>
    <row r="569" spans="1:4" x14ac:dyDescent="0.25">
      <c r="A569" s="6">
        <v>41</v>
      </c>
      <c r="B569" s="7">
        <v>30.59</v>
      </c>
      <c r="C569">
        <v>0</v>
      </c>
      <c r="D569" s="7">
        <v>725.67231000000004</v>
      </c>
    </row>
    <row r="570" spans="1:4" x14ac:dyDescent="0.25">
      <c r="A570" s="6">
        <v>49</v>
      </c>
      <c r="B570" s="7">
        <v>31.9</v>
      </c>
      <c r="C570">
        <v>0</v>
      </c>
      <c r="D570" s="7">
        <v>1155.2904000000001</v>
      </c>
    </row>
    <row r="571" spans="1:4" x14ac:dyDescent="0.25">
      <c r="A571" s="6">
        <v>48</v>
      </c>
      <c r="B571" s="7">
        <v>40.564999999999998</v>
      </c>
      <c r="C571">
        <v>1</v>
      </c>
      <c r="D571" s="7">
        <v>4570.2022349999997</v>
      </c>
    </row>
    <row r="572" spans="1:4" x14ac:dyDescent="0.25">
      <c r="A572" s="6">
        <v>31</v>
      </c>
      <c r="B572" s="7">
        <v>29.1</v>
      </c>
      <c r="C572">
        <v>0</v>
      </c>
      <c r="D572" s="7">
        <v>376.12919999999997</v>
      </c>
    </row>
    <row r="573" spans="1:4" x14ac:dyDescent="0.25">
      <c r="A573" s="6">
        <v>18</v>
      </c>
      <c r="B573" s="7">
        <v>37.29</v>
      </c>
      <c r="C573">
        <v>0</v>
      </c>
      <c r="D573" s="7">
        <v>221.94450999999998</v>
      </c>
    </row>
    <row r="574" spans="1:4" x14ac:dyDescent="0.25">
      <c r="A574" s="6">
        <v>30</v>
      </c>
      <c r="B574" s="7">
        <v>43.12</v>
      </c>
      <c r="C574">
        <v>0</v>
      </c>
      <c r="D574" s="7">
        <v>475.36368000000004</v>
      </c>
    </row>
    <row r="575" spans="1:4" x14ac:dyDescent="0.25">
      <c r="A575" s="6">
        <v>62</v>
      </c>
      <c r="B575" s="7">
        <v>36.86</v>
      </c>
      <c r="C575">
        <v>0</v>
      </c>
      <c r="D575" s="7">
        <v>3162.000106</v>
      </c>
    </row>
    <row r="576" spans="1:4" x14ac:dyDescent="0.25">
      <c r="A576" s="6">
        <v>57</v>
      </c>
      <c r="B576" s="7">
        <v>34.295000000000002</v>
      </c>
      <c r="C576">
        <v>0</v>
      </c>
      <c r="D576" s="7">
        <v>1322.4057049999999</v>
      </c>
    </row>
    <row r="577" spans="1:4" x14ac:dyDescent="0.25">
      <c r="A577" s="6">
        <v>58</v>
      </c>
      <c r="B577" s="7">
        <v>27.17</v>
      </c>
      <c r="C577">
        <v>0</v>
      </c>
      <c r="D577" s="7">
        <v>1222.2898300000002</v>
      </c>
    </row>
    <row r="578" spans="1:4" x14ac:dyDescent="0.25">
      <c r="A578" s="6">
        <v>22</v>
      </c>
      <c r="B578" s="7">
        <v>26.84</v>
      </c>
      <c r="C578">
        <v>0</v>
      </c>
      <c r="D578" s="7">
        <v>166.49996000000002</v>
      </c>
    </row>
    <row r="579" spans="1:4" x14ac:dyDescent="0.25">
      <c r="A579" s="6">
        <v>31</v>
      </c>
      <c r="B579" s="7">
        <v>38.094999999999999</v>
      </c>
      <c r="C579">
        <v>1</v>
      </c>
      <c r="D579" s="7">
        <v>5857.1074480000007</v>
      </c>
    </row>
    <row r="580" spans="1:4" x14ac:dyDescent="0.25">
      <c r="A580" s="6">
        <v>52</v>
      </c>
      <c r="B580" s="7">
        <v>30.2</v>
      </c>
      <c r="C580">
        <v>0</v>
      </c>
      <c r="D580" s="7">
        <v>972.45300000000009</v>
      </c>
    </row>
    <row r="581" spans="1:4" x14ac:dyDescent="0.25">
      <c r="A581" s="6">
        <v>25</v>
      </c>
      <c r="B581" s="7">
        <v>23.465</v>
      </c>
      <c r="C581">
        <v>0</v>
      </c>
      <c r="D581" s="7">
        <v>320.649135</v>
      </c>
    </row>
    <row r="582" spans="1:4" x14ac:dyDescent="0.25">
      <c r="A582" s="6">
        <v>59</v>
      </c>
      <c r="B582" s="7">
        <v>25.46</v>
      </c>
      <c r="C582">
        <v>0</v>
      </c>
      <c r="D582" s="7">
        <v>1291.39924</v>
      </c>
    </row>
    <row r="583" spans="1:4" x14ac:dyDescent="0.25">
      <c r="A583" s="6">
        <v>19</v>
      </c>
      <c r="B583" s="7">
        <v>30.59</v>
      </c>
      <c r="C583">
        <v>0</v>
      </c>
      <c r="D583" s="7">
        <v>163.95631</v>
      </c>
    </row>
    <row r="584" spans="1:4" x14ac:dyDescent="0.25">
      <c r="A584" s="6">
        <v>39</v>
      </c>
      <c r="B584" s="7">
        <v>45.43</v>
      </c>
      <c r="C584">
        <v>0</v>
      </c>
      <c r="D584" s="7">
        <v>635.62707</v>
      </c>
    </row>
    <row r="585" spans="1:4" x14ac:dyDescent="0.25">
      <c r="A585" s="6">
        <v>32</v>
      </c>
      <c r="B585" s="7">
        <v>23.65</v>
      </c>
      <c r="C585">
        <v>0</v>
      </c>
      <c r="D585" s="7">
        <v>1762.623951</v>
      </c>
    </row>
    <row r="586" spans="1:4" x14ac:dyDescent="0.25">
      <c r="A586" s="6">
        <v>19</v>
      </c>
      <c r="B586" s="7">
        <v>20.7</v>
      </c>
      <c r="C586">
        <v>0</v>
      </c>
      <c r="D586" s="7">
        <v>124.2816</v>
      </c>
    </row>
    <row r="587" spans="1:4" x14ac:dyDescent="0.25">
      <c r="A587" s="6">
        <v>33</v>
      </c>
      <c r="B587" s="7">
        <v>28.27</v>
      </c>
      <c r="C587">
        <v>0</v>
      </c>
      <c r="D587" s="7">
        <v>477.96022999999997</v>
      </c>
    </row>
    <row r="588" spans="1:4" x14ac:dyDescent="0.25">
      <c r="A588" s="6">
        <v>21</v>
      </c>
      <c r="B588" s="7">
        <v>20.234999999999999</v>
      </c>
      <c r="C588">
        <v>0</v>
      </c>
      <c r="D588" s="7">
        <v>386.12096499999996</v>
      </c>
    </row>
    <row r="589" spans="1:4" x14ac:dyDescent="0.25">
      <c r="A589" s="6">
        <v>34</v>
      </c>
      <c r="B589" s="7">
        <v>30.21</v>
      </c>
      <c r="C589">
        <v>1</v>
      </c>
      <c r="D589" s="7">
        <v>4394.3876099999998</v>
      </c>
    </row>
    <row r="590" spans="1:4" x14ac:dyDescent="0.25">
      <c r="A590" s="6">
        <v>61</v>
      </c>
      <c r="B590" s="7">
        <v>35.909999999999997</v>
      </c>
      <c r="C590">
        <v>0</v>
      </c>
      <c r="D590" s="7">
        <v>1363.5637899999999</v>
      </c>
    </row>
    <row r="591" spans="1:4" x14ac:dyDescent="0.25">
      <c r="A591" s="6">
        <v>38</v>
      </c>
      <c r="B591" s="7">
        <v>30.69</v>
      </c>
      <c r="C591">
        <v>0</v>
      </c>
      <c r="D591" s="7">
        <v>597.68311000000006</v>
      </c>
    </row>
    <row r="592" spans="1:4" x14ac:dyDescent="0.25">
      <c r="A592" s="6">
        <v>58</v>
      </c>
      <c r="B592" s="7">
        <v>29</v>
      </c>
      <c r="C592">
        <v>0</v>
      </c>
      <c r="D592" s="7">
        <v>1184.2441999999999</v>
      </c>
    </row>
    <row r="593" spans="1:4" x14ac:dyDescent="0.25">
      <c r="A593" s="6">
        <v>47</v>
      </c>
      <c r="B593" s="7">
        <v>19.57</v>
      </c>
      <c r="C593">
        <v>0</v>
      </c>
      <c r="D593" s="7">
        <v>842.80692999999997</v>
      </c>
    </row>
    <row r="594" spans="1:4" x14ac:dyDescent="0.25">
      <c r="A594" s="6">
        <v>20</v>
      </c>
      <c r="B594" s="7">
        <v>31.13</v>
      </c>
      <c r="C594">
        <v>0</v>
      </c>
      <c r="D594" s="7">
        <v>256.64706999999999</v>
      </c>
    </row>
    <row r="595" spans="1:4" x14ac:dyDescent="0.25">
      <c r="A595" s="6">
        <v>21</v>
      </c>
      <c r="B595" s="7">
        <v>21.85</v>
      </c>
      <c r="C595">
        <v>1</v>
      </c>
      <c r="D595" s="7">
        <v>1535.9104499999999</v>
      </c>
    </row>
    <row r="596" spans="1:4" x14ac:dyDescent="0.25">
      <c r="A596" s="6">
        <v>41</v>
      </c>
      <c r="B596" s="7">
        <v>40.26</v>
      </c>
      <c r="C596">
        <v>0</v>
      </c>
      <c r="D596" s="7">
        <v>570.91643999999997</v>
      </c>
    </row>
    <row r="597" spans="1:4" x14ac:dyDescent="0.25">
      <c r="A597" s="6">
        <v>46</v>
      </c>
      <c r="B597" s="7">
        <v>33.725000000000001</v>
      </c>
      <c r="C597">
        <v>0</v>
      </c>
      <c r="D597" s="7">
        <v>882.39857499999994</v>
      </c>
    </row>
    <row r="598" spans="1:4" x14ac:dyDescent="0.25">
      <c r="A598" s="6">
        <v>42</v>
      </c>
      <c r="B598" s="7">
        <v>29.48</v>
      </c>
      <c r="C598">
        <v>0</v>
      </c>
      <c r="D598" s="7">
        <v>764.03091999999992</v>
      </c>
    </row>
    <row r="599" spans="1:4" x14ac:dyDescent="0.25">
      <c r="A599" s="6">
        <v>34</v>
      </c>
      <c r="B599" s="7">
        <v>33.25</v>
      </c>
      <c r="C599">
        <v>0</v>
      </c>
      <c r="D599" s="7">
        <v>559.48455000000001</v>
      </c>
    </row>
    <row r="600" spans="1:4" x14ac:dyDescent="0.25">
      <c r="A600" s="6">
        <v>43</v>
      </c>
      <c r="B600" s="7">
        <v>32.6</v>
      </c>
      <c r="C600">
        <v>0</v>
      </c>
      <c r="D600" s="7">
        <v>744.15010000000007</v>
      </c>
    </row>
    <row r="601" spans="1:4" x14ac:dyDescent="0.25">
      <c r="A601" s="6">
        <v>52</v>
      </c>
      <c r="B601" s="7">
        <v>37.524999999999999</v>
      </c>
      <c r="C601">
        <v>0</v>
      </c>
      <c r="D601" s="7">
        <v>3347.197189</v>
      </c>
    </row>
    <row r="602" spans="1:4" x14ac:dyDescent="0.25">
      <c r="A602" s="6">
        <v>18</v>
      </c>
      <c r="B602" s="7">
        <v>39.159999999999997</v>
      </c>
      <c r="C602">
        <v>0</v>
      </c>
      <c r="D602" s="7">
        <v>163.30444</v>
      </c>
    </row>
    <row r="603" spans="1:4" x14ac:dyDescent="0.25">
      <c r="A603" s="6">
        <v>51</v>
      </c>
      <c r="B603" s="7">
        <v>31.635000000000002</v>
      </c>
      <c r="C603">
        <v>0</v>
      </c>
      <c r="D603" s="7">
        <v>917.41356500000006</v>
      </c>
    </row>
    <row r="604" spans="1:4" x14ac:dyDescent="0.25">
      <c r="A604" s="6">
        <v>56</v>
      </c>
      <c r="B604" s="7">
        <v>25.3</v>
      </c>
      <c r="C604">
        <v>0</v>
      </c>
      <c r="D604" s="7">
        <v>1107.0535</v>
      </c>
    </row>
    <row r="605" spans="1:4" x14ac:dyDescent="0.25">
      <c r="A605" s="6">
        <v>64</v>
      </c>
      <c r="B605" s="7">
        <v>39.049999999999997</v>
      </c>
      <c r="C605">
        <v>0</v>
      </c>
      <c r="D605" s="7">
        <v>1608.5127500000001</v>
      </c>
    </row>
    <row r="606" spans="1:4" x14ac:dyDescent="0.25">
      <c r="A606" s="6">
        <v>19</v>
      </c>
      <c r="B606" s="7">
        <v>28.31</v>
      </c>
      <c r="C606">
        <v>1</v>
      </c>
      <c r="D606" s="7">
        <v>1746.8983899999998</v>
      </c>
    </row>
    <row r="607" spans="1:4" x14ac:dyDescent="0.25">
      <c r="A607" s="6">
        <v>51</v>
      </c>
      <c r="B607" s="7">
        <v>34.1</v>
      </c>
      <c r="C607">
        <v>0</v>
      </c>
      <c r="D607" s="7">
        <v>928.35619999999994</v>
      </c>
    </row>
    <row r="608" spans="1:4" x14ac:dyDescent="0.25">
      <c r="A608" s="6">
        <v>27</v>
      </c>
      <c r="B608" s="7">
        <v>25.175000000000001</v>
      </c>
      <c r="C608">
        <v>0</v>
      </c>
      <c r="D608" s="7">
        <v>355.86202500000002</v>
      </c>
    </row>
    <row r="609" spans="1:4" x14ac:dyDescent="0.25">
      <c r="A609" s="6">
        <v>59</v>
      </c>
      <c r="B609" s="7">
        <v>23.655000000000001</v>
      </c>
      <c r="C609">
        <v>1</v>
      </c>
      <c r="D609" s="7">
        <v>2567.877845</v>
      </c>
    </row>
    <row r="610" spans="1:4" x14ac:dyDescent="0.25">
      <c r="A610" s="6">
        <v>28</v>
      </c>
      <c r="B610" s="7">
        <v>26.98</v>
      </c>
      <c r="C610">
        <v>0</v>
      </c>
      <c r="D610" s="7">
        <v>443.50941999999998</v>
      </c>
    </row>
    <row r="611" spans="1:4" x14ac:dyDescent="0.25">
      <c r="A611" s="6">
        <v>30</v>
      </c>
      <c r="B611" s="7">
        <v>37.799999999999997</v>
      </c>
      <c r="C611">
        <v>1</v>
      </c>
      <c r="D611" s="7">
        <v>3924.1442000000002</v>
      </c>
    </row>
    <row r="612" spans="1:4" x14ac:dyDescent="0.25">
      <c r="A612" s="6">
        <v>47</v>
      </c>
      <c r="B612" s="7">
        <v>29.37</v>
      </c>
      <c r="C612">
        <v>0</v>
      </c>
      <c r="D612" s="7">
        <v>854.76913000000002</v>
      </c>
    </row>
    <row r="613" spans="1:4" x14ac:dyDescent="0.25">
      <c r="A613" s="6">
        <v>38</v>
      </c>
      <c r="B613" s="7">
        <v>34.799999999999997</v>
      </c>
      <c r="C613">
        <v>0</v>
      </c>
      <c r="D613" s="7">
        <v>657.15440000000001</v>
      </c>
    </row>
    <row r="614" spans="1:4" x14ac:dyDescent="0.25">
      <c r="A614" s="6">
        <v>18</v>
      </c>
      <c r="B614" s="7">
        <v>33.155000000000001</v>
      </c>
      <c r="C614">
        <v>0</v>
      </c>
      <c r="D614" s="7">
        <v>220.769745</v>
      </c>
    </row>
    <row r="615" spans="1:4" x14ac:dyDescent="0.25">
      <c r="A615" s="6">
        <v>34</v>
      </c>
      <c r="B615" s="7">
        <v>19</v>
      </c>
      <c r="C615">
        <v>0</v>
      </c>
      <c r="D615" s="7">
        <v>675.30379999999991</v>
      </c>
    </row>
    <row r="616" spans="1:4" x14ac:dyDescent="0.25">
      <c r="A616" s="6">
        <v>20</v>
      </c>
      <c r="B616" s="7">
        <v>33</v>
      </c>
      <c r="C616">
        <v>0</v>
      </c>
      <c r="D616" s="7">
        <v>188.00700000000001</v>
      </c>
    </row>
    <row r="617" spans="1:4" x14ac:dyDescent="0.25">
      <c r="A617" s="6">
        <v>47</v>
      </c>
      <c r="B617" s="7">
        <v>36.630000000000003</v>
      </c>
      <c r="C617">
        <v>1</v>
      </c>
      <c r="D617" s="7">
        <v>4296.9852700000001</v>
      </c>
    </row>
    <row r="618" spans="1:4" x14ac:dyDescent="0.25">
      <c r="A618" s="6">
        <v>56</v>
      </c>
      <c r="B618" s="7">
        <v>28.594999999999999</v>
      </c>
      <c r="C618">
        <v>0</v>
      </c>
      <c r="D618" s="7">
        <v>1165.8115050000001</v>
      </c>
    </row>
    <row r="619" spans="1:4" x14ac:dyDescent="0.25">
      <c r="A619" s="6">
        <v>49</v>
      </c>
      <c r="B619" s="7">
        <v>25.6</v>
      </c>
      <c r="C619">
        <v>1</v>
      </c>
      <c r="D619" s="7">
        <v>2330.6547</v>
      </c>
    </row>
    <row r="620" spans="1:4" x14ac:dyDescent="0.25">
      <c r="A620" s="6">
        <v>19</v>
      </c>
      <c r="B620" s="7">
        <v>33.11</v>
      </c>
      <c r="C620">
        <v>1</v>
      </c>
      <c r="D620" s="7">
        <v>3443.9855900000002</v>
      </c>
    </row>
    <row r="621" spans="1:4" x14ac:dyDescent="0.25">
      <c r="A621" s="6">
        <v>55</v>
      </c>
      <c r="B621" s="7">
        <v>37.1</v>
      </c>
      <c r="C621">
        <v>0</v>
      </c>
      <c r="D621" s="7">
        <v>1071.3643999999999</v>
      </c>
    </row>
    <row r="622" spans="1:4" x14ac:dyDescent="0.25">
      <c r="A622" s="6">
        <v>30</v>
      </c>
      <c r="B622" s="7">
        <v>31.4</v>
      </c>
      <c r="C622">
        <v>0</v>
      </c>
      <c r="D622" s="7">
        <v>365.93459999999999</v>
      </c>
    </row>
    <row r="623" spans="1:4" x14ac:dyDescent="0.25">
      <c r="A623" s="6">
        <v>37</v>
      </c>
      <c r="B623" s="7">
        <v>34.1</v>
      </c>
      <c r="C623">
        <v>1</v>
      </c>
      <c r="D623" s="7">
        <v>4018.2246</v>
      </c>
    </row>
    <row r="624" spans="1:4" x14ac:dyDescent="0.25">
      <c r="A624" s="6">
        <v>49</v>
      </c>
      <c r="B624" s="7">
        <v>21.3</v>
      </c>
      <c r="C624">
        <v>0</v>
      </c>
      <c r="D624" s="7">
        <v>918.21699999999998</v>
      </c>
    </row>
    <row r="625" spans="1:4" x14ac:dyDescent="0.25">
      <c r="A625" s="6">
        <v>18</v>
      </c>
      <c r="B625" s="7">
        <v>33.534999999999997</v>
      </c>
      <c r="C625">
        <v>1</v>
      </c>
      <c r="D625" s="7">
        <v>3461.7840649999998</v>
      </c>
    </row>
    <row r="626" spans="1:4" x14ac:dyDescent="0.25">
      <c r="A626" s="6">
        <v>59</v>
      </c>
      <c r="B626" s="7">
        <v>28.785</v>
      </c>
      <c r="C626">
        <v>0</v>
      </c>
      <c r="D626" s="7">
        <v>1212.961415</v>
      </c>
    </row>
    <row r="627" spans="1:4" x14ac:dyDescent="0.25">
      <c r="A627" s="6">
        <v>29</v>
      </c>
      <c r="B627" s="7">
        <v>26.03</v>
      </c>
      <c r="C627">
        <v>0</v>
      </c>
      <c r="D627" s="7">
        <v>373.64647000000002</v>
      </c>
    </row>
    <row r="628" spans="1:4" x14ac:dyDescent="0.25">
      <c r="A628" s="6">
        <v>36</v>
      </c>
      <c r="B628" s="7">
        <v>28.88</v>
      </c>
      <c r="C628">
        <v>0</v>
      </c>
      <c r="D628" s="7">
        <v>674.85911999999996</v>
      </c>
    </row>
    <row r="629" spans="1:4" x14ac:dyDescent="0.25">
      <c r="A629" s="6">
        <v>33</v>
      </c>
      <c r="B629" s="7">
        <v>42.46</v>
      </c>
      <c r="C629">
        <v>0</v>
      </c>
      <c r="D629" s="7">
        <v>1132.6714870000001</v>
      </c>
    </row>
    <row r="630" spans="1:4" x14ac:dyDescent="0.25">
      <c r="A630" s="6">
        <v>58</v>
      </c>
      <c r="B630" s="7">
        <v>38</v>
      </c>
      <c r="C630">
        <v>0</v>
      </c>
      <c r="D630" s="7">
        <v>1136.5952</v>
      </c>
    </row>
    <row r="631" spans="1:4" x14ac:dyDescent="0.25">
      <c r="A631" s="6">
        <v>44</v>
      </c>
      <c r="B631" s="7">
        <v>38.950000000000003</v>
      </c>
      <c r="C631">
        <v>1</v>
      </c>
      <c r="D631" s="7">
        <v>4298.3458499999997</v>
      </c>
    </row>
    <row r="632" spans="1:4" x14ac:dyDescent="0.25">
      <c r="A632" s="6">
        <v>53</v>
      </c>
      <c r="B632" s="7">
        <v>36.1</v>
      </c>
      <c r="C632">
        <v>0</v>
      </c>
      <c r="D632" s="7">
        <v>1008.5845999999999</v>
      </c>
    </row>
    <row r="633" spans="1:4" x14ac:dyDescent="0.25">
      <c r="A633" s="6">
        <v>24</v>
      </c>
      <c r="B633" s="7">
        <v>29.3</v>
      </c>
      <c r="C633">
        <v>0</v>
      </c>
      <c r="D633" s="7">
        <v>197.78149999999999</v>
      </c>
    </row>
    <row r="634" spans="1:4" x14ac:dyDescent="0.25">
      <c r="A634" s="6">
        <v>29</v>
      </c>
      <c r="B634" s="7">
        <v>35.53</v>
      </c>
      <c r="C634">
        <v>0</v>
      </c>
      <c r="D634" s="7">
        <v>336.66696999999999</v>
      </c>
    </row>
    <row r="635" spans="1:4" x14ac:dyDescent="0.25">
      <c r="A635" s="6">
        <v>40</v>
      </c>
      <c r="B635" s="7">
        <v>22.704999999999998</v>
      </c>
      <c r="C635">
        <v>0</v>
      </c>
      <c r="D635" s="7">
        <v>717.33599500000003</v>
      </c>
    </row>
    <row r="636" spans="1:4" x14ac:dyDescent="0.25">
      <c r="A636" s="6">
        <v>51</v>
      </c>
      <c r="B636" s="7">
        <v>39.700000000000003</v>
      </c>
      <c r="C636">
        <v>0</v>
      </c>
      <c r="D636" s="7">
        <v>939.13459999999998</v>
      </c>
    </row>
    <row r="637" spans="1:4" x14ac:dyDescent="0.25">
      <c r="A637" s="6">
        <v>64</v>
      </c>
      <c r="B637" s="7">
        <v>38.19</v>
      </c>
      <c r="C637">
        <v>0</v>
      </c>
      <c r="D637" s="7">
        <v>1441.09321</v>
      </c>
    </row>
    <row r="638" spans="1:4" x14ac:dyDescent="0.25">
      <c r="A638" s="6">
        <v>19</v>
      </c>
      <c r="B638" s="7">
        <v>24.51</v>
      </c>
      <c r="C638">
        <v>0</v>
      </c>
      <c r="D638" s="7">
        <v>270.91118999999998</v>
      </c>
    </row>
    <row r="639" spans="1:4" x14ac:dyDescent="0.25">
      <c r="A639" s="6">
        <v>35</v>
      </c>
      <c r="B639" s="7">
        <v>38.094999999999999</v>
      </c>
      <c r="C639">
        <v>0</v>
      </c>
      <c r="D639" s="7">
        <v>2491.5046259999999</v>
      </c>
    </row>
    <row r="640" spans="1:4" x14ac:dyDescent="0.25">
      <c r="A640" s="6">
        <v>39</v>
      </c>
      <c r="B640" s="7">
        <v>26.41</v>
      </c>
      <c r="C640">
        <v>1</v>
      </c>
      <c r="D640" s="7">
        <v>2014.93229</v>
      </c>
    </row>
    <row r="641" spans="1:4" x14ac:dyDescent="0.25">
      <c r="A641" s="6">
        <v>56</v>
      </c>
      <c r="B641" s="7">
        <v>33.659999999999997</v>
      </c>
      <c r="C641">
        <v>0</v>
      </c>
      <c r="D641" s="7">
        <v>1294.91554</v>
      </c>
    </row>
    <row r="642" spans="1:4" x14ac:dyDescent="0.25">
      <c r="A642" s="6">
        <v>33</v>
      </c>
      <c r="B642" s="7">
        <v>42.4</v>
      </c>
      <c r="C642">
        <v>0</v>
      </c>
      <c r="D642" s="7">
        <v>666.62430000000006</v>
      </c>
    </row>
    <row r="643" spans="1:4" x14ac:dyDescent="0.25">
      <c r="A643" s="6">
        <v>42</v>
      </c>
      <c r="B643" s="7">
        <v>28.31</v>
      </c>
      <c r="C643">
        <v>1</v>
      </c>
      <c r="D643" s="7">
        <v>3278.7458590000001</v>
      </c>
    </row>
    <row r="644" spans="1:4" x14ac:dyDescent="0.25">
      <c r="A644" s="6">
        <v>61</v>
      </c>
      <c r="B644" s="7">
        <v>33.914999999999999</v>
      </c>
      <c r="C644">
        <v>0</v>
      </c>
      <c r="D644" s="7">
        <v>1314.386485</v>
      </c>
    </row>
    <row r="645" spans="1:4" x14ac:dyDescent="0.25">
      <c r="A645" s="6">
        <v>23</v>
      </c>
      <c r="B645" s="7">
        <v>34.96</v>
      </c>
      <c r="C645">
        <v>0</v>
      </c>
      <c r="D645" s="7">
        <v>446.66214000000002</v>
      </c>
    </row>
    <row r="646" spans="1:4" x14ac:dyDescent="0.25">
      <c r="A646" s="6">
        <v>43</v>
      </c>
      <c r="B646" s="7">
        <v>35.31</v>
      </c>
      <c r="C646">
        <v>0</v>
      </c>
      <c r="D646" s="7">
        <v>1880.6145469999999</v>
      </c>
    </row>
    <row r="647" spans="1:4" x14ac:dyDescent="0.25">
      <c r="A647" s="6">
        <v>48</v>
      </c>
      <c r="B647" s="7">
        <v>30.78</v>
      </c>
      <c r="C647">
        <v>0</v>
      </c>
      <c r="D647" s="7">
        <v>1014.1136200000001</v>
      </c>
    </row>
    <row r="648" spans="1:4" x14ac:dyDescent="0.25">
      <c r="A648" s="6">
        <v>39</v>
      </c>
      <c r="B648" s="7">
        <v>26.22</v>
      </c>
      <c r="C648">
        <v>0</v>
      </c>
      <c r="D648" s="7">
        <v>612.35688000000005</v>
      </c>
    </row>
    <row r="649" spans="1:4" x14ac:dyDescent="0.25">
      <c r="A649" s="6">
        <v>40</v>
      </c>
      <c r="B649" s="7">
        <v>23.37</v>
      </c>
      <c r="C649">
        <v>0</v>
      </c>
      <c r="D649" s="7">
        <v>825.22842999999989</v>
      </c>
    </row>
    <row r="650" spans="1:4" x14ac:dyDescent="0.25">
      <c r="A650" s="6">
        <v>18</v>
      </c>
      <c r="B650" s="7">
        <v>28.5</v>
      </c>
      <c r="C650">
        <v>0</v>
      </c>
      <c r="D650" s="7">
        <v>171.2227</v>
      </c>
    </row>
    <row r="651" spans="1:4" x14ac:dyDescent="0.25">
      <c r="A651" s="6">
        <v>58</v>
      </c>
      <c r="B651" s="7">
        <v>32.965000000000003</v>
      </c>
      <c r="C651">
        <v>0</v>
      </c>
      <c r="D651" s="7">
        <v>1243.095335</v>
      </c>
    </row>
    <row r="652" spans="1:4" x14ac:dyDescent="0.25">
      <c r="A652" s="6">
        <v>49</v>
      </c>
      <c r="B652" s="7">
        <v>42.68</v>
      </c>
      <c r="C652">
        <v>0</v>
      </c>
      <c r="D652" s="7">
        <v>980.08881999999994</v>
      </c>
    </row>
    <row r="653" spans="1:4" x14ac:dyDescent="0.25">
      <c r="A653" s="6">
        <v>53</v>
      </c>
      <c r="B653" s="7">
        <v>39.6</v>
      </c>
      <c r="C653">
        <v>0</v>
      </c>
      <c r="D653" s="7">
        <v>1057.9711</v>
      </c>
    </row>
    <row r="654" spans="1:4" x14ac:dyDescent="0.25">
      <c r="A654" s="6">
        <v>48</v>
      </c>
      <c r="B654" s="7">
        <v>31.13</v>
      </c>
      <c r="C654">
        <v>0</v>
      </c>
      <c r="D654" s="7">
        <v>828.06227000000001</v>
      </c>
    </row>
    <row r="655" spans="1:4" x14ac:dyDescent="0.25">
      <c r="A655" s="6">
        <v>45</v>
      </c>
      <c r="B655" s="7">
        <v>36.299999999999997</v>
      </c>
      <c r="C655">
        <v>0</v>
      </c>
      <c r="D655" s="7">
        <v>852.75319999999988</v>
      </c>
    </row>
    <row r="656" spans="1:4" x14ac:dyDescent="0.25">
      <c r="A656" s="6">
        <v>59</v>
      </c>
      <c r="B656" s="7">
        <v>35.200000000000003</v>
      </c>
      <c r="C656">
        <v>0</v>
      </c>
      <c r="D656" s="7">
        <v>1224.4531000000002</v>
      </c>
    </row>
    <row r="657" spans="1:4" x14ac:dyDescent="0.25">
      <c r="A657" s="6">
        <v>52</v>
      </c>
      <c r="B657" s="7">
        <v>25.3</v>
      </c>
      <c r="C657">
        <v>1</v>
      </c>
      <c r="D657" s="7">
        <v>2466.7419</v>
      </c>
    </row>
    <row r="658" spans="1:4" x14ac:dyDescent="0.25">
      <c r="A658" s="6">
        <v>26</v>
      </c>
      <c r="B658" s="7">
        <v>42.4</v>
      </c>
      <c r="C658">
        <v>0</v>
      </c>
      <c r="D658" s="7">
        <v>341.0324</v>
      </c>
    </row>
    <row r="659" spans="1:4" x14ac:dyDescent="0.25">
      <c r="A659" s="6">
        <v>27</v>
      </c>
      <c r="B659" s="7">
        <v>33.155000000000001</v>
      </c>
      <c r="C659">
        <v>0</v>
      </c>
      <c r="D659" s="7">
        <v>405.87124499999999</v>
      </c>
    </row>
    <row r="660" spans="1:4" x14ac:dyDescent="0.25">
      <c r="A660" s="6">
        <v>48</v>
      </c>
      <c r="B660" s="7">
        <v>35.909999999999997</v>
      </c>
      <c r="C660">
        <v>0</v>
      </c>
      <c r="D660" s="7">
        <v>2639.2260289999999</v>
      </c>
    </row>
    <row r="661" spans="1:4" x14ac:dyDescent="0.25">
      <c r="A661" s="6">
        <v>57</v>
      </c>
      <c r="B661" s="7">
        <v>28.785</v>
      </c>
      <c r="C661">
        <v>0</v>
      </c>
      <c r="D661" s="7">
        <v>1439.4398150000002</v>
      </c>
    </row>
    <row r="662" spans="1:4" x14ac:dyDescent="0.25">
      <c r="A662" s="6">
        <v>37</v>
      </c>
      <c r="B662" s="7">
        <v>46.53</v>
      </c>
      <c r="C662">
        <v>0</v>
      </c>
      <c r="D662" s="7">
        <v>643.56236999999999</v>
      </c>
    </row>
    <row r="663" spans="1:4" x14ac:dyDescent="0.25">
      <c r="A663" s="6">
        <v>57</v>
      </c>
      <c r="B663" s="7">
        <v>23.98</v>
      </c>
      <c r="C663">
        <v>0</v>
      </c>
      <c r="D663" s="7">
        <v>2219.2437110000001</v>
      </c>
    </row>
    <row r="664" spans="1:4" x14ac:dyDescent="0.25">
      <c r="A664" s="6">
        <v>32</v>
      </c>
      <c r="B664" s="7">
        <v>31.54</v>
      </c>
      <c r="C664">
        <v>0</v>
      </c>
      <c r="D664" s="7">
        <v>514.85526000000004</v>
      </c>
    </row>
    <row r="665" spans="1:4" x14ac:dyDescent="0.25">
      <c r="A665" s="6">
        <v>18</v>
      </c>
      <c r="B665" s="7">
        <v>33.659999999999997</v>
      </c>
      <c r="C665">
        <v>0</v>
      </c>
      <c r="D665" s="7">
        <v>113.63994</v>
      </c>
    </row>
    <row r="666" spans="1:4" x14ac:dyDescent="0.25">
      <c r="A666" s="6">
        <v>64</v>
      </c>
      <c r="B666" s="7">
        <v>22.99</v>
      </c>
      <c r="C666">
        <v>1</v>
      </c>
      <c r="D666" s="7">
        <v>2703.7914100000003</v>
      </c>
    </row>
    <row r="667" spans="1:4" x14ac:dyDescent="0.25">
      <c r="A667" s="6">
        <v>43</v>
      </c>
      <c r="B667" s="7">
        <v>38.06</v>
      </c>
      <c r="C667">
        <v>1</v>
      </c>
      <c r="D667" s="7">
        <v>4256.0430399999996</v>
      </c>
    </row>
    <row r="668" spans="1:4" x14ac:dyDescent="0.25">
      <c r="A668" s="6">
        <v>49</v>
      </c>
      <c r="B668" s="7">
        <v>28.7</v>
      </c>
      <c r="C668">
        <v>0</v>
      </c>
      <c r="D668" s="7">
        <v>870.34559999999999</v>
      </c>
    </row>
    <row r="669" spans="1:4" x14ac:dyDescent="0.25">
      <c r="A669" s="6">
        <v>40</v>
      </c>
      <c r="B669" s="7">
        <v>32.774999999999999</v>
      </c>
      <c r="C669">
        <v>1</v>
      </c>
      <c r="D669" s="7">
        <v>4000.3332249999999</v>
      </c>
    </row>
    <row r="670" spans="1:4" x14ac:dyDescent="0.25">
      <c r="A670" s="6">
        <v>62</v>
      </c>
      <c r="B670" s="7">
        <v>32.015000000000001</v>
      </c>
      <c r="C670">
        <v>1</v>
      </c>
      <c r="D670" s="7">
        <v>4571.0207849999997</v>
      </c>
    </row>
    <row r="671" spans="1:4" x14ac:dyDescent="0.25">
      <c r="A671" s="6">
        <v>40</v>
      </c>
      <c r="B671" s="7">
        <v>29.81</v>
      </c>
      <c r="C671">
        <v>0</v>
      </c>
      <c r="D671" s="7">
        <v>650.02359000000001</v>
      </c>
    </row>
    <row r="672" spans="1:4" x14ac:dyDescent="0.25">
      <c r="A672" s="6">
        <v>30</v>
      </c>
      <c r="B672" s="7">
        <v>31.57</v>
      </c>
      <c r="C672">
        <v>0</v>
      </c>
      <c r="D672" s="7">
        <v>483.75823000000003</v>
      </c>
    </row>
    <row r="673" spans="1:4" x14ac:dyDescent="0.25">
      <c r="A673" s="6">
        <v>29</v>
      </c>
      <c r="B673" s="7">
        <v>31.16</v>
      </c>
      <c r="C673">
        <v>0</v>
      </c>
      <c r="D673" s="7">
        <v>394.35954000000004</v>
      </c>
    </row>
    <row r="674" spans="1:4" x14ac:dyDescent="0.25">
      <c r="A674" s="6">
        <v>36</v>
      </c>
      <c r="B674" s="7">
        <v>29.7</v>
      </c>
      <c r="C674">
        <v>0</v>
      </c>
      <c r="D674" s="7">
        <v>439.97309999999999</v>
      </c>
    </row>
    <row r="675" spans="1:4" x14ac:dyDescent="0.25">
      <c r="A675" s="6">
        <v>41</v>
      </c>
      <c r="B675" s="7">
        <v>31.02</v>
      </c>
      <c r="C675">
        <v>0</v>
      </c>
      <c r="D675" s="7">
        <v>618.53208000000006</v>
      </c>
    </row>
    <row r="676" spans="1:4" x14ac:dyDescent="0.25">
      <c r="A676" s="6">
        <v>44</v>
      </c>
      <c r="B676" s="7">
        <v>43.89</v>
      </c>
      <c r="C676">
        <v>1</v>
      </c>
      <c r="D676" s="7">
        <v>4620.0985099999998</v>
      </c>
    </row>
    <row r="677" spans="1:4" x14ac:dyDescent="0.25">
      <c r="A677" s="6">
        <v>45</v>
      </c>
      <c r="B677" s="7">
        <v>21.375</v>
      </c>
      <c r="C677">
        <v>0</v>
      </c>
      <c r="D677" s="7">
        <v>722.27862500000003</v>
      </c>
    </row>
    <row r="678" spans="1:4" x14ac:dyDescent="0.25">
      <c r="A678" s="6">
        <v>55</v>
      </c>
      <c r="B678" s="7">
        <v>40.81</v>
      </c>
      <c r="C678">
        <v>0</v>
      </c>
      <c r="D678" s="7">
        <v>1248.5800899999999</v>
      </c>
    </row>
    <row r="679" spans="1:4" x14ac:dyDescent="0.25">
      <c r="A679" s="6">
        <v>60</v>
      </c>
      <c r="B679" s="7">
        <v>31.35</v>
      </c>
      <c r="C679">
        <v>1</v>
      </c>
      <c r="D679" s="7">
        <v>4613.0526499999996</v>
      </c>
    </row>
    <row r="680" spans="1:4" x14ac:dyDescent="0.25">
      <c r="A680" s="6">
        <v>56</v>
      </c>
      <c r="B680" s="7">
        <v>36.1</v>
      </c>
      <c r="C680">
        <v>0</v>
      </c>
      <c r="D680" s="7">
        <v>1236.3547000000001</v>
      </c>
    </row>
    <row r="681" spans="1:4" x14ac:dyDescent="0.25">
      <c r="A681" s="6">
        <v>49</v>
      </c>
      <c r="B681" s="7">
        <v>23.18</v>
      </c>
      <c r="C681">
        <v>0</v>
      </c>
      <c r="D681" s="7">
        <v>1015.67832</v>
      </c>
    </row>
    <row r="682" spans="1:4" x14ac:dyDescent="0.25">
      <c r="A682" s="6">
        <v>21</v>
      </c>
      <c r="B682" s="7">
        <v>17.399999999999999</v>
      </c>
      <c r="C682">
        <v>0</v>
      </c>
      <c r="D682" s="7">
        <v>258.52689999999996</v>
      </c>
    </row>
    <row r="683" spans="1:4" x14ac:dyDescent="0.25">
      <c r="A683" s="6">
        <v>19</v>
      </c>
      <c r="B683" s="7">
        <v>20.3</v>
      </c>
      <c r="C683">
        <v>0</v>
      </c>
      <c r="D683" s="7">
        <v>124.226</v>
      </c>
    </row>
    <row r="684" spans="1:4" x14ac:dyDescent="0.25">
      <c r="A684" s="6">
        <v>39</v>
      </c>
      <c r="B684" s="7">
        <v>35.299999999999997</v>
      </c>
      <c r="C684">
        <v>1</v>
      </c>
      <c r="D684" s="7">
        <v>4010.3890000000001</v>
      </c>
    </row>
    <row r="685" spans="1:4" x14ac:dyDescent="0.25">
      <c r="A685" s="6">
        <v>53</v>
      </c>
      <c r="B685" s="7">
        <v>24.32</v>
      </c>
      <c r="C685">
        <v>0</v>
      </c>
      <c r="D685" s="7">
        <v>986.34717999999998</v>
      </c>
    </row>
    <row r="686" spans="1:4" x14ac:dyDescent="0.25">
      <c r="A686" s="6">
        <v>33</v>
      </c>
      <c r="B686" s="7">
        <v>18.5</v>
      </c>
      <c r="C686">
        <v>0</v>
      </c>
      <c r="D686" s="7">
        <v>476.60219999999998</v>
      </c>
    </row>
    <row r="687" spans="1:4" x14ac:dyDescent="0.25">
      <c r="A687" s="6">
        <v>53</v>
      </c>
      <c r="B687" s="7">
        <v>26.41</v>
      </c>
      <c r="C687">
        <v>0</v>
      </c>
      <c r="D687" s="7">
        <v>1124.43769</v>
      </c>
    </row>
    <row r="688" spans="1:4" x14ac:dyDescent="0.25">
      <c r="A688" s="6">
        <v>42</v>
      </c>
      <c r="B688" s="7">
        <v>26.125</v>
      </c>
      <c r="C688">
        <v>0</v>
      </c>
      <c r="D688" s="7">
        <v>772.96457499999997</v>
      </c>
    </row>
    <row r="689" spans="1:4" x14ac:dyDescent="0.25">
      <c r="A689" s="6">
        <v>40</v>
      </c>
      <c r="B689" s="7">
        <v>41.69</v>
      </c>
      <c r="C689">
        <v>0</v>
      </c>
      <c r="D689" s="7">
        <v>543.87491</v>
      </c>
    </row>
    <row r="690" spans="1:4" x14ac:dyDescent="0.25">
      <c r="A690" s="6">
        <v>47</v>
      </c>
      <c r="B690" s="7">
        <v>24.1</v>
      </c>
      <c r="C690">
        <v>0</v>
      </c>
      <c r="D690" s="7">
        <v>2623.6579969999998</v>
      </c>
    </row>
    <row r="691" spans="1:4" x14ac:dyDescent="0.25">
      <c r="A691" s="6">
        <v>27</v>
      </c>
      <c r="B691" s="7">
        <v>31.13</v>
      </c>
      <c r="C691">
        <v>1</v>
      </c>
      <c r="D691" s="7">
        <v>3480.6467700000003</v>
      </c>
    </row>
    <row r="692" spans="1:4" x14ac:dyDescent="0.25">
      <c r="A692" s="6">
        <v>21</v>
      </c>
      <c r="B692" s="7">
        <v>27.36</v>
      </c>
      <c r="C692">
        <v>0</v>
      </c>
      <c r="D692" s="7">
        <v>210.41134000000002</v>
      </c>
    </row>
    <row r="693" spans="1:4" x14ac:dyDescent="0.25">
      <c r="A693" s="6">
        <v>47</v>
      </c>
      <c r="B693" s="7">
        <v>36.200000000000003</v>
      </c>
      <c r="C693">
        <v>0</v>
      </c>
      <c r="D693" s="7">
        <v>806.81850000000009</v>
      </c>
    </row>
    <row r="694" spans="1:4" x14ac:dyDescent="0.25">
      <c r="A694" s="6">
        <v>20</v>
      </c>
      <c r="B694" s="7">
        <v>32.395000000000003</v>
      </c>
      <c r="C694">
        <v>0</v>
      </c>
      <c r="D694" s="7">
        <v>236.222905</v>
      </c>
    </row>
    <row r="695" spans="1:4" x14ac:dyDescent="0.25">
      <c r="A695" s="6">
        <v>24</v>
      </c>
      <c r="B695" s="7">
        <v>23.655000000000001</v>
      </c>
      <c r="C695">
        <v>0</v>
      </c>
      <c r="D695" s="7">
        <v>235.29684499999999</v>
      </c>
    </row>
    <row r="696" spans="1:4" x14ac:dyDescent="0.25">
      <c r="A696" s="6">
        <v>27</v>
      </c>
      <c r="B696" s="7">
        <v>34.799999999999997</v>
      </c>
      <c r="C696">
        <v>0</v>
      </c>
      <c r="D696" s="7">
        <v>357.79989999999998</v>
      </c>
    </row>
    <row r="697" spans="1:4" x14ac:dyDescent="0.25">
      <c r="A697" s="6">
        <v>26</v>
      </c>
      <c r="B697" s="7">
        <v>40.185000000000002</v>
      </c>
      <c r="C697">
        <v>0</v>
      </c>
      <c r="D697" s="7">
        <v>320.12451500000003</v>
      </c>
    </row>
    <row r="698" spans="1:4" x14ac:dyDescent="0.25">
      <c r="A698" s="6">
        <v>53</v>
      </c>
      <c r="B698" s="7">
        <v>32.299999999999997</v>
      </c>
      <c r="C698">
        <v>0</v>
      </c>
      <c r="D698" s="7">
        <v>2918.648236</v>
      </c>
    </row>
    <row r="699" spans="1:4" x14ac:dyDescent="0.25">
      <c r="A699" s="6">
        <v>41</v>
      </c>
      <c r="B699" s="7">
        <v>35.75</v>
      </c>
      <c r="C699">
        <v>1</v>
      </c>
      <c r="D699" s="7">
        <v>4027.3645499999998</v>
      </c>
    </row>
    <row r="700" spans="1:4" x14ac:dyDescent="0.25">
      <c r="A700" s="6">
        <v>56</v>
      </c>
      <c r="B700" s="7">
        <v>33.725000000000001</v>
      </c>
      <c r="C700">
        <v>0</v>
      </c>
      <c r="D700" s="7">
        <v>1097.624575</v>
      </c>
    </row>
    <row r="701" spans="1:4" x14ac:dyDescent="0.25">
      <c r="A701" s="6">
        <v>23</v>
      </c>
      <c r="B701" s="7">
        <v>39.270000000000003</v>
      </c>
      <c r="C701">
        <v>0</v>
      </c>
      <c r="D701" s="7">
        <v>350.06122999999997</v>
      </c>
    </row>
    <row r="702" spans="1:4" x14ac:dyDescent="0.25">
      <c r="A702" s="6">
        <v>21</v>
      </c>
      <c r="B702" s="7">
        <v>34.869999999999997</v>
      </c>
      <c r="C702">
        <v>0</v>
      </c>
      <c r="D702" s="7">
        <v>202.05522999999999</v>
      </c>
    </row>
    <row r="703" spans="1:4" x14ac:dyDescent="0.25">
      <c r="A703" s="6">
        <v>50</v>
      </c>
      <c r="B703" s="7">
        <v>44.744999999999997</v>
      </c>
      <c r="C703">
        <v>0</v>
      </c>
      <c r="D703" s="7">
        <v>954.16955500000006</v>
      </c>
    </row>
    <row r="704" spans="1:4" x14ac:dyDescent="0.25">
      <c r="A704" s="6">
        <v>53</v>
      </c>
      <c r="B704" s="7">
        <v>41.47</v>
      </c>
      <c r="C704">
        <v>0</v>
      </c>
      <c r="D704" s="7">
        <v>950.43102999999996</v>
      </c>
    </row>
    <row r="705" spans="1:4" x14ac:dyDescent="0.25">
      <c r="A705" s="6">
        <v>34</v>
      </c>
      <c r="B705" s="7">
        <v>26.41</v>
      </c>
      <c r="C705">
        <v>0</v>
      </c>
      <c r="D705" s="7">
        <v>538.53379000000007</v>
      </c>
    </row>
    <row r="706" spans="1:4" x14ac:dyDescent="0.25">
      <c r="A706" s="6">
        <v>47</v>
      </c>
      <c r="B706" s="7">
        <v>29.545000000000002</v>
      </c>
      <c r="C706">
        <v>0</v>
      </c>
      <c r="D706" s="7">
        <v>893.09345499999995</v>
      </c>
    </row>
    <row r="707" spans="1:4" x14ac:dyDescent="0.25">
      <c r="A707" s="6">
        <v>33</v>
      </c>
      <c r="B707" s="7">
        <v>32.9</v>
      </c>
      <c r="C707">
        <v>0</v>
      </c>
      <c r="D707" s="7">
        <v>537.50379999999996</v>
      </c>
    </row>
    <row r="708" spans="1:4" x14ac:dyDescent="0.25">
      <c r="A708" s="6">
        <v>51</v>
      </c>
      <c r="B708" s="7">
        <v>38.06</v>
      </c>
      <c r="C708">
        <v>1</v>
      </c>
      <c r="D708" s="7">
        <v>4440.0406400000002</v>
      </c>
    </row>
    <row r="709" spans="1:4" x14ac:dyDescent="0.25">
      <c r="A709" s="6">
        <v>49</v>
      </c>
      <c r="B709" s="7">
        <v>28.69</v>
      </c>
      <c r="C709">
        <v>0</v>
      </c>
      <c r="D709" s="7">
        <v>1026.4442100000001</v>
      </c>
    </row>
    <row r="710" spans="1:4" x14ac:dyDescent="0.25">
      <c r="A710" s="6">
        <v>31</v>
      </c>
      <c r="B710" s="7">
        <v>30.495000000000001</v>
      </c>
      <c r="C710">
        <v>0</v>
      </c>
      <c r="D710" s="7">
        <v>611.32310500000006</v>
      </c>
    </row>
    <row r="711" spans="1:4" x14ac:dyDescent="0.25">
      <c r="A711" s="6">
        <v>36</v>
      </c>
      <c r="B711" s="7">
        <v>27.74</v>
      </c>
      <c r="C711">
        <v>0</v>
      </c>
      <c r="D711" s="7">
        <v>546.90066000000002</v>
      </c>
    </row>
    <row r="712" spans="1:4" x14ac:dyDescent="0.25">
      <c r="A712" s="6">
        <v>18</v>
      </c>
      <c r="B712" s="7">
        <v>35.200000000000003</v>
      </c>
      <c r="C712">
        <v>0</v>
      </c>
      <c r="D712" s="7">
        <v>172.75399999999999</v>
      </c>
    </row>
    <row r="713" spans="1:4" x14ac:dyDescent="0.25">
      <c r="A713" s="6">
        <v>50</v>
      </c>
      <c r="B713" s="7">
        <v>23.54</v>
      </c>
      <c r="C713">
        <v>0</v>
      </c>
      <c r="D713" s="7">
        <v>1010.7220600000001</v>
      </c>
    </row>
    <row r="714" spans="1:4" x14ac:dyDescent="0.25">
      <c r="A714" s="6">
        <v>43</v>
      </c>
      <c r="B714" s="7">
        <v>30.684999999999999</v>
      </c>
      <c r="C714">
        <v>0</v>
      </c>
      <c r="D714" s="7">
        <v>831.08391499999993</v>
      </c>
    </row>
    <row r="715" spans="1:4" x14ac:dyDescent="0.25">
      <c r="A715" s="6">
        <v>20</v>
      </c>
      <c r="B715" s="7">
        <v>40.47</v>
      </c>
      <c r="C715">
        <v>0</v>
      </c>
      <c r="D715" s="7">
        <v>198.44532999999998</v>
      </c>
    </row>
    <row r="716" spans="1:4" x14ac:dyDescent="0.25">
      <c r="A716" s="6">
        <v>24</v>
      </c>
      <c r="B716" s="7">
        <v>22.6</v>
      </c>
      <c r="C716">
        <v>0</v>
      </c>
      <c r="D716" s="7">
        <v>245.75020000000001</v>
      </c>
    </row>
    <row r="717" spans="1:4" x14ac:dyDescent="0.25">
      <c r="A717" s="6">
        <v>60</v>
      </c>
      <c r="B717" s="7">
        <v>28.9</v>
      </c>
      <c r="C717">
        <v>0</v>
      </c>
      <c r="D717" s="7">
        <v>1214.6970999999999</v>
      </c>
    </row>
    <row r="718" spans="1:4" x14ac:dyDescent="0.25">
      <c r="A718" s="6">
        <v>49</v>
      </c>
      <c r="B718" s="7">
        <v>22.61</v>
      </c>
      <c r="C718">
        <v>0</v>
      </c>
      <c r="D718" s="7">
        <v>956.69909000000007</v>
      </c>
    </row>
    <row r="719" spans="1:4" x14ac:dyDescent="0.25">
      <c r="A719" s="6">
        <v>60</v>
      </c>
      <c r="B719" s="7">
        <v>24.32</v>
      </c>
      <c r="C719">
        <v>0</v>
      </c>
      <c r="D719" s="7">
        <v>1311.2604799999999</v>
      </c>
    </row>
    <row r="720" spans="1:4" x14ac:dyDescent="0.25">
      <c r="A720" s="6">
        <v>51</v>
      </c>
      <c r="B720" s="7">
        <v>36.67</v>
      </c>
      <c r="C720">
        <v>0</v>
      </c>
      <c r="D720" s="7">
        <v>1084.8134299999999</v>
      </c>
    </row>
    <row r="721" spans="1:4" x14ac:dyDescent="0.25">
      <c r="A721" s="6">
        <v>58</v>
      </c>
      <c r="B721" s="7">
        <v>33.44</v>
      </c>
      <c r="C721">
        <v>0</v>
      </c>
      <c r="D721" s="7">
        <v>1223.1613600000001</v>
      </c>
    </row>
    <row r="722" spans="1:4" x14ac:dyDescent="0.25">
      <c r="A722" s="6">
        <v>51</v>
      </c>
      <c r="B722" s="7">
        <v>40.659999999999997</v>
      </c>
      <c r="C722">
        <v>0</v>
      </c>
      <c r="D722" s="7">
        <v>987.56803999999988</v>
      </c>
    </row>
    <row r="723" spans="1:4" x14ac:dyDescent="0.25">
      <c r="A723" s="6">
        <v>53</v>
      </c>
      <c r="B723" s="7">
        <v>36.6</v>
      </c>
      <c r="C723">
        <v>0</v>
      </c>
      <c r="D723" s="7">
        <v>1126.4540999999999</v>
      </c>
    </row>
    <row r="724" spans="1:4" x14ac:dyDescent="0.25">
      <c r="A724" s="6">
        <v>62</v>
      </c>
      <c r="B724" s="7">
        <v>37.4</v>
      </c>
      <c r="C724">
        <v>0</v>
      </c>
      <c r="D724" s="7">
        <v>1297.9358</v>
      </c>
    </row>
    <row r="725" spans="1:4" x14ac:dyDescent="0.25">
      <c r="A725" s="6">
        <v>19</v>
      </c>
      <c r="B725" s="7">
        <v>35.4</v>
      </c>
      <c r="C725">
        <v>0</v>
      </c>
      <c r="D725" s="7">
        <v>126.3249</v>
      </c>
    </row>
    <row r="726" spans="1:4" x14ac:dyDescent="0.25">
      <c r="A726" s="6">
        <v>50</v>
      </c>
      <c r="B726" s="7">
        <v>27.074999999999999</v>
      </c>
      <c r="C726">
        <v>0</v>
      </c>
      <c r="D726" s="7">
        <v>1010.6134249999999</v>
      </c>
    </row>
    <row r="727" spans="1:4" x14ac:dyDescent="0.25">
      <c r="A727" s="6">
        <v>30</v>
      </c>
      <c r="B727" s="7">
        <v>39.049999999999997</v>
      </c>
      <c r="C727">
        <v>1</v>
      </c>
      <c r="D727" s="7">
        <v>4093.2429499999998</v>
      </c>
    </row>
    <row r="728" spans="1:4" x14ac:dyDescent="0.25">
      <c r="A728" s="6">
        <v>41</v>
      </c>
      <c r="B728" s="7">
        <v>28.405000000000001</v>
      </c>
      <c r="C728">
        <v>0</v>
      </c>
      <c r="D728" s="7">
        <v>666.46859500000005</v>
      </c>
    </row>
    <row r="729" spans="1:4" x14ac:dyDescent="0.25">
      <c r="A729" s="6">
        <v>29</v>
      </c>
      <c r="B729" s="7">
        <v>21.754999999999999</v>
      </c>
      <c r="C729">
        <v>1</v>
      </c>
      <c r="D729" s="7">
        <v>1665.771745</v>
      </c>
    </row>
    <row r="730" spans="1:4" x14ac:dyDescent="0.25">
      <c r="A730" s="6">
        <v>18</v>
      </c>
      <c r="B730" s="7">
        <v>40.28</v>
      </c>
      <c r="C730">
        <v>0</v>
      </c>
      <c r="D730" s="7">
        <v>221.76012</v>
      </c>
    </row>
    <row r="731" spans="1:4" x14ac:dyDescent="0.25">
      <c r="A731" s="6">
        <v>41</v>
      </c>
      <c r="B731" s="7">
        <v>36.08</v>
      </c>
      <c r="C731">
        <v>0</v>
      </c>
      <c r="D731" s="7">
        <v>678.13541999999995</v>
      </c>
    </row>
    <row r="732" spans="1:4" x14ac:dyDescent="0.25">
      <c r="A732" s="6">
        <v>35</v>
      </c>
      <c r="B732" s="7">
        <v>24.42</v>
      </c>
      <c r="C732">
        <v>1</v>
      </c>
      <c r="D732" s="7">
        <v>1936.1998800000001</v>
      </c>
    </row>
    <row r="733" spans="1:4" x14ac:dyDescent="0.25">
      <c r="A733" s="6">
        <v>53</v>
      </c>
      <c r="B733" s="7">
        <v>21.4</v>
      </c>
      <c r="C733">
        <v>0</v>
      </c>
      <c r="D733" s="7">
        <v>1006.5413000000001</v>
      </c>
    </row>
    <row r="734" spans="1:4" x14ac:dyDescent="0.25">
      <c r="A734" s="6">
        <v>24</v>
      </c>
      <c r="B734" s="7">
        <v>30.1</v>
      </c>
      <c r="C734">
        <v>0</v>
      </c>
      <c r="D734" s="7">
        <v>423.49269999999996</v>
      </c>
    </row>
    <row r="735" spans="1:4" x14ac:dyDescent="0.25">
      <c r="A735" s="6">
        <v>48</v>
      </c>
      <c r="B735" s="7">
        <v>27.265000000000001</v>
      </c>
      <c r="C735">
        <v>0</v>
      </c>
      <c r="D735" s="7">
        <v>944.72503500000005</v>
      </c>
    </row>
    <row r="736" spans="1:4" x14ac:dyDescent="0.25">
      <c r="A736" s="6">
        <v>59</v>
      </c>
      <c r="B736" s="7">
        <v>32.1</v>
      </c>
      <c r="C736">
        <v>0</v>
      </c>
      <c r="D736" s="7">
        <v>1400.7221999999999</v>
      </c>
    </row>
    <row r="737" spans="1:4" x14ac:dyDescent="0.25">
      <c r="A737" s="6">
        <v>49</v>
      </c>
      <c r="B737" s="7">
        <v>34.770000000000003</v>
      </c>
      <c r="C737">
        <v>0</v>
      </c>
      <c r="D737" s="7">
        <v>958.38932999999997</v>
      </c>
    </row>
    <row r="738" spans="1:4" x14ac:dyDescent="0.25">
      <c r="A738" s="6">
        <v>37</v>
      </c>
      <c r="B738" s="7">
        <v>38.39</v>
      </c>
      <c r="C738">
        <v>1</v>
      </c>
      <c r="D738" s="7">
        <v>4041.9019099999996</v>
      </c>
    </row>
    <row r="739" spans="1:4" x14ac:dyDescent="0.25">
      <c r="A739" s="6">
        <v>26</v>
      </c>
      <c r="B739" s="7">
        <v>23.7</v>
      </c>
      <c r="C739">
        <v>0</v>
      </c>
      <c r="D739" s="7">
        <v>348.43310000000002</v>
      </c>
    </row>
    <row r="740" spans="1:4" x14ac:dyDescent="0.25">
      <c r="A740" s="6">
        <v>23</v>
      </c>
      <c r="B740" s="7">
        <v>31.73</v>
      </c>
      <c r="C740">
        <v>1</v>
      </c>
      <c r="D740" s="7">
        <v>3618.9101700000001</v>
      </c>
    </row>
    <row r="741" spans="1:4" x14ac:dyDescent="0.25">
      <c r="A741" s="6">
        <v>29</v>
      </c>
      <c r="B741" s="7">
        <v>35.5</v>
      </c>
      <c r="C741">
        <v>1</v>
      </c>
      <c r="D741" s="7">
        <v>4458.5455869999996</v>
      </c>
    </row>
    <row r="742" spans="1:4" x14ac:dyDescent="0.25">
      <c r="A742" s="6">
        <v>45</v>
      </c>
      <c r="B742" s="7">
        <v>24.035</v>
      </c>
      <c r="C742">
        <v>0</v>
      </c>
      <c r="D742" s="7">
        <v>860.44836499999997</v>
      </c>
    </row>
    <row r="743" spans="1:4" x14ac:dyDescent="0.25">
      <c r="A743" s="6">
        <v>27</v>
      </c>
      <c r="B743" s="7">
        <v>29.15</v>
      </c>
      <c r="C743">
        <v>1</v>
      </c>
      <c r="D743" s="7">
        <v>1824.6495500000001</v>
      </c>
    </row>
    <row r="744" spans="1:4" x14ac:dyDescent="0.25">
      <c r="A744" s="6">
        <v>53</v>
      </c>
      <c r="B744" s="7">
        <v>34.104999999999997</v>
      </c>
      <c r="C744">
        <v>1</v>
      </c>
      <c r="D744" s="7">
        <v>4325.4417950000006</v>
      </c>
    </row>
    <row r="745" spans="1:4" x14ac:dyDescent="0.25">
      <c r="A745" s="6">
        <v>31</v>
      </c>
      <c r="B745" s="7">
        <v>26.62</v>
      </c>
      <c r="C745">
        <v>0</v>
      </c>
      <c r="D745" s="7">
        <v>375.78447999999997</v>
      </c>
    </row>
    <row r="746" spans="1:4" x14ac:dyDescent="0.25">
      <c r="A746" s="6">
        <v>50</v>
      </c>
      <c r="B746" s="7">
        <v>26.41</v>
      </c>
      <c r="C746">
        <v>0</v>
      </c>
      <c r="D746" s="7">
        <v>882.72099000000003</v>
      </c>
    </row>
    <row r="747" spans="1:4" x14ac:dyDescent="0.25">
      <c r="A747" s="6">
        <v>50</v>
      </c>
      <c r="B747" s="7">
        <v>30.114999999999998</v>
      </c>
      <c r="C747">
        <v>0</v>
      </c>
      <c r="D747" s="7">
        <v>991.0359850000001</v>
      </c>
    </row>
    <row r="748" spans="1:4" x14ac:dyDescent="0.25">
      <c r="A748" s="6">
        <v>34</v>
      </c>
      <c r="B748" s="7">
        <v>27</v>
      </c>
      <c r="C748">
        <v>0</v>
      </c>
      <c r="D748" s="7">
        <v>1173.7848840000001</v>
      </c>
    </row>
    <row r="749" spans="1:4" x14ac:dyDescent="0.25">
      <c r="A749" s="6">
        <v>19</v>
      </c>
      <c r="B749" s="7">
        <v>21.754999999999999</v>
      </c>
      <c r="C749">
        <v>0</v>
      </c>
      <c r="D749" s="7">
        <v>162.72824499999999</v>
      </c>
    </row>
    <row r="750" spans="1:4" x14ac:dyDescent="0.25">
      <c r="A750" s="6">
        <v>47</v>
      </c>
      <c r="B750" s="7">
        <v>36</v>
      </c>
      <c r="C750">
        <v>0</v>
      </c>
      <c r="D750" s="7">
        <v>855.69069999999988</v>
      </c>
    </row>
    <row r="751" spans="1:4" x14ac:dyDescent="0.25">
      <c r="A751" s="6">
        <v>28</v>
      </c>
      <c r="B751" s="7">
        <v>30.875</v>
      </c>
      <c r="C751">
        <v>0</v>
      </c>
      <c r="D751" s="7">
        <v>306.25082499999996</v>
      </c>
    </row>
    <row r="752" spans="1:4" x14ac:dyDescent="0.25">
      <c r="A752" s="6">
        <v>37</v>
      </c>
      <c r="B752" s="7">
        <v>26.4</v>
      </c>
      <c r="C752">
        <v>1</v>
      </c>
      <c r="D752" s="7">
        <v>1953.9242999999999</v>
      </c>
    </row>
    <row r="753" spans="1:4" x14ac:dyDescent="0.25">
      <c r="A753" s="6">
        <v>21</v>
      </c>
      <c r="B753" s="7">
        <v>28.975000000000001</v>
      </c>
      <c r="C753">
        <v>0</v>
      </c>
      <c r="D753" s="7">
        <v>190.63582500000001</v>
      </c>
    </row>
    <row r="754" spans="1:4" x14ac:dyDescent="0.25">
      <c r="A754" s="6">
        <v>64</v>
      </c>
      <c r="B754" s="7">
        <v>37.905000000000001</v>
      </c>
      <c r="C754">
        <v>0</v>
      </c>
      <c r="D754" s="7">
        <v>1421.0535949999999</v>
      </c>
    </row>
    <row r="755" spans="1:4" x14ac:dyDescent="0.25">
      <c r="A755" s="6">
        <v>58</v>
      </c>
      <c r="B755" s="7">
        <v>22.77</v>
      </c>
      <c r="C755">
        <v>0</v>
      </c>
      <c r="D755" s="7">
        <v>1183.37823</v>
      </c>
    </row>
    <row r="756" spans="1:4" x14ac:dyDescent="0.25">
      <c r="A756" s="6">
        <v>24</v>
      </c>
      <c r="B756" s="7">
        <v>33.630000000000003</v>
      </c>
      <c r="C756">
        <v>0</v>
      </c>
      <c r="D756" s="7">
        <v>1712.8426080000002</v>
      </c>
    </row>
    <row r="757" spans="1:4" x14ac:dyDescent="0.25">
      <c r="A757" s="6">
        <v>31</v>
      </c>
      <c r="B757" s="7">
        <v>27.645</v>
      </c>
      <c r="C757">
        <v>0</v>
      </c>
      <c r="D757" s="7">
        <v>503.12695500000001</v>
      </c>
    </row>
    <row r="758" spans="1:4" x14ac:dyDescent="0.25">
      <c r="A758" s="6">
        <v>39</v>
      </c>
      <c r="B758" s="7">
        <v>22.8</v>
      </c>
      <c r="C758">
        <v>0</v>
      </c>
      <c r="D758" s="7">
        <v>798.58150000000001</v>
      </c>
    </row>
    <row r="759" spans="1:4" x14ac:dyDescent="0.25">
      <c r="A759" s="6">
        <v>47</v>
      </c>
      <c r="B759" s="7">
        <v>27.83</v>
      </c>
      <c r="C759">
        <v>1</v>
      </c>
      <c r="D759" s="7">
        <v>2306.54207</v>
      </c>
    </row>
    <row r="760" spans="1:4" x14ac:dyDescent="0.25">
      <c r="A760" s="6">
        <v>30</v>
      </c>
      <c r="B760" s="7">
        <v>37.43</v>
      </c>
      <c r="C760">
        <v>0</v>
      </c>
      <c r="D760" s="7">
        <v>542.87277000000006</v>
      </c>
    </row>
    <row r="761" spans="1:4" x14ac:dyDescent="0.25">
      <c r="A761" s="6">
        <v>18</v>
      </c>
      <c r="B761" s="7">
        <v>38.17</v>
      </c>
      <c r="C761">
        <v>1</v>
      </c>
      <c r="D761" s="7">
        <v>3630.7798300000004</v>
      </c>
    </row>
    <row r="762" spans="1:4" x14ac:dyDescent="0.25">
      <c r="A762" s="6">
        <v>22</v>
      </c>
      <c r="B762" s="7">
        <v>34.58</v>
      </c>
      <c r="C762">
        <v>0</v>
      </c>
      <c r="D762" s="7">
        <v>392.57582000000002</v>
      </c>
    </row>
    <row r="763" spans="1:4" x14ac:dyDescent="0.25">
      <c r="A763" s="6">
        <v>23</v>
      </c>
      <c r="B763" s="7">
        <v>35.200000000000003</v>
      </c>
      <c r="C763">
        <v>0</v>
      </c>
      <c r="D763" s="7">
        <v>241.69549999999998</v>
      </c>
    </row>
    <row r="764" spans="1:4" x14ac:dyDescent="0.25">
      <c r="A764" s="6">
        <v>33</v>
      </c>
      <c r="B764" s="7">
        <v>27.1</v>
      </c>
      <c r="C764">
        <v>1</v>
      </c>
      <c r="D764" s="7">
        <v>1904.0876000000001</v>
      </c>
    </row>
    <row r="765" spans="1:4" x14ac:dyDescent="0.25">
      <c r="A765" s="6">
        <v>27</v>
      </c>
      <c r="B765" s="7">
        <v>26.03</v>
      </c>
      <c r="C765">
        <v>0</v>
      </c>
      <c r="D765" s="7">
        <v>307.08087</v>
      </c>
    </row>
    <row r="766" spans="1:4" x14ac:dyDescent="0.25">
      <c r="A766" s="6">
        <v>45</v>
      </c>
      <c r="B766" s="7">
        <v>25.175000000000001</v>
      </c>
      <c r="C766">
        <v>0</v>
      </c>
      <c r="D766" s="7">
        <v>909.50682500000005</v>
      </c>
    </row>
    <row r="767" spans="1:4" x14ac:dyDescent="0.25">
      <c r="A767" s="6">
        <v>57</v>
      </c>
      <c r="B767" s="7">
        <v>31.824999999999999</v>
      </c>
      <c r="C767">
        <v>0</v>
      </c>
      <c r="D767" s="7">
        <v>1184.262375</v>
      </c>
    </row>
    <row r="768" spans="1:4" x14ac:dyDescent="0.25">
      <c r="A768" s="6">
        <v>47</v>
      </c>
      <c r="B768" s="7">
        <v>32.299999999999997</v>
      </c>
      <c r="C768">
        <v>0</v>
      </c>
      <c r="D768" s="7">
        <v>806.27639999999997</v>
      </c>
    </row>
    <row r="769" spans="1:4" x14ac:dyDescent="0.25">
      <c r="A769" s="6">
        <v>42</v>
      </c>
      <c r="B769" s="7">
        <v>29</v>
      </c>
      <c r="C769">
        <v>0</v>
      </c>
      <c r="D769" s="7">
        <v>705.06420000000003</v>
      </c>
    </row>
    <row r="770" spans="1:4" x14ac:dyDescent="0.25">
      <c r="A770" s="6">
        <v>64</v>
      </c>
      <c r="B770" s="7">
        <v>39.700000000000003</v>
      </c>
      <c r="C770">
        <v>0</v>
      </c>
      <c r="D770" s="7">
        <v>1431.9031</v>
      </c>
    </row>
    <row r="771" spans="1:4" x14ac:dyDescent="0.25">
      <c r="A771" s="6">
        <v>38</v>
      </c>
      <c r="B771" s="7">
        <v>19.475000000000001</v>
      </c>
      <c r="C771">
        <v>0</v>
      </c>
      <c r="D771" s="7">
        <v>693.32422500000007</v>
      </c>
    </row>
    <row r="772" spans="1:4" x14ac:dyDescent="0.25">
      <c r="A772" s="6">
        <v>61</v>
      </c>
      <c r="B772" s="7">
        <v>36.1</v>
      </c>
      <c r="C772">
        <v>0</v>
      </c>
      <c r="D772" s="7">
        <v>2794.1287579999998</v>
      </c>
    </row>
    <row r="773" spans="1:4" x14ac:dyDescent="0.25">
      <c r="A773" s="6">
        <v>53</v>
      </c>
      <c r="B773" s="7">
        <v>26.7</v>
      </c>
      <c r="C773">
        <v>0</v>
      </c>
      <c r="D773" s="7">
        <v>1115.078</v>
      </c>
    </row>
    <row r="774" spans="1:4" x14ac:dyDescent="0.25">
      <c r="A774" s="6">
        <v>44</v>
      </c>
      <c r="B774" s="7">
        <v>36.479999999999997</v>
      </c>
      <c r="C774">
        <v>0</v>
      </c>
      <c r="D774" s="7">
        <v>1279.7209619999999</v>
      </c>
    </row>
    <row r="775" spans="1:4" x14ac:dyDescent="0.25">
      <c r="A775" s="6">
        <v>19</v>
      </c>
      <c r="B775" s="7">
        <v>28.88</v>
      </c>
      <c r="C775">
        <v>1</v>
      </c>
      <c r="D775" s="7">
        <v>1774.8506199999999</v>
      </c>
    </row>
    <row r="776" spans="1:4" x14ac:dyDescent="0.25">
      <c r="A776" s="6">
        <v>41</v>
      </c>
      <c r="B776" s="7">
        <v>34.200000000000003</v>
      </c>
      <c r="C776">
        <v>0</v>
      </c>
      <c r="D776" s="7">
        <v>726.17409999999995</v>
      </c>
    </row>
    <row r="777" spans="1:4" x14ac:dyDescent="0.25">
      <c r="A777" s="6">
        <v>51</v>
      </c>
      <c r="B777" s="7">
        <v>33.33</v>
      </c>
      <c r="C777">
        <v>0</v>
      </c>
      <c r="D777" s="7">
        <v>1056.04917</v>
      </c>
    </row>
    <row r="778" spans="1:4" x14ac:dyDescent="0.25">
      <c r="A778" s="6">
        <v>40</v>
      </c>
      <c r="B778" s="7">
        <v>32.299999999999997</v>
      </c>
      <c r="C778">
        <v>0</v>
      </c>
      <c r="D778" s="7">
        <v>698.66970000000003</v>
      </c>
    </row>
    <row r="779" spans="1:4" x14ac:dyDescent="0.25">
      <c r="A779" s="6">
        <v>45</v>
      </c>
      <c r="B779" s="7">
        <v>39.805</v>
      </c>
      <c r="C779">
        <v>0</v>
      </c>
      <c r="D779" s="7">
        <v>744.84039499999994</v>
      </c>
    </row>
    <row r="780" spans="1:4" x14ac:dyDescent="0.25">
      <c r="A780" s="6">
        <v>35</v>
      </c>
      <c r="B780" s="7">
        <v>34.32</v>
      </c>
      <c r="C780">
        <v>0</v>
      </c>
      <c r="D780" s="7">
        <v>593.43797999999992</v>
      </c>
    </row>
    <row r="781" spans="1:4" x14ac:dyDescent="0.25">
      <c r="A781" s="6">
        <v>53</v>
      </c>
      <c r="B781" s="7">
        <v>28.88</v>
      </c>
      <c r="C781">
        <v>0</v>
      </c>
      <c r="D781" s="7">
        <v>986.98101999999994</v>
      </c>
    </row>
    <row r="782" spans="1:4" x14ac:dyDescent="0.25">
      <c r="A782" s="6">
        <v>30</v>
      </c>
      <c r="B782" s="7">
        <v>24.4</v>
      </c>
      <c r="C782">
        <v>1</v>
      </c>
      <c r="D782" s="7">
        <v>1825.9216000000001</v>
      </c>
    </row>
    <row r="783" spans="1:4" x14ac:dyDescent="0.25">
      <c r="A783" s="6">
        <v>18</v>
      </c>
      <c r="B783" s="7">
        <v>41.14</v>
      </c>
      <c r="C783">
        <v>0</v>
      </c>
      <c r="D783" s="7">
        <v>114.67965999999998</v>
      </c>
    </row>
    <row r="784" spans="1:4" x14ac:dyDescent="0.25">
      <c r="A784" s="6">
        <v>51</v>
      </c>
      <c r="B784" s="7">
        <v>35.97</v>
      </c>
      <c r="C784">
        <v>0</v>
      </c>
      <c r="D784" s="7">
        <v>938.61613</v>
      </c>
    </row>
    <row r="785" spans="1:4" x14ac:dyDescent="0.25">
      <c r="A785" s="6">
        <v>50</v>
      </c>
      <c r="B785" s="7">
        <v>27.6</v>
      </c>
      <c r="C785">
        <v>1</v>
      </c>
      <c r="D785" s="7">
        <v>2452.0263999999997</v>
      </c>
    </row>
    <row r="786" spans="1:4" x14ac:dyDescent="0.25">
      <c r="A786" s="6">
        <v>31</v>
      </c>
      <c r="B786" s="7">
        <v>29.26</v>
      </c>
      <c r="C786">
        <v>0</v>
      </c>
      <c r="D786" s="7">
        <v>435.05144000000001</v>
      </c>
    </row>
    <row r="787" spans="1:4" x14ac:dyDescent="0.25">
      <c r="A787" s="6">
        <v>35</v>
      </c>
      <c r="B787" s="7">
        <v>27.7</v>
      </c>
      <c r="C787">
        <v>0</v>
      </c>
      <c r="D787" s="7">
        <v>641.41779999999994</v>
      </c>
    </row>
    <row r="788" spans="1:4" x14ac:dyDescent="0.25">
      <c r="A788" s="6">
        <v>60</v>
      </c>
      <c r="B788" s="7">
        <v>36.954999999999998</v>
      </c>
      <c r="C788">
        <v>0</v>
      </c>
      <c r="D788" s="7">
        <v>1274.116745</v>
      </c>
    </row>
    <row r="789" spans="1:4" x14ac:dyDescent="0.25">
      <c r="A789" s="6">
        <v>21</v>
      </c>
      <c r="B789" s="7">
        <v>36.86</v>
      </c>
      <c r="C789">
        <v>0</v>
      </c>
      <c r="D789" s="7">
        <v>191.73184000000001</v>
      </c>
    </row>
    <row r="790" spans="1:4" x14ac:dyDescent="0.25">
      <c r="A790" s="6">
        <v>29</v>
      </c>
      <c r="B790" s="7">
        <v>22.515000000000001</v>
      </c>
      <c r="C790">
        <v>0</v>
      </c>
      <c r="D790" s="7">
        <v>520.95788500000003</v>
      </c>
    </row>
    <row r="791" spans="1:4" x14ac:dyDescent="0.25">
      <c r="A791" s="6">
        <v>62</v>
      </c>
      <c r="B791" s="7">
        <v>29.92</v>
      </c>
      <c r="C791">
        <v>0</v>
      </c>
      <c r="D791" s="7">
        <v>1345.7960800000001</v>
      </c>
    </row>
    <row r="792" spans="1:4" x14ac:dyDescent="0.25">
      <c r="A792" s="6">
        <v>39</v>
      </c>
      <c r="B792" s="7">
        <v>41.8</v>
      </c>
      <c r="C792">
        <v>0</v>
      </c>
      <c r="D792" s="7">
        <v>566.22250000000008</v>
      </c>
    </row>
    <row r="793" spans="1:4" x14ac:dyDescent="0.25">
      <c r="A793" s="6">
        <v>19</v>
      </c>
      <c r="B793" s="7">
        <v>27.6</v>
      </c>
      <c r="C793">
        <v>0</v>
      </c>
      <c r="D793" s="7">
        <v>125.24069999999999</v>
      </c>
    </row>
    <row r="794" spans="1:4" x14ac:dyDescent="0.25">
      <c r="A794" s="6">
        <v>22</v>
      </c>
      <c r="B794" s="7">
        <v>23.18</v>
      </c>
      <c r="C794">
        <v>0</v>
      </c>
      <c r="D794" s="7">
        <v>273.19122000000004</v>
      </c>
    </row>
    <row r="795" spans="1:4" x14ac:dyDescent="0.25">
      <c r="A795" s="6">
        <v>53</v>
      </c>
      <c r="B795" s="7">
        <v>20.9</v>
      </c>
      <c r="C795">
        <v>1</v>
      </c>
      <c r="D795" s="7">
        <v>2119.5817999999999</v>
      </c>
    </row>
    <row r="796" spans="1:4" x14ac:dyDescent="0.25">
      <c r="A796" s="6">
        <v>39</v>
      </c>
      <c r="B796" s="7">
        <v>31.92</v>
      </c>
      <c r="C796">
        <v>0</v>
      </c>
      <c r="D796" s="7">
        <v>720.94917999999996</v>
      </c>
    </row>
    <row r="797" spans="1:4" x14ac:dyDescent="0.25">
      <c r="A797" s="6">
        <v>27</v>
      </c>
      <c r="B797" s="7">
        <v>28.5</v>
      </c>
      <c r="C797">
        <v>1</v>
      </c>
      <c r="D797" s="7">
        <v>1831.0741999999998</v>
      </c>
    </row>
    <row r="798" spans="1:4" x14ac:dyDescent="0.25">
      <c r="A798" s="6">
        <v>30</v>
      </c>
      <c r="B798" s="7">
        <v>44.22</v>
      </c>
      <c r="C798">
        <v>0</v>
      </c>
      <c r="D798" s="7">
        <v>426.61658</v>
      </c>
    </row>
    <row r="799" spans="1:4" x14ac:dyDescent="0.25">
      <c r="A799" s="6">
        <v>30</v>
      </c>
      <c r="B799" s="7">
        <v>22.895</v>
      </c>
      <c r="C799">
        <v>0</v>
      </c>
      <c r="D799" s="7">
        <v>471.952405</v>
      </c>
    </row>
    <row r="800" spans="1:4" x14ac:dyDescent="0.25">
      <c r="A800" s="6">
        <v>58</v>
      </c>
      <c r="B800" s="7">
        <v>33.1</v>
      </c>
      <c r="C800">
        <v>0</v>
      </c>
      <c r="D800" s="7">
        <v>1184.8141000000001</v>
      </c>
    </row>
    <row r="801" spans="1:4" x14ac:dyDescent="0.25">
      <c r="A801" s="6">
        <v>33</v>
      </c>
      <c r="B801" s="7">
        <v>24.795000000000002</v>
      </c>
      <c r="C801">
        <v>1</v>
      </c>
      <c r="D801" s="7">
        <v>1790.4527050000002</v>
      </c>
    </row>
    <row r="802" spans="1:4" x14ac:dyDescent="0.25">
      <c r="A802" s="6">
        <v>42</v>
      </c>
      <c r="B802" s="7">
        <v>26.18</v>
      </c>
      <c r="C802">
        <v>0</v>
      </c>
      <c r="D802" s="7">
        <v>704.67222000000004</v>
      </c>
    </row>
    <row r="803" spans="1:4" x14ac:dyDescent="0.25">
      <c r="A803" s="6">
        <v>64</v>
      </c>
      <c r="B803" s="7">
        <v>35.97</v>
      </c>
      <c r="C803">
        <v>0</v>
      </c>
      <c r="D803" s="7">
        <v>1431.38463</v>
      </c>
    </row>
    <row r="804" spans="1:4" x14ac:dyDescent="0.25">
      <c r="A804" s="6">
        <v>21</v>
      </c>
      <c r="B804" s="7">
        <v>22.3</v>
      </c>
      <c r="C804">
        <v>0</v>
      </c>
      <c r="D804" s="7">
        <v>210.30799999999999</v>
      </c>
    </row>
    <row r="805" spans="1:4" x14ac:dyDescent="0.25">
      <c r="A805" s="6">
        <v>18</v>
      </c>
      <c r="B805" s="7">
        <v>42.24</v>
      </c>
      <c r="C805">
        <v>1</v>
      </c>
      <c r="D805" s="7">
        <v>3879.2685599999995</v>
      </c>
    </row>
    <row r="806" spans="1:4" x14ac:dyDescent="0.25">
      <c r="A806" s="6">
        <v>23</v>
      </c>
      <c r="B806" s="7">
        <v>26.51</v>
      </c>
      <c r="C806">
        <v>0</v>
      </c>
      <c r="D806" s="7">
        <v>181.58759000000001</v>
      </c>
    </row>
    <row r="807" spans="1:4" x14ac:dyDescent="0.25">
      <c r="A807" s="6">
        <v>45</v>
      </c>
      <c r="B807" s="7">
        <v>35.814999999999998</v>
      </c>
      <c r="C807">
        <v>0</v>
      </c>
      <c r="D807" s="7">
        <v>773.18578500000001</v>
      </c>
    </row>
    <row r="808" spans="1:4" x14ac:dyDescent="0.25">
      <c r="A808" s="6">
        <v>40</v>
      </c>
      <c r="B808" s="7">
        <v>41.42</v>
      </c>
      <c r="C808">
        <v>0</v>
      </c>
      <c r="D808" s="7">
        <v>2847.673499</v>
      </c>
    </row>
    <row r="809" spans="1:4" x14ac:dyDescent="0.25">
      <c r="A809" s="6">
        <v>19</v>
      </c>
      <c r="B809" s="7">
        <v>36.575000000000003</v>
      </c>
      <c r="C809">
        <v>0</v>
      </c>
      <c r="D809" s="7">
        <v>213.68822500000002</v>
      </c>
    </row>
    <row r="810" spans="1:4" x14ac:dyDescent="0.25">
      <c r="A810" s="6">
        <v>18</v>
      </c>
      <c r="B810" s="7">
        <v>30.14</v>
      </c>
      <c r="C810">
        <v>0</v>
      </c>
      <c r="D810" s="7">
        <v>113.15065999999999</v>
      </c>
    </row>
    <row r="811" spans="1:4" x14ac:dyDescent="0.25">
      <c r="A811" s="6">
        <v>25</v>
      </c>
      <c r="B811" s="7">
        <v>25.84</v>
      </c>
      <c r="C811">
        <v>0</v>
      </c>
      <c r="D811" s="7">
        <v>330.97926000000001</v>
      </c>
    </row>
    <row r="812" spans="1:4" x14ac:dyDescent="0.25">
      <c r="A812" s="6">
        <v>46</v>
      </c>
      <c r="B812" s="7">
        <v>30.8</v>
      </c>
      <c r="C812">
        <v>0</v>
      </c>
      <c r="D812" s="7">
        <v>941.49199999999996</v>
      </c>
    </row>
    <row r="813" spans="1:4" x14ac:dyDescent="0.25">
      <c r="A813" s="6">
        <v>33</v>
      </c>
      <c r="B813" s="7">
        <v>42.94</v>
      </c>
      <c r="C813">
        <v>0</v>
      </c>
      <c r="D813" s="7">
        <v>636.09935999999993</v>
      </c>
    </row>
    <row r="814" spans="1:4" x14ac:dyDescent="0.25">
      <c r="A814" s="6">
        <v>54</v>
      </c>
      <c r="B814" s="7">
        <v>21.01</v>
      </c>
      <c r="C814">
        <v>0</v>
      </c>
      <c r="D814" s="7">
        <v>1101.3711900000001</v>
      </c>
    </row>
    <row r="815" spans="1:4" x14ac:dyDescent="0.25">
      <c r="A815" s="6">
        <v>28</v>
      </c>
      <c r="B815" s="7">
        <v>22.515000000000001</v>
      </c>
      <c r="C815">
        <v>0</v>
      </c>
      <c r="D815" s="7">
        <v>442.88878499999998</v>
      </c>
    </row>
    <row r="816" spans="1:4" x14ac:dyDescent="0.25">
      <c r="A816" s="6">
        <v>36</v>
      </c>
      <c r="B816" s="7">
        <v>34.43</v>
      </c>
      <c r="C816">
        <v>0</v>
      </c>
      <c r="D816" s="7">
        <v>558.43056999999999</v>
      </c>
    </row>
    <row r="817" spans="1:4" x14ac:dyDescent="0.25">
      <c r="A817" s="6">
        <v>20</v>
      </c>
      <c r="B817" s="7">
        <v>31.46</v>
      </c>
      <c r="C817">
        <v>0</v>
      </c>
      <c r="D817" s="7">
        <v>187.79293999999999</v>
      </c>
    </row>
    <row r="818" spans="1:4" x14ac:dyDescent="0.25">
      <c r="A818" s="6">
        <v>24</v>
      </c>
      <c r="B818" s="7">
        <v>24.225000000000001</v>
      </c>
      <c r="C818">
        <v>0</v>
      </c>
      <c r="D818" s="7">
        <v>284.27607499999999</v>
      </c>
    </row>
    <row r="819" spans="1:4" x14ac:dyDescent="0.25">
      <c r="A819" s="6">
        <v>23</v>
      </c>
      <c r="B819" s="7">
        <v>37.1</v>
      </c>
      <c r="C819">
        <v>0</v>
      </c>
      <c r="D819" s="7">
        <v>359.75959999999998</v>
      </c>
    </row>
    <row r="820" spans="1:4" x14ac:dyDescent="0.25">
      <c r="A820" s="6">
        <v>47</v>
      </c>
      <c r="B820" s="7">
        <v>26.125</v>
      </c>
      <c r="C820">
        <v>1</v>
      </c>
      <c r="D820" s="7">
        <v>2340.1305750000001</v>
      </c>
    </row>
    <row r="821" spans="1:4" x14ac:dyDescent="0.25">
      <c r="A821" s="6">
        <v>33</v>
      </c>
      <c r="B821" s="7">
        <v>35.53</v>
      </c>
      <c r="C821">
        <v>1</v>
      </c>
      <c r="D821" s="7">
        <v>5513.5402090000007</v>
      </c>
    </row>
    <row r="822" spans="1:4" x14ac:dyDescent="0.25">
      <c r="A822" s="6">
        <v>45</v>
      </c>
      <c r="B822" s="7">
        <v>33.700000000000003</v>
      </c>
      <c r="C822">
        <v>0</v>
      </c>
      <c r="D822" s="7">
        <v>744.59179999999992</v>
      </c>
    </row>
    <row r="823" spans="1:4" x14ac:dyDescent="0.25">
      <c r="A823" s="6">
        <v>26</v>
      </c>
      <c r="B823" s="7">
        <v>17.670000000000002</v>
      </c>
      <c r="C823">
        <v>0</v>
      </c>
      <c r="D823" s="7">
        <v>268.09493000000003</v>
      </c>
    </row>
    <row r="824" spans="1:4" x14ac:dyDescent="0.25">
      <c r="A824" s="6">
        <v>18</v>
      </c>
      <c r="B824" s="7">
        <v>31.13</v>
      </c>
      <c r="C824">
        <v>0</v>
      </c>
      <c r="D824" s="7">
        <v>162.18827000000002</v>
      </c>
    </row>
    <row r="825" spans="1:4" x14ac:dyDescent="0.25">
      <c r="A825" s="6">
        <v>44</v>
      </c>
      <c r="B825" s="7">
        <v>29.81</v>
      </c>
      <c r="C825">
        <v>0</v>
      </c>
      <c r="D825" s="7">
        <v>821.92039</v>
      </c>
    </row>
    <row r="826" spans="1:4" x14ac:dyDescent="0.25">
      <c r="A826" s="6">
        <v>60</v>
      </c>
      <c r="B826" s="7">
        <v>24.32</v>
      </c>
      <c r="C826">
        <v>0</v>
      </c>
      <c r="D826" s="7">
        <v>1252.3604799999998</v>
      </c>
    </row>
    <row r="827" spans="1:4" x14ac:dyDescent="0.25">
      <c r="A827" s="6">
        <v>64</v>
      </c>
      <c r="B827" s="7">
        <v>31.824999999999999</v>
      </c>
      <c r="C827">
        <v>0</v>
      </c>
      <c r="D827" s="7">
        <v>1606.908475</v>
      </c>
    </row>
    <row r="828" spans="1:4" x14ac:dyDescent="0.25">
      <c r="A828" s="6">
        <v>56</v>
      </c>
      <c r="B828" s="7">
        <v>31.79</v>
      </c>
      <c r="C828">
        <v>1</v>
      </c>
      <c r="D828" s="7">
        <v>4381.3866099999996</v>
      </c>
    </row>
    <row r="829" spans="1:4" x14ac:dyDescent="0.25">
      <c r="A829" s="6">
        <v>36</v>
      </c>
      <c r="B829" s="7">
        <v>28.024999999999999</v>
      </c>
      <c r="C829">
        <v>1</v>
      </c>
      <c r="D829" s="7">
        <v>2077.3627750000001</v>
      </c>
    </row>
    <row r="830" spans="1:4" x14ac:dyDescent="0.25">
      <c r="A830" s="6">
        <v>41</v>
      </c>
      <c r="B830" s="7">
        <v>30.78</v>
      </c>
      <c r="C830">
        <v>1</v>
      </c>
      <c r="D830" s="7">
        <v>3959.7407200000002</v>
      </c>
    </row>
    <row r="831" spans="1:4" x14ac:dyDescent="0.25">
      <c r="A831" s="6">
        <v>39</v>
      </c>
      <c r="B831" s="7">
        <v>21.85</v>
      </c>
      <c r="C831">
        <v>0</v>
      </c>
      <c r="D831" s="7">
        <v>611.74945000000002</v>
      </c>
    </row>
    <row r="832" spans="1:4" x14ac:dyDescent="0.25">
      <c r="A832" s="6">
        <v>63</v>
      </c>
      <c r="B832" s="7">
        <v>33.1</v>
      </c>
      <c r="C832">
        <v>0</v>
      </c>
      <c r="D832" s="7">
        <v>1339.3755999999998</v>
      </c>
    </row>
    <row r="833" spans="1:4" x14ac:dyDescent="0.25">
      <c r="A833" s="6">
        <v>36</v>
      </c>
      <c r="B833" s="7">
        <v>25.84</v>
      </c>
      <c r="C833">
        <v>0</v>
      </c>
      <c r="D833" s="7">
        <v>526.63656000000003</v>
      </c>
    </row>
    <row r="834" spans="1:4" x14ac:dyDescent="0.25">
      <c r="A834" s="6">
        <v>28</v>
      </c>
      <c r="B834" s="7">
        <v>23.844999999999999</v>
      </c>
      <c r="C834">
        <v>0</v>
      </c>
      <c r="D834" s="7">
        <v>471.97365499999995</v>
      </c>
    </row>
    <row r="835" spans="1:4" x14ac:dyDescent="0.25">
      <c r="A835" s="6">
        <v>58</v>
      </c>
      <c r="B835" s="7">
        <v>34.39</v>
      </c>
      <c r="C835">
        <v>0</v>
      </c>
      <c r="D835" s="7">
        <v>1174.3934100000001</v>
      </c>
    </row>
    <row r="836" spans="1:4" x14ac:dyDescent="0.25">
      <c r="A836" s="6">
        <v>36</v>
      </c>
      <c r="B836" s="7">
        <v>33.82</v>
      </c>
      <c r="C836">
        <v>0</v>
      </c>
      <c r="D836" s="7">
        <v>537.74577999999997</v>
      </c>
    </row>
    <row r="837" spans="1:4" x14ac:dyDescent="0.25">
      <c r="A837" s="6">
        <v>42</v>
      </c>
      <c r="B837" s="7">
        <v>35.97</v>
      </c>
      <c r="C837">
        <v>0</v>
      </c>
      <c r="D837" s="7">
        <v>716.03302999999994</v>
      </c>
    </row>
    <row r="838" spans="1:4" x14ac:dyDescent="0.25">
      <c r="A838" s="6">
        <v>36</v>
      </c>
      <c r="B838" s="7">
        <v>31.5</v>
      </c>
      <c r="C838">
        <v>0</v>
      </c>
      <c r="D838" s="7">
        <v>440.22329999999999</v>
      </c>
    </row>
    <row r="839" spans="1:4" x14ac:dyDescent="0.25">
      <c r="A839" s="6">
        <v>56</v>
      </c>
      <c r="B839" s="7">
        <v>28.31</v>
      </c>
      <c r="C839">
        <v>0</v>
      </c>
      <c r="D839" s="7">
        <v>1165.77189</v>
      </c>
    </row>
    <row r="840" spans="1:4" x14ac:dyDescent="0.25">
      <c r="A840" s="6">
        <v>35</v>
      </c>
      <c r="B840" s="7">
        <v>23.465</v>
      </c>
      <c r="C840">
        <v>0</v>
      </c>
      <c r="D840" s="7">
        <v>640.22913500000004</v>
      </c>
    </row>
    <row r="841" spans="1:4" x14ac:dyDescent="0.25">
      <c r="A841" s="6">
        <v>59</v>
      </c>
      <c r="B841" s="7">
        <v>31.35</v>
      </c>
      <c r="C841">
        <v>0</v>
      </c>
      <c r="D841" s="7">
        <v>1262.21795</v>
      </c>
    </row>
    <row r="842" spans="1:4" x14ac:dyDescent="0.25">
      <c r="A842" s="6">
        <v>21</v>
      </c>
      <c r="B842" s="7">
        <v>31.1</v>
      </c>
      <c r="C842">
        <v>0</v>
      </c>
      <c r="D842" s="7">
        <v>152.63119999999998</v>
      </c>
    </row>
    <row r="843" spans="1:4" x14ac:dyDescent="0.25">
      <c r="A843" s="6">
        <v>59</v>
      </c>
      <c r="B843" s="7">
        <v>24.7</v>
      </c>
      <c r="C843">
        <v>0</v>
      </c>
      <c r="D843" s="7">
        <v>1232.3935999999999</v>
      </c>
    </row>
    <row r="844" spans="1:4" x14ac:dyDescent="0.25">
      <c r="A844" s="6">
        <v>23</v>
      </c>
      <c r="B844" s="7">
        <v>32.78</v>
      </c>
      <c r="C844">
        <v>1</v>
      </c>
      <c r="D844" s="7">
        <v>3602.1011200000003</v>
      </c>
    </row>
    <row r="845" spans="1:4" x14ac:dyDescent="0.25">
      <c r="A845" s="6">
        <v>57</v>
      </c>
      <c r="B845" s="7">
        <v>29.81</v>
      </c>
      <c r="C845">
        <v>1</v>
      </c>
      <c r="D845" s="7">
        <v>2753.39129</v>
      </c>
    </row>
    <row r="846" spans="1:4" x14ac:dyDescent="0.25">
      <c r="A846" s="6">
        <v>53</v>
      </c>
      <c r="B846" s="7">
        <v>30.495000000000001</v>
      </c>
      <c r="C846">
        <v>0</v>
      </c>
      <c r="D846" s="7">
        <v>1007.2055050000001</v>
      </c>
    </row>
    <row r="847" spans="1:4" x14ac:dyDescent="0.25">
      <c r="A847" s="6">
        <v>60</v>
      </c>
      <c r="B847" s="7">
        <v>32.450000000000003</v>
      </c>
      <c r="C847">
        <v>1</v>
      </c>
      <c r="D847" s="7">
        <v>4500.8955499999993</v>
      </c>
    </row>
    <row r="848" spans="1:4" x14ac:dyDescent="0.25">
      <c r="A848" s="6">
        <v>51</v>
      </c>
      <c r="B848" s="7">
        <v>34.200000000000003</v>
      </c>
      <c r="C848">
        <v>0</v>
      </c>
      <c r="D848" s="7">
        <v>987.27009999999996</v>
      </c>
    </row>
    <row r="849" spans="1:4" x14ac:dyDescent="0.25">
      <c r="A849" s="6">
        <v>23</v>
      </c>
      <c r="B849" s="7">
        <v>50.38</v>
      </c>
      <c r="C849">
        <v>0</v>
      </c>
      <c r="D849" s="7">
        <v>243.80551999999997</v>
      </c>
    </row>
    <row r="850" spans="1:4" x14ac:dyDescent="0.25">
      <c r="A850" s="6">
        <v>27</v>
      </c>
      <c r="B850" s="7">
        <v>24.1</v>
      </c>
      <c r="C850">
        <v>0</v>
      </c>
      <c r="D850" s="7">
        <v>297.4126</v>
      </c>
    </row>
    <row r="851" spans="1:4" x14ac:dyDescent="0.25">
      <c r="A851" s="6">
        <v>55</v>
      </c>
      <c r="B851" s="7">
        <v>32.774999999999999</v>
      </c>
      <c r="C851">
        <v>0</v>
      </c>
      <c r="D851" s="7">
        <v>1060.163225</v>
      </c>
    </row>
    <row r="852" spans="1:4" x14ac:dyDescent="0.25">
      <c r="A852" s="6">
        <v>37</v>
      </c>
      <c r="B852" s="7">
        <v>30.78</v>
      </c>
      <c r="C852">
        <v>1</v>
      </c>
      <c r="D852" s="7">
        <v>3727.01512</v>
      </c>
    </row>
    <row r="853" spans="1:4" x14ac:dyDescent="0.25">
      <c r="A853" s="6">
        <v>61</v>
      </c>
      <c r="B853" s="7">
        <v>32.299999999999997</v>
      </c>
      <c r="C853">
        <v>0</v>
      </c>
      <c r="D853" s="7">
        <v>1411.962</v>
      </c>
    </row>
    <row r="854" spans="1:4" x14ac:dyDescent="0.25">
      <c r="A854" s="6">
        <v>46</v>
      </c>
      <c r="B854" s="7">
        <v>35.53</v>
      </c>
      <c r="C854">
        <v>1</v>
      </c>
      <c r="D854" s="7">
        <v>4211.1664700000001</v>
      </c>
    </row>
    <row r="855" spans="1:4" x14ac:dyDescent="0.25">
      <c r="A855" s="6">
        <v>53</v>
      </c>
      <c r="B855" s="7">
        <v>23.75</v>
      </c>
      <c r="C855">
        <v>0</v>
      </c>
      <c r="D855" s="7">
        <v>1172.96795</v>
      </c>
    </row>
    <row r="856" spans="1:4" x14ac:dyDescent="0.25">
      <c r="A856" s="6">
        <v>49</v>
      </c>
      <c r="B856" s="7">
        <v>23.844999999999999</v>
      </c>
      <c r="C856">
        <v>1</v>
      </c>
      <c r="D856" s="7">
        <v>2410.6912550000002</v>
      </c>
    </row>
    <row r="857" spans="1:4" x14ac:dyDescent="0.25">
      <c r="A857" s="6">
        <v>20</v>
      </c>
      <c r="B857" s="7">
        <v>29.6</v>
      </c>
      <c r="C857">
        <v>0</v>
      </c>
      <c r="D857" s="7">
        <v>187.53440000000001</v>
      </c>
    </row>
    <row r="858" spans="1:4" x14ac:dyDescent="0.25">
      <c r="A858" s="6">
        <v>48</v>
      </c>
      <c r="B858" s="7">
        <v>33.11</v>
      </c>
      <c r="C858">
        <v>1</v>
      </c>
      <c r="D858" s="7">
        <v>4097.4164900000005</v>
      </c>
    </row>
    <row r="859" spans="1:4" x14ac:dyDescent="0.25">
      <c r="A859" s="6">
        <v>25</v>
      </c>
      <c r="B859" s="7">
        <v>24.13</v>
      </c>
      <c r="C859">
        <v>1</v>
      </c>
      <c r="D859" s="7">
        <v>1581.7985699999999</v>
      </c>
    </row>
    <row r="860" spans="1:4" x14ac:dyDescent="0.25">
      <c r="A860" s="6">
        <v>25</v>
      </c>
      <c r="B860" s="7">
        <v>32.229999999999997</v>
      </c>
      <c r="C860">
        <v>0</v>
      </c>
      <c r="D860" s="7">
        <v>1821.816139</v>
      </c>
    </row>
    <row r="861" spans="1:4" x14ac:dyDescent="0.25">
      <c r="A861" s="6">
        <v>57</v>
      </c>
      <c r="B861" s="7">
        <v>28.1</v>
      </c>
      <c r="C861">
        <v>0</v>
      </c>
      <c r="D861" s="7">
        <v>1096.5445999999999</v>
      </c>
    </row>
    <row r="862" spans="1:4" x14ac:dyDescent="0.25">
      <c r="A862" s="6">
        <v>37</v>
      </c>
      <c r="B862" s="7">
        <v>47.6</v>
      </c>
      <c r="C862">
        <v>1</v>
      </c>
      <c r="D862" s="7">
        <v>4611.3510999999999</v>
      </c>
    </row>
    <row r="863" spans="1:4" x14ac:dyDescent="0.25">
      <c r="A863" s="6">
        <v>38</v>
      </c>
      <c r="B863" s="7">
        <v>28</v>
      </c>
      <c r="C863">
        <v>0</v>
      </c>
      <c r="D863" s="7">
        <v>715.10919999999999</v>
      </c>
    </row>
    <row r="864" spans="1:4" x14ac:dyDescent="0.25">
      <c r="A864" s="6">
        <v>55</v>
      </c>
      <c r="B864" s="7">
        <v>33.534999999999997</v>
      </c>
      <c r="C864">
        <v>0</v>
      </c>
      <c r="D864" s="7">
        <v>1226.9688650000001</v>
      </c>
    </row>
    <row r="865" spans="1:4" x14ac:dyDescent="0.25">
      <c r="A865" s="6">
        <v>36</v>
      </c>
      <c r="B865" s="7">
        <v>19.855</v>
      </c>
      <c r="C865">
        <v>0</v>
      </c>
      <c r="D865" s="7">
        <v>545.80464499999994</v>
      </c>
    </row>
    <row r="866" spans="1:4" x14ac:dyDescent="0.25">
      <c r="A866" s="6">
        <v>51</v>
      </c>
      <c r="B866" s="7">
        <v>25.4</v>
      </c>
      <c r="C866">
        <v>0</v>
      </c>
      <c r="D866" s="7">
        <v>878.24689999999987</v>
      </c>
    </row>
    <row r="867" spans="1:4" x14ac:dyDescent="0.25">
      <c r="A867" s="6">
        <v>40</v>
      </c>
      <c r="B867" s="7">
        <v>29.9</v>
      </c>
      <c r="C867">
        <v>0</v>
      </c>
      <c r="D867" s="7">
        <v>660.03610000000003</v>
      </c>
    </row>
    <row r="868" spans="1:4" x14ac:dyDescent="0.25">
      <c r="A868" s="6">
        <v>18</v>
      </c>
      <c r="B868" s="7">
        <v>37.29</v>
      </c>
      <c r="C868">
        <v>0</v>
      </c>
      <c r="D868" s="7">
        <v>114.14451</v>
      </c>
    </row>
    <row r="869" spans="1:4" x14ac:dyDescent="0.25">
      <c r="A869" s="6">
        <v>57</v>
      </c>
      <c r="B869" s="7">
        <v>43.7</v>
      </c>
      <c r="C869">
        <v>0</v>
      </c>
      <c r="D869" s="7">
        <v>1157.6129999999998</v>
      </c>
    </row>
    <row r="870" spans="1:4" x14ac:dyDescent="0.25">
      <c r="A870" s="6">
        <v>61</v>
      </c>
      <c r="B870" s="7">
        <v>23.655000000000001</v>
      </c>
      <c r="C870">
        <v>0</v>
      </c>
      <c r="D870" s="7">
        <v>1312.960345</v>
      </c>
    </row>
    <row r="871" spans="1:4" x14ac:dyDescent="0.25">
      <c r="A871" s="6">
        <v>25</v>
      </c>
      <c r="B871" s="7">
        <v>24.3</v>
      </c>
      <c r="C871">
        <v>0</v>
      </c>
      <c r="D871" s="7">
        <v>439.16520000000003</v>
      </c>
    </row>
    <row r="872" spans="1:4" x14ac:dyDescent="0.25">
      <c r="A872" s="6">
        <v>50</v>
      </c>
      <c r="B872" s="7">
        <v>36.200000000000003</v>
      </c>
      <c r="C872">
        <v>0</v>
      </c>
      <c r="D872" s="7">
        <v>845.78179999999998</v>
      </c>
    </row>
    <row r="873" spans="1:4" x14ac:dyDescent="0.25">
      <c r="A873" s="6">
        <v>26</v>
      </c>
      <c r="B873" s="7">
        <v>29.48</v>
      </c>
      <c r="C873">
        <v>0</v>
      </c>
      <c r="D873" s="7">
        <v>339.23652000000004</v>
      </c>
    </row>
    <row r="874" spans="1:4" x14ac:dyDescent="0.25">
      <c r="A874" s="6">
        <v>42</v>
      </c>
      <c r="B874" s="7">
        <v>24.86</v>
      </c>
      <c r="C874">
        <v>0</v>
      </c>
      <c r="D874" s="7">
        <v>596.68873999999994</v>
      </c>
    </row>
    <row r="875" spans="1:4" x14ac:dyDescent="0.25">
      <c r="A875" s="6">
        <v>43</v>
      </c>
      <c r="B875" s="7">
        <v>30.1</v>
      </c>
      <c r="C875">
        <v>0</v>
      </c>
      <c r="D875" s="7">
        <v>684.90260000000001</v>
      </c>
    </row>
    <row r="876" spans="1:4" x14ac:dyDescent="0.25">
      <c r="A876" s="6">
        <v>44</v>
      </c>
      <c r="B876" s="7">
        <v>21.85</v>
      </c>
      <c r="C876">
        <v>0</v>
      </c>
      <c r="D876" s="7">
        <v>889.11394999999993</v>
      </c>
    </row>
    <row r="877" spans="1:4" x14ac:dyDescent="0.25">
      <c r="A877" s="6">
        <v>23</v>
      </c>
      <c r="B877" s="7">
        <v>28.12</v>
      </c>
      <c r="C877">
        <v>0</v>
      </c>
      <c r="D877" s="7">
        <v>269.01138000000003</v>
      </c>
    </row>
    <row r="878" spans="1:4" x14ac:dyDescent="0.25">
      <c r="A878" s="6">
        <v>49</v>
      </c>
      <c r="B878" s="7">
        <v>27.1</v>
      </c>
      <c r="C878">
        <v>0</v>
      </c>
      <c r="D878" s="7">
        <v>2614.0360300000002</v>
      </c>
    </row>
    <row r="879" spans="1:4" x14ac:dyDescent="0.25">
      <c r="A879" s="6">
        <v>33</v>
      </c>
      <c r="B879" s="7">
        <v>33.44</v>
      </c>
      <c r="C879">
        <v>0</v>
      </c>
      <c r="D879" s="7">
        <v>665.37886000000003</v>
      </c>
    </row>
    <row r="880" spans="1:4" x14ac:dyDescent="0.25">
      <c r="A880" s="6">
        <v>41</v>
      </c>
      <c r="B880" s="7">
        <v>28.8</v>
      </c>
      <c r="C880">
        <v>0</v>
      </c>
      <c r="D880" s="7">
        <v>628.22349999999994</v>
      </c>
    </row>
    <row r="881" spans="1:4" x14ac:dyDescent="0.25">
      <c r="A881" s="6">
        <v>37</v>
      </c>
      <c r="B881" s="7">
        <v>29.5</v>
      </c>
      <c r="C881">
        <v>0</v>
      </c>
      <c r="D881" s="7">
        <v>631.1952</v>
      </c>
    </row>
    <row r="882" spans="1:4" x14ac:dyDescent="0.25">
      <c r="A882" s="6">
        <v>22</v>
      </c>
      <c r="B882" s="7">
        <v>34.799999999999997</v>
      </c>
      <c r="C882">
        <v>0</v>
      </c>
      <c r="D882" s="7">
        <v>344.3064</v>
      </c>
    </row>
    <row r="883" spans="1:4" x14ac:dyDescent="0.25">
      <c r="A883" s="6">
        <v>23</v>
      </c>
      <c r="B883" s="7">
        <v>27.36</v>
      </c>
      <c r="C883">
        <v>0</v>
      </c>
      <c r="D883" s="7">
        <v>278.90574000000004</v>
      </c>
    </row>
    <row r="884" spans="1:4" x14ac:dyDescent="0.25">
      <c r="A884" s="6">
        <v>21</v>
      </c>
      <c r="B884" s="7">
        <v>22.135000000000002</v>
      </c>
      <c r="C884">
        <v>0</v>
      </c>
      <c r="D884" s="7">
        <v>258.58506499999999</v>
      </c>
    </row>
    <row r="885" spans="1:4" x14ac:dyDescent="0.25">
      <c r="A885" s="6">
        <v>51</v>
      </c>
      <c r="B885" s="7">
        <v>37.049999999999997</v>
      </c>
      <c r="C885">
        <v>1</v>
      </c>
      <c r="D885" s="7">
        <v>4625.5112500000005</v>
      </c>
    </row>
    <row r="886" spans="1:4" x14ac:dyDescent="0.25">
      <c r="A886" s="6">
        <v>25</v>
      </c>
      <c r="B886" s="7">
        <v>26.695</v>
      </c>
      <c r="C886">
        <v>0</v>
      </c>
      <c r="D886" s="7">
        <v>487.79810500000002</v>
      </c>
    </row>
    <row r="887" spans="1:4" x14ac:dyDescent="0.25">
      <c r="A887" s="6">
        <v>32</v>
      </c>
      <c r="B887" s="7">
        <v>28.93</v>
      </c>
      <c r="C887">
        <v>1</v>
      </c>
      <c r="D887" s="7">
        <v>1971.96947</v>
      </c>
    </row>
    <row r="888" spans="1:4" x14ac:dyDescent="0.25">
      <c r="A888" s="6">
        <v>57</v>
      </c>
      <c r="B888" s="7">
        <v>28.975000000000001</v>
      </c>
      <c r="C888">
        <v>1</v>
      </c>
      <c r="D888" s="7">
        <v>2721.8437249999997</v>
      </c>
    </row>
    <row r="889" spans="1:4" x14ac:dyDescent="0.25">
      <c r="A889" s="6">
        <v>36</v>
      </c>
      <c r="B889" s="7">
        <v>30.02</v>
      </c>
      <c r="C889">
        <v>0</v>
      </c>
      <c r="D889" s="7">
        <v>527.21758</v>
      </c>
    </row>
    <row r="890" spans="1:4" x14ac:dyDescent="0.25">
      <c r="A890" s="6">
        <v>22</v>
      </c>
      <c r="B890" s="7">
        <v>39.5</v>
      </c>
      <c r="C890">
        <v>0</v>
      </c>
      <c r="D890" s="7">
        <v>168.25970000000001</v>
      </c>
    </row>
    <row r="891" spans="1:4" x14ac:dyDescent="0.25">
      <c r="A891" s="6">
        <v>57</v>
      </c>
      <c r="B891" s="7">
        <v>33.630000000000003</v>
      </c>
      <c r="C891">
        <v>0</v>
      </c>
      <c r="D891" s="7">
        <v>1194.5132699999999</v>
      </c>
    </row>
    <row r="892" spans="1:4" x14ac:dyDescent="0.25">
      <c r="A892" s="6">
        <v>64</v>
      </c>
      <c r="B892" s="7">
        <v>26.885000000000002</v>
      </c>
      <c r="C892">
        <v>1</v>
      </c>
      <c r="D892" s="7">
        <v>2933.0983150000002</v>
      </c>
    </row>
    <row r="893" spans="1:4" x14ac:dyDescent="0.25">
      <c r="A893" s="6">
        <v>36</v>
      </c>
      <c r="B893" s="7">
        <v>29.04</v>
      </c>
      <c r="C893">
        <v>0</v>
      </c>
      <c r="D893" s="7">
        <v>724.38136000000009</v>
      </c>
    </row>
    <row r="894" spans="1:4" x14ac:dyDescent="0.25">
      <c r="A894" s="6">
        <v>54</v>
      </c>
      <c r="B894" s="7">
        <v>24.035</v>
      </c>
      <c r="C894">
        <v>0</v>
      </c>
      <c r="D894" s="7">
        <v>1042.291665</v>
      </c>
    </row>
    <row r="895" spans="1:4" x14ac:dyDescent="0.25">
      <c r="A895" s="6">
        <v>47</v>
      </c>
      <c r="B895" s="7">
        <v>38.94</v>
      </c>
      <c r="C895">
        <v>1</v>
      </c>
      <c r="D895" s="7">
        <v>4420.2653599999994</v>
      </c>
    </row>
    <row r="896" spans="1:4" x14ac:dyDescent="0.25">
      <c r="A896" s="6">
        <v>62</v>
      </c>
      <c r="B896" s="7">
        <v>32.11</v>
      </c>
      <c r="C896">
        <v>0</v>
      </c>
      <c r="D896" s="7">
        <v>1355.5004899999999</v>
      </c>
    </row>
    <row r="897" spans="1:4" x14ac:dyDescent="0.25">
      <c r="A897" s="6">
        <v>61</v>
      </c>
      <c r="B897" s="7">
        <v>44</v>
      </c>
      <c r="C897">
        <v>0</v>
      </c>
      <c r="D897" s="7">
        <v>1306.3883000000001</v>
      </c>
    </row>
    <row r="898" spans="1:4" x14ac:dyDescent="0.25">
      <c r="A898" s="6">
        <v>43</v>
      </c>
      <c r="B898" s="7">
        <v>20.045000000000002</v>
      </c>
      <c r="C898">
        <v>1</v>
      </c>
      <c r="D898" s="7">
        <v>1979.8054550000002</v>
      </c>
    </row>
    <row r="899" spans="1:4" x14ac:dyDescent="0.25">
      <c r="A899" s="6">
        <v>19</v>
      </c>
      <c r="B899" s="7">
        <v>25.555</v>
      </c>
      <c r="C899">
        <v>0</v>
      </c>
      <c r="D899" s="7">
        <v>222.15644499999999</v>
      </c>
    </row>
    <row r="900" spans="1:4" x14ac:dyDescent="0.25">
      <c r="A900" s="6">
        <v>18</v>
      </c>
      <c r="B900" s="7">
        <v>40.26</v>
      </c>
      <c r="C900">
        <v>0</v>
      </c>
      <c r="D900" s="7">
        <v>163.45733999999999</v>
      </c>
    </row>
    <row r="901" spans="1:4" x14ac:dyDescent="0.25">
      <c r="A901" s="6">
        <v>19</v>
      </c>
      <c r="B901" s="7">
        <v>22.515000000000001</v>
      </c>
      <c r="C901">
        <v>0</v>
      </c>
      <c r="D901" s="7">
        <v>211.73388500000001</v>
      </c>
    </row>
    <row r="902" spans="1:4" x14ac:dyDescent="0.25">
      <c r="A902" s="6">
        <v>49</v>
      </c>
      <c r="B902" s="7">
        <v>22.515000000000001</v>
      </c>
      <c r="C902">
        <v>0</v>
      </c>
      <c r="D902" s="7">
        <v>868.88588500000003</v>
      </c>
    </row>
    <row r="903" spans="1:4" x14ac:dyDescent="0.25">
      <c r="A903" s="6">
        <v>60</v>
      </c>
      <c r="B903" s="7">
        <v>40.92</v>
      </c>
      <c r="C903">
        <v>1</v>
      </c>
      <c r="D903" s="7">
        <v>4867.3558800000001</v>
      </c>
    </row>
    <row r="904" spans="1:4" x14ac:dyDescent="0.25">
      <c r="A904" s="6">
        <v>26</v>
      </c>
      <c r="B904" s="7">
        <v>27.265000000000001</v>
      </c>
      <c r="C904">
        <v>0</v>
      </c>
      <c r="D904" s="7">
        <v>466.12863500000003</v>
      </c>
    </row>
    <row r="905" spans="1:4" x14ac:dyDescent="0.25">
      <c r="A905" s="6">
        <v>49</v>
      </c>
      <c r="B905" s="7">
        <v>36.85</v>
      </c>
      <c r="C905">
        <v>0</v>
      </c>
      <c r="D905" s="7">
        <v>812.57844999999998</v>
      </c>
    </row>
    <row r="906" spans="1:4" x14ac:dyDescent="0.25">
      <c r="A906" s="6">
        <v>60</v>
      </c>
      <c r="B906" s="7">
        <v>35.1</v>
      </c>
      <c r="C906">
        <v>0</v>
      </c>
      <c r="D906" s="7">
        <v>1264.4589000000001</v>
      </c>
    </row>
    <row r="907" spans="1:4" x14ac:dyDescent="0.25">
      <c r="A907" s="6">
        <v>26</v>
      </c>
      <c r="B907" s="7">
        <v>29.355</v>
      </c>
      <c r="C907">
        <v>0</v>
      </c>
      <c r="D907" s="7">
        <v>456.41914500000001</v>
      </c>
    </row>
    <row r="908" spans="1:4" x14ac:dyDescent="0.25">
      <c r="A908" s="6">
        <v>27</v>
      </c>
      <c r="B908" s="7">
        <v>32.585000000000001</v>
      </c>
      <c r="C908">
        <v>0</v>
      </c>
      <c r="D908" s="7">
        <v>484.69201499999997</v>
      </c>
    </row>
    <row r="909" spans="1:4" x14ac:dyDescent="0.25">
      <c r="A909" s="6">
        <v>44</v>
      </c>
      <c r="B909" s="7">
        <v>32.340000000000003</v>
      </c>
      <c r="C909">
        <v>0</v>
      </c>
      <c r="D909" s="7">
        <v>763.37205999999992</v>
      </c>
    </row>
    <row r="910" spans="1:4" x14ac:dyDescent="0.25">
      <c r="A910" s="6">
        <v>63</v>
      </c>
      <c r="B910" s="7">
        <v>39.799999999999997</v>
      </c>
      <c r="C910">
        <v>0</v>
      </c>
      <c r="D910" s="7">
        <v>1517.0068999999999</v>
      </c>
    </row>
    <row r="911" spans="1:4" x14ac:dyDescent="0.25">
      <c r="A911" s="6">
        <v>32</v>
      </c>
      <c r="B911" s="7">
        <v>24.6</v>
      </c>
      <c r="C911">
        <v>1</v>
      </c>
      <c r="D911" s="7">
        <v>1749.6306</v>
      </c>
    </row>
    <row r="912" spans="1:4" x14ac:dyDescent="0.25">
      <c r="A912" s="6">
        <v>22</v>
      </c>
      <c r="B912" s="7">
        <v>28.31</v>
      </c>
      <c r="C912">
        <v>0</v>
      </c>
      <c r="D912" s="7">
        <v>263.90429</v>
      </c>
    </row>
    <row r="913" spans="1:4" x14ac:dyDescent="0.25">
      <c r="A913" s="6">
        <v>18</v>
      </c>
      <c r="B913" s="7">
        <v>31.73</v>
      </c>
      <c r="C913">
        <v>1</v>
      </c>
      <c r="D913" s="7">
        <v>3373.2686699999999</v>
      </c>
    </row>
    <row r="914" spans="1:4" x14ac:dyDescent="0.25">
      <c r="A914" s="6">
        <v>59</v>
      </c>
      <c r="B914" s="7">
        <v>26.695</v>
      </c>
      <c r="C914">
        <v>0</v>
      </c>
      <c r="D914" s="7">
        <v>1438.2709049999999</v>
      </c>
    </row>
    <row r="915" spans="1:4" x14ac:dyDescent="0.25">
      <c r="A915" s="6">
        <v>44</v>
      </c>
      <c r="B915" s="7">
        <v>27.5</v>
      </c>
      <c r="C915">
        <v>0</v>
      </c>
      <c r="D915" s="7">
        <v>762.69929999999999</v>
      </c>
    </row>
    <row r="916" spans="1:4" x14ac:dyDescent="0.25">
      <c r="A916" s="6">
        <v>33</v>
      </c>
      <c r="B916" s="7">
        <v>24.605</v>
      </c>
      <c r="C916">
        <v>0</v>
      </c>
      <c r="D916" s="7">
        <v>525.75079500000004</v>
      </c>
    </row>
    <row r="917" spans="1:4" x14ac:dyDescent="0.25">
      <c r="A917" s="6">
        <v>24</v>
      </c>
      <c r="B917" s="7">
        <v>33.99</v>
      </c>
      <c r="C917">
        <v>0</v>
      </c>
      <c r="D917" s="7">
        <v>247.33341000000001</v>
      </c>
    </row>
    <row r="918" spans="1:4" x14ac:dyDescent="0.25">
      <c r="A918" s="6">
        <v>43</v>
      </c>
      <c r="B918" s="7">
        <v>26.885000000000002</v>
      </c>
      <c r="C918">
        <v>1</v>
      </c>
      <c r="D918" s="7">
        <v>2177.4322149999998</v>
      </c>
    </row>
    <row r="919" spans="1:4" x14ac:dyDescent="0.25">
      <c r="A919" s="6">
        <v>45</v>
      </c>
      <c r="B919" s="7">
        <v>22.895</v>
      </c>
      <c r="C919">
        <v>1</v>
      </c>
      <c r="D919" s="7">
        <v>3506.9374519999997</v>
      </c>
    </row>
    <row r="920" spans="1:4" x14ac:dyDescent="0.25">
      <c r="A920" s="6">
        <v>61</v>
      </c>
      <c r="B920" s="7">
        <v>28.2</v>
      </c>
      <c r="C920">
        <v>0</v>
      </c>
      <c r="D920" s="7">
        <v>1304.1921</v>
      </c>
    </row>
    <row r="921" spans="1:4" x14ac:dyDescent="0.25">
      <c r="A921" s="6">
        <v>35</v>
      </c>
      <c r="B921" s="7">
        <v>34.21</v>
      </c>
      <c r="C921">
        <v>0</v>
      </c>
      <c r="D921" s="7">
        <v>524.52269000000001</v>
      </c>
    </row>
    <row r="922" spans="1:4" x14ac:dyDescent="0.25">
      <c r="A922" s="6">
        <v>62</v>
      </c>
      <c r="B922" s="7">
        <v>25</v>
      </c>
      <c r="C922">
        <v>0</v>
      </c>
      <c r="D922" s="7">
        <v>1345.1122</v>
      </c>
    </row>
    <row r="923" spans="1:4" x14ac:dyDescent="0.25">
      <c r="A923" s="6">
        <v>62</v>
      </c>
      <c r="B923" s="7">
        <v>33.200000000000003</v>
      </c>
      <c r="C923">
        <v>0</v>
      </c>
      <c r="D923" s="7">
        <v>1346.252</v>
      </c>
    </row>
    <row r="924" spans="1:4" x14ac:dyDescent="0.25">
      <c r="A924" s="6">
        <v>38</v>
      </c>
      <c r="B924" s="7">
        <v>31</v>
      </c>
      <c r="C924">
        <v>0</v>
      </c>
      <c r="D924" s="7">
        <v>548.82619999999997</v>
      </c>
    </row>
    <row r="925" spans="1:4" x14ac:dyDescent="0.25">
      <c r="A925" s="6">
        <v>34</v>
      </c>
      <c r="B925" s="7">
        <v>35.814999999999998</v>
      </c>
      <c r="C925">
        <v>0</v>
      </c>
      <c r="D925" s="7">
        <v>432.04108500000001</v>
      </c>
    </row>
    <row r="926" spans="1:4" x14ac:dyDescent="0.25">
      <c r="A926" s="6">
        <v>43</v>
      </c>
      <c r="B926" s="7">
        <v>23.2</v>
      </c>
      <c r="C926">
        <v>0</v>
      </c>
      <c r="D926" s="7">
        <v>625.04349999999999</v>
      </c>
    </row>
    <row r="927" spans="1:4" x14ac:dyDescent="0.25">
      <c r="A927" s="6">
        <v>50</v>
      </c>
      <c r="B927" s="7">
        <v>32.11</v>
      </c>
      <c r="C927">
        <v>0</v>
      </c>
      <c r="D927" s="7">
        <v>2533.3332839999998</v>
      </c>
    </row>
    <row r="928" spans="1:4" x14ac:dyDescent="0.25">
      <c r="A928" s="6">
        <v>19</v>
      </c>
      <c r="B928" s="7">
        <v>23.4</v>
      </c>
      <c r="C928">
        <v>0</v>
      </c>
      <c r="D928" s="7">
        <v>291.3569</v>
      </c>
    </row>
    <row r="929" spans="1:4" x14ac:dyDescent="0.25">
      <c r="A929" s="6">
        <v>57</v>
      </c>
      <c r="B929" s="7">
        <v>20.100000000000001</v>
      </c>
      <c r="C929">
        <v>0</v>
      </c>
      <c r="D929" s="7">
        <v>1203.2325999999998</v>
      </c>
    </row>
    <row r="930" spans="1:4" x14ac:dyDescent="0.25">
      <c r="A930" s="6">
        <v>62</v>
      </c>
      <c r="B930" s="7">
        <v>39.159999999999997</v>
      </c>
      <c r="C930">
        <v>0</v>
      </c>
      <c r="D930" s="7">
        <v>1347.0804400000002</v>
      </c>
    </row>
    <row r="931" spans="1:4" x14ac:dyDescent="0.25">
      <c r="A931" s="6">
        <v>41</v>
      </c>
      <c r="B931" s="7">
        <v>34.21</v>
      </c>
      <c r="C931">
        <v>0</v>
      </c>
      <c r="D931" s="7">
        <v>628.97549000000004</v>
      </c>
    </row>
    <row r="932" spans="1:4" x14ac:dyDescent="0.25">
      <c r="A932" s="6">
        <v>26</v>
      </c>
      <c r="B932" s="7">
        <v>46.53</v>
      </c>
      <c r="C932">
        <v>0</v>
      </c>
      <c r="D932" s="7">
        <v>292.70646999999997</v>
      </c>
    </row>
    <row r="933" spans="1:4" x14ac:dyDescent="0.25">
      <c r="A933" s="6">
        <v>39</v>
      </c>
      <c r="B933" s="7">
        <v>32.5</v>
      </c>
      <c r="C933">
        <v>0</v>
      </c>
      <c r="D933" s="7">
        <v>623.82979999999998</v>
      </c>
    </row>
    <row r="934" spans="1:4" x14ac:dyDescent="0.25">
      <c r="A934" s="6">
        <v>46</v>
      </c>
      <c r="B934" s="7">
        <v>25.8</v>
      </c>
      <c r="C934">
        <v>0</v>
      </c>
      <c r="D934" s="7">
        <v>1009.6969999999999</v>
      </c>
    </row>
    <row r="935" spans="1:4" x14ac:dyDescent="0.25">
      <c r="A935" s="6">
        <v>45</v>
      </c>
      <c r="B935" s="7">
        <v>35.299999999999997</v>
      </c>
      <c r="C935">
        <v>0</v>
      </c>
      <c r="D935" s="7">
        <v>734.81420000000003</v>
      </c>
    </row>
    <row r="936" spans="1:4" x14ac:dyDescent="0.25">
      <c r="A936" s="6">
        <v>32</v>
      </c>
      <c r="B936" s="7">
        <v>37.18</v>
      </c>
      <c r="C936">
        <v>0</v>
      </c>
      <c r="D936" s="7">
        <v>467.33922000000001</v>
      </c>
    </row>
    <row r="937" spans="1:4" x14ac:dyDescent="0.25">
      <c r="A937" s="6">
        <v>59</v>
      </c>
      <c r="B937" s="7">
        <v>27.5</v>
      </c>
      <c r="C937">
        <v>0</v>
      </c>
      <c r="D937" s="7">
        <v>1223.3827999999999</v>
      </c>
    </row>
    <row r="938" spans="1:4" x14ac:dyDescent="0.25">
      <c r="A938" s="6">
        <v>44</v>
      </c>
      <c r="B938" s="7">
        <v>29.734999999999999</v>
      </c>
      <c r="C938">
        <v>0</v>
      </c>
      <c r="D938" s="7">
        <v>3210.866282</v>
      </c>
    </row>
    <row r="939" spans="1:4" x14ac:dyDescent="0.25">
      <c r="A939" s="6">
        <v>39</v>
      </c>
      <c r="B939" s="7">
        <v>24.225000000000001</v>
      </c>
      <c r="C939">
        <v>0</v>
      </c>
      <c r="D939" s="7">
        <v>896.57957499999998</v>
      </c>
    </row>
    <row r="940" spans="1:4" x14ac:dyDescent="0.25">
      <c r="A940" s="6">
        <v>18</v>
      </c>
      <c r="B940" s="7">
        <v>26.18</v>
      </c>
      <c r="C940">
        <v>0</v>
      </c>
      <c r="D940" s="7">
        <v>230.40021999999999</v>
      </c>
    </row>
    <row r="941" spans="1:4" x14ac:dyDescent="0.25">
      <c r="A941" s="6">
        <v>53</v>
      </c>
      <c r="B941" s="7">
        <v>29.48</v>
      </c>
      <c r="C941">
        <v>0</v>
      </c>
      <c r="D941" s="7">
        <v>948.76442000000009</v>
      </c>
    </row>
    <row r="942" spans="1:4" x14ac:dyDescent="0.25">
      <c r="A942" s="6">
        <v>18</v>
      </c>
      <c r="B942" s="7">
        <v>23.21</v>
      </c>
      <c r="C942">
        <v>0</v>
      </c>
      <c r="D942" s="7">
        <v>112.18739000000001</v>
      </c>
    </row>
    <row r="943" spans="1:4" x14ac:dyDescent="0.25">
      <c r="A943" s="6">
        <v>50</v>
      </c>
      <c r="B943" s="7">
        <v>46.09</v>
      </c>
      <c r="C943">
        <v>0</v>
      </c>
      <c r="D943" s="7">
        <v>954.95650999999998</v>
      </c>
    </row>
    <row r="944" spans="1:4" x14ac:dyDescent="0.25">
      <c r="A944" s="6">
        <v>18</v>
      </c>
      <c r="B944" s="7">
        <v>40.185000000000002</v>
      </c>
      <c r="C944">
        <v>0</v>
      </c>
      <c r="D944" s="7">
        <v>221.746915</v>
      </c>
    </row>
    <row r="945" spans="1:4" x14ac:dyDescent="0.25">
      <c r="A945" s="6">
        <v>19</v>
      </c>
      <c r="B945" s="7">
        <v>22.61</v>
      </c>
      <c r="C945">
        <v>0</v>
      </c>
      <c r="D945" s="7">
        <v>162.84709000000001</v>
      </c>
    </row>
    <row r="946" spans="1:4" x14ac:dyDescent="0.25">
      <c r="A946" s="6">
        <v>62</v>
      </c>
      <c r="B946" s="7">
        <v>39.93</v>
      </c>
      <c r="C946">
        <v>0</v>
      </c>
      <c r="D946" s="7">
        <v>1298.28747</v>
      </c>
    </row>
    <row r="947" spans="1:4" x14ac:dyDescent="0.25">
      <c r="A947" s="6">
        <v>56</v>
      </c>
      <c r="B947" s="7">
        <v>35.799999999999997</v>
      </c>
      <c r="C947">
        <v>0</v>
      </c>
      <c r="D947" s="7">
        <v>1167.413</v>
      </c>
    </row>
    <row r="948" spans="1:4" x14ac:dyDescent="0.25">
      <c r="A948" s="6">
        <v>42</v>
      </c>
      <c r="B948" s="7">
        <v>35.799999999999997</v>
      </c>
      <c r="C948">
        <v>0</v>
      </c>
      <c r="D948" s="7">
        <v>716.00940000000003</v>
      </c>
    </row>
    <row r="949" spans="1:4" x14ac:dyDescent="0.25">
      <c r="A949" s="6">
        <v>37</v>
      </c>
      <c r="B949" s="7">
        <v>34.200000000000003</v>
      </c>
      <c r="C949">
        <v>1</v>
      </c>
      <c r="D949" s="7">
        <v>3904.7285000000002</v>
      </c>
    </row>
    <row r="950" spans="1:4" x14ac:dyDescent="0.25">
      <c r="A950" s="6">
        <v>42</v>
      </c>
      <c r="B950" s="7">
        <v>31.254999999999999</v>
      </c>
      <c r="C950">
        <v>0</v>
      </c>
      <c r="D950" s="7">
        <v>635.87764500000003</v>
      </c>
    </row>
    <row r="951" spans="1:4" x14ac:dyDescent="0.25">
      <c r="A951" s="6">
        <v>25</v>
      </c>
      <c r="B951" s="7">
        <v>29.7</v>
      </c>
      <c r="C951">
        <v>1</v>
      </c>
      <c r="D951" s="7">
        <v>1993.3457999999998</v>
      </c>
    </row>
    <row r="952" spans="1:4" x14ac:dyDescent="0.25">
      <c r="A952" s="6">
        <v>57</v>
      </c>
      <c r="B952" s="7">
        <v>18.335000000000001</v>
      </c>
      <c r="C952">
        <v>0</v>
      </c>
      <c r="D952" s="7">
        <v>1153.487265</v>
      </c>
    </row>
    <row r="953" spans="1:4" x14ac:dyDescent="0.25">
      <c r="A953" s="6">
        <v>51</v>
      </c>
      <c r="B953" s="7">
        <v>42.9</v>
      </c>
      <c r="C953">
        <v>1</v>
      </c>
      <c r="D953" s="7">
        <v>4746.2893999999997</v>
      </c>
    </row>
    <row r="954" spans="1:4" x14ac:dyDescent="0.25">
      <c r="A954" s="6">
        <v>30</v>
      </c>
      <c r="B954" s="7">
        <v>28.405000000000001</v>
      </c>
      <c r="C954">
        <v>0</v>
      </c>
      <c r="D954" s="7">
        <v>452.71829500000001</v>
      </c>
    </row>
    <row r="955" spans="1:4" x14ac:dyDescent="0.25">
      <c r="A955" s="6">
        <v>44</v>
      </c>
      <c r="B955" s="7">
        <v>30.2</v>
      </c>
      <c r="C955">
        <v>1</v>
      </c>
      <c r="D955" s="7">
        <v>3899.8546000000001</v>
      </c>
    </row>
    <row r="956" spans="1:4" x14ac:dyDescent="0.25">
      <c r="A956" s="6">
        <v>34</v>
      </c>
      <c r="B956" s="7">
        <v>27.835000000000001</v>
      </c>
      <c r="C956">
        <v>1</v>
      </c>
      <c r="D956" s="7">
        <v>2000.9633650000001</v>
      </c>
    </row>
    <row r="957" spans="1:4" x14ac:dyDescent="0.25">
      <c r="A957" s="6">
        <v>31</v>
      </c>
      <c r="B957" s="7">
        <v>39.49</v>
      </c>
      <c r="C957">
        <v>0</v>
      </c>
      <c r="D957" s="7">
        <v>387.57341000000002</v>
      </c>
    </row>
    <row r="958" spans="1:4" x14ac:dyDescent="0.25">
      <c r="A958" s="6">
        <v>54</v>
      </c>
      <c r="B958" s="7">
        <v>30.8</v>
      </c>
      <c r="C958">
        <v>1</v>
      </c>
      <c r="D958" s="7">
        <v>4199.9519999999993</v>
      </c>
    </row>
    <row r="959" spans="1:4" x14ac:dyDescent="0.25">
      <c r="A959" s="6">
        <v>24</v>
      </c>
      <c r="B959" s="7">
        <v>26.79</v>
      </c>
      <c r="C959">
        <v>0</v>
      </c>
      <c r="D959" s="7">
        <v>1260.9887020000001</v>
      </c>
    </row>
    <row r="960" spans="1:4" x14ac:dyDescent="0.25">
      <c r="A960" s="6">
        <v>43</v>
      </c>
      <c r="B960" s="7">
        <v>34.96</v>
      </c>
      <c r="C960">
        <v>1</v>
      </c>
      <c r="D960" s="7">
        <v>4103.4221400000006</v>
      </c>
    </row>
    <row r="961" spans="1:4" x14ac:dyDescent="0.25">
      <c r="A961" s="6">
        <v>48</v>
      </c>
      <c r="B961" s="7">
        <v>36.67</v>
      </c>
      <c r="C961">
        <v>0</v>
      </c>
      <c r="D961" s="7">
        <v>2846.891901</v>
      </c>
    </row>
    <row r="962" spans="1:4" x14ac:dyDescent="0.25">
      <c r="A962" s="6">
        <v>19</v>
      </c>
      <c r="B962" s="7">
        <v>39.615000000000002</v>
      </c>
      <c r="C962">
        <v>0</v>
      </c>
      <c r="D962" s="7">
        <v>273.010785</v>
      </c>
    </row>
    <row r="963" spans="1:4" x14ac:dyDescent="0.25">
      <c r="A963" s="6">
        <v>29</v>
      </c>
      <c r="B963" s="7">
        <v>25.9</v>
      </c>
      <c r="C963">
        <v>0</v>
      </c>
      <c r="D963" s="7">
        <v>335.32839999999999</v>
      </c>
    </row>
    <row r="964" spans="1:4" x14ac:dyDescent="0.25">
      <c r="A964" s="6">
        <v>63</v>
      </c>
      <c r="B964" s="7">
        <v>35.200000000000003</v>
      </c>
      <c r="C964">
        <v>0</v>
      </c>
      <c r="D964" s="7">
        <v>1447.4675</v>
      </c>
    </row>
    <row r="965" spans="1:4" x14ac:dyDescent="0.25">
      <c r="A965" s="6">
        <v>46</v>
      </c>
      <c r="B965" s="7">
        <v>24.795000000000002</v>
      </c>
      <c r="C965">
        <v>0</v>
      </c>
      <c r="D965" s="7">
        <v>950.05730500000004</v>
      </c>
    </row>
    <row r="966" spans="1:4" x14ac:dyDescent="0.25">
      <c r="A966" s="6">
        <v>52</v>
      </c>
      <c r="B966" s="7">
        <v>36.765000000000001</v>
      </c>
      <c r="C966">
        <v>0</v>
      </c>
      <c r="D966" s="7">
        <v>2646.7097370000001</v>
      </c>
    </row>
    <row r="967" spans="1:4" x14ac:dyDescent="0.25">
      <c r="A967" s="6">
        <v>35</v>
      </c>
      <c r="B967" s="7">
        <v>27.1</v>
      </c>
      <c r="C967">
        <v>0</v>
      </c>
      <c r="D967" s="7">
        <v>474.63440000000003</v>
      </c>
    </row>
    <row r="968" spans="1:4" x14ac:dyDescent="0.25">
      <c r="A968" s="6">
        <v>51</v>
      </c>
      <c r="B968" s="7">
        <v>24.795000000000002</v>
      </c>
      <c r="C968">
        <v>1</v>
      </c>
      <c r="D968" s="7">
        <v>2396.7383049999999</v>
      </c>
    </row>
    <row r="969" spans="1:4" x14ac:dyDescent="0.25">
      <c r="A969" s="6">
        <v>44</v>
      </c>
      <c r="B969" s="7">
        <v>25.364999999999998</v>
      </c>
      <c r="C969">
        <v>0</v>
      </c>
      <c r="D969" s="7">
        <v>751.80253500000003</v>
      </c>
    </row>
    <row r="970" spans="1:4" x14ac:dyDescent="0.25">
      <c r="A970" s="6">
        <v>21</v>
      </c>
      <c r="B970" s="7">
        <v>25.745000000000001</v>
      </c>
      <c r="C970">
        <v>0</v>
      </c>
      <c r="D970" s="7">
        <v>327.98685499999999</v>
      </c>
    </row>
    <row r="971" spans="1:4" x14ac:dyDescent="0.25">
      <c r="A971" s="6">
        <v>39</v>
      </c>
      <c r="B971" s="7">
        <v>34.32</v>
      </c>
      <c r="C971">
        <v>0</v>
      </c>
      <c r="D971" s="7">
        <v>859.68277999999987</v>
      </c>
    </row>
    <row r="972" spans="1:4" x14ac:dyDescent="0.25">
      <c r="A972" s="6">
        <v>50</v>
      </c>
      <c r="B972" s="7">
        <v>28.16</v>
      </c>
      <c r="C972">
        <v>0</v>
      </c>
      <c r="D972" s="7">
        <v>1070.26424</v>
      </c>
    </row>
    <row r="973" spans="1:4" x14ac:dyDescent="0.25">
      <c r="A973" s="6">
        <v>34</v>
      </c>
      <c r="B973" s="7">
        <v>23.56</v>
      </c>
      <c r="C973">
        <v>0</v>
      </c>
      <c r="D973" s="7">
        <v>499.23764</v>
      </c>
    </row>
    <row r="974" spans="1:4" x14ac:dyDescent="0.25">
      <c r="A974" s="6">
        <v>22</v>
      </c>
      <c r="B974" s="7">
        <v>20.234999999999999</v>
      </c>
      <c r="C974">
        <v>0</v>
      </c>
      <c r="D974" s="7">
        <v>252.78186500000001</v>
      </c>
    </row>
    <row r="975" spans="1:4" x14ac:dyDescent="0.25">
      <c r="A975" s="6">
        <v>19</v>
      </c>
      <c r="B975" s="7">
        <v>40.5</v>
      </c>
      <c r="C975">
        <v>0</v>
      </c>
      <c r="D975" s="7">
        <v>175.93379999999999</v>
      </c>
    </row>
    <row r="976" spans="1:4" x14ac:dyDescent="0.25">
      <c r="A976" s="6">
        <v>26</v>
      </c>
      <c r="B976" s="7">
        <v>35.42</v>
      </c>
      <c r="C976">
        <v>0</v>
      </c>
      <c r="D976" s="7">
        <v>232.26218</v>
      </c>
    </row>
    <row r="977" spans="1:4" x14ac:dyDescent="0.25">
      <c r="A977" s="6">
        <v>29</v>
      </c>
      <c r="B977" s="7">
        <v>22.895</v>
      </c>
      <c r="C977">
        <v>1</v>
      </c>
      <c r="D977" s="7">
        <v>1613.876205</v>
      </c>
    </row>
    <row r="978" spans="1:4" x14ac:dyDescent="0.25">
      <c r="A978" s="6">
        <v>48</v>
      </c>
      <c r="B978" s="7">
        <v>40.15</v>
      </c>
      <c r="C978">
        <v>0</v>
      </c>
      <c r="D978" s="7">
        <v>780.41605000000004</v>
      </c>
    </row>
    <row r="979" spans="1:4" x14ac:dyDescent="0.25">
      <c r="A979" s="6">
        <v>26</v>
      </c>
      <c r="B979" s="7">
        <v>29.15</v>
      </c>
      <c r="C979">
        <v>0</v>
      </c>
      <c r="D979" s="7">
        <v>290.29065000000003</v>
      </c>
    </row>
    <row r="980" spans="1:4" x14ac:dyDescent="0.25">
      <c r="A980" s="6">
        <v>45</v>
      </c>
      <c r="B980" s="7">
        <v>39.994999999999997</v>
      </c>
      <c r="C980">
        <v>0</v>
      </c>
      <c r="D980" s="7">
        <v>970.46680500000002</v>
      </c>
    </row>
    <row r="981" spans="1:4" x14ac:dyDescent="0.25">
      <c r="A981" s="6">
        <v>36</v>
      </c>
      <c r="B981" s="7">
        <v>29.92</v>
      </c>
      <c r="C981">
        <v>0</v>
      </c>
      <c r="D981" s="7">
        <v>488.90368000000001</v>
      </c>
    </row>
    <row r="982" spans="1:4" x14ac:dyDescent="0.25">
      <c r="A982" s="6">
        <v>54</v>
      </c>
      <c r="B982" s="7">
        <v>25.46</v>
      </c>
      <c r="C982">
        <v>0</v>
      </c>
      <c r="D982" s="7">
        <v>2551.7113629999999</v>
      </c>
    </row>
    <row r="983" spans="1:4" x14ac:dyDescent="0.25">
      <c r="A983" s="6">
        <v>34</v>
      </c>
      <c r="B983" s="7">
        <v>21.375</v>
      </c>
      <c r="C983">
        <v>0</v>
      </c>
      <c r="D983" s="7">
        <v>450.03392500000001</v>
      </c>
    </row>
    <row r="984" spans="1:4" x14ac:dyDescent="0.25">
      <c r="A984" s="6">
        <v>31</v>
      </c>
      <c r="B984" s="7">
        <v>25.9</v>
      </c>
      <c r="C984">
        <v>1</v>
      </c>
      <c r="D984" s="7">
        <v>1919.9944</v>
      </c>
    </row>
    <row r="985" spans="1:4" x14ac:dyDescent="0.25">
      <c r="A985" s="6">
        <v>27</v>
      </c>
      <c r="B985" s="7">
        <v>30.59</v>
      </c>
      <c r="C985">
        <v>0</v>
      </c>
      <c r="D985" s="7">
        <v>1679.6411940000003</v>
      </c>
    </row>
    <row r="986" spans="1:4" x14ac:dyDescent="0.25">
      <c r="A986" s="6">
        <v>20</v>
      </c>
      <c r="B986" s="7">
        <v>30.114999999999998</v>
      </c>
      <c r="C986">
        <v>0</v>
      </c>
      <c r="D986" s="7">
        <v>491.50598499999995</v>
      </c>
    </row>
    <row r="987" spans="1:4" x14ac:dyDescent="0.25">
      <c r="A987" s="6">
        <v>44</v>
      </c>
      <c r="B987" s="7">
        <v>25.8</v>
      </c>
      <c r="C987">
        <v>0</v>
      </c>
      <c r="D987" s="7">
        <v>762.46299999999997</v>
      </c>
    </row>
    <row r="988" spans="1:4" x14ac:dyDescent="0.25">
      <c r="A988" s="6">
        <v>43</v>
      </c>
      <c r="B988" s="7">
        <v>30.114999999999998</v>
      </c>
      <c r="C988">
        <v>0</v>
      </c>
      <c r="D988" s="7">
        <v>841.00468500000011</v>
      </c>
    </row>
    <row r="989" spans="1:4" x14ac:dyDescent="0.25">
      <c r="A989" s="6">
        <v>45</v>
      </c>
      <c r="B989" s="7">
        <v>27.645</v>
      </c>
      <c r="C989">
        <v>0</v>
      </c>
      <c r="D989" s="7">
        <v>2834.018885</v>
      </c>
    </row>
    <row r="990" spans="1:4" x14ac:dyDescent="0.25">
      <c r="A990" s="6">
        <v>34</v>
      </c>
      <c r="B990" s="7">
        <v>34.674999999999997</v>
      </c>
      <c r="C990">
        <v>0</v>
      </c>
      <c r="D990" s="7">
        <v>451.88262500000002</v>
      </c>
    </row>
    <row r="991" spans="1:4" x14ac:dyDescent="0.25">
      <c r="A991" s="6">
        <v>24</v>
      </c>
      <c r="B991" s="7">
        <v>20.52</v>
      </c>
      <c r="C991">
        <v>1</v>
      </c>
      <c r="D991" s="7">
        <v>1457.1890799999999</v>
      </c>
    </row>
    <row r="992" spans="1:4" x14ac:dyDescent="0.25">
      <c r="A992" s="6">
        <v>26</v>
      </c>
      <c r="B992" s="7">
        <v>19.8</v>
      </c>
      <c r="C992">
        <v>0</v>
      </c>
      <c r="D992" s="7">
        <v>337.89099999999996</v>
      </c>
    </row>
    <row r="993" spans="1:4" x14ac:dyDescent="0.25">
      <c r="A993" s="6">
        <v>38</v>
      </c>
      <c r="B993" s="7">
        <v>27.835000000000001</v>
      </c>
      <c r="C993">
        <v>0</v>
      </c>
      <c r="D993" s="7">
        <v>714.486265</v>
      </c>
    </row>
    <row r="994" spans="1:4" x14ac:dyDescent="0.25">
      <c r="A994" s="6">
        <v>50</v>
      </c>
      <c r="B994" s="7">
        <v>31.6</v>
      </c>
      <c r="C994">
        <v>0</v>
      </c>
      <c r="D994" s="7">
        <v>1011.8424000000001</v>
      </c>
    </row>
    <row r="995" spans="1:4" x14ac:dyDescent="0.25">
      <c r="A995" s="6">
        <v>38</v>
      </c>
      <c r="B995" s="7">
        <v>28.27</v>
      </c>
      <c r="C995">
        <v>0</v>
      </c>
      <c r="D995" s="7">
        <v>548.44673</v>
      </c>
    </row>
    <row r="996" spans="1:4" x14ac:dyDescent="0.25">
      <c r="A996" s="6">
        <v>27</v>
      </c>
      <c r="B996" s="7">
        <v>20.045000000000002</v>
      </c>
      <c r="C996">
        <v>1</v>
      </c>
      <c r="D996" s="7">
        <v>1642.0494549999999</v>
      </c>
    </row>
    <row r="997" spans="1:4" x14ac:dyDescent="0.25">
      <c r="A997" s="6">
        <v>39</v>
      </c>
      <c r="B997" s="7">
        <v>23.274999999999999</v>
      </c>
      <c r="C997">
        <v>0</v>
      </c>
      <c r="D997" s="7">
        <v>798.64752500000009</v>
      </c>
    </row>
    <row r="998" spans="1:4" x14ac:dyDescent="0.25">
      <c r="A998" s="6">
        <v>39</v>
      </c>
      <c r="B998" s="7">
        <v>34.1</v>
      </c>
      <c r="C998">
        <v>0</v>
      </c>
      <c r="D998" s="7">
        <v>741.85220000000004</v>
      </c>
    </row>
    <row r="999" spans="1:4" x14ac:dyDescent="0.25">
      <c r="A999" s="6">
        <v>63</v>
      </c>
      <c r="B999" s="7">
        <v>36.85</v>
      </c>
      <c r="C999">
        <v>0</v>
      </c>
      <c r="D999" s="7">
        <v>1388.7968500000002</v>
      </c>
    </row>
    <row r="1000" spans="1:4" x14ac:dyDescent="0.25">
      <c r="A1000" s="6">
        <v>33</v>
      </c>
      <c r="B1000" s="7">
        <v>36.29</v>
      </c>
      <c r="C1000">
        <v>0</v>
      </c>
      <c r="D1000" s="7">
        <v>655.17501000000004</v>
      </c>
    </row>
    <row r="1001" spans="1:4" x14ac:dyDescent="0.25">
      <c r="A1001" s="6">
        <v>36</v>
      </c>
      <c r="B1001" s="7">
        <v>26.885000000000002</v>
      </c>
      <c r="C1001">
        <v>0</v>
      </c>
      <c r="D1001" s="7">
        <v>526.78181500000005</v>
      </c>
    </row>
    <row r="1002" spans="1:4" x14ac:dyDescent="0.25">
      <c r="A1002" s="6">
        <v>30</v>
      </c>
      <c r="B1002" s="7">
        <v>22.99</v>
      </c>
      <c r="C1002">
        <v>1</v>
      </c>
      <c r="D1002" s="7">
        <v>1736.17661</v>
      </c>
    </row>
    <row r="1003" spans="1:4" x14ac:dyDescent="0.25">
      <c r="A1003" s="6">
        <v>24</v>
      </c>
      <c r="B1003" s="7">
        <v>32.700000000000003</v>
      </c>
      <c r="C1003">
        <v>1</v>
      </c>
      <c r="D1003" s="7">
        <v>3447.2840999999999</v>
      </c>
    </row>
    <row r="1004" spans="1:4" x14ac:dyDescent="0.25">
      <c r="A1004" s="6">
        <v>24</v>
      </c>
      <c r="B1004" s="7">
        <v>25.8</v>
      </c>
      <c r="C1004">
        <v>0</v>
      </c>
      <c r="D1004" s="7">
        <v>197.29500000000002</v>
      </c>
    </row>
    <row r="1005" spans="1:4" x14ac:dyDescent="0.25">
      <c r="A1005" s="6">
        <v>48</v>
      </c>
      <c r="B1005" s="7">
        <v>29.6</v>
      </c>
      <c r="C1005">
        <v>0</v>
      </c>
      <c r="D1005" s="7">
        <v>2123.218226</v>
      </c>
    </row>
    <row r="1006" spans="1:4" x14ac:dyDescent="0.25">
      <c r="A1006" s="6">
        <v>47</v>
      </c>
      <c r="B1006" s="7">
        <v>19.190000000000001</v>
      </c>
      <c r="C1006">
        <v>0</v>
      </c>
      <c r="D1006" s="7">
        <v>862.75411000000008</v>
      </c>
    </row>
    <row r="1007" spans="1:4" x14ac:dyDescent="0.25">
      <c r="A1007" s="6">
        <v>29</v>
      </c>
      <c r="B1007" s="7">
        <v>31.73</v>
      </c>
      <c r="C1007">
        <v>0</v>
      </c>
      <c r="D1007" s="7">
        <v>443.33877000000001</v>
      </c>
    </row>
    <row r="1008" spans="1:4" x14ac:dyDescent="0.25">
      <c r="A1008" s="6">
        <v>28</v>
      </c>
      <c r="B1008" s="7">
        <v>29.26</v>
      </c>
      <c r="C1008">
        <v>0</v>
      </c>
      <c r="D1008" s="7">
        <v>443.82633999999996</v>
      </c>
    </row>
    <row r="1009" spans="1:4" x14ac:dyDescent="0.25">
      <c r="A1009" s="6">
        <v>47</v>
      </c>
      <c r="B1009" s="7">
        <v>28.215</v>
      </c>
      <c r="C1009">
        <v>1</v>
      </c>
      <c r="D1009" s="7">
        <v>2491.5220850000001</v>
      </c>
    </row>
    <row r="1010" spans="1:4" x14ac:dyDescent="0.25">
      <c r="A1010" s="6">
        <v>25</v>
      </c>
      <c r="B1010" s="7">
        <v>24.984999999999999</v>
      </c>
      <c r="C1010">
        <v>0</v>
      </c>
      <c r="D1010" s="7">
        <v>2324.147453</v>
      </c>
    </row>
    <row r="1011" spans="1:4" x14ac:dyDescent="0.25">
      <c r="A1011" s="6">
        <v>51</v>
      </c>
      <c r="B1011" s="7">
        <v>27.74</v>
      </c>
      <c r="C1011">
        <v>0</v>
      </c>
      <c r="D1011" s="7">
        <v>995.7721600000001</v>
      </c>
    </row>
    <row r="1012" spans="1:4" x14ac:dyDescent="0.25">
      <c r="A1012" s="6">
        <v>48</v>
      </c>
      <c r="B1012" s="7">
        <v>22.8</v>
      </c>
      <c r="C1012">
        <v>0</v>
      </c>
      <c r="D1012" s="7">
        <v>826.90440000000001</v>
      </c>
    </row>
    <row r="1013" spans="1:4" x14ac:dyDescent="0.25">
      <c r="A1013" s="6">
        <v>43</v>
      </c>
      <c r="B1013" s="7">
        <v>20.13</v>
      </c>
      <c r="C1013">
        <v>1</v>
      </c>
      <c r="D1013" s="7">
        <v>1876.7737700000002</v>
      </c>
    </row>
    <row r="1014" spans="1:4" x14ac:dyDescent="0.25">
      <c r="A1014" s="6">
        <v>61</v>
      </c>
      <c r="B1014" s="7">
        <v>33.33</v>
      </c>
      <c r="C1014">
        <v>0</v>
      </c>
      <c r="D1014" s="7">
        <v>3658.0282160000002</v>
      </c>
    </row>
    <row r="1015" spans="1:4" x14ac:dyDescent="0.25">
      <c r="A1015" s="6">
        <v>48</v>
      </c>
      <c r="B1015" s="7">
        <v>32.299999999999997</v>
      </c>
      <c r="C1015">
        <v>0</v>
      </c>
      <c r="D1015" s="7">
        <v>876.5249</v>
      </c>
    </row>
    <row r="1016" spans="1:4" x14ac:dyDescent="0.25">
      <c r="A1016" s="6">
        <v>38</v>
      </c>
      <c r="B1016" s="7">
        <v>27.6</v>
      </c>
      <c r="C1016">
        <v>0</v>
      </c>
      <c r="D1016" s="7">
        <v>538.35360000000003</v>
      </c>
    </row>
    <row r="1017" spans="1:4" x14ac:dyDescent="0.25">
      <c r="A1017" s="6">
        <v>59</v>
      </c>
      <c r="B1017" s="7">
        <v>25.46</v>
      </c>
      <c r="C1017">
        <v>0</v>
      </c>
      <c r="D1017" s="7">
        <v>1212.4992399999999</v>
      </c>
    </row>
    <row r="1018" spans="1:4" x14ac:dyDescent="0.25">
      <c r="A1018" s="6">
        <v>19</v>
      </c>
      <c r="B1018" s="7">
        <v>24.605</v>
      </c>
      <c r="C1018">
        <v>0</v>
      </c>
      <c r="D1018" s="7">
        <v>270.924395</v>
      </c>
    </row>
    <row r="1019" spans="1:4" x14ac:dyDescent="0.25">
      <c r="A1019" s="6">
        <v>26</v>
      </c>
      <c r="B1019" s="7">
        <v>34.200000000000003</v>
      </c>
      <c r="C1019">
        <v>0</v>
      </c>
      <c r="D1019" s="7">
        <v>398.79259999999999</v>
      </c>
    </row>
    <row r="1020" spans="1:4" x14ac:dyDescent="0.25">
      <c r="A1020" s="6">
        <v>54</v>
      </c>
      <c r="B1020" s="7">
        <v>35.814999999999998</v>
      </c>
      <c r="C1020">
        <v>0</v>
      </c>
      <c r="D1020" s="7">
        <v>1249.5290849999999</v>
      </c>
    </row>
    <row r="1021" spans="1:4" x14ac:dyDescent="0.25">
      <c r="A1021" s="6">
        <v>21</v>
      </c>
      <c r="B1021" s="7">
        <v>32.68</v>
      </c>
      <c r="C1021">
        <v>0</v>
      </c>
      <c r="D1021" s="7">
        <v>2601.8950519999999</v>
      </c>
    </row>
    <row r="1022" spans="1:4" x14ac:dyDescent="0.25">
      <c r="A1022" s="6">
        <v>51</v>
      </c>
      <c r="B1022" s="7">
        <v>37</v>
      </c>
      <c r="C1022">
        <v>0</v>
      </c>
      <c r="D1022" s="7">
        <v>879.85930000000008</v>
      </c>
    </row>
    <row r="1023" spans="1:4" x14ac:dyDescent="0.25">
      <c r="A1023" s="6">
        <v>22</v>
      </c>
      <c r="B1023" s="7">
        <v>31.02</v>
      </c>
      <c r="C1023">
        <v>1</v>
      </c>
      <c r="D1023" s="7">
        <v>3559.5589800000002</v>
      </c>
    </row>
    <row r="1024" spans="1:4" x14ac:dyDescent="0.25">
      <c r="A1024" s="6">
        <v>47</v>
      </c>
      <c r="B1024" s="7">
        <v>36.08</v>
      </c>
      <c r="C1024">
        <v>1</v>
      </c>
      <c r="D1024" s="7">
        <v>4221.1138200000005</v>
      </c>
    </row>
    <row r="1025" spans="1:4" x14ac:dyDescent="0.25">
      <c r="A1025" s="6">
        <v>18</v>
      </c>
      <c r="B1025" s="7">
        <v>23.32</v>
      </c>
      <c r="C1025">
        <v>0</v>
      </c>
      <c r="D1025" s="7">
        <v>171.10268000000002</v>
      </c>
    </row>
    <row r="1026" spans="1:4" x14ac:dyDescent="0.25">
      <c r="A1026" s="6">
        <v>47</v>
      </c>
      <c r="B1026" s="7">
        <v>45.32</v>
      </c>
      <c r="C1026">
        <v>0</v>
      </c>
      <c r="D1026" s="7">
        <v>856.9861800000001</v>
      </c>
    </row>
    <row r="1027" spans="1:4" x14ac:dyDescent="0.25">
      <c r="A1027" s="6">
        <v>21</v>
      </c>
      <c r="B1027" s="7">
        <v>34.6</v>
      </c>
      <c r="C1027">
        <v>0</v>
      </c>
      <c r="D1027" s="7">
        <v>202.01769999999999</v>
      </c>
    </row>
    <row r="1028" spans="1:4" x14ac:dyDescent="0.25">
      <c r="A1028" s="6">
        <v>19</v>
      </c>
      <c r="B1028" s="7">
        <v>26.03</v>
      </c>
      <c r="C1028">
        <v>1</v>
      </c>
      <c r="D1028" s="7">
        <v>1645.0894700000001</v>
      </c>
    </row>
    <row r="1029" spans="1:4" x14ac:dyDescent="0.25">
      <c r="A1029" s="6">
        <v>23</v>
      </c>
      <c r="B1029" s="7">
        <v>18.715</v>
      </c>
      <c r="C1029">
        <v>0</v>
      </c>
      <c r="D1029" s="7">
        <v>2159.5382290000002</v>
      </c>
    </row>
    <row r="1030" spans="1:4" x14ac:dyDescent="0.25">
      <c r="A1030" s="6">
        <v>54</v>
      </c>
      <c r="B1030" s="7">
        <v>31.6</v>
      </c>
      <c r="C1030">
        <v>0</v>
      </c>
      <c r="D1030" s="7">
        <v>985.04320000000007</v>
      </c>
    </row>
    <row r="1031" spans="1:4" x14ac:dyDescent="0.25">
      <c r="A1031" s="6">
        <v>37</v>
      </c>
      <c r="B1031" s="7">
        <v>17.29</v>
      </c>
      <c r="C1031">
        <v>0</v>
      </c>
      <c r="D1031" s="7">
        <v>687.79800999999998</v>
      </c>
    </row>
    <row r="1032" spans="1:4" x14ac:dyDescent="0.25">
      <c r="A1032" s="6">
        <v>46</v>
      </c>
      <c r="B1032" s="7">
        <v>23.655000000000001</v>
      </c>
      <c r="C1032">
        <v>1</v>
      </c>
      <c r="D1032" s="7">
        <v>2167.728345</v>
      </c>
    </row>
    <row r="1033" spans="1:4" x14ac:dyDescent="0.25">
      <c r="A1033" s="6">
        <v>55</v>
      </c>
      <c r="B1033" s="7">
        <v>35.200000000000003</v>
      </c>
      <c r="C1033">
        <v>1</v>
      </c>
      <c r="D1033" s="7">
        <v>4442.3802999999998</v>
      </c>
    </row>
    <row r="1034" spans="1:4" x14ac:dyDescent="0.25">
      <c r="A1034" s="6">
        <v>30</v>
      </c>
      <c r="B1034" s="7">
        <v>27.93</v>
      </c>
      <c r="C1034">
        <v>0</v>
      </c>
      <c r="D1034" s="7">
        <v>413.75227000000007</v>
      </c>
    </row>
    <row r="1035" spans="1:4" x14ac:dyDescent="0.25">
      <c r="A1035" s="6">
        <v>18</v>
      </c>
      <c r="B1035" s="7">
        <v>21.565000000000001</v>
      </c>
      <c r="C1035">
        <v>1</v>
      </c>
      <c r="D1035" s="7">
        <v>1374.787235</v>
      </c>
    </row>
    <row r="1036" spans="1:4" x14ac:dyDescent="0.25">
      <c r="A1036" s="6">
        <v>61</v>
      </c>
      <c r="B1036" s="7">
        <v>38.380000000000003</v>
      </c>
      <c r="C1036">
        <v>0</v>
      </c>
      <c r="D1036" s="7">
        <v>1295.00712</v>
      </c>
    </row>
    <row r="1037" spans="1:4" x14ac:dyDescent="0.25">
      <c r="A1037" s="6">
        <v>54</v>
      </c>
      <c r="B1037" s="7">
        <v>23</v>
      </c>
      <c r="C1037">
        <v>0</v>
      </c>
      <c r="D1037" s="7">
        <v>1209.4477999999999</v>
      </c>
    </row>
    <row r="1038" spans="1:4" x14ac:dyDescent="0.25">
      <c r="A1038" s="6">
        <v>22</v>
      </c>
      <c r="B1038" s="7">
        <v>37.07</v>
      </c>
      <c r="C1038">
        <v>1</v>
      </c>
      <c r="D1038" s="7">
        <v>3748.4449300000001</v>
      </c>
    </row>
    <row r="1039" spans="1:4" x14ac:dyDescent="0.25">
      <c r="A1039" s="6">
        <v>45</v>
      </c>
      <c r="B1039" s="7">
        <v>30.495000000000001</v>
      </c>
      <c r="C1039">
        <v>1</v>
      </c>
      <c r="D1039" s="7">
        <v>3972.5518050000001</v>
      </c>
    </row>
    <row r="1040" spans="1:4" x14ac:dyDescent="0.25">
      <c r="A1040" s="6">
        <v>22</v>
      </c>
      <c r="B1040" s="7">
        <v>28.88</v>
      </c>
      <c r="C1040">
        <v>0</v>
      </c>
      <c r="D1040" s="7">
        <v>225.08351999999999</v>
      </c>
    </row>
    <row r="1041" spans="1:4" x14ac:dyDescent="0.25">
      <c r="A1041" s="6">
        <v>19</v>
      </c>
      <c r="B1041" s="7">
        <v>27.265000000000001</v>
      </c>
      <c r="C1041">
        <v>0</v>
      </c>
      <c r="D1041" s="7">
        <v>2249.3659640000001</v>
      </c>
    </row>
    <row r="1042" spans="1:4" x14ac:dyDescent="0.25">
      <c r="A1042" s="6">
        <v>35</v>
      </c>
      <c r="B1042" s="7">
        <v>28.024999999999999</v>
      </c>
      <c r="C1042">
        <v>1</v>
      </c>
      <c r="D1042" s="7">
        <v>2023.485475</v>
      </c>
    </row>
    <row r="1043" spans="1:4" x14ac:dyDescent="0.25">
      <c r="A1043" s="6">
        <v>18</v>
      </c>
      <c r="B1043" s="7">
        <v>23.085000000000001</v>
      </c>
      <c r="C1043">
        <v>0</v>
      </c>
      <c r="D1043" s="7">
        <v>170.47001499999999</v>
      </c>
    </row>
    <row r="1044" spans="1:4" x14ac:dyDescent="0.25">
      <c r="A1044" s="6">
        <v>20</v>
      </c>
      <c r="B1044" s="7">
        <v>30.684999999999999</v>
      </c>
      <c r="C1044">
        <v>1</v>
      </c>
      <c r="D1044" s="7">
        <v>3347.5817150000003</v>
      </c>
    </row>
    <row r="1045" spans="1:4" x14ac:dyDescent="0.25">
      <c r="A1045" s="6">
        <v>28</v>
      </c>
      <c r="B1045" s="7">
        <v>25.8</v>
      </c>
      <c r="C1045">
        <v>0</v>
      </c>
      <c r="D1045" s="7">
        <v>316.1454</v>
      </c>
    </row>
    <row r="1046" spans="1:4" x14ac:dyDescent="0.25">
      <c r="A1046" s="6">
        <v>55</v>
      </c>
      <c r="B1046" s="7">
        <v>35.244999999999997</v>
      </c>
      <c r="C1046">
        <v>0</v>
      </c>
      <c r="D1046" s="7">
        <v>1139.406555</v>
      </c>
    </row>
    <row r="1047" spans="1:4" x14ac:dyDescent="0.25">
      <c r="A1047" s="6">
        <v>43</v>
      </c>
      <c r="B1047" s="7">
        <v>24.7</v>
      </c>
      <c r="C1047">
        <v>1</v>
      </c>
      <c r="D1047" s="7">
        <v>2188.0819999999999</v>
      </c>
    </row>
    <row r="1048" spans="1:4" x14ac:dyDescent="0.25">
      <c r="A1048" s="6">
        <v>43</v>
      </c>
      <c r="B1048" s="7">
        <v>25.08</v>
      </c>
      <c r="C1048">
        <v>0</v>
      </c>
      <c r="D1048" s="7">
        <v>732.50482</v>
      </c>
    </row>
    <row r="1049" spans="1:4" x14ac:dyDescent="0.25">
      <c r="A1049" s="6">
        <v>22</v>
      </c>
      <c r="B1049" s="7">
        <v>52.58</v>
      </c>
      <c r="C1049">
        <v>1</v>
      </c>
      <c r="D1049" s="7">
        <v>4450.1398200000003</v>
      </c>
    </row>
    <row r="1050" spans="1:4" x14ac:dyDescent="0.25">
      <c r="A1050" s="6">
        <v>25</v>
      </c>
      <c r="B1050" s="7">
        <v>22.515000000000001</v>
      </c>
      <c r="C1050">
        <v>0</v>
      </c>
      <c r="D1050" s="7">
        <v>359.41708499999999</v>
      </c>
    </row>
    <row r="1051" spans="1:4" x14ac:dyDescent="0.25">
      <c r="A1051" s="6">
        <v>49</v>
      </c>
      <c r="B1051" s="7">
        <v>30.9</v>
      </c>
      <c r="C1051">
        <v>1</v>
      </c>
      <c r="D1051" s="7">
        <v>3972.7614000000003</v>
      </c>
    </row>
    <row r="1052" spans="1:4" x14ac:dyDescent="0.25">
      <c r="A1052" s="6">
        <v>44</v>
      </c>
      <c r="B1052" s="7">
        <v>36.954999999999998</v>
      </c>
      <c r="C1052">
        <v>0</v>
      </c>
      <c r="D1052" s="7">
        <v>802.31354499999998</v>
      </c>
    </row>
    <row r="1053" spans="1:4" x14ac:dyDescent="0.25">
      <c r="A1053" s="6">
        <v>64</v>
      </c>
      <c r="B1053" s="7">
        <v>26.41</v>
      </c>
      <c r="C1053">
        <v>0</v>
      </c>
      <c r="D1053" s="7">
        <v>1439.45579</v>
      </c>
    </row>
    <row r="1054" spans="1:4" x14ac:dyDescent="0.25">
      <c r="A1054" s="6">
        <v>49</v>
      </c>
      <c r="B1054" s="7">
        <v>29.83</v>
      </c>
      <c r="C1054">
        <v>0</v>
      </c>
      <c r="D1054" s="7">
        <v>928.80267000000003</v>
      </c>
    </row>
    <row r="1055" spans="1:4" x14ac:dyDescent="0.25">
      <c r="A1055" s="6">
        <v>47</v>
      </c>
      <c r="B1055" s="7">
        <v>29.8</v>
      </c>
      <c r="C1055">
        <v>1</v>
      </c>
      <c r="D1055" s="7">
        <v>2530.9489000000003</v>
      </c>
    </row>
    <row r="1056" spans="1:4" x14ac:dyDescent="0.25">
      <c r="A1056" s="6">
        <v>27</v>
      </c>
      <c r="B1056" s="7">
        <v>21.47</v>
      </c>
      <c r="C1056">
        <v>0</v>
      </c>
      <c r="D1056" s="7">
        <v>335.34703000000002</v>
      </c>
    </row>
    <row r="1057" spans="1:4" x14ac:dyDescent="0.25">
      <c r="A1057" s="6">
        <v>55</v>
      </c>
      <c r="B1057" s="7">
        <v>27.645</v>
      </c>
      <c r="C1057">
        <v>0</v>
      </c>
      <c r="D1057" s="7">
        <v>1059.450155</v>
      </c>
    </row>
    <row r="1058" spans="1:4" x14ac:dyDescent="0.25">
      <c r="A1058" s="6">
        <v>48</v>
      </c>
      <c r="B1058" s="7">
        <v>28.9</v>
      </c>
      <c r="C1058">
        <v>0</v>
      </c>
      <c r="D1058" s="7">
        <v>827.75229999999988</v>
      </c>
    </row>
    <row r="1059" spans="1:4" x14ac:dyDescent="0.25">
      <c r="A1059" s="6">
        <v>45</v>
      </c>
      <c r="B1059" s="7">
        <v>31.79</v>
      </c>
      <c r="C1059">
        <v>0</v>
      </c>
      <c r="D1059" s="7">
        <v>1792.9303370000002</v>
      </c>
    </row>
    <row r="1060" spans="1:4" x14ac:dyDescent="0.25">
      <c r="A1060" s="6">
        <v>24</v>
      </c>
      <c r="B1060" s="7">
        <v>39.49</v>
      </c>
      <c r="C1060">
        <v>0</v>
      </c>
      <c r="D1060" s="7">
        <v>248.09791000000001</v>
      </c>
    </row>
    <row r="1061" spans="1:4" x14ac:dyDescent="0.25">
      <c r="A1061" s="6">
        <v>32</v>
      </c>
      <c r="B1061" s="7">
        <v>33.82</v>
      </c>
      <c r="C1061">
        <v>0</v>
      </c>
      <c r="D1061" s="7">
        <v>446.27218000000005</v>
      </c>
    </row>
    <row r="1062" spans="1:4" x14ac:dyDescent="0.25">
      <c r="A1062" s="6">
        <v>24</v>
      </c>
      <c r="B1062" s="7">
        <v>32.01</v>
      </c>
      <c r="C1062">
        <v>0</v>
      </c>
      <c r="D1062" s="7">
        <v>198.15818999999999</v>
      </c>
    </row>
    <row r="1063" spans="1:4" x14ac:dyDescent="0.25">
      <c r="A1063" s="6">
        <v>57</v>
      </c>
      <c r="B1063" s="7">
        <v>27.94</v>
      </c>
      <c r="C1063">
        <v>0</v>
      </c>
      <c r="D1063" s="7">
        <v>1155.42236</v>
      </c>
    </row>
    <row r="1064" spans="1:4" x14ac:dyDescent="0.25">
      <c r="A1064" s="6">
        <v>59</v>
      </c>
      <c r="B1064" s="7">
        <v>41.14</v>
      </c>
      <c r="C1064">
        <v>1</v>
      </c>
      <c r="D1064" s="7">
        <v>4897.0247600000002</v>
      </c>
    </row>
    <row r="1065" spans="1:4" x14ac:dyDescent="0.25">
      <c r="A1065" s="6">
        <v>36</v>
      </c>
      <c r="B1065" s="7">
        <v>28.594999999999999</v>
      </c>
      <c r="C1065">
        <v>0</v>
      </c>
      <c r="D1065" s="7">
        <v>654.81950500000005</v>
      </c>
    </row>
    <row r="1066" spans="1:4" x14ac:dyDescent="0.25">
      <c r="A1066" s="6">
        <v>29</v>
      </c>
      <c r="B1066" s="7">
        <v>25.6</v>
      </c>
      <c r="C1066">
        <v>0</v>
      </c>
      <c r="D1066" s="7">
        <v>570.88670000000002</v>
      </c>
    </row>
    <row r="1067" spans="1:4" x14ac:dyDescent="0.25">
      <c r="A1067" s="6">
        <v>42</v>
      </c>
      <c r="B1067" s="7">
        <v>25.3</v>
      </c>
      <c r="C1067">
        <v>0</v>
      </c>
      <c r="D1067" s="7">
        <v>704.54989999999998</v>
      </c>
    </row>
    <row r="1068" spans="1:4" x14ac:dyDescent="0.25">
      <c r="A1068" s="6">
        <v>48</v>
      </c>
      <c r="B1068" s="7">
        <v>37.29</v>
      </c>
      <c r="C1068">
        <v>0</v>
      </c>
      <c r="D1068" s="7">
        <v>897.81851000000006</v>
      </c>
    </row>
    <row r="1069" spans="1:4" x14ac:dyDescent="0.25">
      <c r="A1069" s="6">
        <v>39</v>
      </c>
      <c r="B1069" s="7">
        <v>42.655000000000001</v>
      </c>
      <c r="C1069">
        <v>0</v>
      </c>
      <c r="D1069" s="7">
        <v>575.74134500000002</v>
      </c>
    </row>
    <row r="1070" spans="1:4" x14ac:dyDescent="0.25">
      <c r="A1070" s="6">
        <v>63</v>
      </c>
      <c r="B1070" s="7">
        <v>21.66</v>
      </c>
      <c r="C1070">
        <v>0</v>
      </c>
      <c r="D1070" s="7">
        <v>1434.9854399999999</v>
      </c>
    </row>
    <row r="1071" spans="1:4" x14ac:dyDescent="0.25">
      <c r="A1071" s="6">
        <v>54</v>
      </c>
      <c r="B1071" s="7">
        <v>31.9</v>
      </c>
      <c r="C1071">
        <v>0</v>
      </c>
      <c r="D1071" s="7">
        <v>1092.8849</v>
      </c>
    </row>
    <row r="1072" spans="1:4" x14ac:dyDescent="0.25">
      <c r="A1072" s="6">
        <v>37</v>
      </c>
      <c r="B1072" s="7">
        <v>37.07</v>
      </c>
      <c r="C1072">
        <v>1</v>
      </c>
      <c r="D1072" s="7">
        <v>3987.1704299999997</v>
      </c>
    </row>
    <row r="1073" spans="1:4" x14ac:dyDescent="0.25">
      <c r="A1073" s="6">
        <v>63</v>
      </c>
      <c r="B1073" s="7">
        <v>31.445</v>
      </c>
      <c r="C1073">
        <v>0</v>
      </c>
      <c r="D1073" s="7">
        <v>1397.445555</v>
      </c>
    </row>
    <row r="1074" spans="1:4" x14ac:dyDescent="0.25">
      <c r="A1074" s="6">
        <v>21</v>
      </c>
      <c r="B1074" s="7">
        <v>31.254999999999999</v>
      </c>
      <c r="C1074">
        <v>0</v>
      </c>
      <c r="D1074" s="7">
        <v>190.95274499999999</v>
      </c>
    </row>
    <row r="1075" spans="1:4" x14ac:dyDescent="0.25">
      <c r="A1075" s="6">
        <v>54</v>
      </c>
      <c r="B1075" s="7">
        <v>28.88</v>
      </c>
      <c r="C1075">
        <v>0</v>
      </c>
      <c r="D1075" s="7">
        <v>1209.6651200000001</v>
      </c>
    </row>
    <row r="1076" spans="1:4" x14ac:dyDescent="0.25">
      <c r="A1076" s="6">
        <v>60</v>
      </c>
      <c r="B1076" s="7">
        <v>18.335000000000001</v>
      </c>
      <c r="C1076">
        <v>0</v>
      </c>
      <c r="D1076" s="7">
        <v>1320.4285649999999</v>
      </c>
    </row>
    <row r="1077" spans="1:4" x14ac:dyDescent="0.25">
      <c r="A1077" s="6">
        <v>32</v>
      </c>
      <c r="B1077" s="7">
        <v>29.59</v>
      </c>
      <c r="C1077">
        <v>0</v>
      </c>
      <c r="D1077" s="7">
        <v>456.28420999999997</v>
      </c>
    </row>
    <row r="1078" spans="1:4" x14ac:dyDescent="0.25">
      <c r="A1078" s="6">
        <v>47</v>
      </c>
      <c r="B1078" s="7">
        <v>32</v>
      </c>
      <c r="C1078">
        <v>0</v>
      </c>
      <c r="D1078" s="7">
        <v>855.13469999999995</v>
      </c>
    </row>
    <row r="1079" spans="1:4" x14ac:dyDescent="0.25">
      <c r="A1079" s="6">
        <v>21</v>
      </c>
      <c r="B1079" s="7">
        <v>26.03</v>
      </c>
      <c r="C1079">
        <v>0</v>
      </c>
      <c r="D1079" s="7">
        <v>210.22647000000001</v>
      </c>
    </row>
    <row r="1080" spans="1:4" x14ac:dyDescent="0.25">
      <c r="A1080" s="6">
        <v>28</v>
      </c>
      <c r="B1080" s="7">
        <v>31.68</v>
      </c>
      <c r="C1080">
        <v>1</v>
      </c>
      <c r="D1080" s="7">
        <v>3467.2147199999999</v>
      </c>
    </row>
    <row r="1081" spans="1:4" x14ac:dyDescent="0.25">
      <c r="A1081" s="6">
        <v>63</v>
      </c>
      <c r="B1081" s="7">
        <v>33.659999999999997</v>
      </c>
      <c r="C1081">
        <v>0</v>
      </c>
      <c r="D1081" s="7">
        <v>1516.15344</v>
      </c>
    </row>
    <row r="1082" spans="1:4" x14ac:dyDescent="0.25">
      <c r="A1082" s="6">
        <v>18</v>
      </c>
      <c r="B1082" s="7">
        <v>21.78</v>
      </c>
      <c r="C1082">
        <v>0</v>
      </c>
      <c r="D1082" s="7">
        <v>1188.4048580000001</v>
      </c>
    </row>
    <row r="1083" spans="1:4" x14ac:dyDescent="0.25">
      <c r="A1083" s="6">
        <v>32</v>
      </c>
      <c r="B1083" s="7">
        <v>27.835000000000001</v>
      </c>
      <c r="C1083">
        <v>0</v>
      </c>
      <c r="D1083" s="7">
        <v>445.44026500000001</v>
      </c>
    </row>
    <row r="1084" spans="1:4" x14ac:dyDescent="0.25">
      <c r="A1084" s="6">
        <v>38</v>
      </c>
      <c r="B1084" s="7">
        <v>19.95</v>
      </c>
      <c r="C1084">
        <v>0</v>
      </c>
      <c r="D1084" s="7">
        <v>585.59024999999997</v>
      </c>
    </row>
    <row r="1085" spans="1:4" x14ac:dyDescent="0.25">
      <c r="A1085" s="6">
        <v>32</v>
      </c>
      <c r="B1085" s="7">
        <v>31.5</v>
      </c>
      <c r="C1085">
        <v>0</v>
      </c>
      <c r="D1085" s="7">
        <v>407.6497</v>
      </c>
    </row>
    <row r="1086" spans="1:4" x14ac:dyDescent="0.25">
      <c r="A1086" s="6">
        <v>62</v>
      </c>
      <c r="B1086" s="7">
        <v>30.495000000000001</v>
      </c>
      <c r="C1086">
        <v>0</v>
      </c>
      <c r="D1086" s="7">
        <v>1501.976005</v>
      </c>
    </row>
    <row r="1087" spans="1:4" x14ac:dyDescent="0.25">
      <c r="A1087" s="6">
        <v>39</v>
      </c>
      <c r="B1087" s="7">
        <v>18.3</v>
      </c>
      <c r="C1087">
        <v>1</v>
      </c>
      <c r="D1087" s="7">
        <v>1902.3259999999998</v>
      </c>
    </row>
    <row r="1088" spans="1:4" x14ac:dyDescent="0.25">
      <c r="A1088" s="6">
        <v>55</v>
      </c>
      <c r="B1088" s="7">
        <v>28.975000000000001</v>
      </c>
      <c r="C1088">
        <v>0</v>
      </c>
      <c r="D1088" s="7">
        <v>1079.635025</v>
      </c>
    </row>
    <row r="1089" spans="1:4" x14ac:dyDescent="0.25">
      <c r="A1089" s="6">
        <v>57</v>
      </c>
      <c r="B1089" s="7">
        <v>31.54</v>
      </c>
      <c r="C1089">
        <v>0</v>
      </c>
      <c r="D1089" s="7">
        <v>1135.32276</v>
      </c>
    </row>
    <row r="1090" spans="1:4" x14ac:dyDescent="0.25">
      <c r="A1090" s="6">
        <v>52</v>
      </c>
      <c r="B1090" s="7">
        <v>47.74</v>
      </c>
      <c r="C1090">
        <v>0</v>
      </c>
      <c r="D1090" s="7">
        <v>974.89105999999992</v>
      </c>
    </row>
    <row r="1091" spans="1:4" x14ac:dyDescent="0.25">
      <c r="A1091" s="6">
        <v>56</v>
      </c>
      <c r="B1091" s="7">
        <v>22.1</v>
      </c>
      <c r="C1091">
        <v>0</v>
      </c>
      <c r="D1091" s="7">
        <v>1057.7086999999999</v>
      </c>
    </row>
    <row r="1092" spans="1:4" x14ac:dyDescent="0.25">
      <c r="A1092" s="6">
        <v>47</v>
      </c>
      <c r="B1092" s="7">
        <v>36.19</v>
      </c>
      <c r="C1092">
        <v>1</v>
      </c>
      <c r="D1092" s="7">
        <v>4167.6081100000001</v>
      </c>
    </row>
    <row r="1093" spans="1:4" x14ac:dyDescent="0.25">
      <c r="A1093" s="6">
        <v>55</v>
      </c>
      <c r="B1093" s="7">
        <v>29.83</v>
      </c>
      <c r="C1093">
        <v>0</v>
      </c>
      <c r="D1093" s="7">
        <v>1128.6538699999999</v>
      </c>
    </row>
    <row r="1094" spans="1:4" x14ac:dyDescent="0.25">
      <c r="A1094" s="6">
        <v>23</v>
      </c>
      <c r="B1094" s="7">
        <v>32.700000000000003</v>
      </c>
      <c r="C1094">
        <v>0</v>
      </c>
      <c r="D1094" s="7">
        <v>359.14800000000002</v>
      </c>
    </row>
    <row r="1095" spans="1:4" x14ac:dyDescent="0.25">
      <c r="A1095" s="6">
        <v>22</v>
      </c>
      <c r="B1095" s="7">
        <v>30.4</v>
      </c>
      <c r="C1095">
        <v>1</v>
      </c>
      <c r="D1095" s="7">
        <v>3390.7548000000002</v>
      </c>
    </row>
    <row r="1096" spans="1:4" x14ac:dyDescent="0.25">
      <c r="A1096" s="6">
        <v>50</v>
      </c>
      <c r="B1096" s="7">
        <v>33.700000000000003</v>
      </c>
      <c r="C1096">
        <v>0</v>
      </c>
      <c r="D1096" s="7">
        <v>1129.9343000000001</v>
      </c>
    </row>
    <row r="1097" spans="1:4" x14ac:dyDescent="0.25">
      <c r="A1097" s="6">
        <v>18</v>
      </c>
      <c r="B1097" s="7">
        <v>31.35</v>
      </c>
      <c r="C1097">
        <v>0</v>
      </c>
      <c r="D1097" s="7">
        <v>456.11885000000001</v>
      </c>
    </row>
    <row r="1098" spans="1:4" x14ac:dyDescent="0.25">
      <c r="A1098" s="6">
        <v>51</v>
      </c>
      <c r="B1098" s="7">
        <v>34.96</v>
      </c>
      <c r="C1098">
        <v>1</v>
      </c>
      <c r="D1098" s="7">
        <v>4464.1197400000001</v>
      </c>
    </row>
    <row r="1099" spans="1:4" x14ac:dyDescent="0.25">
      <c r="A1099" s="6">
        <v>22</v>
      </c>
      <c r="B1099" s="7">
        <v>33.770000000000003</v>
      </c>
      <c r="C1099">
        <v>0</v>
      </c>
      <c r="D1099" s="7">
        <v>167.46323000000001</v>
      </c>
    </row>
    <row r="1100" spans="1:4" x14ac:dyDescent="0.25">
      <c r="A1100" s="6">
        <v>52</v>
      </c>
      <c r="B1100" s="7">
        <v>30.875</v>
      </c>
      <c r="C1100">
        <v>0</v>
      </c>
      <c r="D1100" s="7">
        <v>2304.5566159999998</v>
      </c>
    </row>
    <row r="1101" spans="1:4" x14ac:dyDescent="0.25">
      <c r="A1101" s="6">
        <v>25</v>
      </c>
      <c r="B1101" s="7">
        <v>33.99</v>
      </c>
      <c r="C1101">
        <v>0</v>
      </c>
      <c r="D1101" s="7">
        <v>322.71211</v>
      </c>
    </row>
    <row r="1102" spans="1:4" x14ac:dyDescent="0.25">
      <c r="A1102" s="6">
        <v>33</v>
      </c>
      <c r="B1102" s="7">
        <v>19.094999999999999</v>
      </c>
      <c r="C1102">
        <v>1</v>
      </c>
      <c r="D1102" s="7">
        <v>1677.6304049999999</v>
      </c>
    </row>
    <row r="1103" spans="1:4" x14ac:dyDescent="0.25">
      <c r="A1103" s="6">
        <v>53</v>
      </c>
      <c r="B1103" s="7">
        <v>28.6</v>
      </c>
      <c r="C1103">
        <v>0</v>
      </c>
      <c r="D1103" s="7">
        <v>1125.3421000000001</v>
      </c>
    </row>
    <row r="1104" spans="1:4" x14ac:dyDescent="0.25">
      <c r="A1104" s="6">
        <v>29</v>
      </c>
      <c r="B1104" s="7">
        <v>38.94</v>
      </c>
      <c r="C1104">
        <v>0</v>
      </c>
      <c r="D1104" s="7">
        <v>347.14096000000001</v>
      </c>
    </row>
    <row r="1105" spans="1:4" x14ac:dyDescent="0.25">
      <c r="A1105" s="6">
        <v>58</v>
      </c>
      <c r="B1105" s="7">
        <v>36.08</v>
      </c>
      <c r="C1105">
        <v>0</v>
      </c>
      <c r="D1105" s="7">
        <v>1136.3283200000001</v>
      </c>
    </row>
    <row r="1106" spans="1:4" x14ac:dyDescent="0.25">
      <c r="A1106" s="6">
        <v>37</v>
      </c>
      <c r="B1106" s="7">
        <v>29.8</v>
      </c>
      <c r="C1106">
        <v>0</v>
      </c>
      <c r="D1106" s="7">
        <v>2042.060465</v>
      </c>
    </row>
    <row r="1107" spans="1:4" x14ac:dyDescent="0.25">
      <c r="A1107" s="6">
        <v>54</v>
      </c>
      <c r="B1107" s="7">
        <v>31.24</v>
      </c>
      <c r="C1107">
        <v>0</v>
      </c>
      <c r="D1107" s="7">
        <v>1033.8931600000001</v>
      </c>
    </row>
    <row r="1108" spans="1:4" x14ac:dyDescent="0.25">
      <c r="A1108" s="6">
        <v>49</v>
      </c>
      <c r="B1108" s="7">
        <v>29.925000000000001</v>
      </c>
      <c r="C1108">
        <v>0</v>
      </c>
      <c r="D1108" s="7">
        <v>898.81587500000001</v>
      </c>
    </row>
    <row r="1109" spans="1:4" x14ac:dyDescent="0.25">
      <c r="A1109" s="6">
        <v>50</v>
      </c>
      <c r="B1109" s="7">
        <v>26.22</v>
      </c>
      <c r="C1109">
        <v>0</v>
      </c>
      <c r="D1109" s="7">
        <v>1049.3945799999999</v>
      </c>
    </row>
    <row r="1110" spans="1:4" x14ac:dyDescent="0.25">
      <c r="A1110" s="6">
        <v>26</v>
      </c>
      <c r="B1110" s="7">
        <v>30</v>
      </c>
      <c r="C1110">
        <v>0</v>
      </c>
      <c r="D1110" s="7">
        <v>290.40880000000004</v>
      </c>
    </row>
    <row r="1111" spans="1:4" x14ac:dyDescent="0.25">
      <c r="A1111" s="6">
        <v>45</v>
      </c>
      <c r="B1111" s="7">
        <v>20.350000000000001</v>
      </c>
      <c r="C1111">
        <v>0</v>
      </c>
      <c r="D1111" s="7">
        <v>860.53615000000013</v>
      </c>
    </row>
    <row r="1112" spans="1:4" x14ac:dyDescent="0.25">
      <c r="A1112" s="6">
        <v>54</v>
      </c>
      <c r="B1112" s="7">
        <v>32.299999999999997</v>
      </c>
      <c r="C1112">
        <v>0</v>
      </c>
      <c r="D1112" s="7">
        <v>1151.2405000000001</v>
      </c>
    </row>
    <row r="1113" spans="1:4" x14ac:dyDescent="0.25">
      <c r="A1113" s="6">
        <v>38</v>
      </c>
      <c r="B1113" s="7">
        <v>38.39</v>
      </c>
      <c r="C1113">
        <v>1</v>
      </c>
      <c r="D1113" s="7">
        <v>4194.9244100000005</v>
      </c>
    </row>
    <row r="1114" spans="1:4" x14ac:dyDescent="0.25">
      <c r="A1114" s="6">
        <v>48</v>
      </c>
      <c r="B1114" s="7">
        <v>25.85</v>
      </c>
      <c r="C1114">
        <v>1</v>
      </c>
      <c r="D1114" s="7">
        <v>2418.0933500000001</v>
      </c>
    </row>
    <row r="1115" spans="1:4" x14ac:dyDescent="0.25">
      <c r="A1115" s="6">
        <v>28</v>
      </c>
      <c r="B1115" s="7">
        <v>26.315000000000001</v>
      </c>
      <c r="C1115">
        <v>0</v>
      </c>
      <c r="D1115" s="7">
        <v>531.21698500000002</v>
      </c>
    </row>
    <row r="1116" spans="1:4" x14ac:dyDescent="0.25">
      <c r="A1116" s="6">
        <v>23</v>
      </c>
      <c r="B1116" s="7">
        <v>24.51</v>
      </c>
      <c r="C1116">
        <v>0</v>
      </c>
      <c r="D1116" s="7">
        <v>239.60958999999997</v>
      </c>
    </row>
    <row r="1117" spans="1:4" x14ac:dyDescent="0.25">
      <c r="A1117" s="6">
        <v>55</v>
      </c>
      <c r="B1117" s="7">
        <v>32.67</v>
      </c>
      <c r="C1117">
        <v>0</v>
      </c>
      <c r="D1117" s="7">
        <v>1080.74863</v>
      </c>
    </row>
    <row r="1118" spans="1:4" x14ac:dyDescent="0.25">
      <c r="A1118" s="6">
        <v>41</v>
      </c>
      <c r="B1118" s="7">
        <v>29.64</v>
      </c>
      <c r="C1118">
        <v>0</v>
      </c>
      <c r="D1118" s="7">
        <v>922.24025999999992</v>
      </c>
    </row>
    <row r="1119" spans="1:4" x14ac:dyDescent="0.25">
      <c r="A1119" s="6">
        <v>25</v>
      </c>
      <c r="B1119" s="7">
        <v>33.33</v>
      </c>
      <c r="C1119">
        <v>1</v>
      </c>
      <c r="D1119" s="7">
        <v>3612.4573700000001</v>
      </c>
    </row>
    <row r="1120" spans="1:4" x14ac:dyDescent="0.25">
      <c r="A1120" s="6">
        <v>33</v>
      </c>
      <c r="B1120" s="7">
        <v>35.75</v>
      </c>
      <c r="C1120">
        <v>1</v>
      </c>
      <c r="D1120" s="7">
        <v>3828.27495</v>
      </c>
    </row>
    <row r="1121" spans="1:4" x14ac:dyDescent="0.25">
      <c r="A1121" s="6">
        <v>30</v>
      </c>
      <c r="B1121" s="7">
        <v>19.95</v>
      </c>
      <c r="C1121">
        <v>0</v>
      </c>
      <c r="D1121" s="7">
        <v>569.34305000000006</v>
      </c>
    </row>
    <row r="1122" spans="1:4" x14ac:dyDescent="0.25">
      <c r="A1122" s="6">
        <v>23</v>
      </c>
      <c r="B1122" s="7">
        <v>31.4</v>
      </c>
      <c r="C1122">
        <v>1</v>
      </c>
      <c r="D1122" s="7">
        <v>3416.6273000000001</v>
      </c>
    </row>
    <row r="1123" spans="1:4" x14ac:dyDescent="0.25">
      <c r="A1123" s="6">
        <v>46</v>
      </c>
      <c r="B1123" s="7">
        <v>38.17</v>
      </c>
      <c r="C1123">
        <v>0</v>
      </c>
      <c r="D1123" s="7">
        <v>834.71643000000006</v>
      </c>
    </row>
    <row r="1124" spans="1:4" x14ac:dyDescent="0.25">
      <c r="A1124" s="6">
        <v>53</v>
      </c>
      <c r="B1124" s="7">
        <v>36.86</v>
      </c>
      <c r="C1124">
        <v>1</v>
      </c>
      <c r="D1124" s="7">
        <v>4666.1442399999996</v>
      </c>
    </row>
    <row r="1125" spans="1:4" x14ac:dyDescent="0.25">
      <c r="A1125" s="6">
        <v>27</v>
      </c>
      <c r="B1125" s="7">
        <v>32.395000000000003</v>
      </c>
      <c r="C1125">
        <v>0</v>
      </c>
      <c r="D1125" s="7">
        <v>1890.3491409999999</v>
      </c>
    </row>
    <row r="1126" spans="1:4" x14ac:dyDescent="0.25">
      <c r="A1126" s="6">
        <v>23</v>
      </c>
      <c r="B1126" s="7">
        <v>42.75</v>
      </c>
      <c r="C1126">
        <v>1</v>
      </c>
      <c r="D1126" s="7">
        <v>4090.4199500000004</v>
      </c>
    </row>
    <row r="1127" spans="1:4" x14ac:dyDescent="0.25">
      <c r="A1127" s="6">
        <v>63</v>
      </c>
      <c r="B1127" s="7">
        <v>25.08</v>
      </c>
      <c r="C1127">
        <v>0</v>
      </c>
      <c r="D1127" s="7">
        <v>1425.46082</v>
      </c>
    </row>
    <row r="1128" spans="1:4" x14ac:dyDescent="0.25">
      <c r="A1128" s="6">
        <v>55</v>
      </c>
      <c r="B1128" s="7">
        <v>29.9</v>
      </c>
      <c r="C1128">
        <v>0</v>
      </c>
      <c r="D1128" s="7">
        <v>1021.4636</v>
      </c>
    </row>
    <row r="1129" spans="1:4" x14ac:dyDescent="0.25">
      <c r="A1129" s="6">
        <v>35</v>
      </c>
      <c r="B1129" s="7">
        <v>35.86</v>
      </c>
      <c r="C1129">
        <v>0</v>
      </c>
      <c r="D1129" s="7">
        <v>583.65204000000006</v>
      </c>
    </row>
    <row r="1130" spans="1:4" x14ac:dyDescent="0.25">
      <c r="A1130" s="6">
        <v>34</v>
      </c>
      <c r="B1130" s="7">
        <v>32.799999999999997</v>
      </c>
      <c r="C1130">
        <v>0</v>
      </c>
      <c r="D1130" s="7">
        <v>1435.8364369999999</v>
      </c>
    </row>
    <row r="1131" spans="1:4" x14ac:dyDescent="0.25">
      <c r="A1131" s="6">
        <v>19</v>
      </c>
      <c r="B1131" s="7">
        <v>18.600000000000001</v>
      </c>
      <c r="C1131">
        <v>0</v>
      </c>
      <c r="D1131" s="7">
        <v>172.8897</v>
      </c>
    </row>
    <row r="1132" spans="1:4" x14ac:dyDescent="0.25">
      <c r="A1132" s="6">
        <v>39</v>
      </c>
      <c r="B1132" s="7">
        <v>23.87</v>
      </c>
      <c r="C1132">
        <v>0</v>
      </c>
      <c r="D1132" s="7">
        <v>858.23022999999989</v>
      </c>
    </row>
    <row r="1133" spans="1:4" x14ac:dyDescent="0.25">
      <c r="A1133" s="6">
        <v>27</v>
      </c>
      <c r="B1133" s="7">
        <v>45.9</v>
      </c>
      <c r="C1133">
        <v>0</v>
      </c>
      <c r="D1133" s="7">
        <v>369.34280000000001</v>
      </c>
    </row>
    <row r="1134" spans="1:4" x14ac:dyDescent="0.25">
      <c r="A1134" s="6">
        <v>57</v>
      </c>
      <c r="B1134" s="7">
        <v>40.28</v>
      </c>
      <c r="C1134">
        <v>0</v>
      </c>
      <c r="D1134" s="7">
        <v>2070.9020339999997</v>
      </c>
    </row>
    <row r="1135" spans="1:4" x14ac:dyDescent="0.25">
      <c r="A1135" s="6">
        <v>52</v>
      </c>
      <c r="B1135" s="7">
        <v>18.335000000000001</v>
      </c>
      <c r="C1135">
        <v>0</v>
      </c>
      <c r="D1135" s="7">
        <v>999.10376500000007</v>
      </c>
    </row>
    <row r="1136" spans="1:4" x14ac:dyDescent="0.25">
      <c r="A1136" s="6">
        <v>28</v>
      </c>
      <c r="B1136" s="7">
        <v>33.82</v>
      </c>
      <c r="C1136">
        <v>0</v>
      </c>
      <c r="D1136" s="7">
        <v>1967.3335729999999</v>
      </c>
    </row>
    <row r="1137" spans="1:4" x14ac:dyDescent="0.25">
      <c r="A1137" s="6">
        <v>50</v>
      </c>
      <c r="B1137" s="7">
        <v>28.12</v>
      </c>
      <c r="C1137">
        <v>0</v>
      </c>
      <c r="D1137" s="7">
        <v>1108.5586799999999</v>
      </c>
    </row>
    <row r="1138" spans="1:4" x14ac:dyDescent="0.25">
      <c r="A1138" s="6">
        <v>44</v>
      </c>
      <c r="B1138" s="7">
        <v>25</v>
      </c>
      <c r="C1138">
        <v>0</v>
      </c>
      <c r="D1138" s="7">
        <v>762.35180000000003</v>
      </c>
    </row>
    <row r="1139" spans="1:4" x14ac:dyDescent="0.25">
      <c r="A1139" s="6">
        <v>26</v>
      </c>
      <c r="B1139" s="7">
        <v>22.23</v>
      </c>
      <c r="C1139">
        <v>0</v>
      </c>
      <c r="D1139" s="7">
        <v>317.62876999999997</v>
      </c>
    </row>
    <row r="1140" spans="1:4" x14ac:dyDescent="0.25">
      <c r="A1140" s="6">
        <v>33</v>
      </c>
      <c r="B1140" s="7">
        <v>30.25</v>
      </c>
      <c r="C1140">
        <v>0</v>
      </c>
      <c r="D1140" s="7">
        <v>370.43545</v>
      </c>
    </row>
    <row r="1141" spans="1:4" x14ac:dyDescent="0.25">
      <c r="A1141" s="6">
        <v>19</v>
      </c>
      <c r="B1141" s="7">
        <v>32.49</v>
      </c>
      <c r="C1141">
        <v>1</v>
      </c>
      <c r="D1141" s="7">
        <v>3689.8733079999997</v>
      </c>
    </row>
    <row r="1142" spans="1:4" x14ac:dyDescent="0.25">
      <c r="A1142" s="6">
        <v>50</v>
      </c>
      <c r="B1142" s="7">
        <v>37.07</v>
      </c>
      <c r="C1142">
        <v>0</v>
      </c>
      <c r="D1142" s="7">
        <v>904.80273</v>
      </c>
    </row>
    <row r="1143" spans="1:4" x14ac:dyDescent="0.25">
      <c r="A1143" s="6">
        <v>41</v>
      </c>
      <c r="B1143" s="7">
        <v>32.6</v>
      </c>
      <c r="C1143">
        <v>0</v>
      </c>
      <c r="D1143" s="7">
        <v>795.45169999999996</v>
      </c>
    </row>
    <row r="1144" spans="1:4" x14ac:dyDescent="0.25">
      <c r="A1144" s="6">
        <v>52</v>
      </c>
      <c r="B1144" s="7">
        <v>24.86</v>
      </c>
      <c r="C1144">
        <v>0</v>
      </c>
      <c r="D1144" s="7">
        <v>2711.7993780000002</v>
      </c>
    </row>
    <row r="1145" spans="1:4" x14ac:dyDescent="0.25">
      <c r="A1145" s="6">
        <v>39</v>
      </c>
      <c r="B1145" s="7">
        <v>32.340000000000003</v>
      </c>
      <c r="C1145">
        <v>0</v>
      </c>
      <c r="D1145" s="7">
        <v>633.80755999999997</v>
      </c>
    </row>
    <row r="1146" spans="1:4" x14ac:dyDescent="0.25">
      <c r="A1146" s="6">
        <v>50</v>
      </c>
      <c r="B1146" s="7">
        <v>32.299999999999997</v>
      </c>
      <c r="C1146">
        <v>0</v>
      </c>
      <c r="D1146" s="7">
        <v>963.03970000000004</v>
      </c>
    </row>
    <row r="1147" spans="1:4" x14ac:dyDescent="0.25">
      <c r="A1147" s="6">
        <v>52</v>
      </c>
      <c r="B1147" s="7">
        <v>32.774999999999999</v>
      </c>
      <c r="C1147">
        <v>0</v>
      </c>
      <c r="D1147" s="7">
        <v>1128.9109249999999</v>
      </c>
    </row>
    <row r="1148" spans="1:4" x14ac:dyDescent="0.25">
      <c r="A1148" s="6">
        <v>60</v>
      </c>
      <c r="B1148" s="7">
        <v>32.799999999999997</v>
      </c>
      <c r="C1148">
        <v>1</v>
      </c>
      <c r="D1148" s="7">
        <v>5259.0829389999999</v>
      </c>
    </row>
    <row r="1149" spans="1:4" x14ac:dyDescent="0.25">
      <c r="A1149" s="6">
        <v>20</v>
      </c>
      <c r="B1149" s="7">
        <v>31.92</v>
      </c>
      <c r="C1149">
        <v>0</v>
      </c>
      <c r="D1149" s="7">
        <v>226.15688</v>
      </c>
    </row>
    <row r="1150" spans="1:4" x14ac:dyDescent="0.25">
      <c r="A1150" s="6">
        <v>55</v>
      </c>
      <c r="B1150" s="7">
        <v>21.5</v>
      </c>
      <c r="C1150">
        <v>0</v>
      </c>
      <c r="D1150" s="7">
        <v>1079.1959999999999</v>
      </c>
    </row>
    <row r="1151" spans="1:4" x14ac:dyDescent="0.25">
      <c r="A1151" s="6">
        <v>42</v>
      </c>
      <c r="B1151" s="7">
        <v>34.1</v>
      </c>
      <c r="C1151">
        <v>0</v>
      </c>
      <c r="D1151" s="7">
        <v>597.97309999999993</v>
      </c>
    </row>
    <row r="1152" spans="1:4" x14ac:dyDescent="0.25">
      <c r="A1152" s="6">
        <v>18</v>
      </c>
      <c r="B1152" s="7">
        <v>30.305</v>
      </c>
      <c r="C1152">
        <v>0</v>
      </c>
      <c r="D1152" s="7">
        <v>220.37359499999997</v>
      </c>
    </row>
    <row r="1153" spans="1:4" x14ac:dyDescent="0.25">
      <c r="A1153" s="6">
        <v>58</v>
      </c>
      <c r="B1153" s="7">
        <v>36.479999999999997</v>
      </c>
      <c r="C1153">
        <v>0</v>
      </c>
      <c r="D1153" s="7">
        <v>1223.58392</v>
      </c>
    </row>
    <row r="1154" spans="1:4" x14ac:dyDescent="0.25">
      <c r="A1154" s="6">
        <v>43</v>
      </c>
      <c r="B1154" s="7">
        <v>32.56</v>
      </c>
      <c r="C1154">
        <v>1</v>
      </c>
      <c r="D1154" s="7">
        <v>4094.1285400000002</v>
      </c>
    </row>
    <row r="1155" spans="1:4" x14ac:dyDescent="0.25">
      <c r="A1155" s="6">
        <v>35</v>
      </c>
      <c r="B1155" s="7">
        <v>35.814999999999998</v>
      </c>
      <c r="C1155">
        <v>0</v>
      </c>
      <c r="D1155" s="7">
        <v>563.04578500000002</v>
      </c>
    </row>
    <row r="1156" spans="1:4" x14ac:dyDescent="0.25">
      <c r="A1156" s="6">
        <v>48</v>
      </c>
      <c r="B1156" s="7">
        <v>27.93</v>
      </c>
      <c r="C1156">
        <v>0</v>
      </c>
      <c r="D1156" s="7">
        <v>1101.51747</v>
      </c>
    </row>
    <row r="1157" spans="1:4" x14ac:dyDescent="0.25">
      <c r="A1157" s="6">
        <v>36</v>
      </c>
      <c r="B1157" s="7">
        <v>22.135000000000002</v>
      </c>
      <c r="C1157">
        <v>0</v>
      </c>
      <c r="D1157" s="7">
        <v>722.82156499999996</v>
      </c>
    </row>
    <row r="1158" spans="1:4" x14ac:dyDescent="0.25">
      <c r="A1158" s="6">
        <v>19</v>
      </c>
      <c r="B1158" s="7">
        <v>44.88</v>
      </c>
      <c r="C1158">
        <v>1</v>
      </c>
      <c r="D1158" s="7">
        <v>3972.2746200000001</v>
      </c>
    </row>
    <row r="1159" spans="1:4" x14ac:dyDescent="0.25">
      <c r="A1159" s="6">
        <v>23</v>
      </c>
      <c r="B1159" s="7">
        <v>23.18</v>
      </c>
      <c r="C1159">
        <v>0</v>
      </c>
      <c r="D1159" s="7">
        <v>1442.607385</v>
      </c>
    </row>
    <row r="1160" spans="1:4" x14ac:dyDescent="0.25">
      <c r="A1160" s="6">
        <v>20</v>
      </c>
      <c r="B1160" s="7">
        <v>30.59</v>
      </c>
      <c r="C1160">
        <v>0</v>
      </c>
      <c r="D1160" s="7">
        <v>245.97201000000001</v>
      </c>
    </row>
    <row r="1161" spans="1:4" x14ac:dyDescent="0.25">
      <c r="A1161" s="6">
        <v>32</v>
      </c>
      <c r="B1161" s="7">
        <v>41.1</v>
      </c>
      <c r="C1161">
        <v>0</v>
      </c>
      <c r="D1161" s="7">
        <v>398.98410000000001</v>
      </c>
    </row>
    <row r="1162" spans="1:4" x14ac:dyDescent="0.25">
      <c r="A1162" s="6">
        <v>43</v>
      </c>
      <c r="B1162" s="7">
        <v>34.58</v>
      </c>
      <c r="C1162">
        <v>0</v>
      </c>
      <c r="D1162" s="7">
        <v>772.72532000000001</v>
      </c>
    </row>
    <row r="1163" spans="1:4" x14ac:dyDescent="0.25">
      <c r="A1163" s="6">
        <v>34</v>
      </c>
      <c r="B1163" s="7">
        <v>42.13</v>
      </c>
      <c r="C1163">
        <v>0</v>
      </c>
      <c r="D1163" s="7">
        <v>512.41886999999997</v>
      </c>
    </row>
    <row r="1164" spans="1:4" x14ac:dyDescent="0.25">
      <c r="A1164" s="6">
        <v>30</v>
      </c>
      <c r="B1164" s="7">
        <v>38.83</v>
      </c>
      <c r="C1164">
        <v>0</v>
      </c>
      <c r="D1164" s="7">
        <v>1896.317192</v>
      </c>
    </row>
    <row r="1165" spans="1:4" x14ac:dyDescent="0.25">
      <c r="A1165" s="6">
        <v>18</v>
      </c>
      <c r="B1165" s="7">
        <v>28.215</v>
      </c>
      <c r="C1165">
        <v>0</v>
      </c>
      <c r="D1165" s="7">
        <v>220.08308499999998</v>
      </c>
    </row>
    <row r="1166" spans="1:4" x14ac:dyDescent="0.25">
      <c r="A1166" s="6">
        <v>41</v>
      </c>
      <c r="B1166" s="7">
        <v>28.31</v>
      </c>
      <c r="C1166">
        <v>0</v>
      </c>
      <c r="D1166" s="7">
        <v>715.35538999999994</v>
      </c>
    </row>
    <row r="1167" spans="1:4" x14ac:dyDescent="0.25">
      <c r="A1167" s="6">
        <v>35</v>
      </c>
      <c r="B1167" s="7">
        <v>26.125</v>
      </c>
      <c r="C1167">
        <v>0</v>
      </c>
      <c r="D1167" s="7">
        <v>522.79887500000007</v>
      </c>
    </row>
    <row r="1168" spans="1:4" x14ac:dyDescent="0.25">
      <c r="A1168" s="6">
        <v>57</v>
      </c>
      <c r="B1168" s="7">
        <v>40.369999999999997</v>
      </c>
      <c r="C1168">
        <v>0</v>
      </c>
      <c r="D1168" s="7">
        <v>1098.2501299999999</v>
      </c>
    </row>
    <row r="1169" spans="1:4" x14ac:dyDescent="0.25">
      <c r="A1169" s="6">
        <v>29</v>
      </c>
      <c r="B1169" s="7">
        <v>24.6</v>
      </c>
      <c r="C1169">
        <v>0</v>
      </c>
      <c r="D1169" s="7">
        <v>452.9477</v>
      </c>
    </row>
    <row r="1170" spans="1:4" x14ac:dyDescent="0.25">
      <c r="A1170" s="6">
        <v>32</v>
      </c>
      <c r="B1170" s="7">
        <v>35.200000000000003</v>
      </c>
      <c r="C1170">
        <v>0</v>
      </c>
      <c r="D1170" s="7">
        <v>467.06400000000002</v>
      </c>
    </row>
    <row r="1171" spans="1:4" x14ac:dyDescent="0.25">
      <c r="A1171" s="6">
        <v>37</v>
      </c>
      <c r="B1171" s="7">
        <v>34.104999999999997</v>
      </c>
      <c r="C1171">
        <v>0</v>
      </c>
      <c r="D1171" s="7">
        <v>611.23529500000006</v>
      </c>
    </row>
    <row r="1172" spans="1:4" x14ac:dyDescent="0.25">
      <c r="A1172" s="6">
        <v>18</v>
      </c>
      <c r="B1172" s="7">
        <v>27.36</v>
      </c>
      <c r="C1172">
        <v>1</v>
      </c>
      <c r="D1172" s="7">
        <v>1717.8682400000002</v>
      </c>
    </row>
    <row r="1173" spans="1:4" x14ac:dyDescent="0.25">
      <c r="A1173" s="6">
        <v>43</v>
      </c>
      <c r="B1173" s="7">
        <v>26.7</v>
      </c>
      <c r="C1173">
        <v>1</v>
      </c>
      <c r="D1173" s="7">
        <v>2247.8599999999997</v>
      </c>
    </row>
    <row r="1174" spans="1:4" x14ac:dyDescent="0.25">
      <c r="A1174" s="6">
        <v>56</v>
      </c>
      <c r="B1174" s="7">
        <v>41.91</v>
      </c>
      <c r="C1174">
        <v>0</v>
      </c>
      <c r="D1174" s="7">
        <v>1109.36229</v>
      </c>
    </row>
    <row r="1175" spans="1:4" x14ac:dyDescent="0.25">
      <c r="A1175" s="6">
        <v>38</v>
      </c>
      <c r="B1175" s="7">
        <v>29.26</v>
      </c>
      <c r="C1175">
        <v>0</v>
      </c>
      <c r="D1175" s="7">
        <v>645.78433999999993</v>
      </c>
    </row>
    <row r="1176" spans="1:4" x14ac:dyDescent="0.25">
      <c r="A1176" s="6">
        <v>29</v>
      </c>
      <c r="B1176" s="7">
        <v>32.11</v>
      </c>
      <c r="C1176">
        <v>0</v>
      </c>
      <c r="D1176" s="7">
        <v>443.39159000000001</v>
      </c>
    </row>
    <row r="1177" spans="1:4" x14ac:dyDescent="0.25">
      <c r="A1177" s="6">
        <v>22</v>
      </c>
      <c r="B1177" s="7">
        <v>27.1</v>
      </c>
      <c r="C1177">
        <v>0</v>
      </c>
      <c r="D1177" s="7">
        <v>215.43609999999998</v>
      </c>
    </row>
    <row r="1178" spans="1:4" x14ac:dyDescent="0.25">
      <c r="A1178" s="6">
        <v>52</v>
      </c>
      <c r="B1178" s="7">
        <v>24.13</v>
      </c>
      <c r="C1178">
        <v>1</v>
      </c>
      <c r="D1178" s="7">
        <v>2388.7662700000001</v>
      </c>
    </row>
    <row r="1179" spans="1:4" x14ac:dyDescent="0.25">
      <c r="A1179" s="6">
        <v>40</v>
      </c>
      <c r="B1179" s="7">
        <v>27.4</v>
      </c>
      <c r="C1179">
        <v>0</v>
      </c>
      <c r="D1179" s="7">
        <v>649.68860000000006</v>
      </c>
    </row>
    <row r="1180" spans="1:4" x14ac:dyDescent="0.25">
      <c r="A1180" s="6">
        <v>23</v>
      </c>
      <c r="B1180" s="7">
        <v>34.865000000000002</v>
      </c>
      <c r="C1180">
        <v>0</v>
      </c>
      <c r="D1180" s="7">
        <v>289.94893500000001</v>
      </c>
    </row>
    <row r="1181" spans="1:4" x14ac:dyDescent="0.25">
      <c r="A1181" s="6">
        <v>31</v>
      </c>
      <c r="B1181" s="7">
        <v>29.81</v>
      </c>
      <c r="C1181">
        <v>1</v>
      </c>
      <c r="D1181" s="7">
        <v>1935.0368900000001</v>
      </c>
    </row>
    <row r="1182" spans="1:4" x14ac:dyDescent="0.25">
      <c r="A1182" s="6">
        <v>42</v>
      </c>
      <c r="B1182" s="7">
        <v>41.325000000000003</v>
      </c>
      <c r="C1182">
        <v>0</v>
      </c>
      <c r="D1182" s="7">
        <v>765.07737500000007</v>
      </c>
    </row>
    <row r="1183" spans="1:4" x14ac:dyDescent="0.25">
      <c r="A1183" s="6">
        <v>24</v>
      </c>
      <c r="B1183" s="7">
        <v>29.925000000000001</v>
      </c>
      <c r="C1183">
        <v>0</v>
      </c>
      <c r="D1183" s="7">
        <v>285.068375</v>
      </c>
    </row>
    <row r="1184" spans="1:4" x14ac:dyDescent="0.25">
      <c r="A1184" s="6">
        <v>25</v>
      </c>
      <c r="B1184" s="7">
        <v>30.3</v>
      </c>
      <c r="C1184">
        <v>0</v>
      </c>
      <c r="D1184" s="7">
        <v>263.29920000000004</v>
      </c>
    </row>
    <row r="1185" spans="1:4" x14ac:dyDescent="0.25">
      <c r="A1185" s="6">
        <v>48</v>
      </c>
      <c r="B1185" s="7">
        <v>27.36</v>
      </c>
      <c r="C1185">
        <v>0</v>
      </c>
      <c r="D1185" s="7">
        <v>944.73824000000002</v>
      </c>
    </row>
    <row r="1186" spans="1:4" x14ac:dyDescent="0.25">
      <c r="A1186" s="6">
        <v>23</v>
      </c>
      <c r="B1186" s="7">
        <v>28.49</v>
      </c>
      <c r="C1186">
        <v>1</v>
      </c>
      <c r="D1186" s="7">
        <v>1832.8238099999999</v>
      </c>
    </row>
    <row r="1187" spans="1:4" x14ac:dyDescent="0.25">
      <c r="A1187" s="6">
        <v>45</v>
      </c>
      <c r="B1187" s="7">
        <v>23.56</v>
      </c>
      <c r="C1187">
        <v>0</v>
      </c>
      <c r="D1187" s="7">
        <v>860.38233999999989</v>
      </c>
    </row>
    <row r="1188" spans="1:4" x14ac:dyDescent="0.25">
      <c r="A1188" s="6">
        <v>20</v>
      </c>
      <c r="B1188" s="7">
        <v>35.625</v>
      </c>
      <c r="C1188">
        <v>1</v>
      </c>
      <c r="D1188" s="7">
        <v>3746.5343750000002</v>
      </c>
    </row>
    <row r="1189" spans="1:4" x14ac:dyDescent="0.25">
      <c r="A1189" s="6">
        <v>62</v>
      </c>
      <c r="B1189" s="7">
        <v>32.68</v>
      </c>
      <c r="C1189">
        <v>0</v>
      </c>
      <c r="D1189" s="7">
        <v>1384.47972</v>
      </c>
    </row>
    <row r="1190" spans="1:4" x14ac:dyDescent="0.25">
      <c r="A1190" s="6">
        <v>43</v>
      </c>
      <c r="B1190" s="7">
        <v>25.27</v>
      </c>
      <c r="C1190">
        <v>1</v>
      </c>
      <c r="D1190" s="7">
        <v>2177.1342300000001</v>
      </c>
    </row>
    <row r="1191" spans="1:4" x14ac:dyDescent="0.25">
      <c r="A1191" s="6">
        <v>23</v>
      </c>
      <c r="B1191" s="7">
        <v>28</v>
      </c>
      <c r="C1191">
        <v>0</v>
      </c>
      <c r="D1191" s="7">
        <v>1312.667745</v>
      </c>
    </row>
    <row r="1192" spans="1:4" x14ac:dyDescent="0.25">
      <c r="A1192" s="6">
        <v>31</v>
      </c>
      <c r="B1192" s="7">
        <v>32.774999999999999</v>
      </c>
      <c r="C1192">
        <v>0</v>
      </c>
      <c r="D1192" s="7">
        <v>532.74002499999995</v>
      </c>
    </row>
    <row r="1193" spans="1:4" x14ac:dyDescent="0.25">
      <c r="A1193" s="6">
        <v>41</v>
      </c>
      <c r="B1193" s="7">
        <v>21.754999999999999</v>
      </c>
      <c r="C1193">
        <v>0</v>
      </c>
      <c r="D1193" s="7">
        <v>1372.547184</v>
      </c>
    </row>
    <row r="1194" spans="1:4" x14ac:dyDescent="0.25">
      <c r="A1194" s="6">
        <v>58</v>
      </c>
      <c r="B1194" s="7">
        <v>32.395000000000003</v>
      </c>
      <c r="C1194">
        <v>0</v>
      </c>
      <c r="D1194" s="7">
        <v>1301.916105</v>
      </c>
    </row>
    <row r="1195" spans="1:4" x14ac:dyDescent="0.25">
      <c r="A1195" s="6">
        <v>48</v>
      </c>
      <c r="B1195" s="7">
        <v>36.575000000000003</v>
      </c>
      <c r="C1195">
        <v>0</v>
      </c>
      <c r="D1195" s="7">
        <v>867.11912499999994</v>
      </c>
    </row>
    <row r="1196" spans="1:4" x14ac:dyDescent="0.25">
      <c r="A1196" s="6">
        <v>31</v>
      </c>
      <c r="B1196" s="7">
        <v>21.754999999999999</v>
      </c>
      <c r="C1196">
        <v>0</v>
      </c>
      <c r="D1196" s="7">
        <v>413.40824499999997</v>
      </c>
    </row>
    <row r="1197" spans="1:4" x14ac:dyDescent="0.25">
      <c r="A1197" s="6">
        <v>19</v>
      </c>
      <c r="B1197" s="7">
        <v>27.93</v>
      </c>
      <c r="C1197">
        <v>0</v>
      </c>
      <c r="D1197" s="7">
        <v>1883.8703659999999</v>
      </c>
    </row>
    <row r="1198" spans="1:4" x14ac:dyDescent="0.25">
      <c r="A1198" s="6">
        <v>19</v>
      </c>
      <c r="B1198" s="7">
        <v>30.02</v>
      </c>
      <c r="C1198">
        <v>1</v>
      </c>
      <c r="D1198" s="7">
        <v>3330.7550799999999</v>
      </c>
    </row>
    <row r="1199" spans="1:4" x14ac:dyDescent="0.25">
      <c r="A1199" s="6">
        <v>41</v>
      </c>
      <c r="B1199" s="7">
        <v>33.549999999999997</v>
      </c>
      <c r="C1199">
        <v>0</v>
      </c>
      <c r="D1199" s="7">
        <v>569.98374999999999</v>
      </c>
    </row>
    <row r="1200" spans="1:4" x14ac:dyDescent="0.25">
      <c r="A1200" s="6">
        <v>40</v>
      </c>
      <c r="B1200" s="7">
        <v>29.355</v>
      </c>
      <c r="C1200">
        <v>0</v>
      </c>
      <c r="D1200" s="7">
        <v>639.36034499999994</v>
      </c>
    </row>
    <row r="1201" spans="1:4" x14ac:dyDescent="0.25">
      <c r="A1201" s="6">
        <v>31</v>
      </c>
      <c r="B1201" s="7">
        <v>25.8</v>
      </c>
      <c r="C1201">
        <v>0</v>
      </c>
      <c r="D1201" s="7">
        <v>493.47050000000002</v>
      </c>
    </row>
    <row r="1202" spans="1:4" x14ac:dyDescent="0.25">
      <c r="A1202" s="6">
        <v>37</v>
      </c>
      <c r="B1202" s="7">
        <v>24.32</v>
      </c>
      <c r="C1202">
        <v>0</v>
      </c>
      <c r="D1202" s="7">
        <v>619.87518</v>
      </c>
    </row>
    <row r="1203" spans="1:4" x14ac:dyDescent="0.25">
      <c r="A1203" s="6">
        <v>46</v>
      </c>
      <c r="B1203" s="7">
        <v>40.375</v>
      </c>
      <c r="C1203">
        <v>0</v>
      </c>
      <c r="D1203" s="7">
        <v>873.32292500000005</v>
      </c>
    </row>
    <row r="1204" spans="1:4" x14ac:dyDescent="0.25">
      <c r="A1204" s="6">
        <v>22</v>
      </c>
      <c r="B1204" s="7">
        <v>32.11</v>
      </c>
      <c r="C1204">
        <v>0</v>
      </c>
      <c r="D1204" s="7">
        <v>205.53249</v>
      </c>
    </row>
    <row r="1205" spans="1:4" x14ac:dyDescent="0.25">
      <c r="A1205" s="6">
        <v>51</v>
      </c>
      <c r="B1205" s="7">
        <v>32.299999999999997</v>
      </c>
      <c r="C1205">
        <v>0</v>
      </c>
      <c r="D1205" s="7">
        <v>996.40599999999995</v>
      </c>
    </row>
    <row r="1206" spans="1:4" x14ac:dyDescent="0.25">
      <c r="A1206" s="6">
        <v>18</v>
      </c>
      <c r="B1206" s="7">
        <v>27.28</v>
      </c>
      <c r="C1206">
        <v>1</v>
      </c>
      <c r="D1206" s="7">
        <v>1822.34512</v>
      </c>
    </row>
    <row r="1207" spans="1:4" x14ac:dyDescent="0.25">
      <c r="A1207" s="6">
        <v>35</v>
      </c>
      <c r="B1207" s="7">
        <v>17.86</v>
      </c>
      <c r="C1207">
        <v>0</v>
      </c>
      <c r="D1207" s="7">
        <v>511.65003999999999</v>
      </c>
    </row>
    <row r="1208" spans="1:4" x14ac:dyDescent="0.25">
      <c r="A1208" s="6">
        <v>59</v>
      </c>
      <c r="B1208" s="7">
        <v>34.799999999999997</v>
      </c>
      <c r="C1208">
        <v>0</v>
      </c>
      <c r="D1208" s="7">
        <v>3691.0608030000003</v>
      </c>
    </row>
    <row r="1209" spans="1:4" x14ac:dyDescent="0.25">
      <c r="A1209" s="6">
        <v>36</v>
      </c>
      <c r="B1209" s="7">
        <v>33.4</v>
      </c>
      <c r="C1209">
        <v>1</v>
      </c>
      <c r="D1209" s="7">
        <v>3841.5474000000004</v>
      </c>
    </row>
    <row r="1210" spans="1:4" x14ac:dyDescent="0.25">
      <c r="A1210" s="6">
        <v>37</v>
      </c>
      <c r="B1210" s="7">
        <v>25.555</v>
      </c>
      <c r="C1210">
        <v>1</v>
      </c>
      <c r="D1210" s="7">
        <v>2029.6863450000001</v>
      </c>
    </row>
    <row r="1211" spans="1:4" x14ac:dyDescent="0.25">
      <c r="A1211" s="6">
        <v>59</v>
      </c>
      <c r="B1211" s="7">
        <v>37.1</v>
      </c>
      <c r="C1211">
        <v>0</v>
      </c>
      <c r="D1211" s="7">
        <v>1234.7172</v>
      </c>
    </row>
    <row r="1212" spans="1:4" x14ac:dyDescent="0.25">
      <c r="A1212" s="6">
        <v>36</v>
      </c>
      <c r="B1212" s="7">
        <v>30.875</v>
      </c>
      <c r="C1212">
        <v>0</v>
      </c>
      <c r="D1212" s="7">
        <v>537.33642499999996</v>
      </c>
    </row>
    <row r="1213" spans="1:4" x14ac:dyDescent="0.25">
      <c r="A1213" s="6">
        <v>39</v>
      </c>
      <c r="B1213" s="7">
        <v>34.1</v>
      </c>
      <c r="C1213">
        <v>0</v>
      </c>
      <c r="D1213" s="7">
        <v>2356.301618</v>
      </c>
    </row>
    <row r="1214" spans="1:4" x14ac:dyDescent="0.25">
      <c r="A1214" s="6">
        <v>18</v>
      </c>
      <c r="B1214" s="7">
        <v>21.47</v>
      </c>
      <c r="C1214">
        <v>0</v>
      </c>
      <c r="D1214" s="7">
        <v>170.24553</v>
      </c>
    </row>
    <row r="1215" spans="1:4" x14ac:dyDescent="0.25">
      <c r="A1215" s="6">
        <v>52</v>
      </c>
      <c r="B1215" s="7">
        <v>33.299999999999997</v>
      </c>
      <c r="C1215">
        <v>0</v>
      </c>
      <c r="D1215" s="7">
        <v>1080.6839</v>
      </c>
    </row>
    <row r="1216" spans="1:4" x14ac:dyDescent="0.25">
      <c r="A1216" s="6">
        <v>27</v>
      </c>
      <c r="B1216" s="7">
        <v>31.254999999999999</v>
      </c>
      <c r="C1216">
        <v>0</v>
      </c>
      <c r="D1216" s="7">
        <v>395.607145</v>
      </c>
    </row>
    <row r="1217" spans="1:4" x14ac:dyDescent="0.25">
      <c r="A1217" s="6">
        <v>18</v>
      </c>
      <c r="B1217" s="7">
        <v>39.14</v>
      </c>
      <c r="C1217">
        <v>0</v>
      </c>
      <c r="D1217" s="7">
        <v>1289.0057650000001</v>
      </c>
    </row>
    <row r="1218" spans="1:4" x14ac:dyDescent="0.25">
      <c r="A1218" s="6">
        <v>40</v>
      </c>
      <c r="B1218" s="7">
        <v>25.08</v>
      </c>
      <c r="C1218">
        <v>0</v>
      </c>
      <c r="D1218" s="7">
        <v>541.56611999999996</v>
      </c>
    </row>
    <row r="1219" spans="1:4" x14ac:dyDescent="0.25">
      <c r="A1219" s="6">
        <v>29</v>
      </c>
      <c r="B1219" s="7">
        <v>37.29</v>
      </c>
      <c r="C1219">
        <v>0</v>
      </c>
      <c r="D1219" s="7">
        <v>405.81161000000003</v>
      </c>
    </row>
    <row r="1220" spans="1:4" x14ac:dyDescent="0.25">
      <c r="A1220" s="6">
        <v>46</v>
      </c>
      <c r="B1220" s="7">
        <v>34.6</v>
      </c>
      <c r="C1220">
        <v>1</v>
      </c>
      <c r="D1220" s="7">
        <v>4166.1602000000003</v>
      </c>
    </row>
    <row r="1221" spans="1:4" x14ac:dyDescent="0.25">
      <c r="A1221" s="6">
        <v>38</v>
      </c>
      <c r="B1221" s="7">
        <v>30.21</v>
      </c>
      <c r="C1221">
        <v>0</v>
      </c>
      <c r="D1221" s="7">
        <v>753.71638999999993</v>
      </c>
    </row>
    <row r="1222" spans="1:4" x14ac:dyDescent="0.25">
      <c r="A1222" s="6">
        <v>30</v>
      </c>
      <c r="B1222" s="7">
        <v>21.945</v>
      </c>
      <c r="C1222">
        <v>0</v>
      </c>
      <c r="D1222" s="7">
        <v>471.82035500000001</v>
      </c>
    </row>
    <row r="1223" spans="1:4" x14ac:dyDescent="0.25">
      <c r="A1223" s="6">
        <v>40</v>
      </c>
      <c r="B1223" s="7">
        <v>24.97</v>
      </c>
      <c r="C1223">
        <v>0</v>
      </c>
      <c r="D1223" s="7">
        <v>659.35083000000009</v>
      </c>
    </row>
    <row r="1224" spans="1:4" x14ac:dyDescent="0.25">
      <c r="A1224" s="6">
        <v>50</v>
      </c>
      <c r="B1224" s="7">
        <v>25.3</v>
      </c>
      <c r="C1224">
        <v>0</v>
      </c>
      <c r="D1224" s="7">
        <v>844.2666999999999</v>
      </c>
    </row>
    <row r="1225" spans="1:4" x14ac:dyDescent="0.25">
      <c r="A1225" s="6">
        <v>20</v>
      </c>
      <c r="B1225" s="7">
        <v>24.42</v>
      </c>
      <c r="C1225">
        <v>1</v>
      </c>
      <c r="D1225" s="7">
        <v>2612.5674770000001</v>
      </c>
    </row>
    <row r="1226" spans="1:4" x14ac:dyDescent="0.25">
      <c r="A1226" s="6">
        <v>41</v>
      </c>
      <c r="B1226" s="7">
        <v>23.94</v>
      </c>
      <c r="C1226">
        <v>0</v>
      </c>
      <c r="D1226" s="7">
        <v>685.84795999999994</v>
      </c>
    </row>
    <row r="1227" spans="1:4" x14ac:dyDescent="0.25">
      <c r="A1227" s="6">
        <v>33</v>
      </c>
      <c r="B1227" s="7">
        <v>39.82</v>
      </c>
      <c r="C1227">
        <v>0</v>
      </c>
      <c r="D1227" s="7">
        <v>479.56567999999999</v>
      </c>
    </row>
    <row r="1228" spans="1:4" x14ac:dyDescent="0.25">
      <c r="A1228" s="6">
        <v>38</v>
      </c>
      <c r="B1228" s="7">
        <v>16.815000000000001</v>
      </c>
      <c r="C1228">
        <v>0</v>
      </c>
      <c r="D1228" s="7">
        <v>664.054485</v>
      </c>
    </row>
    <row r="1229" spans="1:4" x14ac:dyDescent="0.25">
      <c r="A1229" s="6">
        <v>42</v>
      </c>
      <c r="B1229" s="7">
        <v>37.18</v>
      </c>
      <c r="C1229">
        <v>0</v>
      </c>
      <c r="D1229" s="7">
        <v>716.20122000000003</v>
      </c>
    </row>
    <row r="1230" spans="1:4" x14ac:dyDescent="0.25">
      <c r="A1230" s="6">
        <v>56</v>
      </c>
      <c r="B1230" s="7">
        <v>34.43</v>
      </c>
      <c r="C1230">
        <v>0</v>
      </c>
      <c r="D1230" s="7">
        <v>1059.4225700000002</v>
      </c>
    </row>
    <row r="1231" spans="1:4" x14ac:dyDescent="0.25">
      <c r="A1231" s="6">
        <v>58</v>
      </c>
      <c r="B1231" s="7">
        <v>30.305</v>
      </c>
      <c r="C1231">
        <v>0</v>
      </c>
      <c r="D1231" s="7">
        <v>1193.825595</v>
      </c>
    </row>
    <row r="1232" spans="1:4" x14ac:dyDescent="0.25">
      <c r="A1232" s="6">
        <v>52</v>
      </c>
      <c r="B1232" s="7">
        <v>34.484999999999999</v>
      </c>
      <c r="C1232">
        <v>1</v>
      </c>
      <c r="D1232" s="7">
        <v>6002.139897</v>
      </c>
    </row>
    <row r="1233" spans="1:4" x14ac:dyDescent="0.25">
      <c r="A1233" s="6">
        <v>20</v>
      </c>
      <c r="B1233" s="7">
        <v>21.8</v>
      </c>
      <c r="C1233">
        <v>1</v>
      </c>
      <c r="D1233" s="7">
        <v>2016.7336029999999</v>
      </c>
    </row>
    <row r="1234" spans="1:4" x14ac:dyDescent="0.25">
      <c r="A1234" s="6">
        <v>54</v>
      </c>
      <c r="B1234" s="7">
        <v>24.605</v>
      </c>
      <c r="C1234">
        <v>0</v>
      </c>
      <c r="D1234" s="7">
        <v>1247.9708949999999</v>
      </c>
    </row>
    <row r="1235" spans="1:4" x14ac:dyDescent="0.25">
      <c r="A1235" s="6">
        <v>58</v>
      </c>
      <c r="B1235" s="7">
        <v>23.3</v>
      </c>
      <c r="C1235">
        <v>0</v>
      </c>
      <c r="D1235" s="7">
        <v>1134.5518999999999</v>
      </c>
    </row>
    <row r="1236" spans="1:4" x14ac:dyDescent="0.25">
      <c r="A1236" s="6">
        <v>45</v>
      </c>
      <c r="B1236" s="7">
        <v>27.83</v>
      </c>
      <c r="C1236">
        <v>0</v>
      </c>
      <c r="D1236" s="7">
        <v>851.57587000000001</v>
      </c>
    </row>
    <row r="1237" spans="1:4" x14ac:dyDescent="0.25">
      <c r="A1237" s="6">
        <v>26</v>
      </c>
      <c r="B1237" s="7">
        <v>31.065000000000001</v>
      </c>
      <c r="C1237">
        <v>0</v>
      </c>
      <c r="D1237" s="7">
        <v>269.95683500000001</v>
      </c>
    </row>
    <row r="1238" spans="1:4" x14ac:dyDescent="0.25">
      <c r="A1238" s="6">
        <v>63</v>
      </c>
      <c r="B1238" s="7">
        <v>21.66</v>
      </c>
      <c r="C1238">
        <v>0</v>
      </c>
      <c r="D1238" s="7">
        <v>1444.9854399999999</v>
      </c>
    </row>
    <row r="1239" spans="1:4" x14ac:dyDescent="0.25">
      <c r="A1239" s="6">
        <v>58</v>
      </c>
      <c r="B1239" s="7">
        <v>28.215</v>
      </c>
      <c r="C1239">
        <v>0</v>
      </c>
      <c r="D1239" s="7">
        <v>1222.4350850000001</v>
      </c>
    </row>
    <row r="1240" spans="1:4" x14ac:dyDescent="0.25">
      <c r="A1240" s="6">
        <v>37</v>
      </c>
      <c r="B1240" s="7">
        <v>22.704999999999998</v>
      </c>
      <c r="C1240">
        <v>0</v>
      </c>
      <c r="D1240" s="7">
        <v>698.55069500000002</v>
      </c>
    </row>
    <row r="1241" spans="1:4" x14ac:dyDescent="0.25">
      <c r="A1241" s="6">
        <v>25</v>
      </c>
      <c r="B1241" s="7">
        <v>42.13</v>
      </c>
      <c r="C1241">
        <v>0</v>
      </c>
      <c r="D1241" s="7">
        <v>323.84357</v>
      </c>
    </row>
    <row r="1242" spans="1:4" x14ac:dyDescent="0.25">
      <c r="A1242" s="6">
        <v>52</v>
      </c>
      <c r="B1242" s="7">
        <v>41.8</v>
      </c>
      <c r="C1242">
        <v>1</v>
      </c>
      <c r="D1242" s="7">
        <v>4726.9853999999996</v>
      </c>
    </row>
    <row r="1243" spans="1:4" x14ac:dyDescent="0.25">
      <c r="A1243" s="6">
        <v>64</v>
      </c>
      <c r="B1243" s="7">
        <v>36.96</v>
      </c>
      <c r="C1243">
        <v>1</v>
      </c>
      <c r="D1243" s="7">
        <v>4957.7662399999999</v>
      </c>
    </row>
    <row r="1244" spans="1:4" x14ac:dyDescent="0.25">
      <c r="A1244" s="6">
        <v>22</v>
      </c>
      <c r="B1244" s="7">
        <v>21.28</v>
      </c>
      <c r="C1244">
        <v>0</v>
      </c>
      <c r="D1244" s="7">
        <v>429.62711999999999</v>
      </c>
    </row>
    <row r="1245" spans="1:4" x14ac:dyDescent="0.25">
      <c r="A1245" s="6">
        <v>28</v>
      </c>
      <c r="B1245" s="7">
        <v>33.11</v>
      </c>
      <c r="C1245">
        <v>0</v>
      </c>
      <c r="D1245" s="7">
        <v>317.16149000000001</v>
      </c>
    </row>
    <row r="1246" spans="1:4" x14ac:dyDescent="0.25">
      <c r="A1246" s="6">
        <v>18</v>
      </c>
      <c r="B1246" s="7">
        <v>33.33</v>
      </c>
      <c r="C1246">
        <v>0</v>
      </c>
      <c r="D1246" s="7">
        <v>113.59407000000002</v>
      </c>
    </row>
    <row r="1247" spans="1:4" x14ac:dyDescent="0.25">
      <c r="A1247" s="6">
        <v>28</v>
      </c>
      <c r="B1247" s="7">
        <v>24.3</v>
      </c>
      <c r="C1247">
        <v>0</v>
      </c>
      <c r="D1247" s="7">
        <v>561.53689999999995</v>
      </c>
    </row>
    <row r="1248" spans="1:4" x14ac:dyDescent="0.25">
      <c r="A1248" s="6">
        <v>45</v>
      </c>
      <c r="B1248" s="7">
        <v>25.7</v>
      </c>
      <c r="C1248">
        <v>0</v>
      </c>
      <c r="D1248" s="7">
        <v>910.17980000000011</v>
      </c>
    </row>
    <row r="1249" spans="1:4" x14ac:dyDescent="0.25">
      <c r="A1249" s="6">
        <v>33</v>
      </c>
      <c r="B1249" s="7">
        <v>29.4</v>
      </c>
      <c r="C1249">
        <v>0</v>
      </c>
      <c r="D1249" s="7">
        <v>605.91729999999995</v>
      </c>
    </row>
    <row r="1250" spans="1:4" x14ac:dyDescent="0.25">
      <c r="A1250" s="6">
        <v>18</v>
      </c>
      <c r="B1250" s="7">
        <v>39.82</v>
      </c>
      <c r="C1250">
        <v>0</v>
      </c>
      <c r="D1250" s="7">
        <v>163.39618000000002</v>
      </c>
    </row>
    <row r="1251" spans="1:4" x14ac:dyDescent="0.25">
      <c r="A1251" s="6">
        <v>32</v>
      </c>
      <c r="B1251" s="7">
        <v>33.630000000000003</v>
      </c>
      <c r="C1251">
        <v>1</v>
      </c>
      <c r="D1251" s="7">
        <v>3760.7527700000001</v>
      </c>
    </row>
    <row r="1252" spans="1:4" x14ac:dyDescent="0.25">
      <c r="A1252" s="6">
        <v>24</v>
      </c>
      <c r="B1252" s="7">
        <v>29.83</v>
      </c>
      <c r="C1252">
        <v>1</v>
      </c>
      <c r="D1252" s="7">
        <v>1864.8421699999999</v>
      </c>
    </row>
    <row r="1253" spans="1:4" x14ac:dyDescent="0.25">
      <c r="A1253" s="6">
        <v>19</v>
      </c>
      <c r="B1253" s="7">
        <v>19.8</v>
      </c>
      <c r="C1253">
        <v>0</v>
      </c>
      <c r="D1253" s="7">
        <v>124.15650000000001</v>
      </c>
    </row>
    <row r="1254" spans="1:4" x14ac:dyDescent="0.25">
      <c r="A1254" s="6">
        <v>20</v>
      </c>
      <c r="B1254" s="7">
        <v>27.3</v>
      </c>
      <c r="C1254">
        <v>1</v>
      </c>
      <c r="D1254" s="7">
        <v>1623.2846999999999</v>
      </c>
    </row>
    <row r="1255" spans="1:4" x14ac:dyDescent="0.25">
      <c r="A1255" s="6">
        <v>40</v>
      </c>
      <c r="B1255" s="7">
        <v>29.3</v>
      </c>
      <c r="C1255">
        <v>0</v>
      </c>
      <c r="D1255" s="7">
        <v>1582.882173</v>
      </c>
    </row>
    <row r="1256" spans="1:4" x14ac:dyDescent="0.25">
      <c r="A1256" s="6">
        <v>34</v>
      </c>
      <c r="B1256" s="7">
        <v>27.72</v>
      </c>
      <c r="C1256">
        <v>0</v>
      </c>
      <c r="D1256" s="7">
        <v>441.51588000000004</v>
      </c>
    </row>
    <row r="1257" spans="1:4" x14ac:dyDescent="0.25">
      <c r="A1257" s="6">
        <v>42</v>
      </c>
      <c r="B1257" s="7">
        <v>37.9</v>
      </c>
      <c r="C1257">
        <v>0</v>
      </c>
      <c r="D1257" s="7">
        <v>647.40129999999999</v>
      </c>
    </row>
    <row r="1258" spans="1:4" x14ac:dyDescent="0.25">
      <c r="A1258" s="6">
        <v>51</v>
      </c>
      <c r="B1258" s="7">
        <v>36.384999999999998</v>
      </c>
      <c r="C1258">
        <v>0</v>
      </c>
      <c r="D1258" s="7">
        <v>1143.6738149999999</v>
      </c>
    </row>
    <row r="1259" spans="1:4" x14ac:dyDescent="0.25">
      <c r="A1259" s="6">
        <v>54</v>
      </c>
      <c r="B1259" s="7">
        <v>27.645</v>
      </c>
      <c r="C1259">
        <v>0</v>
      </c>
      <c r="D1259" s="7">
        <v>1130.5934549999999</v>
      </c>
    </row>
    <row r="1260" spans="1:4" x14ac:dyDescent="0.25">
      <c r="A1260" s="6">
        <v>55</v>
      </c>
      <c r="B1260" s="7">
        <v>37.715000000000003</v>
      </c>
      <c r="C1260">
        <v>0</v>
      </c>
      <c r="D1260" s="7">
        <v>3006.3580549999997</v>
      </c>
    </row>
    <row r="1261" spans="1:4" x14ac:dyDescent="0.25">
      <c r="A1261" s="6">
        <v>52</v>
      </c>
      <c r="B1261" s="7">
        <v>23.18</v>
      </c>
      <c r="C1261">
        <v>0</v>
      </c>
      <c r="D1261" s="7">
        <v>1019.7772199999999</v>
      </c>
    </row>
    <row r="1262" spans="1:4" x14ac:dyDescent="0.25">
      <c r="A1262" s="6">
        <v>32</v>
      </c>
      <c r="B1262" s="7">
        <v>20.52</v>
      </c>
      <c r="C1262">
        <v>0</v>
      </c>
      <c r="D1262" s="7">
        <v>454.42348000000004</v>
      </c>
    </row>
    <row r="1263" spans="1:4" x14ac:dyDescent="0.25">
      <c r="A1263" s="6">
        <v>28</v>
      </c>
      <c r="B1263" s="7">
        <v>37.1</v>
      </c>
      <c r="C1263">
        <v>0</v>
      </c>
      <c r="D1263" s="7">
        <v>327.71609999999998</v>
      </c>
    </row>
    <row r="1264" spans="1:4" x14ac:dyDescent="0.25">
      <c r="A1264" s="6">
        <v>41</v>
      </c>
      <c r="B1264" s="7">
        <v>28.05</v>
      </c>
      <c r="C1264">
        <v>0</v>
      </c>
      <c r="D1264" s="7">
        <v>677.01925000000006</v>
      </c>
    </row>
    <row r="1265" spans="1:4" x14ac:dyDescent="0.25">
      <c r="A1265" s="6">
        <v>43</v>
      </c>
      <c r="B1265" s="7">
        <v>29.9</v>
      </c>
      <c r="C1265">
        <v>0</v>
      </c>
      <c r="D1265" s="7">
        <v>733.77479999999991</v>
      </c>
    </row>
    <row r="1266" spans="1:4" x14ac:dyDescent="0.25">
      <c r="A1266" s="6">
        <v>49</v>
      </c>
      <c r="B1266" s="7">
        <v>33.344999999999999</v>
      </c>
      <c r="C1266">
        <v>0</v>
      </c>
      <c r="D1266" s="7">
        <v>1037.0912549999998</v>
      </c>
    </row>
    <row r="1267" spans="1:4" x14ac:dyDescent="0.25">
      <c r="A1267" s="6">
        <v>64</v>
      </c>
      <c r="B1267" s="7">
        <v>23.76</v>
      </c>
      <c r="C1267">
        <v>1</v>
      </c>
      <c r="D1267" s="7">
        <v>2692.6514400000001</v>
      </c>
    </row>
    <row r="1268" spans="1:4" x14ac:dyDescent="0.25">
      <c r="A1268" s="6">
        <v>55</v>
      </c>
      <c r="B1268" s="7">
        <v>30.5</v>
      </c>
      <c r="C1268">
        <v>0</v>
      </c>
      <c r="D1268" s="7">
        <v>1070.4469999999999</v>
      </c>
    </row>
    <row r="1269" spans="1:4" x14ac:dyDescent="0.25">
      <c r="A1269" s="6">
        <v>24</v>
      </c>
      <c r="B1269" s="7">
        <v>31.065000000000001</v>
      </c>
      <c r="C1269">
        <v>1</v>
      </c>
      <c r="D1269" s="7">
        <v>3425.4053350000004</v>
      </c>
    </row>
    <row r="1270" spans="1:4" x14ac:dyDescent="0.25">
      <c r="A1270" s="6">
        <v>20</v>
      </c>
      <c r="B1270" s="7">
        <v>33.299999999999997</v>
      </c>
      <c r="C1270">
        <v>0</v>
      </c>
      <c r="D1270" s="7">
        <v>188.0487</v>
      </c>
    </row>
    <row r="1271" spans="1:4" x14ac:dyDescent="0.25">
      <c r="A1271" s="6">
        <v>45</v>
      </c>
      <c r="B1271" s="7">
        <v>27.5</v>
      </c>
      <c r="C1271">
        <v>0</v>
      </c>
      <c r="D1271" s="7">
        <v>861.53</v>
      </c>
    </row>
    <row r="1272" spans="1:4" x14ac:dyDescent="0.25">
      <c r="A1272" s="6">
        <v>26</v>
      </c>
      <c r="B1272" s="7">
        <v>33.914999999999999</v>
      </c>
      <c r="C1272">
        <v>0</v>
      </c>
      <c r="D1272" s="7">
        <v>329.25298499999997</v>
      </c>
    </row>
    <row r="1273" spans="1:4" x14ac:dyDescent="0.25">
      <c r="A1273" s="6">
        <v>25</v>
      </c>
      <c r="B1273" s="7">
        <v>34.484999999999999</v>
      </c>
      <c r="C1273">
        <v>0</v>
      </c>
      <c r="D1273" s="7">
        <v>302.18091500000003</v>
      </c>
    </row>
    <row r="1274" spans="1:4" x14ac:dyDescent="0.25">
      <c r="A1274" s="6">
        <v>43</v>
      </c>
      <c r="B1274" s="7">
        <v>25.52</v>
      </c>
      <c r="C1274">
        <v>0</v>
      </c>
      <c r="D1274" s="7">
        <v>1447.8330149999999</v>
      </c>
    </row>
    <row r="1275" spans="1:4" x14ac:dyDescent="0.25">
      <c r="A1275" s="6">
        <v>35</v>
      </c>
      <c r="B1275" s="7">
        <v>27.61</v>
      </c>
      <c r="C1275">
        <v>0</v>
      </c>
      <c r="D1275" s="7">
        <v>474.70528999999999</v>
      </c>
    </row>
    <row r="1276" spans="1:4" x14ac:dyDescent="0.25">
      <c r="A1276" s="6">
        <v>26</v>
      </c>
      <c r="B1276" s="7">
        <v>27.06</v>
      </c>
      <c r="C1276">
        <v>1</v>
      </c>
      <c r="D1276" s="7">
        <v>1704.3341400000002</v>
      </c>
    </row>
    <row r="1277" spans="1:4" x14ac:dyDescent="0.25">
      <c r="A1277" s="6">
        <v>57</v>
      </c>
      <c r="B1277" s="7">
        <v>23.7</v>
      </c>
      <c r="C1277">
        <v>0</v>
      </c>
      <c r="D1277" s="7">
        <v>1095.933</v>
      </c>
    </row>
    <row r="1278" spans="1:4" x14ac:dyDescent="0.25">
      <c r="A1278" s="6">
        <v>22</v>
      </c>
      <c r="B1278" s="7">
        <v>30.4</v>
      </c>
      <c r="C1278">
        <v>0</v>
      </c>
      <c r="D1278" s="7">
        <v>274.19479999999999</v>
      </c>
    </row>
    <row r="1279" spans="1:4" x14ac:dyDescent="0.25">
      <c r="A1279" s="6">
        <v>32</v>
      </c>
      <c r="B1279" s="7">
        <v>29.734999999999999</v>
      </c>
      <c r="C1279">
        <v>0</v>
      </c>
      <c r="D1279" s="7">
        <v>435.70436499999994</v>
      </c>
    </row>
    <row r="1280" spans="1:4" x14ac:dyDescent="0.25">
      <c r="A1280" s="6">
        <v>39</v>
      </c>
      <c r="B1280" s="7">
        <v>29.925000000000001</v>
      </c>
      <c r="C1280">
        <v>1</v>
      </c>
      <c r="D1280" s="7">
        <v>2246.2043750000003</v>
      </c>
    </row>
    <row r="1281" spans="1:4" x14ac:dyDescent="0.25">
      <c r="A1281" s="6">
        <v>25</v>
      </c>
      <c r="B1281" s="7">
        <v>26.79</v>
      </c>
      <c r="C1281">
        <v>0</v>
      </c>
      <c r="D1281" s="7">
        <v>418.91130999999996</v>
      </c>
    </row>
    <row r="1282" spans="1:4" x14ac:dyDescent="0.25">
      <c r="A1282" s="6">
        <v>48</v>
      </c>
      <c r="B1282" s="7">
        <v>33.33</v>
      </c>
      <c r="C1282">
        <v>0</v>
      </c>
      <c r="D1282" s="7">
        <v>828.3680700000001</v>
      </c>
    </row>
    <row r="1283" spans="1:4" x14ac:dyDescent="0.25">
      <c r="A1283" s="6">
        <v>47</v>
      </c>
      <c r="B1283" s="7">
        <v>27.645</v>
      </c>
      <c r="C1283">
        <v>1</v>
      </c>
      <c r="D1283" s="7">
        <v>2453.5698550000002</v>
      </c>
    </row>
    <row r="1284" spans="1:4" x14ac:dyDescent="0.25">
      <c r="A1284" s="6">
        <v>18</v>
      </c>
      <c r="B1284" s="7">
        <v>21.66</v>
      </c>
      <c r="C1284">
        <v>1</v>
      </c>
      <c r="D1284" s="7">
        <v>1428.3459399999999</v>
      </c>
    </row>
    <row r="1285" spans="1:4" x14ac:dyDescent="0.25">
      <c r="A1285" s="6">
        <v>18</v>
      </c>
      <c r="B1285" s="7">
        <v>30.03</v>
      </c>
      <c r="C1285">
        <v>0</v>
      </c>
      <c r="D1285" s="7">
        <v>172.03537</v>
      </c>
    </row>
    <row r="1286" spans="1:4" x14ac:dyDescent="0.25">
      <c r="A1286" s="6">
        <v>61</v>
      </c>
      <c r="B1286" s="7">
        <v>36.299999999999997</v>
      </c>
      <c r="C1286">
        <v>1</v>
      </c>
      <c r="D1286" s="7">
        <v>4740.3879999999999</v>
      </c>
    </row>
    <row r="1287" spans="1:4" x14ac:dyDescent="0.25">
      <c r="A1287" s="6">
        <v>47</v>
      </c>
      <c r="B1287" s="7">
        <v>24.32</v>
      </c>
      <c r="C1287">
        <v>0</v>
      </c>
      <c r="D1287" s="7">
        <v>853.46717999999998</v>
      </c>
    </row>
    <row r="1288" spans="1:4" x14ac:dyDescent="0.25">
      <c r="A1288" s="6">
        <v>28</v>
      </c>
      <c r="B1288" s="7">
        <v>17.29</v>
      </c>
      <c r="C1288">
        <v>0</v>
      </c>
      <c r="D1288" s="7">
        <v>373.26251000000002</v>
      </c>
    </row>
    <row r="1289" spans="1:4" x14ac:dyDescent="0.25">
      <c r="A1289" s="6">
        <v>36</v>
      </c>
      <c r="B1289" s="7">
        <v>25.9</v>
      </c>
      <c r="C1289">
        <v>0</v>
      </c>
      <c r="D1289" s="7">
        <v>547.24489999999992</v>
      </c>
    </row>
    <row r="1290" spans="1:4" x14ac:dyDescent="0.25">
      <c r="A1290" s="6">
        <v>20</v>
      </c>
      <c r="B1290" s="7">
        <v>39.4</v>
      </c>
      <c r="C1290">
        <v>1</v>
      </c>
      <c r="D1290" s="7">
        <v>3834.4566</v>
      </c>
    </row>
    <row r="1291" spans="1:4" x14ac:dyDescent="0.25">
      <c r="A1291" s="6">
        <v>44</v>
      </c>
      <c r="B1291" s="7">
        <v>34.32</v>
      </c>
      <c r="C1291">
        <v>0</v>
      </c>
      <c r="D1291" s="7">
        <v>714.74727999999993</v>
      </c>
    </row>
    <row r="1292" spans="1:4" x14ac:dyDescent="0.25">
      <c r="A1292" s="6">
        <v>38</v>
      </c>
      <c r="B1292" s="7">
        <v>19.95</v>
      </c>
      <c r="C1292">
        <v>0</v>
      </c>
      <c r="D1292" s="7">
        <v>713.39025000000004</v>
      </c>
    </row>
    <row r="1293" spans="1:4" x14ac:dyDescent="0.25">
      <c r="A1293" s="6">
        <v>19</v>
      </c>
      <c r="B1293" s="7">
        <v>34.9</v>
      </c>
      <c r="C1293">
        <v>1</v>
      </c>
      <c r="D1293" s="7">
        <v>3482.8654000000001</v>
      </c>
    </row>
    <row r="1294" spans="1:4" x14ac:dyDescent="0.25">
      <c r="A1294" s="6">
        <v>21</v>
      </c>
      <c r="B1294" s="7">
        <v>23.21</v>
      </c>
      <c r="C1294">
        <v>0</v>
      </c>
      <c r="D1294" s="7">
        <v>151.53449000000001</v>
      </c>
    </row>
    <row r="1295" spans="1:4" x14ac:dyDescent="0.25">
      <c r="A1295" s="6">
        <v>46</v>
      </c>
      <c r="B1295" s="7">
        <v>25.745000000000001</v>
      </c>
      <c r="C1295">
        <v>0</v>
      </c>
      <c r="D1295" s="7">
        <v>930.18935500000009</v>
      </c>
    </row>
    <row r="1296" spans="1:4" x14ac:dyDescent="0.25">
      <c r="A1296" s="6">
        <v>58</v>
      </c>
      <c r="B1296" s="7">
        <v>25.175000000000001</v>
      </c>
      <c r="C1296">
        <v>0</v>
      </c>
      <c r="D1296" s="7">
        <v>1193.112525</v>
      </c>
    </row>
    <row r="1297" spans="1:4" x14ac:dyDescent="0.25">
      <c r="A1297" s="6">
        <v>20</v>
      </c>
      <c r="B1297" s="7">
        <v>22</v>
      </c>
      <c r="C1297">
        <v>0</v>
      </c>
      <c r="D1297" s="7">
        <v>196.47800000000001</v>
      </c>
    </row>
    <row r="1298" spans="1:4" x14ac:dyDescent="0.25">
      <c r="A1298" s="6">
        <v>18</v>
      </c>
      <c r="B1298" s="7">
        <v>26.125</v>
      </c>
      <c r="C1298">
        <v>0</v>
      </c>
      <c r="D1298" s="7">
        <v>170.89257500000002</v>
      </c>
    </row>
    <row r="1299" spans="1:4" x14ac:dyDescent="0.25">
      <c r="A1299" s="6">
        <v>28</v>
      </c>
      <c r="B1299" s="7">
        <v>26.51</v>
      </c>
      <c r="C1299">
        <v>0</v>
      </c>
      <c r="D1299" s="7">
        <v>434.04408999999998</v>
      </c>
    </row>
    <row r="1300" spans="1:4" x14ac:dyDescent="0.25">
      <c r="A1300" s="6">
        <v>33</v>
      </c>
      <c r="B1300" s="7">
        <v>27.454999999999998</v>
      </c>
      <c r="C1300">
        <v>0</v>
      </c>
      <c r="D1300" s="7">
        <v>526.14694499999996</v>
      </c>
    </row>
    <row r="1301" spans="1:4" x14ac:dyDescent="0.25">
      <c r="A1301" s="6">
        <v>19</v>
      </c>
      <c r="B1301" s="7">
        <v>25.745000000000001</v>
      </c>
      <c r="C1301">
        <v>0</v>
      </c>
      <c r="D1301" s="7">
        <v>271.082855</v>
      </c>
    </row>
    <row r="1302" spans="1:4" x14ac:dyDescent="0.25">
      <c r="A1302" s="6">
        <v>45</v>
      </c>
      <c r="B1302" s="7">
        <v>30.36</v>
      </c>
      <c r="C1302">
        <v>1</v>
      </c>
      <c r="D1302" s="7">
        <v>6259.2873090000003</v>
      </c>
    </row>
    <row r="1303" spans="1:4" x14ac:dyDescent="0.25">
      <c r="A1303" s="6">
        <v>62</v>
      </c>
      <c r="B1303" s="7">
        <v>30.875</v>
      </c>
      <c r="C1303">
        <v>1</v>
      </c>
      <c r="D1303" s="7">
        <v>4671.8163249999998</v>
      </c>
    </row>
    <row r="1304" spans="1:4" x14ac:dyDescent="0.25">
      <c r="A1304" s="6">
        <v>25</v>
      </c>
      <c r="B1304" s="7">
        <v>20.8</v>
      </c>
      <c r="C1304">
        <v>0</v>
      </c>
      <c r="D1304" s="7">
        <v>320.87869999999998</v>
      </c>
    </row>
    <row r="1305" spans="1:4" x14ac:dyDescent="0.25">
      <c r="A1305" s="6">
        <v>43</v>
      </c>
      <c r="B1305" s="7">
        <v>27.8</v>
      </c>
      <c r="C1305">
        <v>1</v>
      </c>
      <c r="D1305" s="7">
        <v>3782.9724199999996</v>
      </c>
    </row>
    <row r="1306" spans="1:4" x14ac:dyDescent="0.25">
      <c r="A1306" s="6">
        <v>42</v>
      </c>
      <c r="B1306" s="7">
        <v>24.605</v>
      </c>
      <c r="C1306">
        <v>1</v>
      </c>
      <c r="D1306" s="7">
        <v>2125.9377949999998</v>
      </c>
    </row>
    <row r="1307" spans="1:4" x14ac:dyDescent="0.25">
      <c r="A1307" s="6">
        <v>24</v>
      </c>
      <c r="B1307" s="7">
        <v>27.72</v>
      </c>
      <c r="C1307">
        <v>0</v>
      </c>
      <c r="D1307" s="7">
        <v>246.46188000000001</v>
      </c>
    </row>
    <row r="1308" spans="1:4" x14ac:dyDescent="0.25">
      <c r="A1308" s="6">
        <v>29</v>
      </c>
      <c r="B1308" s="7">
        <v>21.85</v>
      </c>
      <c r="C1308">
        <v>1</v>
      </c>
      <c r="D1308" s="7">
        <v>1611.53045</v>
      </c>
    </row>
    <row r="1309" spans="1:4" x14ac:dyDescent="0.25">
      <c r="A1309" s="6">
        <v>32</v>
      </c>
      <c r="B1309" s="7">
        <v>28.12</v>
      </c>
      <c r="C1309">
        <v>1</v>
      </c>
      <c r="D1309" s="7">
        <v>2147.2478799999999</v>
      </c>
    </row>
    <row r="1310" spans="1:4" x14ac:dyDescent="0.25">
      <c r="A1310" s="6">
        <v>25</v>
      </c>
      <c r="B1310" s="7">
        <v>30.2</v>
      </c>
      <c r="C1310">
        <v>1</v>
      </c>
      <c r="D1310" s="7">
        <v>3390.0652999999998</v>
      </c>
    </row>
    <row r="1311" spans="1:4" x14ac:dyDescent="0.25">
      <c r="A1311" s="6">
        <v>41</v>
      </c>
      <c r="B1311" s="7">
        <v>32.200000000000003</v>
      </c>
      <c r="C1311">
        <v>0</v>
      </c>
      <c r="D1311" s="7">
        <v>687.59609999999998</v>
      </c>
    </row>
    <row r="1312" spans="1:4" x14ac:dyDescent="0.25">
      <c r="A1312" s="6">
        <v>42</v>
      </c>
      <c r="B1312" s="7">
        <v>26.315000000000001</v>
      </c>
      <c r="C1312">
        <v>0</v>
      </c>
      <c r="D1312" s="7">
        <v>694.09098500000005</v>
      </c>
    </row>
    <row r="1313" spans="1:4" x14ac:dyDescent="0.25">
      <c r="A1313" s="6">
        <v>33</v>
      </c>
      <c r="B1313" s="7">
        <v>26.695</v>
      </c>
      <c r="C1313">
        <v>0</v>
      </c>
      <c r="D1313" s="7">
        <v>457.14130499999999</v>
      </c>
    </row>
    <row r="1314" spans="1:4" x14ac:dyDescent="0.25">
      <c r="A1314" s="6">
        <v>34</v>
      </c>
      <c r="B1314" s="7">
        <v>42.9</v>
      </c>
      <c r="C1314">
        <v>0</v>
      </c>
      <c r="D1314" s="7">
        <v>453.6259</v>
      </c>
    </row>
    <row r="1315" spans="1:4" x14ac:dyDescent="0.25">
      <c r="A1315" s="6">
        <v>19</v>
      </c>
      <c r="B1315" s="7">
        <v>34.700000000000003</v>
      </c>
      <c r="C1315">
        <v>1</v>
      </c>
      <c r="D1315" s="7">
        <v>3639.7575999999999</v>
      </c>
    </row>
    <row r="1316" spans="1:4" x14ac:dyDescent="0.25">
      <c r="A1316" s="6">
        <v>30</v>
      </c>
      <c r="B1316" s="7">
        <v>23.655000000000001</v>
      </c>
      <c r="C1316">
        <v>1</v>
      </c>
      <c r="D1316" s="7">
        <v>1876.5875449999999</v>
      </c>
    </row>
    <row r="1317" spans="1:4" x14ac:dyDescent="0.25">
      <c r="A1317" s="6">
        <v>18</v>
      </c>
      <c r="B1317" s="7">
        <v>28.31</v>
      </c>
      <c r="C1317">
        <v>0</v>
      </c>
      <c r="D1317" s="7">
        <v>1127.2331389999999</v>
      </c>
    </row>
    <row r="1318" spans="1:4" x14ac:dyDescent="0.25">
      <c r="A1318" s="6">
        <v>19</v>
      </c>
      <c r="B1318" s="7">
        <v>20.6</v>
      </c>
      <c r="C1318">
        <v>0</v>
      </c>
      <c r="D1318" s="7">
        <v>173.1677</v>
      </c>
    </row>
    <row r="1319" spans="1:4" x14ac:dyDescent="0.25">
      <c r="A1319" s="6">
        <v>18</v>
      </c>
      <c r="B1319" s="7">
        <v>53.13</v>
      </c>
      <c r="C1319">
        <v>0</v>
      </c>
      <c r="D1319" s="7">
        <v>116.34627</v>
      </c>
    </row>
    <row r="1320" spans="1:4" x14ac:dyDescent="0.25">
      <c r="A1320" s="6">
        <v>35</v>
      </c>
      <c r="B1320" s="7">
        <v>39.71</v>
      </c>
      <c r="C1320">
        <v>0</v>
      </c>
      <c r="D1320" s="7">
        <v>1949.6719170000001</v>
      </c>
    </row>
    <row r="1321" spans="1:4" x14ac:dyDescent="0.25">
      <c r="A1321" s="6">
        <v>39</v>
      </c>
      <c r="B1321" s="7">
        <v>26.315000000000001</v>
      </c>
      <c r="C1321">
        <v>0</v>
      </c>
      <c r="D1321" s="7">
        <v>720.17008499999997</v>
      </c>
    </row>
    <row r="1322" spans="1:4" x14ac:dyDescent="0.25">
      <c r="A1322" s="6">
        <v>31</v>
      </c>
      <c r="B1322" s="7">
        <v>31.065000000000001</v>
      </c>
      <c r="C1322">
        <v>0</v>
      </c>
      <c r="D1322" s="7">
        <v>542.50233500000002</v>
      </c>
    </row>
    <row r="1323" spans="1:4" x14ac:dyDescent="0.25">
      <c r="A1323" s="6">
        <v>62</v>
      </c>
      <c r="B1323" s="7">
        <v>26.695</v>
      </c>
      <c r="C1323">
        <v>1</v>
      </c>
      <c r="D1323" s="7">
        <v>2810.1333050000003</v>
      </c>
    </row>
    <row r="1324" spans="1:4" x14ac:dyDescent="0.25">
      <c r="A1324" s="6">
        <v>62</v>
      </c>
      <c r="B1324" s="7">
        <v>38.83</v>
      </c>
      <c r="C1324">
        <v>0</v>
      </c>
      <c r="D1324" s="7">
        <v>1298.1345699999999</v>
      </c>
    </row>
    <row r="1325" spans="1:4" x14ac:dyDescent="0.25">
      <c r="A1325" s="6">
        <v>42</v>
      </c>
      <c r="B1325" s="7">
        <v>40.369999999999997</v>
      </c>
      <c r="C1325">
        <v>1</v>
      </c>
      <c r="D1325" s="7">
        <v>4389.6376300000002</v>
      </c>
    </row>
    <row r="1326" spans="1:4" x14ac:dyDescent="0.25">
      <c r="A1326" s="6">
        <v>31</v>
      </c>
      <c r="B1326" s="7">
        <v>25.934999999999999</v>
      </c>
      <c r="C1326">
        <v>0</v>
      </c>
      <c r="D1326" s="7">
        <v>423.98926499999999</v>
      </c>
    </row>
    <row r="1327" spans="1:4" x14ac:dyDescent="0.25">
      <c r="A1327" s="6">
        <v>61</v>
      </c>
      <c r="B1327" s="7">
        <v>33.534999999999997</v>
      </c>
      <c r="C1327">
        <v>0</v>
      </c>
      <c r="D1327" s="7">
        <v>1314.3336649999999</v>
      </c>
    </row>
    <row r="1328" spans="1:4" x14ac:dyDescent="0.25">
      <c r="A1328" s="6">
        <v>42</v>
      </c>
      <c r="B1328" s="7">
        <v>32.869999999999997</v>
      </c>
      <c r="C1328">
        <v>0</v>
      </c>
      <c r="D1328" s="7">
        <v>705.00213000000008</v>
      </c>
    </row>
    <row r="1329" spans="1:4" x14ac:dyDescent="0.25">
      <c r="A1329" s="6">
        <v>51</v>
      </c>
      <c r="B1329" s="7">
        <v>30.03</v>
      </c>
      <c r="C1329">
        <v>0</v>
      </c>
      <c r="D1329" s="7">
        <v>937.79046999999991</v>
      </c>
    </row>
    <row r="1330" spans="1:4" x14ac:dyDescent="0.25">
      <c r="A1330" s="6">
        <v>23</v>
      </c>
      <c r="B1330" s="7">
        <v>24.225000000000001</v>
      </c>
      <c r="C1330">
        <v>0</v>
      </c>
      <c r="D1330" s="7">
        <v>2239.5744239999999</v>
      </c>
    </row>
    <row r="1331" spans="1:4" x14ac:dyDescent="0.25">
      <c r="A1331" s="6">
        <v>52</v>
      </c>
      <c r="B1331" s="7">
        <v>38.6</v>
      </c>
      <c r="C1331">
        <v>0</v>
      </c>
      <c r="D1331" s="7">
        <v>1032.5206000000001</v>
      </c>
    </row>
    <row r="1332" spans="1:4" x14ac:dyDescent="0.25">
      <c r="A1332" s="6">
        <v>57</v>
      </c>
      <c r="B1332" s="7">
        <v>25.74</v>
      </c>
      <c r="C1332">
        <v>0</v>
      </c>
      <c r="D1332" s="7">
        <v>1262.9165600000001</v>
      </c>
    </row>
    <row r="1333" spans="1:4" x14ac:dyDescent="0.25">
      <c r="A1333" s="6">
        <v>23</v>
      </c>
      <c r="B1333" s="7">
        <v>33.4</v>
      </c>
      <c r="C1333">
        <v>0</v>
      </c>
      <c r="D1333" s="7">
        <v>1079.5937330000002</v>
      </c>
    </row>
    <row r="1334" spans="1:4" x14ac:dyDescent="0.25">
      <c r="A1334" s="6">
        <v>52</v>
      </c>
      <c r="B1334" s="7">
        <v>44.7</v>
      </c>
      <c r="C1334">
        <v>0</v>
      </c>
      <c r="D1334" s="7">
        <v>1141.1685</v>
      </c>
    </row>
    <row r="1335" spans="1:4" x14ac:dyDescent="0.25">
      <c r="A1335" s="6">
        <v>50</v>
      </c>
      <c r="B1335" s="7">
        <v>30.97</v>
      </c>
      <c r="C1335">
        <v>0</v>
      </c>
      <c r="D1335" s="7">
        <v>1060.05483</v>
      </c>
    </row>
    <row r="1336" spans="1:4" x14ac:dyDescent="0.25">
      <c r="A1336" s="6">
        <v>18</v>
      </c>
      <c r="B1336" s="7">
        <v>31.92</v>
      </c>
      <c r="C1336">
        <v>0</v>
      </c>
      <c r="D1336" s="7">
        <v>220.59807999999998</v>
      </c>
    </row>
    <row r="1337" spans="1:4" x14ac:dyDescent="0.25">
      <c r="A1337" s="6">
        <v>18</v>
      </c>
      <c r="B1337" s="7">
        <v>36.85</v>
      </c>
      <c r="C1337">
        <v>0</v>
      </c>
      <c r="D1337" s="7">
        <v>162.98335</v>
      </c>
    </row>
    <row r="1338" spans="1:4" x14ac:dyDescent="0.25">
      <c r="A1338" s="6">
        <v>21</v>
      </c>
      <c r="B1338" s="7">
        <v>25.8</v>
      </c>
      <c r="C1338">
        <v>0</v>
      </c>
      <c r="D1338" s="7">
        <v>200.7945</v>
      </c>
    </row>
    <row r="1339" spans="1:4" x14ac:dyDescent="0.25">
      <c r="A1339" s="6">
        <v>61</v>
      </c>
      <c r="B1339" s="7">
        <v>29.07</v>
      </c>
      <c r="C1339">
        <v>1</v>
      </c>
      <c r="D1339" s="7">
        <v>2914.1360300000001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8"/>
  <sheetViews>
    <sheetView showGridLines="0" zoomScale="85" zoomScaleNormal="85" workbookViewId="0">
      <selection activeCell="G20" sqref="G20"/>
    </sheetView>
  </sheetViews>
  <sheetFormatPr defaultRowHeight="15" x14ac:dyDescent="0.25"/>
  <cols>
    <col min="2" max="2" width="27.5703125" bestFit="1" customWidth="1"/>
    <col min="3" max="3" width="20.85546875" customWidth="1"/>
    <col min="4" max="4" width="16.85546875" customWidth="1"/>
    <col min="5" max="5" width="19.7109375" customWidth="1"/>
    <col min="6" max="6" width="14.7109375" customWidth="1"/>
    <col min="7" max="7" width="14.85546875" customWidth="1"/>
    <col min="9" max="9" width="17.28515625" customWidth="1"/>
    <col min="10" max="10" width="12.28515625" customWidth="1"/>
    <col min="11" max="11" width="20.42578125" customWidth="1"/>
    <col min="12" max="12" width="18.85546875" customWidth="1"/>
    <col min="13" max="15" width="15" customWidth="1"/>
    <col min="16" max="16" width="13.42578125" customWidth="1"/>
    <col min="17" max="17" width="15.140625" customWidth="1"/>
  </cols>
  <sheetData>
    <row r="1" spans="2:6" x14ac:dyDescent="0.25">
      <c r="B1" s="85" t="s">
        <v>140</v>
      </c>
      <c r="C1" s="85"/>
      <c r="D1" s="85"/>
      <c r="E1" s="85"/>
      <c r="F1" s="85"/>
    </row>
    <row r="5" spans="2:6" x14ac:dyDescent="0.25">
      <c r="B5" s="57" t="s">
        <v>35</v>
      </c>
      <c r="C5" s="58">
        <f>AVERAGE(Tabela1[Custo_Saude])</f>
        <v>1327.042226514126</v>
      </c>
      <c r="E5" s="40" t="s">
        <v>139</v>
      </c>
      <c r="F5" s="40"/>
    </row>
    <row r="6" spans="2:6" x14ac:dyDescent="0.25">
      <c r="B6" s="57" t="s">
        <v>113</v>
      </c>
      <c r="C6" s="57">
        <f>COUNTA(Tabela1[Custo_Saude])</f>
        <v>1338</v>
      </c>
      <c r="E6" s="57" t="s">
        <v>33</v>
      </c>
      <c r="F6" s="58">
        <f>$C$5-ABS(_xlfn.T.INV((1-$C$7)/2,$C$6-1)*SQRT($C$8/$C$6))</f>
        <v>1262.0954034192653</v>
      </c>
    </row>
    <row r="7" spans="2:6" x14ac:dyDescent="0.25">
      <c r="B7" s="57" t="s">
        <v>31</v>
      </c>
      <c r="C7" s="59">
        <v>0.95</v>
      </c>
      <c r="E7" s="57" t="s">
        <v>34</v>
      </c>
      <c r="F7" s="58">
        <f>$C$5+ABS(_xlfn.T.INV((1-$C$7)/2,$C$6-1)*SQRT($C$8/$C$6))</f>
        <v>1391.9890496089868</v>
      </c>
    </row>
    <row r="8" spans="2:6" x14ac:dyDescent="0.25">
      <c r="B8" s="57" t="s">
        <v>32</v>
      </c>
      <c r="C8" s="61">
        <f>_xlfn.VAR.S(Tabela1[Custo_Saude])</f>
        <v>1466523.721528549</v>
      </c>
    </row>
    <row r="10" spans="2:6" x14ac:dyDescent="0.25">
      <c r="E10" s="11"/>
    </row>
    <row r="11" spans="2:6" x14ac:dyDescent="0.25">
      <c r="E11" s="11"/>
    </row>
    <row r="13" spans="2:6" x14ac:dyDescent="0.25">
      <c r="B13" s="57" t="s">
        <v>37</v>
      </c>
      <c r="C13" s="64">
        <f>AVERAGE(Tabela1[fumante_dd])</f>
        <v>0.20478325859491778</v>
      </c>
      <c r="E13" s="40" t="s">
        <v>134</v>
      </c>
    </row>
    <row r="14" spans="2:6" x14ac:dyDescent="0.25">
      <c r="B14" s="57" t="s">
        <v>113</v>
      </c>
      <c r="C14" s="57">
        <v>1338</v>
      </c>
      <c r="E14" s="57" t="s">
        <v>33</v>
      </c>
      <c r="F14" s="63">
        <f>$C$13-ABS(_xlfn.T.INV((1-$C$15)/2,$C$14-1)*SQRT($C$16/$C$14))</f>
        <v>0.18314096182301234</v>
      </c>
    </row>
    <row r="15" spans="2:6" x14ac:dyDescent="0.25">
      <c r="B15" s="57" t="s">
        <v>31</v>
      </c>
      <c r="C15" s="59">
        <v>0.95</v>
      </c>
      <c r="E15" s="57" t="s">
        <v>34</v>
      </c>
      <c r="F15" s="63">
        <f>$C$13+ABS(_xlfn.T.INV((1-$C$15)/2,$C$14-1)*SQRT($C$16/$C$14))</f>
        <v>0.22642555536682321</v>
      </c>
    </row>
    <row r="16" spans="2:6" x14ac:dyDescent="0.25">
      <c r="B16" s="57" t="s">
        <v>32</v>
      </c>
      <c r="C16" s="57">
        <f>_xlfn.VAR.P(Tabela1[fumante_dd])</f>
        <v>0.16284707559416481</v>
      </c>
    </row>
    <row r="21" spans="2:6" x14ac:dyDescent="0.25">
      <c r="B21" s="57" t="s">
        <v>36</v>
      </c>
      <c r="C21" s="60">
        <f>AVERAGE(Tabela1[proporção acima])</f>
        <v>0.81689088191330339</v>
      </c>
      <c r="E21" s="40" t="s">
        <v>135</v>
      </c>
    </row>
    <row r="22" spans="2:6" x14ac:dyDescent="0.25">
      <c r="B22" s="57" t="s">
        <v>113</v>
      </c>
      <c r="C22" s="57">
        <v>1338</v>
      </c>
      <c r="E22" s="57" t="s">
        <v>33</v>
      </c>
      <c r="F22" s="63">
        <f>$C$21-ABS(_xlfn.T.INV((1-$C$23)/2,$C$22-1)*SQRT($C$24/$C$22))</f>
        <v>0.79614889404985822</v>
      </c>
    </row>
    <row r="23" spans="2:6" x14ac:dyDescent="0.25">
      <c r="B23" s="57" t="s">
        <v>31</v>
      </c>
      <c r="C23" s="59">
        <v>0.95</v>
      </c>
      <c r="E23" s="57" t="s">
        <v>34</v>
      </c>
      <c r="F23" s="63">
        <f>$C$21+ABS(_xlfn.T.INV((1-$C$23)/2,$C$22-1)*SQRT($C$24/$C$22))</f>
        <v>0.83763286977674856</v>
      </c>
    </row>
    <row r="24" spans="2:6" x14ac:dyDescent="0.25">
      <c r="B24" s="57" t="s">
        <v>32</v>
      </c>
      <c r="C24" s="62">
        <f>_xlfn.VAR.P(Tabela1[proporção acima])</f>
        <v>0.14958016896020879</v>
      </c>
    </row>
    <row r="28" spans="2:6" s="87" customFormat="1" x14ac:dyDescent="0.25"/>
    <row r="29" spans="2:6" s="86" customFormat="1" x14ac:dyDescent="0.25"/>
    <row r="30" spans="2:6" s="86" customFormat="1" x14ac:dyDescent="0.25"/>
    <row r="31" spans="2:6" s="86" customFormat="1" x14ac:dyDescent="0.25"/>
    <row r="32" spans="2:6" s="86" customFormat="1" x14ac:dyDescent="0.25"/>
    <row r="33" spans="2:5" s="86" customFormat="1" x14ac:dyDescent="0.25"/>
    <row r="34" spans="2:5" s="86" customFormat="1" x14ac:dyDescent="0.25"/>
    <row r="35" spans="2:5" s="86" customFormat="1" x14ac:dyDescent="0.25"/>
    <row r="36" spans="2:5" s="86" customFormat="1" x14ac:dyDescent="0.25"/>
    <row r="40" spans="2:5" x14ac:dyDescent="0.25">
      <c r="B40" s="78" t="s">
        <v>100</v>
      </c>
      <c r="C40" s="79"/>
    </row>
    <row r="41" spans="2:5" x14ac:dyDescent="0.25">
      <c r="B41" s="41" t="s">
        <v>101</v>
      </c>
      <c r="C41" s="42">
        <v>20000</v>
      </c>
    </row>
    <row r="42" spans="2:5" x14ac:dyDescent="0.25">
      <c r="B42" s="42" t="s">
        <v>102</v>
      </c>
      <c r="C42" s="42">
        <v>2</v>
      </c>
    </row>
    <row r="43" spans="2:5" x14ac:dyDescent="0.25">
      <c r="B43" s="30"/>
    </row>
    <row r="44" spans="2:5" x14ac:dyDescent="0.25">
      <c r="B44" s="30"/>
    </row>
    <row r="45" spans="2:5" x14ac:dyDescent="0.25">
      <c r="B45" s="43" t="s">
        <v>103</v>
      </c>
      <c r="C45" s="44" t="s">
        <v>104</v>
      </c>
      <c r="D45" s="44" t="s">
        <v>105</v>
      </c>
      <c r="E45" s="45" t="s">
        <v>106</v>
      </c>
    </row>
    <row r="46" spans="2:5" x14ac:dyDescent="0.25">
      <c r="B46" s="46" t="s">
        <v>107</v>
      </c>
      <c r="C46" s="47">
        <f>F6</f>
        <v>1262.0954034192653</v>
      </c>
      <c r="D46" s="48">
        <f>C5</f>
        <v>1327.042226514126</v>
      </c>
      <c r="E46" s="47">
        <f>F7</f>
        <v>1391.9890496089868</v>
      </c>
    </row>
    <row r="47" spans="2:5" x14ac:dyDescent="0.25">
      <c r="B47" s="49" t="s">
        <v>108</v>
      </c>
      <c r="C47" s="50">
        <f>F14</f>
        <v>0.18314096182301234</v>
      </c>
      <c r="D47" s="50">
        <f>C13</f>
        <v>0.20478325859491778</v>
      </c>
      <c r="E47" s="50">
        <f>F15</f>
        <v>0.22642555536682321</v>
      </c>
    </row>
    <row r="48" spans="2:5" x14ac:dyDescent="0.25">
      <c r="B48" s="46" t="s">
        <v>109</v>
      </c>
      <c r="C48" s="51">
        <f>F22</f>
        <v>0.79614889404985822</v>
      </c>
      <c r="D48" s="51">
        <f>C21</f>
        <v>0.81689088191330339</v>
      </c>
      <c r="E48" s="51">
        <f>F23</f>
        <v>0.83763286977674856</v>
      </c>
    </row>
    <row r="49" spans="2:5" x14ac:dyDescent="0.25">
      <c r="B49" s="52"/>
      <c r="C49" s="53"/>
      <c r="D49" s="53"/>
      <c r="E49" s="53"/>
    </row>
    <row r="50" spans="2:5" x14ac:dyDescent="0.25">
      <c r="B50" s="49" t="s">
        <v>110</v>
      </c>
      <c r="C50" s="54">
        <f>Regressão!L20</f>
        <v>2301.3745801689961</v>
      </c>
      <c r="D50" s="54">
        <f>Regressão!H20</f>
        <v>2382.3684495308826</v>
      </c>
      <c r="E50" s="54">
        <f>Regressão!M20</f>
        <v>2463.3623188927691</v>
      </c>
    </row>
    <row r="51" spans="2:5" x14ac:dyDescent="0.25">
      <c r="B51" s="46" t="s">
        <v>111</v>
      </c>
      <c r="C51" s="55">
        <f>Regressão!L19</f>
        <v>26.869186487190614</v>
      </c>
      <c r="D51" s="55">
        <f>Regressão!H19</f>
        <v>32.261513281908137</v>
      </c>
      <c r="E51" s="55">
        <f>Regressão!M19</f>
        <v>37.653840076625656</v>
      </c>
    </row>
    <row r="52" spans="2:5" x14ac:dyDescent="0.25">
      <c r="B52" s="49" t="s">
        <v>112</v>
      </c>
      <c r="C52" s="56">
        <f>Regressão!L18</f>
        <v>23.613569480602614</v>
      </c>
      <c r="D52" s="56">
        <f>Regressão!H18</f>
        <v>25.954749155186235</v>
      </c>
      <c r="E52" s="56">
        <f>Regressão!M18</f>
        <v>28.295928829769856</v>
      </c>
    </row>
    <row r="53" spans="2:5" x14ac:dyDescent="0.25">
      <c r="B53" s="70"/>
      <c r="C53" s="71"/>
      <c r="D53" s="71"/>
      <c r="E53" s="71"/>
    </row>
    <row r="54" spans="2:5" x14ac:dyDescent="0.25">
      <c r="B54" s="70"/>
      <c r="C54" s="71"/>
      <c r="D54" s="71"/>
      <c r="E54" s="71"/>
    </row>
    <row r="59" spans="2:5" ht="18.75" x14ac:dyDescent="0.3">
      <c r="B59" s="88" t="s">
        <v>138</v>
      </c>
      <c r="C59" s="88"/>
      <c r="D59" s="88"/>
      <c r="E59" s="88"/>
    </row>
    <row r="60" spans="2:5" x14ac:dyDescent="0.25">
      <c r="B60" s="43" t="s">
        <v>115</v>
      </c>
      <c r="C60" s="44" t="s">
        <v>116</v>
      </c>
      <c r="D60" s="44" t="s">
        <v>117</v>
      </c>
      <c r="E60" s="45" t="s">
        <v>118</v>
      </c>
    </row>
    <row r="61" spans="2:5" x14ac:dyDescent="0.25">
      <c r="B61" s="66" t="s">
        <v>119</v>
      </c>
      <c r="C61" s="73">
        <f>$C$41*$C$47*$C$50*15%</f>
        <v>1264427.8623815433</v>
      </c>
      <c r="D61" s="73">
        <f>$C$41*$C$47*$C$50*25%</f>
        <v>2107379.7706359057</v>
      </c>
      <c r="E61" s="73">
        <f>$C$41*$C$47*$C$50*35%</f>
        <v>2950331.6788902679</v>
      </c>
    </row>
    <row r="62" spans="2:5" x14ac:dyDescent="0.25">
      <c r="B62" s="49" t="s">
        <v>120</v>
      </c>
      <c r="C62" s="74">
        <f>$C$41*$C$48*$C$51*$C$42*15%</f>
        <v>128351.23863477721</v>
      </c>
      <c r="D62" s="74">
        <f>$C$41*$C$48*$C$51*$C$42*25%</f>
        <v>213918.73105796202</v>
      </c>
      <c r="E62" s="74">
        <f>$C$41*$C$48*$C$51*$C$42*35%</f>
        <v>299486.22348114679</v>
      </c>
    </row>
    <row r="63" spans="2:5" x14ac:dyDescent="0.25">
      <c r="B63" s="67" t="s">
        <v>121</v>
      </c>
      <c r="C63" s="75">
        <f>SUM(C61:C62)</f>
        <v>1392779.1010163205</v>
      </c>
      <c r="D63" s="75">
        <f>SUM(D61:D62)</f>
        <v>2321298.5016938676</v>
      </c>
      <c r="E63" s="75">
        <f t="shared" ref="E63" si="0">SUM(E61:E62)</f>
        <v>3249817.9023714145</v>
      </c>
    </row>
    <row r="64" spans="2:5" x14ac:dyDescent="0.25">
      <c r="B64" s="49" t="s">
        <v>122</v>
      </c>
      <c r="C64" s="74">
        <f>$E$46*$C$41</f>
        <v>27839780.992179736</v>
      </c>
      <c r="D64" s="74">
        <f t="shared" ref="D64:E64" si="1">$E$46*$C$41</f>
        <v>27839780.992179736</v>
      </c>
      <c r="E64" s="74">
        <f t="shared" si="1"/>
        <v>27839780.992179736</v>
      </c>
    </row>
    <row r="65" spans="2:5" x14ac:dyDescent="0.25">
      <c r="B65" s="68" t="s">
        <v>123</v>
      </c>
      <c r="C65" s="76">
        <f>$E$52*$C$41</f>
        <v>565918.57659539708</v>
      </c>
      <c r="D65" s="76">
        <f t="shared" ref="D65:E65" si="2">$E$52*$C$41</f>
        <v>565918.57659539708</v>
      </c>
      <c r="E65" s="76">
        <f t="shared" si="2"/>
        <v>565918.57659539708</v>
      </c>
    </row>
    <row r="66" spans="2:5" x14ac:dyDescent="0.25">
      <c r="B66" s="69" t="s">
        <v>124</v>
      </c>
      <c r="C66" s="77">
        <f>SUM(C64:C65)</f>
        <v>28405699.568775132</v>
      </c>
      <c r="D66" s="77">
        <f>SUM(D64:D65)</f>
        <v>28405699.568775132</v>
      </c>
      <c r="E66" s="77">
        <f t="shared" ref="E66" si="3">SUM(E64:E65)</f>
        <v>28405699.568775132</v>
      </c>
    </row>
    <row r="67" spans="2:5" x14ac:dyDescent="0.25">
      <c r="B67" s="69" t="s">
        <v>125</v>
      </c>
      <c r="C67" s="72">
        <f>C63/C66</f>
        <v>4.9031677521060885E-2</v>
      </c>
      <c r="D67" s="72">
        <f>D63/D66</f>
        <v>8.1719462535101484E-2</v>
      </c>
      <c r="E67" s="72">
        <f t="shared" ref="E67" si="4">E63/E66</f>
        <v>0.11440724754914205</v>
      </c>
    </row>
    <row r="68" spans="2:5" x14ac:dyDescent="0.25">
      <c r="B68" s="65" t="s">
        <v>114</v>
      </c>
    </row>
    <row r="73" spans="2:5" ht="18.75" x14ac:dyDescent="0.3">
      <c r="B73" s="88" t="s">
        <v>136</v>
      </c>
      <c r="C73" s="88"/>
      <c r="D73" s="88"/>
      <c r="E73" s="88"/>
    </row>
    <row r="74" spans="2:5" x14ac:dyDescent="0.25">
      <c r="B74" s="43" t="s">
        <v>115</v>
      </c>
      <c r="C74" s="44" t="s">
        <v>116</v>
      </c>
      <c r="D74" s="44" t="s">
        <v>117</v>
      </c>
      <c r="E74" s="45" t="s">
        <v>118</v>
      </c>
    </row>
    <row r="75" spans="2:5" x14ac:dyDescent="0.25">
      <c r="B75" s="66" t="s">
        <v>119</v>
      </c>
      <c r="C75" s="73">
        <f>$C$41*$D$47*$D$50*15%</f>
        <v>1463607.5228059681</v>
      </c>
      <c r="D75" s="73">
        <f>$C$41*$D$47*$D$50*25%</f>
        <v>2439345.8713432802</v>
      </c>
      <c r="E75" s="73">
        <f>$C$41*$D$47*$D$50*35%</f>
        <v>3415084.2198805921</v>
      </c>
    </row>
    <row r="76" spans="2:5" x14ac:dyDescent="0.25">
      <c r="B76" s="49" t="s">
        <v>120</v>
      </c>
      <c r="C76" s="74">
        <f>$C$41*$D$48*$D$51*$C$42*15%</f>
        <v>158124.8162202941</v>
      </c>
      <c r="D76" s="74">
        <f>$C$41*$D$48*$D$51*$C$42*25%</f>
        <v>263541.36036715686</v>
      </c>
      <c r="E76" s="74">
        <f>$C$41*$D$48*$D$51*$C$42*35%</f>
        <v>368957.90451401955</v>
      </c>
    </row>
    <row r="77" spans="2:5" x14ac:dyDescent="0.25">
      <c r="B77" s="67" t="s">
        <v>121</v>
      </c>
      <c r="C77" s="75">
        <f>SUM(C75:C76)</f>
        <v>1621732.3390262621</v>
      </c>
      <c r="D77" s="75">
        <f t="shared" ref="D77" si="5">SUM(D75:D76)</f>
        <v>2702887.2317104372</v>
      </c>
      <c r="E77" s="75">
        <f t="shared" ref="E77" si="6">SUM(E75:E76)</f>
        <v>3784042.1243946115</v>
      </c>
    </row>
    <row r="78" spans="2:5" x14ac:dyDescent="0.25">
      <c r="B78" s="49" t="s">
        <v>122</v>
      </c>
      <c r="C78" s="74">
        <f>$D$46*$C$41</f>
        <v>26540844.53028252</v>
      </c>
      <c r="D78" s="74">
        <f t="shared" ref="D78:E78" si="7">$D$46*$C$41</f>
        <v>26540844.53028252</v>
      </c>
      <c r="E78" s="74">
        <f t="shared" si="7"/>
        <v>26540844.53028252</v>
      </c>
    </row>
    <row r="79" spans="2:5" x14ac:dyDescent="0.25">
      <c r="B79" s="68" t="s">
        <v>123</v>
      </c>
      <c r="C79" s="76">
        <f>$D$52*$C$41</f>
        <v>519094.98310372472</v>
      </c>
      <c r="D79" s="76">
        <f t="shared" ref="D79:E79" si="8">$D$52*$C$41</f>
        <v>519094.98310372472</v>
      </c>
      <c r="E79" s="76">
        <f t="shared" si="8"/>
        <v>519094.98310372472</v>
      </c>
    </row>
    <row r="80" spans="2:5" x14ac:dyDescent="0.25">
      <c r="B80" s="69" t="s">
        <v>124</v>
      </c>
      <c r="C80" s="77">
        <f>SUM(C78:C79)</f>
        <v>27059939.513386246</v>
      </c>
      <c r="D80" s="77">
        <f>SUM(D78:D79)</f>
        <v>27059939.513386246</v>
      </c>
      <c r="E80" s="77">
        <f t="shared" ref="E80" si="9">SUM(E78:E79)</f>
        <v>27059939.513386246</v>
      </c>
    </row>
    <row r="81" spans="2:5" x14ac:dyDescent="0.25">
      <c r="B81" s="69" t="s">
        <v>125</v>
      </c>
      <c r="C81" s="72">
        <f>C77/C80</f>
        <v>5.9931114710142251E-2</v>
      </c>
      <c r="D81" s="72">
        <f>D77/D80</f>
        <v>9.9885191183570435E-2</v>
      </c>
      <c r="E81" s="72">
        <f t="shared" ref="E81" si="10">E77/E80</f>
        <v>0.13983926765699858</v>
      </c>
    </row>
    <row r="82" spans="2:5" x14ac:dyDescent="0.25">
      <c r="B82" s="65" t="s">
        <v>114</v>
      </c>
    </row>
    <row r="87" spans="2:5" ht="18.75" x14ac:dyDescent="0.3">
      <c r="B87" s="88" t="s">
        <v>137</v>
      </c>
      <c r="C87" s="88"/>
      <c r="D87" s="88"/>
      <c r="E87" s="88"/>
    </row>
    <row r="88" spans="2:5" x14ac:dyDescent="0.25">
      <c r="B88" s="43" t="s">
        <v>115</v>
      </c>
      <c r="C88" s="44" t="s">
        <v>116</v>
      </c>
      <c r="D88" s="44" t="s">
        <v>117</v>
      </c>
      <c r="E88" s="45" t="s">
        <v>118</v>
      </c>
    </row>
    <row r="89" spans="2:5" x14ac:dyDescent="0.25">
      <c r="B89" s="66" t="s">
        <v>119</v>
      </c>
      <c r="C89" s="73">
        <f>$C$41*$E$47*$E$50*15%</f>
        <v>1673304.543375002</v>
      </c>
      <c r="D89" s="73">
        <f>$C$41*$E$47*$E$50*25%</f>
        <v>2788840.9056250034</v>
      </c>
      <c r="E89" s="73">
        <f>$C$41*$E$47*$E$50*35%</f>
        <v>3904377.2678750046</v>
      </c>
    </row>
    <row r="90" spans="2:5" x14ac:dyDescent="0.25">
      <c r="B90" s="49" t="s">
        <v>120</v>
      </c>
      <c r="C90" s="74">
        <f>$C$41*$E$48*$E$51*$C$42*15%</f>
        <v>189240.56472899215</v>
      </c>
      <c r="D90" s="74">
        <f>$C$41*$E$48*$E$51*$C$42*25%</f>
        <v>315400.9412149869</v>
      </c>
      <c r="E90" s="74">
        <f>$C$41*$E$48*$E$51*$C$42*35%</f>
        <v>441561.31770098163</v>
      </c>
    </row>
    <row r="91" spans="2:5" x14ac:dyDescent="0.25">
      <c r="B91" s="67" t="s">
        <v>121</v>
      </c>
      <c r="C91" s="75">
        <f>SUM(C89:C90)</f>
        <v>1862545.108103994</v>
      </c>
      <c r="D91" s="75">
        <f t="shared" ref="D91:E91" si="11">SUM(D89:D90)</f>
        <v>3104241.8468399905</v>
      </c>
      <c r="E91" s="75">
        <f t="shared" si="11"/>
        <v>4345938.5855759867</v>
      </c>
    </row>
    <row r="92" spans="2:5" x14ac:dyDescent="0.25">
      <c r="B92" s="49" t="s">
        <v>122</v>
      </c>
      <c r="C92" s="74">
        <f>$C$46*$C$41</f>
        <v>25241908.068385307</v>
      </c>
      <c r="D92" s="74">
        <f t="shared" ref="D92:E92" si="12">$C$46*$C$41</f>
        <v>25241908.068385307</v>
      </c>
      <c r="E92" s="74">
        <f t="shared" si="12"/>
        <v>25241908.068385307</v>
      </c>
    </row>
    <row r="93" spans="2:5" x14ac:dyDescent="0.25">
      <c r="B93" s="68" t="s">
        <v>123</v>
      </c>
      <c r="C93" s="76">
        <f>$C$52*$C$41</f>
        <v>472271.3896120523</v>
      </c>
      <c r="D93" s="76">
        <f t="shared" ref="D93:E93" si="13">$C$52*$C$41</f>
        <v>472271.3896120523</v>
      </c>
      <c r="E93" s="76">
        <f t="shared" si="13"/>
        <v>472271.3896120523</v>
      </c>
    </row>
    <row r="94" spans="2:5" x14ac:dyDescent="0.25">
      <c r="B94" s="69" t="s">
        <v>124</v>
      </c>
      <c r="C94" s="77">
        <f>SUM(C92:C93)</f>
        <v>25714179.457997359</v>
      </c>
      <c r="D94" s="77">
        <f>SUM(D92:D93)</f>
        <v>25714179.457997359</v>
      </c>
      <c r="E94" s="77">
        <f>SUM(E92:E93)</f>
        <v>25714179.457997359</v>
      </c>
    </row>
    <row r="95" spans="2:5" x14ac:dyDescent="0.25">
      <c r="B95" s="69" t="s">
        <v>125</v>
      </c>
      <c r="C95" s="72">
        <f>C91/C94</f>
        <v>7.2432609064829581E-2</v>
      </c>
      <c r="D95" s="72">
        <f>D91/D94</f>
        <v>0.12072101510804931</v>
      </c>
      <c r="E95" s="72">
        <f t="shared" ref="E95" si="14">E91/E94</f>
        <v>0.16900942115126905</v>
      </c>
    </row>
    <row r="96" spans="2:5" x14ac:dyDescent="0.25">
      <c r="B96" s="65" t="s">
        <v>114</v>
      </c>
    </row>
    <row r="125" spans="2:8" ht="45" x14ac:dyDescent="0.25">
      <c r="B125" s="80" t="s">
        <v>126</v>
      </c>
      <c r="C125" s="80" t="s">
        <v>127</v>
      </c>
      <c r="D125" s="80" t="s">
        <v>129</v>
      </c>
      <c r="E125" s="80" t="s">
        <v>131</v>
      </c>
      <c r="F125" s="80" t="s">
        <v>128</v>
      </c>
      <c r="G125" s="80" t="s">
        <v>130</v>
      </c>
      <c r="H125" s="80" t="s">
        <v>132</v>
      </c>
    </row>
    <row r="126" spans="2:8" x14ac:dyDescent="0.25">
      <c r="B126" s="81">
        <v>0.15</v>
      </c>
      <c r="C126" s="82">
        <v>1392779.1</v>
      </c>
      <c r="D126" s="82">
        <v>1621732.34</v>
      </c>
      <c r="E126" s="82">
        <v>1862545.11</v>
      </c>
      <c r="F126" s="83">
        <v>4.9000000000000002E-2</v>
      </c>
      <c r="G126" s="83">
        <v>5.9900000000000002E-2</v>
      </c>
      <c r="H126" s="83">
        <v>7.2400000000000006E-2</v>
      </c>
    </row>
    <row r="127" spans="2:8" x14ac:dyDescent="0.25">
      <c r="B127" s="81">
        <v>0.25</v>
      </c>
      <c r="C127" s="82">
        <v>2321298.5</v>
      </c>
      <c r="D127" s="82">
        <v>2702887.23</v>
      </c>
      <c r="E127" s="82">
        <v>3104241.85</v>
      </c>
      <c r="F127" s="83">
        <v>8.1699999999999995E-2</v>
      </c>
      <c r="G127" s="83">
        <v>9.9900000000000003E-2</v>
      </c>
      <c r="H127" s="83">
        <v>0.1207</v>
      </c>
    </row>
    <row r="128" spans="2:8" x14ac:dyDescent="0.25">
      <c r="B128" s="81">
        <v>0.35</v>
      </c>
      <c r="C128" s="82">
        <v>3249817.9</v>
      </c>
      <c r="D128" s="82">
        <v>3784042.12</v>
      </c>
      <c r="E128" s="82">
        <v>4345938.59</v>
      </c>
      <c r="F128" s="83">
        <v>0.1144</v>
      </c>
      <c r="G128" s="83">
        <v>0.13980000000000001</v>
      </c>
      <c r="H128" s="83">
        <v>0.16900000000000001</v>
      </c>
    </row>
  </sheetData>
  <mergeCells count="5">
    <mergeCell ref="B1:F1"/>
    <mergeCell ref="B40:C40"/>
    <mergeCell ref="B59:E59"/>
    <mergeCell ref="B87:E87"/>
    <mergeCell ref="B73:E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showGridLines="0" zoomScale="85" zoomScaleNormal="85" workbookViewId="0">
      <selection activeCell="D5" sqref="D5"/>
    </sheetView>
  </sheetViews>
  <sheetFormatPr defaultRowHeight="15" x14ac:dyDescent="0.25"/>
  <cols>
    <col min="1" max="1" width="10.7109375" style="28" bestFit="1" customWidth="1"/>
    <col min="2" max="2" width="44.5703125" style="28" customWidth="1"/>
    <col min="3" max="3" width="32.28515625" style="28" customWidth="1"/>
    <col min="4" max="4" width="28.85546875" style="28" customWidth="1"/>
    <col min="5" max="5" width="39.5703125" style="28" customWidth="1"/>
    <col min="6" max="6" width="36.85546875" style="28" customWidth="1"/>
    <col min="7" max="9" width="9.140625" style="28"/>
  </cols>
  <sheetData>
    <row r="2" spans="1:6" x14ac:dyDescent="0.25">
      <c r="A2" s="26" t="s">
        <v>52</v>
      </c>
      <c r="B2" s="26" t="s">
        <v>53</v>
      </c>
      <c r="C2" s="27" t="s">
        <v>54</v>
      </c>
      <c r="D2" s="27" t="s">
        <v>55</v>
      </c>
      <c r="E2" s="26" t="s">
        <v>56</v>
      </c>
      <c r="F2" s="27" t="s">
        <v>57</v>
      </c>
    </row>
    <row r="3" spans="1:6" ht="122.25" customHeight="1" x14ac:dyDescent="0.25">
      <c r="A3" s="29">
        <v>1</v>
      </c>
      <c r="B3" s="25" t="s">
        <v>58</v>
      </c>
      <c r="C3" s="25" t="s">
        <v>59</v>
      </c>
      <c r="D3" s="25" t="s">
        <v>60</v>
      </c>
      <c r="E3" s="25" t="s">
        <v>61</v>
      </c>
      <c r="F3" s="25" t="s">
        <v>62</v>
      </c>
    </row>
    <row r="4" spans="1:6" ht="118.5" customHeight="1" x14ac:dyDescent="0.25">
      <c r="A4" s="29">
        <v>2</v>
      </c>
      <c r="B4" s="25" t="s">
        <v>63</v>
      </c>
      <c r="C4" s="25" t="s">
        <v>64</v>
      </c>
      <c r="D4" s="25" t="s">
        <v>65</v>
      </c>
      <c r="E4" s="25" t="s">
        <v>66</v>
      </c>
      <c r="F4" s="25" t="s">
        <v>67</v>
      </c>
    </row>
    <row r="5" spans="1:6" ht="108" customHeight="1" x14ac:dyDescent="0.25">
      <c r="A5" s="29">
        <v>3</v>
      </c>
      <c r="B5" s="25" t="s">
        <v>68</v>
      </c>
      <c r="C5" s="25" t="s">
        <v>69</v>
      </c>
      <c r="D5" s="25" t="s">
        <v>70</v>
      </c>
      <c r="E5" s="25" t="s">
        <v>71</v>
      </c>
      <c r="F5" s="25" t="s">
        <v>72</v>
      </c>
    </row>
    <row r="6" spans="1:6" ht="119.25" customHeight="1" x14ac:dyDescent="0.25">
      <c r="A6" s="29">
        <v>4</v>
      </c>
      <c r="B6" s="25" t="s">
        <v>73</v>
      </c>
      <c r="C6" s="25" t="s">
        <v>74</v>
      </c>
      <c r="D6" s="25" t="s">
        <v>75</v>
      </c>
      <c r="E6" s="25" t="s">
        <v>76</v>
      </c>
      <c r="F6" s="25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Metadados</vt:lpstr>
      <vt:lpstr>Base Original</vt:lpstr>
      <vt:lpstr>Base Transformada</vt:lpstr>
      <vt:lpstr>Correlação QUANTI</vt:lpstr>
      <vt:lpstr>correlação QUALI</vt:lpstr>
      <vt:lpstr>Regressão</vt:lpstr>
      <vt:lpstr>Inferenciae estimativa</vt:lpstr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2025-09-09T09:37:34Z</dcterms:modified>
</cp:coreProperties>
</file>