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39427D1F-05FF-4E7C-8DBD-2C3BE4A3B604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Ejercicio1" sheetId="1" r:id="rId1"/>
    <sheet name="Ejercicio2" sheetId="2" r:id="rId2"/>
    <sheet name="Ejercicio3" sheetId="3" r:id="rId3"/>
    <sheet name="Ejercicio4" sheetId="4" r:id="rId4"/>
  </sheets>
  <definedNames>
    <definedName name="_xlchart.v1.0" hidden="1">Ejercicio2!$A$1</definedName>
    <definedName name="_xlchart.v1.1" hidden="1">Ejercicio2!$A$2:$A$90</definedName>
    <definedName name="_xlchart.v1.2" hidden="1">Ejercicio3!$A$1</definedName>
    <definedName name="_xlchart.v1.3" hidden="1">Ejercicio3!$A$2:$A$258</definedName>
    <definedName name="_xlchart.v1.4" hidden="1">Ejercicio3!$A$1</definedName>
    <definedName name="_xlchart.v1.5" hidden="1">Ejercicio3!$A$2:$A$258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hdweyUwc5C+1TFAJxdp+x0rWhH1g=="/>
    </ext>
  </extLst>
</workbook>
</file>

<file path=xl/calcChain.xml><?xml version="1.0" encoding="utf-8"?>
<calcChain xmlns="http://schemas.openxmlformats.org/spreadsheetml/2006/main">
  <c r="K6" i="4" l="1"/>
  <c r="I5" i="4"/>
  <c r="I4" i="4"/>
  <c r="F5" i="4"/>
  <c r="F4" i="4"/>
  <c r="J5" i="3"/>
  <c r="J4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J3" i="3"/>
  <c r="J2" i="3"/>
  <c r="J1" i="3"/>
  <c r="L3" i="2"/>
  <c r="J4" i="2"/>
  <c r="L5" i="2" s="1"/>
  <c r="J3" i="2"/>
  <c r="B11" i="1"/>
  <c r="F10" i="1"/>
  <c r="D10" i="1"/>
  <c r="B10" i="1"/>
  <c r="B87" i="2" l="1"/>
  <c r="B63" i="2"/>
  <c r="B39" i="2"/>
  <c r="B23" i="2"/>
  <c r="B86" i="2"/>
  <c r="B62" i="2"/>
  <c r="B46" i="2"/>
  <c r="B22" i="2"/>
  <c r="B6" i="2"/>
  <c r="B69" i="2"/>
  <c r="B53" i="2"/>
  <c r="B29" i="2"/>
  <c r="B5" i="2"/>
  <c r="B84" i="2"/>
  <c r="B60" i="2"/>
  <c r="B44" i="2"/>
  <c r="B20" i="2"/>
  <c r="B4" i="2"/>
  <c r="B75" i="2"/>
  <c r="B59" i="2"/>
  <c r="B43" i="2"/>
  <c r="B27" i="2"/>
  <c r="B3" i="2"/>
  <c r="B90" i="2"/>
  <c r="B82" i="2"/>
  <c r="B74" i="2"/>
  <c r="B66" i="2"/>
  <c r="B58" i="2"/>
  <c r="B50" i="2"/>
  <c r="B42" i="2"/>
  <c r="B34" i="2"/>
  <c r="B26" i="2"/>
  <c r="B18" i="2"/>
  <c r="B10" i="2"/>
  <c r="B79" i="2"/>
  <c r="B55" i="2"/>
  <c r="B31" i="2"/>
  <c r="B7" i="2"/>
  <c r="B78" i="2"/>
  <c r="B54" i="2"/>
  <c r="B30" i="2"/>
  <c r="B14" i="2"/>
  <c r="B85" i="2"/>
  <c r="B61" i="2"/>
  <c r="B45" i="2"/>
  <c r="B21" i="2"/>
  <c r="B13" i="2"/>
  <c r="B76" i="2"/>
  <c r="B52" i="2"/>
  <c r="B36" i="2"/>
  <c r="B12" i="2"/>
  <c r="B2" i="2"/>
  <c r="B67" i="2"/>
  <c r="B51" i="2"/>
  <c r="B35" i="2"/>
  <c r="B19" i="2"/>
  <c r="B11" i="2"/>
  <c r="B89" i="2"/>
  <c r="B81" i="2"/>
  <c r="B73" i="2"/>
  <c r="B65" i="2"/>
  <c r="B57" i="2"/>
  <c r="B49" i="2"/>
  <c r="B41" i="2"/>
  <c r="B33" i="2"/>
  <c r="B25" i="2"/>
  <c r="B17" i="2"/>
  <c r="B9" i="2"/>
  <c r="L4" i="2"/>
  <c r="B71" i="2"/>
  <c r="B47" i="2"/>
  <c r="B15" i="2"/>
  <c r="B70" i="2"/>
  <c r="B38" i="2"/>
  <c r="B77" i="2"/>
  <c r="B37" i="2"/>
  <c r="B68" i="2"/>
  <c r="B28" i="2"/>
  <c r="B83" i="2"/>
  <c r="B88" i="2"/>
  <c r="B80" i="2"/>
  <c r="B72" i="2"/>
  <c r="B64" i="2"/>
  <c r="B56" i="2"/>
  <c r="B48" i="2"/>
  <c r="B40" i="2"/>
  <c r="B32" i="2"/>
  <c r="B24" i="2"/>
  <c r="B16" i="2"/>
  <c r="B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10000000}">
      <text>
        <r>
          <rPr>
            <sz val="11"/>
            <color theme="1"/>
            <rFont val="Calibri"/>
            <scheme val="minor"/>
          </rPr>
          <t>======
ID#AAAAYRpODRI
Luis Angel Bello Castellanos    (2022-05-06 00:11:48)
1-P(A)= 0.7540 ó 75.40%  No Wallet
1-P(B)= 0.1700 ó 17.00% No débito
*Asumiendo que la edad es entre 18-30:
P(A o B)= 0.8440 ó 84.40%</t>
        </r>
      </text>
    </comment>
    <comment ref="H5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ID#AAAAYR1HF3U
Beatriz Romero    (2022-05-06 21:09:41)
75.4%</t>
        </r>
      </text>
    </comment>
    <comment ref="I5" authorId="0" shapeId="0" xr:uid="{00000000-0006-0000-0000-00000B000000}">
      <text>
        <r>
          <rPr>
            <sz val="11"/>
            <color theme="1"/>
            <rFont val="Calibri"/>
            <scheme val="minor"/>
          </rPr>
          <t>======
ID#AAAAYRpODSo
Diana Álvarez    (2022-05-06 01:03:21)
0.754</t>
        </r>
      </text>
    </comment>
    <comment ref="J5" authorId="0" shapeId="0" xr:uid="{00000000-0006-0000-0000-000012000000}">
      <text>
        <r>
          <rPr>
            <sz val="11"/>
            <color theme="1"/>
            <rFont val="Calibri"/>
            <scheme val="minor"/>
          </rPr>
          <t>======
ID#AAAAYRpODRA
JOEL TORRES LEYVA    (2022-05-06 00:06:35)
esta probabilidad se obtiene con una resta: P(total)-p(tener wallet criptográfica)=&gt;1-0.246=0.754</t>
        </r>
      </text>
    </comment>
    <comment ref="K5" authorId="0" shapeId="0" xr:uid="{00000000-0006-0000-0000-00001C000000}">
      <text>
        <r>
          <rPr>
            <sz val="11"/>
            <color theme="1"/>
            <rFont val="Calibri"/>
            <scheme val="minor"/>
          </rPr>
          <t>======
ID#AAAAYRpODEk
Pilar M.    (2022-05-05 21:37:44)
P (18 a 30 no Wallet)=0.754
P (18 a 30 no cuenta)=0.17</t>
        </r>
      </text>
    </comment>
    <comment ref="L5" authorId="0" shapeId="0" xr:uid="{00000000-0006-0000-0000-00002A000000}">
      <text>
        <r>
          <rPr>
            <sz val="11"/>
            <color theme="1"/>
            <rFont val="Calibri"/>
            <scheme val="minor"/>
          </rPr>
          <t>======
ID#AAAAY_aapGo
Secundino Torres    (2022-05-05 05:58:14)
0.754</t>
        </r>
      </text>
    </comment>
    <comment ref="M5" authorId="0" shapeId="0" xr:uid="{00000000-0006-0000-0000-000027000000}">
      <text>
        <r>
          <rPr>
            <sz val="11"/>
            <color theme="1"/>
            <rFont val="Calibri"/>
            <scheme val="minor"/>
          </rPr>
          <t>======
ID#AAAAYRi00-Q
Cesar Hernandez    (2022-05-05 18:20:08)
P(NoWallet)= 1 - P (Wallet) = 0.754</t>
        </r>
      </text>
    </comment>
    <comment ref="N5" authorId="0" shapeId="0" xr:uid="{00000000-0006-0000-0000-000008000000}">
      <text>
        <r>
          <rPr>
            <sz val="11"/>
            <color theme="1"/>
            <rFont val="Calibri"/>
            <scheme val="minor"/>
          </rPr>
          <t>======
ID#AAAAYRpODTM
Carlos Robledo    (2022-05-06 01:35:51)
P(nocrypto) = 0.7540
P(nodébito) = 0.17</t>
        </r>
      </text>
    </comment>
    <comment ref="O5" authorId="0" shapeId="0" xr:uid="{00000000-0006-0000-0000-000024000000}">
      <text>
        <r>
          <rPr>
            <sz val="11"/>
            <color theme="1"/>
            <rFont val="Calibri"/>
            <scheme val="minor"/>
          </rPr>
          <t>======
ID#AAAAYRi00-o
Candy Atonal Nolasco    (2022-05-05 18:32:39)
P(18-30 No WC)= 0,754
P(18-30 No CD)= 0,17
Para el intervalo de P(18-30 WC y/o CD) = 0,844
Se tendría que disponer de mayor información para el intervalo de P(19-30 WC y/o CD)</t>
        </r>
      </text>
    </comment>
    <comment ref="P5" authorId="0" shapeId="0" xr:uid="{00000000-0006-0000-0000-000022000000}">
      <text>
        <r>
          <rPr>
            <sz val="11"/>
            <color theme="1"/>
            <rFont val="Calibri"/>
            <scheme val="minor"/>
          </rPr>
          <t>======
ID#AAAAYRi01AA
Adri Pd    (2022-05-05 20:10:24)
la probabilidad  de que una persona de entre 18 y 30 años no tenga una wallet criptográfica es de 0,754</t>
        </r>
      </text>
    </comment>
    <comment ref="Q5" authorId="0" shapeId="0" xr:uid="{00000000-0006-0000-0000-00001F000000}">
      <text>
        <r>
          <rPr>
            <sz val="11"/>
            <color theme="1"/>
            <rFont val="Calibri"/>
            <scheme val="minor"/>
          </rPr>
          <t>======
ID#AAAAYRi01AY
Mario Alberto    (2022-05-05 21:05:17)
0.754</t>
        </r>
      </text>
    </comment>
    <comment ref="R5" authorId="0" shapeId="0" xr:uid="{00000000-0006-0000-0000-00001A000000}">
      <text>
        <r>
          <rPr>
            <sz val="11"/>
            <color theme="1"/>
            <rFont val="Calibri"/>
            <scheme val="minor"/>
          </rPr>
          <t>======
ID#AAAAYRpODL0
Luis Edgardo Zapata Salaya    (2022-05-05 21:56:26)
La probabilidad de que una persona de entre los 18 y 30 años NO tenga una wallet Criptográfica es: P(no wallet) = 1 - P(tener wallet) = 0.754 ó 75.4%</t>
        </r>
      </text>
    </comment>
    <comment ref="S5" authorId="0" shapeId="0" xr:uid="{00000000-0006-0000-0000-000016000000}">
      <text>
        <r>
          <rPr>
            <sz val="11"/>
            <color theme="1"/>
            <rFont val="Calibri"/>
            <scheme val="minor"/>
          </rPr>
          <t>======
ID#AAAAYRpODQU
Haniel Hernandez    (2022-05-05 23:11:00)
P(18-30-NWC) = 0.754</t>
        </r>
      </text>
    </comment>
    <comment ref="T5" authorId="0" shapeId="0" xr:uid="{00000000-0006-0000-0000-00000E000000}">
      <text>
        <r>
          <rPr>
            <sz val="11"/>
            <color theme="1"/>
            <rFont val="Calibri"/>
            <scheme val="minor"/>
          </rPr>
          <t>======
ID#AAAAYRpODRQ
josue gallegos zavala    (2022-05-06 00:13:53)
P(no wallet)=1-P(wallet)=1-0.246=0.754</t>
        </r>
      </text>
    </comment>
    <comment ref="U5" authorId="0" shapeId="0" xr:uid="{00000000-0006-0000-0000-000006000000}">
      <text>
        <r>
          <rPr>
            <sz val="11"/>
            <color theme="1"/>
            <rFont val="Calibri"/>
            <scheme val="minor"/>
          </rPr>
          <t>======
ID#AAAAYRpODT0
YAHIR MT    (2022-05-06 02:13:12)
1 - .246 = 0.754</t>
        </r>
      </text>
    </comment>
    <comment ref="H6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ID#AAAAYR1HF3Y
Beatriz Romero    (2022-05-06 21:09:59)
17%</t>
        </r>
      </text>
    </comment>
    <comment ref="I6" authorId="0" shapeId="0" xr:uid="{00000000-0006-0000-0000-00000A000000}">
      <text>
        <r>
          <rPr>
            <sz val="11"/>
            <color theme="1"/>
            <rFont val="Calibri"/>
            <scheme val="minor"/>
          </rPr>
          <t>======
ID#AAAAYRpODSs
Diana Álvarez    (2022-05-06 01:03:31)
0.17</t>
        </r>
      </text>
    </comment>
    <comment ref="K6" authorId="0" shapeId="0" xr:uid="{00000000-0006-0000-0000-000011000000}">
      <text>
        <r>
          <rPr>
            <sz val="11"/>
            <color theme="1"/>
            <rFont val="Calibri"/>
            <scheme val="minor"/>
          </rPr>
          <t>======
ID#AAAAYRpODRE
JOEL TORRES LEYVA    (2022-05-06 00:08:21)
esta probabilidad se obtiene con una resta: P(total)-p(no tener cuenta debito)=&gt;1-0.830=0.170</t>
        </r>
      </text>
    </comment>
    <comment ref="L6" authorId="0" shapeId="0" xr:uid="{00000000-0006-0000-0000-000029000000}">
      <text>
        <r>
          <rPr>
            <sz val="11"/>
            <color theme="1"/>
            <rFont val="Calibri"/>
            <scheme val="minor"/>
          </rPr>
          <t>======
ID#AAAAY_aapGs
Secundino Torres    (2022-05-05 05:59:12)
0.170</t>
        </r>
      </text>
    </comment>
    <comment ref="M6" authorId="0" shapeId="0" xr:uid="{00000000-0006-0000-0000-000026000000}">
      <text>
        <r>
          <rPr>
            <sz val="11"/>
            <color theme="1"/>
            <rFont val="Calibri"/>
            <scheme val="minor"/>
          </rPr>
          <t>======
ID#AAAAYRi00-U
Cesar Hernandez    (2022-05-05 18:21:15)
P(NoCuenta) = 1 - P(Cuenta) = 0.170</t>
        </r>
      </text>
    </comment>
    <comment ref="P6" authorId="0" shapeId="0" xr:uid="{00000000-0006-0000-0000-000021000000}">
      <text>
        <r>
          <rPr>
            <sz val="11"/>
            <color theme="1"/>
            <rFont val="Calibri"/>
            <scheme val="minor"/>
          </rPr>
          <t>======
ID#AAAAYRi01AE
Adri Pd    (2022-05-05 20:11:28)
La probabilidad de que una persona de entre 18 y 30 años  no tenga una cuenta bancaria es de 0,17</t>
        </r>
      </text>
    </comment>
    <comment ref="Q6" authorId="0" shapeId="0" xr:uid="{00000000-0006-0000-0000-00001E000000}">
      <text>
        <r>
          <rPr>
            <sz val="11"/>
            <color theme="1"/>
            <rFont val="Calibri"/>
            <scheme val="minor"/>
          </rPr>
          <t>======
ID#AAAAYRi01Ac
Mario Alberto    (2022-05-05 21:05:31)
0.170</t>
        </r>
      </text>
    </comment>
    <comment ref="R6" authorId="0" shapeId="0" xr:uid="{00000000-0006-0000-0000-000019000000}">
      <text>
        <r>
          <rPr>
            <sz val="11"/>
            <color theme="1"/>
            <rFont val="Calibri"/>
            <scheme val="minor"/>
          </rPr>
          <t>======
ID#AAAAYRpODL4
Luis Edgardo Zapata Salaya    (2022-05-05 21:58:31)
La probabilidad de que una persona entre 18 y 30 años no tenga una cuenta de debito bancaria es: P(no tener cuenta) = 1 - P(tener cuenta) = 0.170 ó 17.0%</t>
        </r>
      </text>
    </comment>
    <comment ref="S6" authorId="0" shapeId="0" xr:uid="{00000000-0006-0000-0000-000015000000}">
      <text>
        <r>
          <rPr>
            <sz val="11"/>
            <color theme="1"/>
            <rFont val="Calibri"/>
            <scheme val="minor"/>
          </rPr>
          <t>======
ID#AAAAYRpODQY
Haniel Hernandez    (2022-05-05 23:11:34)
P(18-30-NCDB) = 0.17</t>
        </r>
      </text>
    </comment>
    <comment ref="T6" authorId="0" shapeId="0" xr:uid="{00000000-0006-0000-0000-00000D000000}">
      <text>
        <r>
          <rPr>
            <sz val="11"/>
            <color theme="1"/>
            <rFont val="Calibri"/>
            <scheme val="minor"/>
          </rPr>
          <t>======
ID#AAAAYRpODRY
josue gallegos zavala    (2022-05-06 00:15:57)
P(no cuenta)=1-P(cuenta)=1-0.830=0.17</t>
        </r>
      </text>
    </comment>
    <comment ref="U6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ID#AAAAYRpODT4
YAHIR MT    (2022-05-06 02:13:40)
1-.83 = 0.17</t>
        </r>
      </text>
    </comment>
    <comment ref="A7" authorId="0" shapeId="0" xr:uid="{00000000-0006-0000-0000-000007000000}">
      <text>
        <r>
          <rPr>
            <sz val="11"/>
            <color theme="1"/>
            <rFont val="Calibri"/>
            <scheme val="minor"/>
          </rPr>
          <t>======
ID#AAAAYRpODTk
Carolina Bolayna    (2022-05-06 01:50:16)
Pregunta: para el tercer caso ¿No se tendría que sumar 0.246 + 0.83 + 0.232? El resultado sería 1.308 porque en la pregunta se incluye que tenga wallet o cuenta o ambas.</t>
        </r>
      </text>
    </comment>
    <comment ref="H7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ID#AAAAYR1HF3c
Beatriz Romero    (2022-05-06 21:11:39)
El rango para el que tenemos los datos es de 18 a 30 años.
Habría sesgo sí aseguramos que es la misma probabilidad para el rango de 19 a 30. Pero podríamos decir que aprox. el de 18 a 30 años que es de: 84.4%</t>
        </r>
      </text>
    </comment>
    <comment ref="K7" authorId="0" shapeId="0" xr:uid="{00000000-0006-0000-0000-000009000000}">
      <text>
        <r>
          <rPr>
            <sz val="11"/>
            <color theme="1"/>
            <rFont val="Calibri"/>
            <scheme val="minor"/>
          </rPr>
          <t>======
ID#AAAAYRpODSw
Diana Álvarez    (2022-05-06 01:06:12)
Observemos que no se está tomando toda la población, por lo que aplicar la adición representaría un sesgo cognitivo.</t>
        </r>
      </text>
    </comment>
    <comment ref="L7" authorId="0" shapeId="0" xr:uid="{00000000-0006-0000-0000-000028000000}">
      <text>
        <r>
          <rPr>
            <sz val="11"/>
            <color theme="1"/>
            <rFont val="Calibri"/>
            <scheme val="minor"/>
          </rPr>
          <t>======
ID#AAAAY_aapGw
Secundino Torres    (2022-05-05 05:59:31)
0.844
------
ID#AAAAYRi009M
Fernando Huerta    (2022-05-05 16:18:57)
Creo que aquí hay un sesgo cognitivo, están muestreando ahora entre 19 y 30; ya no entre 18 y 30.</t>
        </r>
      </text>
    </comment>
    <comment ref="M7" authorId="0" shapeId="0" xr:uid="{00000000-0006-0000-0000-000025000000}">
      <text>
        <r>
          <rPr>
            <sz val="11"/>
            <color theme="1"/>
            <rFont val="Calibri"/>
            <scheme val="minor"/>
          </rPr>
          <t>======
ID#AAAAYRi00-Y
Cesar Hernandez    (2022-05-05 18:24:09)
No se presenta suficiente información para el intervalo de edad 19 y 30 años.
Aunque para el intervalo de 18 y 30 se tiene lo siguiente:
P(Wallet o Cuenta) = P(Wallet) + P(Cuenta) - P(Wallet y cuenta) = 0.844</t>
        </r>
      </text>
    </comment>
    <comment ref="O7" authorId="0" shapeId="0" xr:uid="{00000000-0006-0000-0000-00001B000000}">
      <text>
        <r>
          <rPr>
            <sz val="11"/>
            <color theme="1"/>
            <rFont val="Calibri"/>
            <scheme val="minor"/>
          </rPr>
          <t>======
ID#AAAAYRpODEo
Pilar M.    (2022-05-05 21:44:08)
Presenta un sesgo cognitivo ya que el rango que pide ahora es de 19 a 30 años. Si fuera de 18 y 30 años sería (0.246+0.830-0.232) =0.844</t>
        </r>
      </text>
    </comment>
    <comment ref="P7" authorId="0" shapeId="0" xr:uid="{00000000-0006-0000-0000-000020000000}">
      <text>
        <r>
          <rPr>
            <sz val="11"/>
            <color theme="1"/>
            <rFont val="Calibri"/>
            <scheme val="minor"/>
          </rPr>
          <t>======
ID#AAAAYRi01AI
Adri Pd    (2022-05-05 20:14:00)
debido a que no se cuenta con la información suficiente  se puede decir que la probabilidad  de que una persona de entre 19 y 30 años tenga una wallet  criptográfica o una cuenta bancaria es de 0,844, sin embargo presenta un sesgo cognitivo.</t>
        </r>
      </text>
    </comment>
    <comment ref="Q7" authorId="0" shapeId="0" xr:uid="{00000000-0006-0000-0000-00001D000000}">
      <text>
        <r>
          <rPr>
            <sz val="11"/>
            <color theme="1"/>
            <rFont val="Calibri"/>
            <scheme val="minor"/>
          </rPr>
          <t>======
ID#AAAAYRi01Ag
Mario Alberto    (2022-05-05 21:06:50)
Hablando únicamente del rango que se da al principio entre 18 y 30 se puede mencionar que es de 0.84, como la instrucción pide entre 19 y 30 podríamos decir que existe un sesgocognitivo.</t>
        </r>
      </text>
    </comment>
    <comment ref="R7" authorId="0" shapeId="0" xr:uid="{00000000-0006-0000-0000-000018000000}">
      <text>
        <r>
          <rPr>
            <sz val="11"/>
            <color theme="1"/>
            <rFont val="Calibri"/>
            <scheme val="minor"/>
          </rPr>
          <t>======
ID#AAAAYRpODMA
Luis Edgardo Zapata Salaya    (2022-05-05 22:02:31)
Debido que no se cuenta con la información indicada trabajaremos con el rango anterior: La probabilidad que una persona de entre 18 y 30 años tenga una wallet criptográfica o una cuenta bancaria o ambas es: P(tener wallet o cuenta) = P(tener wallet) + P(tener cuenta) - P(tener wallet y cuenta) = 0.845 ó 84.5%</t>
        </r>
      </text>
    </comment>
    <comment ref="S7" authorId="0" shapeId="0" xr:uid="{00000000-0006-0000-0000-000014000000}">
      <text>
        <r>
          <rPr>
            <sz val="11"/>
            <color theme="1"/>
            <rFont val="Calibri"/>
            <scheme val="minor"/>
          </rPr>
          <t>======
ID#AAAAYRpODQk
Haniel Hernandez    (2022-05-05 23:20:56)
P(19-30-WC-CDB-Ambas)=0.246+0.83-0.232= 0.844</t>
        </r>
      </text>
    </comment>
    <comment ref="T7" authorId="0" shapeId="0" xr:uid="{00000000-0006-0000-0000-00000C000000}">
      <text>
        <r>
          <rPr>
            <sz val="11"/>
            <color theme="1"/>
            <rFont val="Calibri"/>
            <scheme val="minor"/>
          </rPr>
          <t>======
ID#AAAAYRpODRc
josue gallegos zavala    (2022-05-06 00:24:03)
De acuerdo a los datos proporcionados, es posible que los probabilidades cambien, pues el rango de 18-30 se altera a 19-30.
Pero con los datos 18-30 se realizara el ejercicio.
P(3)=P(w)+P(c)-P(w o c)=0.246+0.83-0.232=0.844</t>
        </r>
      </text>
    </comment>
    <comment ref="U7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ID#AAAAYRpODT8
YAHIR MT    (2022-05-06 02:17:32)
Sesgo cognitivo ya que pide la probabilidad en un distinto rango de edades. Pero tomando que es un error y es 18 a 30 tienen cuenta o wallet el resultado es .246+.83-232=.844</t>
        </r>
      </text>
    </comment>
    <comment ref="I8" authorId="0" shapeId="0" xr:uid="{00000000-0006-0000-0000-00000F000000}">
      <text>
        <r>
          <rPr>
            <sz val="11"/>
            <color theme="1"/>
            <rFont val="Calibri"/>
            <scheme val="minor"/>
          </rPr>
          <t>======
ID#AAAAYRpODRM
JOEL TORRES LEYVA    (2022-05-06 00:12:25)
para el tercer caso se considera una suma de probabilidades restando la duplicidad de los casos, sin embargo y dado que no se cuenta con los datos originales, el rango solicitado no se corresponde con las probabilidades dadas por lo que se puede caer en un sesgo cognitivo</t>
        </r>
      </text>
    </comment>
    <comment ref="K8" authorId="0" shapeId="0" xr:uid="{00000000-0006-0000-0000-000013000000}">
      <text>
        <r>
          <rPr>
            <sz val="11"/>
            <color theme="1"/>
            <rFont val="Calibri"/>
            <scheme val="minor"/>
          </rPr>
          <t>======
ID#AAAAYRpODQ8
Fabricio Navarrete    (2022-05-06 00:05:47)
Prob. persona entre 18 y 30 años no tenga una Wallet Criptográfica = 1-.246=.754
Prob. persona entre 18 y 30 años no tenga una cuenta de débito = 1-.830=.17
Prob. persona entre 18 y 30 años tenga una wallet o una cuenta = .246+(.830-.232)=.844</t>
        </r>
      </text>
    </comment>
    <comment ref="L8" authorId="0" shapeId="0" xr:uid="{00000000-0006-0000-0000-000023000000}">
      <text>
        <r>
          <rPr>
            <sz val="11"/>
            <color theme="1"/>
            <rFont val="Calibri"/>
            <scheme val="minor"/>
          </rPr>
          <t>======
ID#AAAAYRi00_Y
Juan Carlos Muñoz    (2022-05-05 19:45:24)
A) P(no wallet en rango 18-30 años) = 0.754
B) P(no débito en rango 18-30 años) = 0.17
C) P(wallet o cta. débito en mismo rango) = 0.844 (resultado de 0.246 + 0.83 - 0.232)..</t>
        </r>
      </text>
    </comment>
    <comment ref="L9" authorId="0" shapeId="0" xr:uid="{00000000-0006-0000-0000-000017000000}">
      <text>
        <r>
          <rPr>
            <sz val="11"/>
            <color theme="1"/>
            <rFont val="Calibri"/>
            <scheme val="minor"/>
          </rPr>
          <t>======
ID#AAAAYRpODMo
José Guillermo Flores Cárdenas    (2022-05-05 22:20:10)
1) No wallet = 1-0.246 = 0.754
2) No cuenta = 1- 0.830 = 0.17
3) No se cuenta con la suficiente información para calcular la probabilidad entre 19 y 30 años por lo cual representa un sesgo cognitivo, pero tomando tomando los datos de entre 18-30 años la probabilidad seria= 0.844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SlzkdOFk7Ck2BfrXgR5kkGWrwk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100-000011000000}">
      <text>
        <r>
          <rPr>
            <sz val="11"/>
            <color theme="1"/>
            <rFont val="Calibri"/>
            <scheme val="minor"/>
          </rPr>
          <t>======
ID#AAAAYRpODQs
Luis Angel Bello Castellanos    (2022-05-05 23:40:55)
Los datos SÍ siguen una distribución normal
Media= 16.6039 ; desv. std. = 4.9669
P(X&lt;12)= 0.1769 ó 17.69%
P(X&gt;20)= 0.2470 ó 20.70%
P(14&lt;X&lt;22)= 0.5612 ó 56.12%</t>
        </r>
      </text>
    </comment>
    <comment ref="G3" authorId="0" shapeId="0" xr:uid="{00000000-0006-0000-0100-000010000000}">
      <text>
        <r>
          <rPr>
            <sz val="11"/>
            <color theme="1"/>
            <rFont val="Calibri"/>
            <scheme val="minor"/>
          </rPr>
          <t>======
ID#AAAAYRpODRk
JOEL TORRES LEYVA    (2022-05-06 00:32:00)
El histograma deja ver una distribucion normal de los datos</t>
        </r>
      </text>
    </comment>
    <comment ref="H3" authorId="0" shapeId="0" xr:uid="{00000000-0006-0000-0100-000028000000}">
      <text>
        <r>
          <rPr>
            <sz val="11"/>
            <color theme="1"/>
            <rFont val="Calibri"/>
            <scheme val="minor"/>
          </rPr>
          <t>======
ID#AAAAYRi00-c
Cesar Hernandez    (2022-05-05 18:26:45)
Distribución que se aproxima a la normal.</t>
        </r>
      </text>
    </comment>
    <comment ref="J3" authorId="0" shapeId="0" xr:uid="{00000000-0006-0000-0100-000023000000}">
      <text>
        <r>
          <rPr>
            <sz val="11"/>
            <color theme="1"/>
            <rFont val="Calibri"/>
            <scheme val="minor"/>
          </rPr>
          <t>======
ID#AAAAYRi00-4
Candy Atonal Nolasco    (2022-05-05 18:48:36)
Distribución normal
Media 17
Desviación estándar 4,9649
P(Número de visitas &lt; 12)=0,1570
P(Número de visitas &gt; 20)=0,2729
P(14 &lt; Número de visitas &lt; 22)=0,57002</t>
        </r>
      </text>
    </comment>
    <comment ref="L3" authorId="0" shapeId="0" xr:uid="{00000000-0006-0000-0100-00001B000000}">
      <text>
        <r>
          <rPr>
            <sz val="11"/>
            <color theme="1"/>
            <rFont val="Calibri"/>
            <scheme val="minor"/>
          </rPr>
          <t>======
ID#AAAAYRpODMc
Pilar M.    (2022-05-05 22:13:13)
Distribución Normal
Media 	17
Desviación estándar 	4.9669</t>
        </r>
      </text>
    </comment>
    <comment ref="M3" authorId="0" shapeId="0" xr:uid="{00000000-0006-0000-0100-00000F000000}">
      <text>
        <r>
          <rPr>
            <sz val="11"/>
            <color theme="1"/>
            <rFont val="Calibri"/>
            <scheme val="minor"/>
          </rPr>
          <t>======
ID#AAAAYRpODRo
josue gallegos zavala    (2022-05-06 00:33:55)
El histograma, presenta una distribución que se aproxima a la normal.</t>
        </r>
      </text>
    </comment>
    <comment ref="F4" authorId="0" shapeId="0" xr:uid="{00000000-0006-0000-0100-000005000000}">
      <text>
        <r>
          <rPr>
            <sz val="11"/>
            <color theme="1"/>
            <rFont val="Calibri"/>
            <scheme val="minor"/>
          </rPr>
          <t>======
ID#AAAAYRpODS4
Diana Álvarez    (2022-05-06 01:17:22)
El histograma presenta el comportamiento de una distribución normal</t>
        </r>
      </text>
    </comment>
    <comment ref="H4" authorId="0" shapeId="0" xr:uid="{00000000-0006-0000-0100-000027000000}">
      <text>
        <r>
          <rPr>
            <sz val="11"/>
            <color theme="1"/>
            <rFont val="Calibri"/>
            <scheme val="minor"/>
          </rPr>
          <t>======
ID#AAAAYRi00-g
Cesar Hernandez    (2022-05-05 18:27:08)
Distribución normal</t>
        </r>
      </text>
    </comment>
    <comment ref="I4" authorId="0" shapeId="0" xr:uid="{00000000-0006-0000-0100-00001A000000}">
      <text>
        <r>
          <rPr>
            <sz val="11"/>
            <color theme="1"/>
            <rFont val="Calibri"/>
            <scheme val="minor"/>
          </rPr>
          <t>======
ID#AAAAYRpODMk
Luis Edgardo Zapata Salaya    (2022-05-05 22:17:48)
Su distribución entra en la normal mantiene simetría y forma de campana con las 6 clases seleccionadas.</t>
        </r>
      </text>
    </comment>
    <comment ref="K4" authorId="0" shapeId="0" xr:uid="{00000000-0006-0000-0100-000021000000}">
      <text>
        <r>
          <rPr>
            <sz val="11"/>
            <color theme="1"/>
            <rFont val="Calibri"/>
            <scheme val="minor"/>
          </rPr>
          <t>======
ID#AAAAYRi01Ak
Mario Alberto    (2022-05-05 21:12:12)
Con el histograma realizado,puedo mencionar que tiene una distribución normal</t>
        </r>
      </text>
    </comment>
    <comment ref="M4" authorId="0" shapeId="0" xr:uid="{00000000-0006-0000-0100-00000E000000}">
      <text>
        <r>
          <rPr>
            <sz val="11"/>
            <color theme="1"/>
            <rFont val="Calibri"/>
            <scheme val="minor"/>
          </rPr>
          <t>======
ID#AAAAYRpODRs
josue gallegos zavala    (2022-05-06 00:34:20)
Aproximada a la normal</t>
        </r>
      </text>
    </comment>
    <comment ref="F5" authorId="0" shapeId="0" xr:uid="{00000000-0006-0000-0100-000004000000}">
      <text>
        <r>
          <rPr>
            <sz val="11"/>
            <color theme="1"/>
            <rFont val="Calibri"/>
            <scheme val="minor"/>
          </rPr>
          <t>======
ID#AAAAYRpODS8
Diana Álvarez    (2022-05-06 01:17:47)
Media 16.69
Desviación 4.91</t>
        </r>
      </text>
    </comment>
    <comment ref="G5" authorId="0" shapeId="0" xr:uid="{00000000-0006-0000-0100-00002C000000}">
      <text>
        <r>
          <rPr>
            <sz val="11"/>
            <color theme="1"/>
            <rFont val="Calibri"/>
            <scheme val="minor"/>
          </rPr>
          <t>======
ID#AAAAY_aapG0
Secundino Torres    (2022-05-05 05:59:54)
Media	16.69662921
Desv Est	4.911359212</t>
        </r>
      </text>
    </comment>
    <comment ref="H5" authorId="0" shapeId="0" xr:uid="{00000000-0006-0000-0100-000026000000}">
      <text>
        <r>
          <rPr>
            <sz val="11"/>
            <color theme="1"/>
            <rFont val="Calibri"/>
            <scheme val="minor"/>
          </rPr>
          <t>======
ID#AAAAYRi00-k
Cesar Hernandez    (2022-05-05 18:29:04)
Media = 16.69
Sd = 4.911</t>
        </r>
      </text>
    </comment>
    <comment ref="I5" authorId="0" shapeId="0" xr:uid="{00000000-0006-0000-0100-000015000000}">
      <text>
        <r>
          <rPr>
            <sz val="11"/>
            <color theme="1"/>
            <rFont val="Calibri"/>
            <scheme val="minor"/>
          </rPr>
          <t>======
ID#AAAAYRpODPo
Luis Edgardo Zapata Salaya    (2022-05-05 22:40:28)
Se obtuvo un promedio de 16.60 y una Desv. Est. de 4.97</t>
        </r>
      </text>
    </comment>
    <comment ref="J5" authorId="0" shapeId="0" xr:uid="{00000000-0006-0000-0100-00000D000000}">
      <text>
        <r>
          <rPr>
            <sz val="11"/>
            <color theme="1"/>
            <rFont val="Calibri"/>
            <scheme val="minor"/>
          </rPr>
          <t>======
ID#AAAAYRpODR0
JOEL TORRES LEYVA    (2022-05-06 00:36:54)
dado que son los registros totales, estamos hablando de los datos de una población y no de la muestra, la media es 16.60 y la desviación estándar es ~4.967</t>
        </r>
      </text>
    </comment>
    <comment ref="K5" authorId="0" shapeId="0" xr:uid="{00000000-0006-0000-0100-000020000000}">
      <text>
        <r>
          <rPr>
            <sz val="11"/>
            <color theme="1"/>
            <rFont val="Calibri"/>
            <scheme val="minor"/>
          </rPr>
          <t>======
ID#AAAAYRi01Ao
Mario Alberto    (2022-05-05 21:12:49)
Media: 16.69
Desviación Estándar: 4.91</t>
        </r>
      </text>
    </comment>
    <comment ref="M5" authorId="0" shapeId="0" xr:uid="{00000000-0006-0000-0100-00000C000000}">
      <text>
        <r>
          <rPr>
            <sz val="11"/>
            <color theme="1"/>
            <rFont val="Calibri"/>
            <scheme val="minor"/>
          </rPr>
          <t>======
ID#AAAAYRpODR4
josue gallegos zavala    (2022-05-06 00:38:24)
Media:16.7
S:4.911</t>
        </r>
      </text>
    </comment>
    <comment ref="F6" authorId="0" shapeId="0" xr:uid="{00000000-0006-0000-0100-000003000000}">
      <text>
        <r>
          <rPr>
            <sz val="11"/>
            <color theme="1"/>
            <rFont val="Calibri"/>
            <scheme val="minor"/>
          </rPr>
          <t>======
ID#AAAAYRpODTA
Diana Álvarez    (2022-05-06 01:18:31)
0.1694</t>
        </r>
      </text>
    </comment>
    <comment ref="G6" authorId="0" shapeId="0" xr:uid="{00000000-0006-0000-0100-00002B000000}">
      <text>
        <r>
          <rPr>
            <sz val="11"/>
            <color theme="1"/>
            <rFont val="Calibri"/>
            <scheme val="minor"/>
          </rPr>
          <t>======
ID#AAAAY_aapG4
Secundino Torres    (2022-05-05 06:00:24)
0.169465672</t>
        </r>
      </text>
    </comment>
    <comment ref="H6" authorId="0" shapeId="0" xr:uid="{00000000-0006-0000-0100-000022000000}">
      <text>
        <r>
          <rPr>
            <sz val="11"/>
            <color theme="1"/>
            <rFont val="Calibri"/>
            <scheme val="minor"/>
          </rPr>
          <t>======
ID#AAAAYRi00_Q
Cesar Hernandez    (2022-05-05 19:17:10)
0.169</t>
        </r>
      </text>
    </comment>
    <comment ref="I6" authorId="0" shapeId="0" xr:uid="{00000000-0006-0000-0100-000014000000}">
      <text>
        <r>
          <rPr>
            <sz val="11"/>
            <color theme="1"/>
            <rFont val="Calibri"/>
            <scheme val="minor"/>
          </rPr>
          <t>======
ID#AAAAYRpODPw
Luis Edgardo Zapata Salaya    (2022-05-05 22:44:56)
El número de visitas menores a 12 es: P(Número de visitas &lt; 12 ) = 0.177 ó 17.7%</t>
        </r>
      </text>
    </comment>
    <comment ref="J6" authorId="0" shapeId="0" xr:uid="{00000000-0006-0000-0100-00000B000000}">
      <text>
        <r>
          <rPr>
            <sz val="11"/>
            <color theme="1"/>
            <rFont val="Calibri"/>
            <scheme val="minor"/>
          </rPr>
          <t>======
ID#AAAAYRpODR8
JOEL TORRES LEYVA    (2022-05-06 00:38:37)
la probabilidad de tener menos de 12 visitas es de 0.17698442</t>
        </r>
      </text>
    </comment>
    <comment ref="K6" authorId="0" shapeId="0" xr:uid="{00000000-0006-0000-0100-00001F000000}">
      <text>
        <r>
          <rPr>
            <sz val="11"/>
            <color theme="1"/>
            <rFont val="Calibri"/>
            <scheme val="minor"/>
          </rPr>
          <t>======
ID#AAAAYRpODD4
Mario Alberto    (2022-05-05 21:13:02)
0.16</t>
        </r>
      </text>
    </comment>
    <comment ref="L6" authorId="0" shapeId="0" xr:uid="{00000000-0006-0000-0100-000017000000}">
      <text>
        <r>
          <rPr>
            <sz val="11"/>
            <color theme="1"/>
            <rFont val="Calibri"/>
            <scheme val="minor"/>
          </rPr>
          <t>======
ID#AAAAYRpODM0
Pilar M.    (2022-05-05 22:25:50)
P(Nviews &lt; 12)= 0.177</t>
        </r>
      </text>
    </comment>
    <comment ref="M6" authorId="0" shapeId="0" xr:uid="{00000000-0006-0000-0100-000009000000}">
      <text>
        <r>
          <rPr>
            <sz val="11"/>
            <color theme="1"/>
            <rFont val="Calibri"/>
            <scheme val="minor"/>
          </rPr>
          <t>======
ID#AAAAYRpODSE
josue gallegos zavala    (2022-05-06 00:40:28)
P(&lt;12)=0.1694</t>
        </r>
      </text>
    </comment>
    <comment ref="F7" authorId="0" shapeId="0" xr:uid="{00000000-0006-0000-0100-000002000000}">
      <text>
        <r>
          <rPr>
            <sz val="11"/>
            <color theme="1"/>
            <rFont val="Calibri"/>
            <scheme val="minor"/>
          </rPr>
          <t>======
ID#AAAAYRpODTE
Diana Álvarez    (2022-05-06 01:18:44)
0.2506</t>
        </r>
      </text>
    </comment>
    <comment ref="G7" authorId="0" shapeId="0" xr:uid="{00000000-0006-0000-0100-00002A000000}">
      <text>
        <r>
          <rPr>
            <sz val="11"/>
            <color theme="1"/>
            <rFont val="Calibri"/>
            <scheme val="minor"/>
          </rPr>
          <t>======
ID#AAAAY_aapG8
Secundino Torres    (2022-05-05 06:00:36)
0.250601511</t>
        </r>
      </text>
    </comment>
    <comment ref="H7" authorId="0" shapeId="0" xr:uid="{00000000-0006-0000-0100-000025000000}">
      <text>
        <r>
          <rPr>
            <sz val="11"/>
            <color theme="1"/>
            <rFont val="Calibri"/>
            <scheme val="minor"/>
          </rPr>
          <t>======
ID#AAAAYRi00-w
Cesar Hernandez    (2022-05-05 18:35:53)
0.250</t>
        </r>
      </text>
    </comment>
    <comment ref="I7" authorId="0" shapeId="0" xr:uid="{00000000-0006-0000-0100-000013000000}">
      <text>
        <r>
          <rPr>
            <sz val="11"/>
            <color theme="1"/>
            <rFont val="Calibri"/>
            <scheme val="minor"/>
          </rPr>
          <t>======
ID#AAAAYRpODP0
Luis Edgardo Zapata Salaya    (2022-05-05 22:45:45)
El número de visitas mayores a 20 es: P(Número de visitas &lt; 20) = 0.247 ó 24.7%</t>
        </r>
      </text>
    </comment>
    <comment ref="J7" authorId="0" shapeId="0" xr:uid="{00000000-0006-0000-0100-00000A000000}">
      <text>
        <r>
          <rPr>
            <sz val="11"/>
            <color theme="1"/>
            <rFont val="Calibri"/>
            <scheme val="minor"/>
          </rPr>
          <t>======
ID#AAAAYRpODSA
JOEL TORRES LEYVA    (2022-05-06 00:39:58)
la probabilidad de tener más de 20 visitas es de 0.247068746</t>
        </r>
      </text>
    </comment>
    <comment ref="K7" authorId="0" shapeId="0" xr:uid="{00000000-0006-0000-0100-00001E000000}">
      <text>
        <r>
          <rPr>
            <sz val="11"/>
            <color theme="1"/>
            <rFont val="Calibri"/>
            <scheme val="minor"/>
          </rPr>
          <t>======
ID#AAAAYRpODD8
Mario Alberto    (2022-05-05 21:13:16)
0.25</t>
        </r>
      </text>
    </comment>
    <comment ref="L7" authorId="0" shapeId="0" xr:uid="{00000000-0006-0000-0100-000018000000}">
      <text>
        <r>
          <rPr>
            <sz val="11"/>
            <color theme="1"/>
            <rFont val="Calibri"/>
            <scheme val="minor"/>
          </rPr>
          <t>======
ID#AAAAYRpODMw
Pilar M.    (2022-05-05 22:25:23)
P(Nviews&gt; 20) =0.25</t>
        </r>
      </text>
    </comment>
    <comment ref="M7" authorId="0" shapeId="0" xr:uid="{00000000-0006-0000-0100-000007000000}">
      <text>
        <r>
          <rPr>
            <sz val="11"/>
            <color theme="1"/>
            <rFont val="Calibri"/>
            <scheme val="minor"/>
          </rPr>
          <t>======
ID#AAAAYRpODSM
josue gallegos zavala    (2022-05-06 00:41:44)
P(&gt;20)=0.25</t>
        </r>
      </text>
    </comment>
    <comment ref="F8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ID#AAAAYRpODTI
Diana Álvarez    (2022-05-06 01:18:58)
0.5684</t>
        </r>
      </text>
    </comment>
    <comment ref="G8" authorId="0" shapeId="0" xr:uid="{00000000-0006-0000-0100-000029000000}">
      <text>
        <r>
          <rPr>
            <sz val="11"/>
            <color theme="1"/>
            <rFont val="Calibri"/>
            <scheme val="minor"/>
          </rPr>
          <t>======
ID#AAAAY_aapHA
Secundino Torres    (2022-05-05 06:00:51)
0.568405979</t>
        </r>
      </text>
    </comment>
    <comment ref="H8" authorId="0" shapeId="0" xr:uid="{00000000-0006-0000-0100-000024000000}">
      <text>
        <r>
          <rPr>
            <sz val="11"/>
            <color theme="1"/>
            <rFont val="Calibri"/>
            <scheme val="minor"/>
          </rPr>
          <t>======
ID#AAAAYRi00-0
Cesar Hernandez    (2022-05-05 18:38:19)
0.568</t>
        </r>
      </text>
    </comment>
    <comment ref="I8" authorId="0" shapeId="0" xr:uid="{00000000-0006-0000-0100-000012000000}">
      <text>
        <r>
          <rPr>
            <sz val="11"/>
            <color theme="1"/>
            <rFont val="Calibri"/>
            <scheme val="minor"/>
          </rPr>
          <t>======
ID#AAAAYRpODP4
Luis Edgardo Zapata Salaya    (2022-05-05 22:47:07)
El número de visitas en el intervalo mayores a 14 y menores a 22 es: P(14 &lt; Número de visitas &lt; 22 ) = 0..561 ó 56.1%</t>
        </r>
      </text>
    </comment>
    <comment ref="J8" authorId="0" shapeId="0" xr:uid="{00000000-0006-0000-0100-000008000000}">
      <text>
        <r>
          <rPr>
            <sz val="11"/>
            <color theme="1"/>
            <rFont val="Calibri"/>
            <scheme val="minor"/>
          </rPr>
          <t>======
ID#AAAAYRpODSI
JOEL TORRES LEYVA    (2022-05-06 00:41:25)
la probabilidad de tener más de 14 y menos de 22 visitas es de :  0.561299572</t>
        </r>
      </text>
    </comment>
    <comment ref="K8" authorId="0" shapeId="0" xr:uid="{00000000-0006-0000-0100-00001D000000}">
      <text>
        <r>
          <rPr>
            <sz val="11"/>
            <color theme="1"/>
            <rFont val="Calibri"/>
            <scheme val="minor"/>
          </rPr>
          <t>======
ID#AAAAYRpODEE
Mario Alberto    (2022-05-05 21:13:56)
0.56</t>
        </r>
      </text>
    </comment>
    <comment ref="L8" authorId="0" shapeId="0" xr:uid="{00000000-0006-0000-0100-000019000000}">
      <text>
        <r>
          <rPr>
            <sz val="11"/>
            <color theme="1"/>
            <rFont val="Calibri"/>
            <scheme val="minor"/>
          </rPr>
          <t>======
ID#AAAAYRpODMs
Pilar M.    (2022-05-05 22:24:47)
P(14 &lt; NV &lt; 22)=0.56</t>
        </r>
      </text>
    </comment>
    <comment ref="M8" authorId="0" shapeId="0" xr:uid="{00000000-0006-0000-0100-000006000000}">
      <text>
        <r>
          <rPr>
            <sz val="11"/>
            <color theme="1"/>
            <rFont val="Calibri"/>
            <scheme val="minor"/>
          </rPr>
          <t>======
ID#AAAAYRpODSQ
josue gallegos zavala    (2022-05-06 00:44:02)
P(14-22)=0.5684</t>
        </r>
      </text>
    </comment>
    <comment ref="H10" authorId="0" shapeId="0" xr:uid="{00000000-0006-0000-0100-000016000000}">
      <text>
        <r>
          <rPr>
            <sz val="11"/>
            <color theme="1"/>
            <rFont val="Calibri"/>
            <scheme val="minor"/>
          </rPr>
          <t>======
ID#AAAAYRpODPc
José Guillermo Flores Cárdenas    (2022-05-05 22:29:25)
1) Distribución normal
2) Media = 16.69
Desviación estándar = 4.91
P(Número de visitas &lt; 12)=0.1697
P(Número de visitas &gt; 20)=0.25
P(14 &lt; Número de visitas &lt; 22)=0.56</t>
        </r>
      </text>
    </comment>
    <comment ref="G11" authorId="0" shapeId="0" xr:uid="{00000000-0006-0000-0100-00001C000000}">
      <text>
        <r>
          <rPr>
            <sz val="11"/>
            <color theme="1"/>
            <rFont val="Calibri"/>
            <scheme val="minor"/>
          </rPr>
          <t>======
ID#AAAAYRpODE0
Juan Carlos Muñoz    (2022-05-05 21:46:28)
NÚMERO DE VISITAS:: Se elaboró el HISTOGRAMA, ajustándolo a 6 clases. Se observa que los datos sí se ajustan a una distribución NORMAL.
Se calcularon la Media = 17, la Desv. Estándar = 4.9669.
P(X &lt; 12) = 0.1770
P(X &gt; 20) = 0.2471
P(14 &lt; X &lt; 22) = 0.5613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yY1C+GJOIKvlxRFIgYzjLtjT3N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200-00000B000000}">
      <text>
        <r>
          <rPr>
            <sz val="11"/>
            <color theme="1"/>
            <rFont val="Calibri"/>
            <scheme val="minor"/>
          </rPr>
          <t>======
ID#AAAAYRpODQw
Luis Angel Bello Castellanos    (2022-05-05 23:56:35)
El histograma refleja una distribución normal.
Media= 3.0074% ; desv. std.= 2.9545%
P(X&lt;0)= 0.1543 ó 15.43%
P(X&gt;0.07)= 0.0882 ó 8.82%
P(0.03&lt;X&lt;0.05)= 0.2509 ó 25.09%</t>
        </r>
      </text>
    </comment>
    <comment ref="F4" authorId="0" shapeId="0" xr:uid="{00000000-0006-0000-0200-000005000000}">
      <text>
        <r>
          <rPr>
            <sz val="11"/>
            <color theme="1"/>
            <rFont val="Calibri"/>
            <scheme val="minor"/>
          </rPr>
          <t>======
ID#AAAAYRpODTQ
Diana Álvarez    (2022-05-06 01:38:18)
El histrograma dibuja una distribución normal</t>
        </r>
      </text>
    </comment>
    <comment ref="H4" authorId="0" shapeId="0" xr:uid="{00000000-0006-0000-0200-000020000000}">
      <text>
        <r>
          <rPr>
            <sz val="11"/>
            <color theme="1"/>
            <rFont val="Calibri"/>
            <scheme val="minor"/>
          </rPr>
          <t>======
ID#AAAAYRi00-8
Cesar Hernandez    (2022-05-05 18:48:40)
Distribución normal.</t>
        </r>
      </text>
    </comment>
    <comment ref="I4" authorId="0" shapeId="0" xr:uid="{00000000-0006-0000-0200-000010000000}">
      <text>
        <r>
          <rPr>
            <sz val="11"/>
            <color theme="1"/>
            <rFont val="Calibri"/>
            <scheme val="minor"/>
          </rPr>
          <t>======
ID#AAAAYRpODQI
Luis Edgardo Zapata Salaya    (2022-05-05 23:05:32)
Su distribución entra en la normal mantiene simetría y forma de campana con las 6 clases seleccionadas.</t>
        </r>
      </text>
    </comment>
    <comment ref="J4" authorId="0" shapeId="0" xr:uid="{00000000-0006-0000-0200-00001E000000}">
      <text>
        <r>
          <rPr>
            <sz val="11"/>
            <color theme="1"/>
            <rFont val="Calibri"/>
            <scheme val="minor"/>
          </rPr>
          <t>======
ID#AAAAYRi00_U
Candy Atonal Nolasco    (2022-05-05 19:26:10)
Distribución Normal
Media 3,01%
Desviación Estándar 0,029544
P(Número de visitas &lt; 0)=0
P(Número de visitas &gt; 7%)=0
P(3% &lt; Número de visitas &lt; 5%)=0,6324</t>
        </r>
      </text>
    </comment>
    <comment ref="L4" authorId="0" shapeId="0" xr:uid="{00000000-0006-0000-0200-000015000000}">
      <text>
        <r>
          <rPr>
            <sz val="11"/>
            <color theme="1"/>
            <rFont val="Calibri"/>
            <scheme val="minor"/>
          </rPr>
          <t>======
ID#AAAAYRpODPg
Pilar M.    (2022-05-05 22:40:12)
Distribución Normal</t>
        </r>
      </text>
    </comment>
    <comment ref="M4" authorId="0" shapeId="0" xr:uid="{00000000-0006-0000-0200-00000A000000}">
      <text>
        <r>
          <rPr>
            <sz val="11"/>
            <color theme="1"/>
            <rFont val="Calibri"/>
            <scheme val="minor"/>
          </rPr>
          <t>======
ID#AAAAYRpODSU
JOEL TORRES LEYVA    (2022-05-06 00:56:31)
la distribución es visualmente normal</t>
        </r>
      </text>
    </comment>
    <comment ref="F5" authorId="0" shapeId="0" xr:uid="{00000000-0006-0000-0200-000004000000}">
      <text>
        <r>
          <rPr>
            <sz val="11"/>
            <color theme="1"/>
            <rFont val="Calibri"/>
            <scheme val="minor"/>
          </rPr>
          <t>======
ID#AAAAYRpODTU
Diana Álvarez    (2022-05-06 01:39:19)
Media = 3.01%
Desviación = 2.95%</t>
        </r>
      </text>
    </comment>
    <comment ref="G5" authorId="0" shapeId="0" xr:uid="{00000000-0006-0000-0200-000024000000}">
      <text>
        <r>
          <rPr>
            <sz val="11"/>
            <color theme="1"/>
            <rFont val="Calibri"/>
            <scheme val="minor"/>
          </rPr>
          <t>======
ID#AAAAY_aapHE
Secundino Torres    (2022-05-05 06:01:19)
media	3.01%	
desv est	2.95%</t>
        </r>
      </text>
    </comment>
    <comment ref="H5" authorId="0" shapeId="0" xr:uid="{00000000-0006-0000-0200-00001F000000}">
      <text>
        <r>
          <rPr>
            <sz val="11"/>
            <color theme="1"/>
            <rFont val="Calibri"/>
            <scheme val="minor"/>
          </rPr>
          <t>======
ID#AAAAYRi00_I
Cesar Hernandez    (2022-05-05 19:11:32)
media = 3.01
sd = 2.95408749</t>
        </r>
      </text>
    </comment>
    <comment ref="I5" authorId="0" shapeId="0" xr:uid="{00000000-0006-0000-0200-00000F000000}">
      <text>
        <r>
          <rPr>
            <sz val="11"/>
            <color theme="1"/>
            <rFont val="Calibri"/>
            <scheme val="minor"/>
          </rPr>
          <t>======
ID#AAAAYRpODQQ
Luis Edgardo Zapata Salaya    (2022-05-05 23:10:08)
Se obtuvo como promedio o media 3.01% como Desv. Est. 2.95%</t>
        </r>
      </text>
    </comment>
    <comment ref="L5" authorId="0" shapeId="0" xr:uid="{00000000-0006-0000-0200-000014000000}">
      <text>
        <r>
          <rPr>
            <sz val="11"/>
            <color theme="1"/>
            <rFont val="Calibri"/>
            <scheme val="minor"/>
          </rPr>
          <t>======
ID#AAAAYRpODPk
Pilar M.    (2022-05-05 22:40:25)
Media	3.01%
Desviación estándar 2.95%</t>
        </r>
      </text>
    </comment>
    <comment ref="M5" authorId="0" shapeId="0" xr:uid="{00000000-0006-0000-0200-000009000000}">
      <text>
        <r>
          <rPr>
            <sz val="11"/>
            <color theme="1"/>
            <rFont val="Calibri"/>
            <scheme val="minor"/>
          </rPr>
          <t>======
ID#AAAAYRpODSY
JOEL TORRES LEYVA    (2022-05-06 00:57:42)
la media es de 3.01%
y la desviación estándar de 2.95%</t>
        </r>
      </text>
    </comment>
    <comment ref="F6" authorId="0" shapeId="0" xr:uid="{00000000-0006-0000-0200-000003000000}">
      <text>
        <r>
          <rPr>
            <sz val="11"/>
            <color theme="1"/>
            <rFont val="Calibri"/>
            <scheme val="minor"/>
          </rPr>
          <t>======
ID#AAAAYRpODTY
Diana Álvarez    (2022-05-06 01:40:42)
La probabilidad de que el rendimiento del activo sea &lt; 0 = 15.43%</t>
        </r>
      </text>
    </comment>
    <comment ref="G6" authorId="0" shapeId="0" xr:uid="{00000000-0006-0000-0200-000023000000}">
      <text>
        <r>
          <rPr>
            <sz val="11"/>
            <color theme="1"/>
            <rFont val="Calibri"/>
            <scheme val="minor"/>
          </rPr>
          <t>======
ID#AAAAY_aapHI
Secundino Torres    (2022-05-05 06:01:30)
0.154309589</t>
        </r>
      </text>
    </comment>
    <comment ref="H6" authorId="0" shapeId="0" xr:uid="{00000000-0006-0000-0200-00001D000000}">
      <text>
        <r>
          <rPr>
            <sz val="11"/>
            <color theme="1"/>
            <rFont val="Calibri"/>
            <scheme val="minor"/>
          </rPr>
          <t>======
ID#AAAAYRi00_0
Cesar Hernandez    (2022-05-05 19:52:11)
0.4959</t>
        </r>
      </text>
    </comment>
    <comment ref="I6" authorId="0" shapeId="0" xr:uid="{00000000-0006-0000-0200-00000E000000}">
      <text>
        <r>
          <rPr>
            <sz val="11"/>
            <color theme="1"/>
            <rFont val="Calibri"/>
            <scheme val="minor"/>
          </rPr>
          <t>======
ID#AAAAYRpODQc
Luis Edgardo Zapata Salaya    (2022-05-05 23:11:59)
Para el número de visitas &lt; 0 se obtiene P(Número de visitas &lt; 0) = 0.154 ó 15.4%</t>
        </r>
      </text>
    </comment>
    <comment ref="K6" authorId="0" shapeId="0" xr:uid="{00000000-0006-0000-0200-000019000000}">
      <text>
        <r>
          <rPr>
            <sz val="11"/>
            <color theme="1"/>
            <rFont val="Calibri"/>
            <scheme val="minor"/>
          </rPr>
          <t>======
ID#AAAAYRpODEQ
Mario Alberto    (2022-05-05 21:18:27)
0.49</t>
        </r>
      </text>
    </comment>
    <comment ref="L6" authorId="0" shapeId="0" xr:uid="{00000000-0006-0000-0200-000011000000}">
      <text>
        <r>
          <rPr>
            <sz val="11"/>
            <color theme="1"/>
            <rFont val="Calibri"/>
            <scheme val="minor"/>
          </rPr>
          <t>======
ID#AAAAYRpODQA
Pilar M.    (2022-05-05 22:51:39)
P(NV&lt; 0)= 0.154</t>
        </r>
      </text>
    </comment>
    <comment ref="M6" authorId="0" shapeId="0" xr:uid="{00000000-0006-0000-0200-000008000000}">
      <text>
        <r>
          <rPr>
            <sz val="11"/>
            <color theme="1"/>
            <rFont val="Calibri"/>
            <scheme val="minor"/>
          </rPr>
          <t>======
ID#AAAAYRpODSc
JOEL TORRES LEYVA    (2022-05-06 00:59:18)
la probabilidad de que el activo tenga un rendimiento menor que 0%  es 0.154357091</t>
        </r>
      </text>
    </comment>
    <comment ref="F7" authorId="0" shapeId="0" xr:uid="{00000000-0006-0000-0200-000002000000}">
      <text>
        <r>
          <rPr>
            <sz val="11"/>
            <color theme="1"/>
            <rFont val="Calibri"/>
            <scheme val="minor"/>
          </rPr>
          <t>======
ID#AAAAYRpODTc
Diana Álvarez    (2022-05-06 01:41:40)
La proba de que el rendimiento del activo sea &gt; 7% = 8.83%</t>
        </r>
      </text>
    </comment>
    <comment ref="G7" authorId="0" shapeId="0" xr:uid="{00000000-0006-0000-0200-000022000000}">
      <text>
        <r>
          <rPr>
            <sz val="11"/>
            <color theme="1"/>
            <rFont val="Calibri"/>
            <scheme val="minor"/>
          </rPr>
          <t>======
ID#AAAAY_aapHM
Secundino Torres    (2022-05-05 06:01:40)
0.911728238</t>
        </r>
      </text>
    </comment>
    <comment ref="H7" authorId="0" shapeId="0" xr:uid="{00000000-0006-0000-0200-00001C000000}">
      <text>
        <r>
          <rPr>
            <sz val="11"/>
            <color theme="1"/>
            <rFont val="Calibri"/>
            <scheme val="minor"/>
          </rPr>
          <t>======
ID#AAAAYRi00_4
Cesar Hernandez    (2022-05-05 19:52:26)
0.00915</t>
        </r>
      </text>
    </comment>
    <comment ref="I7" authorId="0" shapeId="0" xr:uid="{00000000-0006-0000-0200-00000D000000}">
      <text>
        <r>
          <rPr>
            <sz val="11"/>
            <color theme="1"/>
            <rFont val="Calibri"/>
            <scheme val="minor"/>
          </rPr>
          <t>======
ID#AAAAYRpODQg
Luis Edgardo Zapata Salaya    (2022-05-05 23:19:30)
Para el número de visitas mayores a 7 es: P(Número de visitas &gt; 7%) = 8.83%.</t>
        </r>
      </text>
    </comment>
    <comment ref="J7" authorId="0" shapeId="0" xr:uid="{00000000-0006-0000-0200-00001A000000}">
      <text>
        <r>
          <rPr>
            <sz val="11"/>
            <color theme="1"/>
            <rFont val="Calibri"/>
            <scheme val="minor"/>
          </rPr>
          <t>======
ID#AAAAYRpODEI
Pablo Lorencez    (2022-05-05 21:17:09)
Recuerden que el valor "7%" equivale a "0.07". Al usar "7" en "distr.norm.n" están pidiendo la probabilidad equivalente al 700%, por lo que el resultado es 0 o un número muy cercano a 0</t>
        </r>
      </text>
    </comment>
    <comment ref="K7" authorId="0" shapeId="0" xr:uid="{00000000-0006-0000-0200-000018000000}">
      <text>
        <r>
          <rPr>
            <sz val="11"/>
            <color theme="1"/>
            <rFont val="Calibri"/>
            <scheme val="minor"/>
          </rPr>
          <t>======
ID#AAAAYRpODEU
Mario Alberto    (2022-05-05 21:18:37)
0.91</t>
        </r>
      </text>
    </comment>
    <comment ref="L7" authorId="0" shapeId="0" xr:uid="{00000000-0006-0000-0200-000012000000}">
      <text>
        <r>
          <rPr>
            <sz val="11"/>
            <color theme="1"/>
            <rFont val="Calibri"/>
            <scheme val="minor"/>
          </rPr>
          <t>======
ID#AAAAYRpODP8
Pilar M.    (2022-05-05 22:49:22)
P(NV &gt; 7%) =0.088</t>
        </r>
      </text>
    </comment>
    <comment ref="M7" authorId="0" shapeId="0" xr:uid="{00000000-0006-0000-0200-000007000000}">
      <text>
        <r>
          <rPr>
            <sz val="11"/>
            <color theme="1"/>
            <rFont val="Calibri"/>
            <scheme val="minor"/>
          </rPr>
          <t>======
ID#AAAAYRpODSg
JOEL TORRES LEYVA    (2022-05-06 00:59:25)
la probabilidad de que el activo tenga un rendimiento mayor del 7% es 0.088290359</t>
        </r>
      </text>
    </comment>
    <comment ref="F8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ID#AAAAYRpODTg
Diana Álvarez    (2022-05-06 01:42:35)
La proba de que el rendimiento del activo esté entre el 3% y el 5% es de 25.10%</t>
        </r>
      </text>
    </comment>
    <comment ref="G8" authorId="0" shapeId="0" xr:uid="{00000000-0006-0000-0200-000021000000}">
      <text>
        <r>
          <rPr>
            <sz val="11"/>
            <color theme="1"/>
            <rFont val="Calibri"/>
            <scheme val="minor"/>
          </rPr>
          <t>======
ID#AAAAY_aapHQ
Secundino Torres    (2022-05-05 06:01:54)
0.251016144</t>
        </r>
      </text>
    </comment>
    <comment ref="H8" authorId="0" shapeId="0" xr:uid="{00000000-0006-0000-0200-00001B000000}">
      <text>
        <r>
          <rPr>
            <sz val="11"/>
            <color theme="1"/>
            <rFont val="Calibri"/>
            <scheme val="minor"/>
          </rPr>
          <t>======
ID#AAAAYRi00_8
Cesar Hernandez    (2022-05-05 19:52:34)
0.11111</t>
        </r>
      </text>
    </comment>
    <comment ref="I8" authorId="0" shapeId="0" xr:uid="{00000000-0006-0000-0200-00000C000000}">
      <text>
        <r>
          <rPr>
            <sz val="11"/>
            <color theme="1"/>
            <rFont val="Calibri"/>
            <scheme val="minor"/>
          </rPr>
          <t>======
ID#AAAAYRpODQo
Luis Edgardo Zapata Salaya    (2022-05-05 23:26:36)
Para el intervalo de número de visitas mayores a 3% y menores a 5% es: 
P(3% Número de visitas &lt; 5%) = 0.251 ó 25.1%</t>
        </r>
      </text>
    </comment>
    <comment ref="K8" authorId="0" shapeId="0" xr:uid="{00000000-0006-0000-0200-000017000000}">
      <text>
        <r>
          <rPr>
            <sz val="11"/>
            <color theme="1"/>
            <rFont val="Calibri"/>
            <scheme val="minor"/>
          </rPr>
          <t>======
ID#AAAAYRpODEY
Mario Alberto    (2022-05-05 21:18:44)
0.25</t>
        </r>
      </text>
    </comment>
    <comment ref="L8" authorId="0" shapeId="0" xr:uid="{00000000-0006-0000-0200-000013000000}">
      <text>
        <r>
          <rPr>
            <sz val="11"/>
            <color theme="1"/>
            <rFont val="Calibri"/>
            <scheme val="minor"/>
          </rPr>
          <t>======
ID#AAAAYRpODPs
Pilar M.    (2022-05-05 22:42:00)
P(3% &lt; NV &lt; 5%) =0.251</t>
        </r>
      </text>
    </comment>
    <comment ref="M8" authorId="0" shapeId="0" xr:uid="{00000000-0006-0000-0200-000006000000}">
      <text>
        <r>
          <rPr>
            <sz val="11"/>
            <color theme="1"/>
            <rFont val="Calibri"/>
            <scheme val="minor"/>
          </rPr>
          <t>======
ID#AAAAYRpODSk
JOEL TORRES LEYVA    (2022-05-06 01:00:08)
la probabilidad de que el activo tenga un rendimiento entre el 3% y el 5% es: 0.250982213</t>
        </r>
      </text>
    </comment>
    <comment ref="G11" authorId="0" shapeId="0" xr:uid="{00000000-0006-0000-0200-000016000000}">
      <text>
        <r>
          <rPr>
            <sz val="11"/>
            <color theme="1"/>
            <rFont val="Calibri"/>
            <scheme val="minor"/>
          </rPr>
          <t>======
ID#AAAAYRpODEw
Juan Carlos Muñoz    (2022-05-05 21:45:24)
RENDIMIENTO DE ACTIVO: Se elaboró el HISTOGRAMA, ajustándolo a clases. Se aprecia que la variable sí se ajusta a la distribución Normal.
Media = 3.01% ; Desv. Estándar = 2.95%
P(X &lt; 0%) = 0.1543
P(X &gt; 7%) = 0.0883
P(3% &lt; X &lt; 5%) = 0.2510
------
ID#AAAAYRpODTw
Victor Navarro    (2022-05-06 02:11:53)
Hola, cuál es el procedimiento para encontrar el intervalo de 3 a 5? 
Según yo, a la probabilidad de 5% se le resta la probabilidad de 3%, pero me sale un resultado muy diferente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sDViYeRUaVF7KZi1sSerlrqhTL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" authorId="0" shapeId="0" xr:uid="{00000000-0006-0000-0300-000006000000}">
      <text>
        <r>
          <rPr>
            <sz val="11"/>
            <color theme="1"/>
            <rFont val="Calibri"/>
            <scheme val="minor"/>
          </rPr>
          <t>======
ID#AAAAYRpODQ0
Luis Angel Bello Castellanos    (2022-05-06 00:02:53)
Media= 1216.4707
Desv. std.= 323.1760</t>
        </r>
      </text>
    </comment>
    <comment ref="H3" authorId="0" shapeId="0" xr:uid="{00000000-0006-0000-0300-000005000000}">
      <text>
        <r>
          <rPr>
            <sz val="11"/>
            <color theme="1"/>
            <rFont val="Calibri"/>
            <scheme val="minor"/>
          </rPr>
          <t>======
ID#AAAAYRpODQ4
Luis Angel Bello Castellanos    (2022-05-06 00:03:28)
Media= 1191.3416
Desv. std.= 352.2877</t>
        </r>
      </text>
    </comment>
    <comment ref="J3" authorId="0" shapeId="0" xr:uid="{00000000-0006-0000-0300-00000F000000}">
      <text>
        <r>
          <rPr>
            <sz val="11"/>
            <color theme="1"/>
            <rFont val="Calibri"/>
            <scheme val="minor"/>
          </rPr>
          <t>======
ID#AAAAYRi00_g
Candy Atonal Nolasco    (2022-05-05 19:47:26)
Población 124
Promedio 1216,47
Desviación estándar 323,176
Muestra 26
Promedio 785,44
Desviación estándar de la muestra 131,63</t>
        </r>
      </text>
    </comment>
    <comment ref="L3" authorId="0" shapeId="0" xr:uid="{00000000-0006-0000-0300-00000A000000}">
      <text>
        <r>
          <rPr>
            <sz val="11"/>
            <color theme="1"/>
            <rFont val="Calibri"/>
            <scheme val="minor"/>
          </rPr>
          <t>======
ID#AAAAYRpODEc
Mario Alberto    (2022-05-05 21:23:51)
Población
Promedio: 1216.47 
Desviación estándar: 324.47
Muestra (5o registros)
Promedio: 982.78
Desviación estándar: 117.05</t>
        </r>
      </text>
    </comment>
    <comment ref="F4" authorId="0" shapeId="0" xr:uid="{00000000-0006-0000-0300-00000E000000}">
      <text>
        <r>
          <rPr>
            <sz val="11"/>
            <color theme="1"/>
            <rFont val="Calibri"/>
            <scheme val="minor"/>
          </rPr>
          <t>======
ID#AAAAYRi00_k
Cesar Hernandez    (2022-05-05 19:50:42)
1216.47096</t>
        </r>
      </text>
    </comment>
    <comment ref="I4" authorId="0" shapeId="0" xr:uid="{00000000-0006-0000-0300-00000C000000}">
      <text>
        <r>
          <rPr>
            <sz val="11"/>
            <color theme="1"/>
            <rFont val="Calibri"/>
            <scheme val="minor"/>
          </rPr>
          <t>======
ID#AAAAYRi00_s
Cesar Hernandez    (2022-05-05 19:51:15)
1197.6338</t>
        </r>
      </text>
    </comment>
    <comment ref="K4" authorId="0" shapeId="0" xr:uid="{00000000-0006-0000-0300-000004000000}">
      <text>
        <r>
          <rPr>
            <sz val="11"/>
            <color theme="1"/>
            <rFont val="Calibri"/>
            <scheme val="minor"/>
          </rPr>
          <t>======
ID#AAAAYRpODRU
Luis Edgardo Zapata Salaya    (2022-05-06 00:14:39)
El promedio para la población y la Desv. Est fue de 1216.47 y 323.18 respectivamente. Para la muestra se obtuvo 1108.03 y 248.87 respectivamente.</t>
        </r>
      </text>
    </comment>
    <comment ref="F5" authorId="0" shapeId="0" xr:uid="{00000000-0006-0000-0300-00000D000000}">
      <text>
        <r>
          <rPr>
            <sz val="11"/>
            <color theme="1"/>
            <rFont val="Calibri"/>
            <scheme val="minor"/>
          </rPr>
          <t>======
ID#AAAAYRi00_o
Cesar Hernandez    (2022-05-05 19:50:56)
323.1757189</t>
        </r>
      </text>
    </comment>
    <comment ref="I5" authorId="0" shapeId="0" xr:uid="{00000000-0006-0000-0300-00000B000000}">
      <text>
        <r>
          <rPr>
            <sz val="11"/>
            <color theme="1"/>
            <rFont val="Calibri"/>
            <scheme val="minor"/>
          </rPr>
          <t>======
ID#AAAAYRi00_w
Cesar Hernandez    (2022-05-05 19:51:28)
335.9777366</t>
        </r>
      </text>
    </comment>
    <comment ref="E6" authorId="0" shapeId="0" xr:uid="{00000000-0006-0000-0300-000003000000}">
      <text>
        <r>
          <rPr>
            <sz val="11"/>
            <color theme="1"/>
            <rFont val="Calibri"/>
            <scheme val="minor"/>
          </rPr>
          <t>======
ID#AAAAYRpODS0
JOEL TORRES LEYVA    (2022-05-06 01:09:52)
mi promedio y desviación estándar poblacionales fueron: 1216.47
323.1760303 respectivamente, mientras que las muestrales fueron: 
Promedio	1279.58
Desviación estándar	354.9257058
por lo que se puede observar que son similares, siendo ligeramente mayores los valores obtenidos a través de la muestra</t>
        </r>
      </text>
    </comment>
    <comment ref="E7" authorId="0" shapeId="0" xr:uid="{00000000-0006-0000-0300-000002000000}">
      <text>
        <r>
          <rPr>
            <sz val="11"/>
            <color theme="1"/>
            <rFont val="Calibri"/>
            <scheme val="minor"/>
          </rPr>
          <t>======
ID#AAAAYRpODTo
Diana Álvarez    (2022-05-06 01:54:47)
Media 1,216.47 
Desviación 323.17</t>
        </r>
      </text>
    </comment>
    <comment ref="F7" authorId="0" shapeId="0" xr:uid="{00000000-0006-0000-0300-000009000000}">
      <text>
        <r>
          <rPr>
            <sz val="11"/>
            <color theme="1"/>
            <rFont val="Calibri"/>
            <scheme val="minor"/>
          </rPr>
          <t>======
ID#AAAAYRpODL8
Juan Carlos Muñoz    (2022-05-05 22:00:40)
Se obtuvo una MUESTRA de 50 montos de compra, generando números aleatorios, ordenándolos de mayor a menor, y copiando los 50 primeros datos de Monto a la muestra.
Se calcularon la MEDIA y DESV. ESTÁNDAR de la Población y de la Muestra:
Media POB. 1216.47; Desv. Est. POB. 323.176
Media MUESTRA 1191.18; Desv. Est. MUESTRA 298.015</t>
        </r>
      </text>
    </comment>
    <comment ref="H7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ID#AAAAYRpODTs
Diana Álvarez    (2022-05-06 01:55:25)
Media 1,213.34
Desviación 334.92</t>
        </r>
      </text>
    </comment>
    <comment ref="F8" authorId="0" shapeId="0" xr:uid="{00000000-0006-0000-0300-000008000000}">
      <text>
        <r>
          <rPr>
            <sz val="11"/>
            <color theme="1"/>
            <rFont val="Calibri"/>
            <scheme val="minor"/>
          </rPr>
          <t>======
ID#AAAAYRpODQE
Pilar M.    (2022-05-05 22:59:19)
POBLACIÓN	
Promedio= 1216.471
Desviación estándar= 323.176</t>
        </r>
      </text>
    </comment>
    <comment ref="I8" authorId="0" shapeId="0" xr:uid="{00000000-0006-0000-0300-000007000000}">
      <text>
        <r>
          <rPr>
            <sz val="11"/>
            <color theme="1"/>
            <rFont val="Calibri"/>
            <scheme val="minor"/>
          </rPr>
          <t>======
ID#AAAAYRpODQM
Pilar M.    (2022-05-05 23:07:42)
MUESTRA (50)
Promedio	1.204,17
Desviación estándar	325.02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3S6KoSbn85Xwlh6tMHpogtSqfA=="/>
    </ext>
  </extLst>
</comments>
</file>

<file path=xl/sharedStrings.xml><?xml version="1.0" encoding="utf-8"?>
<sst xmlns="http://schemas.openxmlformats.org/spreadsheetml/2006/main" count="53" uniqueCount="43">
  <si>
    <t>EJERCICIO 1</t>
  </si>
  <si>
    <t>La probabilidad de que una persona de entre 18 y 30 años tenga una wallet criptográfica es de 0.246. La probabilidad de que una persona de entre 18 y 30 años tenga una cuenta de débito bancaria es de 0.830.</t>
  </si>
  <si>
    <t>La probabilidad de que una persona de entre 18 y 30 años tenga una wallet criptográfica y una cuenta de débito bancaria es de 0.232.</t>
  </si>
  <si>
    <t>Calcula la probabilidad de que una persona de entre 18 y 30 años no tenga una wallet criptográfica</t>
  </si>
  <si>
    <t>Calcula la probabilidad de que una persona de entre 18 y 30 años no tenga una cuenta de débito bancaria</t>
  </si>
  <si>
    <t>número_visitas</t>
  </si>
  <si>
    <t>EJERCICIO2</t>
  </si>
  <si>
    <t>Realizar histograma con 6 clases</t>
  </si>
  <si>
    <t>Determina distribución</t>
  </si>
  <si>
    <t>Calcular media y desviación estándar</t>
  </si>
  <si>
    <t>P(Número de visitas &lt; 12)</t>
  </si>
  <si>
    <t>P(Número de visitas &gt; 20)</t>
  </si>
  <si>
    <t>P(14 &lt; Número de visitas &lt; 22)</t>
  </si>
  <si>
    <t>rendimiento_activo</t>
  </si>
  <si>
    <t>EJERCICIO3</t>
  </si>
  <si>
    <t>POBLACIÓN</t>
  </si>
  <si>
    <t>MUESTRA</t>
  </si>
  <si>
    <t>monto</t>
  </si>
  <si>
    <t>Aleatorio</t>
  </si>
  <si>
    <t>Promedio</t>
  </si>
  <si>
    <t>Desviación estándar</t>
  </si>
  <si>
    <t>WalletCripto</t>
  </si>
  <si>
    <t>18-30</t>
  </si>
  <si>
    <t>NoWalletCripto</t>
  </si>
  <si>
    <t>DebitoBank</t>
  </si>
  <si>
    <t>NoDebBank</t>
  </si>
  <si>
    <t>Ambas</t>
  </si>
  <si>
    <t>NoAmbas</t>
  </si>
  <si>
    <t xml:space="preserve">wallet o cuenta </t>
  </si>
  <si>
    <t>Calcula la probabilidad de que una persona de entre 18 y 30 años tenga una wallet criptográfica o una cuenta de débito bancaria no ambas</t>
  </si>
  <si>
    <t>Media</t>
  </si>
  <si>
    <t>Desv.Est</t>
  </si>
  <si>
    <t>Probabilidad</t>
  </si>
  <si>
    <t>P(Visitas&lt;12)</t>
  </si>
  <si>
    <t>P(Visitas&gt;20)</t>
  </si>
  <si>
    <t>P(visitas&lt;14&gt;22)</t>
  </si>
  <si>
    <t>Desv.Est.</t>
  </si>
  <si>
    <t>P(Rendimiento&lt;0)</t>
  </si>
  <si>
    <t>P(rendimiento &lt; 0)</t>
  </si>
  <si>
    <t>P( Rendimiento&gt; 7%)</t>
  </si>
  <si>
    <t>P(3% &lt; Rendimiento &lt; 5%)</t>
  </si>
  <si>
    <t>P(Rendimiento&gt;7%)</t>
  </si>
  <si>
    <t>P(Rendimiento3-5)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</si>
</sst>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" fontId="2" fillId="0" borderId="0" xfId="0" applyNumberFormat="1" applyFont="1"/>
    <xf numFmtId="10" fontId="2" fillId="0" borderId="0" xfId="0" applyNumberFormat="1" applyFont="1"/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Ejercicio2!$B$1</c:f>
              <c:strCache>
                <c:ptCount val="1"/>
                <c:pt idx="0">
                  <c:v>Probabilidad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Ejercicio2!$A$2:$A$1001</c:f>
              <c:numCache>
                <c:formatCode>0</c:formatCode>
                <c:ptCount val="1000"/>
                <c:pt idx="0">
                  <c:v>3.5644789426587522</c:v>
                </c:pt>
                <c:pt idx="1">
                  <c:v>5.5739165367558599</c:v>
                </c:pt>
                <c:pt idx="2">
                  <c:v>6.1971023064106703</c:v>
                </c:pt>
                <c:pt idx="3">
                  <c:v>7.7707782515208237</c:v>
                </c:pt>
                <c:pt idx="4">
                  <c:v>8.4308667687000707</c:v>
                </c:pt>
                <c:pt idx="5">
                  <c:v>8.7011458566994406</c:v>
                </c:pt>
                <c:pt idx="6">
                  <c:v>8.7551016298821196</c:v>
                </c:pt>
                <c:pt idx="7">
                  <c:v>8.9257000985671766</c:v>
                </c:pt>
                <c:pt idx="8">
                  <c:v>9.5707023723807652</c:v>
                </c:pt>
                <c:pt idx="9">
                  <c:v>9.685287336120382</c:v>
                </c:pt>
                <c:pt idx="10">
                  <c:v>10.107452039315831</c:v>
                </c:pt>
                <c:pt idx="11">
                  <c:v>10.331312791473465</c:v>
                </c:pt>
                <c:pt idx="12">
                  <c:v>11.500513705337653</c:v>
                </c:pt>
                <c:pt idx="13">
                  <c:v>11.685527665045811</c:v>
                </c:pt>
                <c:pt idx="14">
                  <c:v>12.586745965032605</c:v>
                </c:pt>
                <c:pt idx="15">
                  <c:v>12.681259517572471</c:v>
                </c:pt>
                <c:pt idx="16">
                  <c:v>12.781662048306316</c:v>
                </c:pt>
                <c:pt idx="17">
                  <c:v>13.18191929787281</c:v>
                </c:pt>
                <c:pt idx="18">
                  <c:v>13.185057054593926</c:v>
                </c:pt>
                <c:pt idx="19">
                  <c:v>13.192674072721275</c:v>
                </c:pt>
                <c:pt idx="20">
                  <c:v>13.454887079584296</c:v>
                </c:pt>
                <c:pt idx="21">
                  <c:v>13.716224697796861</c:v>
                </c:pt>
                <c:pt idx="22">
                  <c:v>13.754787273152033</c:v>
                </c:pt>
                <c:pt idx="23">
                  <c:v>13.986401467642281</c:v>
                </c:pt>
                <c:pt idx="24">
                  <c:v>14.021201008668868</c:v>
                </c:pt>
                <c:pt idx="25">
                  <c:v>14.040624404893606</c:v>
                </c:pt>
                <c:pt idx="26">
                  <c:v>14.167220383038511</c:v>
                </c:pt>
                <c:pt idx="27">
                  <c:v>14.342434537335066</c:v>
                </c:pt>
                <c:pt idx="28">
                  <c:v>14.505643361568218</c:v>
                </c:pt>
                <c:pt idx="29">
                  <c:v>14.521229827019852</c:v>
                </c:pt>
                <c:pt idx="30">
                  <c:v>14.542398316203617</c:v>
                </c:pt>
                <c:pt idx="31">
                  <c:v>14.542796220135642</c:v>
                </c:pt>
                <c:pt idx="32">
                  <c:v>14.548781832141685</c:v>
                </c:pt>
                <c:pt idx="33">
                  <c:v>14.818867652516929</c:v>
                </c:pt>
                <c:pt idx="34">
                  <c:v>14.942416823410895</c:v>
                </c:pt>
                <c:pt idx="35">
                  <c:v>15.062595179566415</c:v>
                </c:pt>
                <c:pt idx="36">
                  <c:v>15.54977170091297</c:v>
                </c:pt>
                <c:pt idx="37">
                  <c:v>15.637657310813665</c:v>
                </c:pt>
                <c:pt idx="38">
                  <c:v>15.690942331653787</c:v>
                </c:pt>
                <c:pt idx="39">
                  <c:v>16.119541709864279</c:v>
                </c:pt>
                <c:pt idx="40">
                  <c:v>16.541325562153361</c:v>
                </c:pt>
                <c:pt idx="41">
                  <c:v>16.698207713867305</c:v>
                </c:pt>
                <c:pt idx="42">
                  <c:v>16.708638481228263</c:v>
                </c:pt>
                <c:pt idx="43">
                  <c:v>16.829788859846303</c:v>
                </c:pt>
                <c:pt idx="44">
                  <c:v>16.865099991642637</c:v>
                </c:pt>
                <c:pt idx="45">
                  <c:v>16.884131168277236</c:v>
                </c:pt>
                <c:pt idx="46">
                  <c:v>16.902781494005467</c:v>
                </c:pt>
                <c:pt idx="47">
                  <c:v>17.115938630391611</c:v>
                </c:pt>
                <c:pt idx="48">
                  <c:v>17.117899728342309</c:v>
                </c:pt>
                <c:pt idx="49">
                  <c:v>17.189391696243547</c:v>
                </c:pt>
                <c:pt idx="50">
                  <c:v>17.566513674333692</c:v>
                </c:pt>
                <c:pt idx="51">
                  <c:v>17.577359398652334</c:v>
                </c:pt>
                <c:pt idx="52">
                  <c:v>17.622049694560701</c:v>
                </c:pt>
                <c:pt idx="53">
                  <c:v>17.703705265754252</c:v>
                </c:pt>
                <c:pt idx="54">
                  <c:v>18.120248154824367</c:v>
                </c:pt>
                <c:pt idx="55">
                  <c:v>18.130718712578528</c:v>
                </c:pt>
                <c:pt idx="56">
                  <c:v>18.67397126663127</c:v>
                </c:pt>
                <c:pt idx="57">
                  <c:v>18.849969860108104</c:v>
                </c:pt>
                <c:pt idx="58">
                  <c:v>19.044749519176548</c:v>
                </c:pt>
                <c:pt idx="59">
                  <c:v>19.379057034180732</c:v>
                </c:pt>
                <c:pt idx="60">
                  <c:v>19.421473593334667</c:v>
                </c:pt>
                <c:pt idx="61">
                  <c:v>19.509501311782515</c:v>
                </c:pt>
                <c:pt idx="62">
                  <c:v>19.511945578793529</c:v>
                </c:pt>
                <c:pt idx="63">
                  <c:v>19.539412318787072</c:v>
                </c:pt>
                <c:pt idx="64">
                  <c:v>19.713057594723068</c:v>
                </c:pt>
                <c:pt idx="65">
                  <c:v>19.962117034461698</c:v>
                </c:pt>
                <c:pt idx="66">
                  <c:v>20.012053977930918</c:v>
                </c:pt>
                <c:pt idx="67">
                  <c:v>20.068783709954005</c:v>
                </c:pt>
                <c:pt idx="68">
                  <c:v>20.10993834520923</c:v>
                </c:pt>
                <c:pt idx="69">
                  <c:v>20.279610266166856</c:v>
                </c:pt>
                <c:pt idx="70">
                  <c:v>20.495473149290774</c:v>
                </c:pt>
                <c:pt idx="71">
                  <c:v>20.59900775240385</c:v>
                </c:pt>
                <c:pt idx="72">
                  <c:v>20.61889158032136</c:v>
                </c:pt>
                <c:pt idx="73">
                  <c:v>20.862306468567112</c:v>
                </c:pt>
                <c:pt idx="74">
                  <c:v>21.119125034980243</c:v>
                </c:pt>
                <c:pt idx="75">
                  <c:v>21.33784714207286</c:v>
                </c:pt>
                <c:pt idx="76">
                  <c:v>21.380650236475049</c:v>
                </c:pt>
                <c:pt idx="77">
                  <c:v>21.858214535692241</c:v>
                </c:pt>
                <c:pt idx="78">
                  <c:v>21.966728622297524</c:v>
                </c:pt>
                <c:pt idx="79">
                  <c:v>22.034315447323024</c:v>
                </c:pt>
                <c:pt idx="80">
                  <c:v>22.278355613176245</c:v>
                </c:pt>
                <c:pt idx="81">
                  <c:v>22.372874850057997</c:v>
                </c:pt>
                <c:pt idx="82">
                  <c:v>22.910579486429924</c:v>
                </c:pt>
                <c:pt idx="83">
                  <c:v>23.609060048707761</c:v>
                </c:pt>
                <c:pt idx="84">
                  <c:v>24.319466360262595</c:v>
                </c:pt>
                <c:pt idx="85">
                  <c:v>24.826373232295737</c:v>
                </c:pt>
                <c:pt idx="86">
                  <c:v>25.582572602084838</c:v>
                </c:pt>
                <c:pt idx="87">
                  <c:v>28.281452654860914</c:v>
                </c:pt>
                <c:pt idx="88">
                  <c:v>31.270052244886756</c:v>
                </c:pt>
              </c:numCache>
            </c:numRef>
          </c:xVal>
          <c:yVal>
            <c:numRef>
              <c:f>Ejercicio2!$B$2:$B$1001</c:f>
              <c:numCache>
                <c:formatCode>General</c:formatCode>
                <c:ptCount val="1000"/>
                <c:pt idx="0">
                  <c:v>2.56001464922378E-3</c:v>
                </c:pt>
                <c:pt idx="1">
                  <c:v>6.8227852249280281E-3</c:v>
                </c:pt>
                <c:pt idx="2">
                  <c:v>8.9443553688678817E-3</c:v>
                </c:pt>
                <c:pt idx="3">
                  <c:v>1.6521597960400012E-2</c:v>
                </c:pt>
                <c:pt idx="4">
                  <c:v>2.0742448182842477E-2</c:v>
                </c:pt>
                <c:pt idx="5">
                  <c:v>2.2651890864588981E-2</c:v>
                </c:pt>
                <c:pt idx="6">
                  <c:v>2.3045450797775403E-2</c:v>
                </c:pt>
                <c:pt idx="7">
                  <c:v>2.4316484859886644E-2</c:v>
                </c:pt>
                <c:pt idx="8">
                  <c:v>2.9472869377059327E-2</c:v>
                </c:pt>
                <c:pt idx="9">
                  <c:v>3.0443457294325762E-2</c:v>
                </c:pt>
                <c:pt idx="10">
                  <c:v>3.4146264119165784E-2</c:v>
                </c:pt>
                <c:pt idx="11">
                  <c:v>3.6182930148797844E-2</c:v>
                </c:pt>
                <c:pt idx="12">
                  <c:v>4.7378147689790866E-2</c:v>
                </c:pt>
                <c:pt idx="13">
                  <c:v>4.9192460458988521E-2</c:v>
                </c:pt>
                <c:pt idx="14">
                  <c:v>5.7913565113126557E-2</c:v>
                </c:pt>
                <c:pt idx="15">
                  <c:v>5.8801110644000024E-2</c:v>
                </c:pt>
                <c:pt idx="16">
                  <c:v>5.9735164217107596E-2</c:v>
                </c:pt>
                <c:pt idx="17">
                  <c:v>6.3350800008581218E-2</c:v>
                </c:pt>
                <c:pt idx="18">
                  <c:v>6.3378366067972911E-2</c:v>
                </c:pt>
                <c:pt idx="19">
                  <c:v>6.34452282501239E-2</c:v>
                </c:pt>
                <c:pt idx="20">
                  <c:v>6.5696178744911751E-2</c:v>
                </c:pt>
                <c:pt idx="21">
                  <c:v>6.7830712957703251E-2</c:v>
                </c:pt>
                <c:pt idx="22">
                  <c:v>6.8135527730049134E-2</c:v>
                </c:pt>
                <c:pt idx="23">
                  <c:v>6.9906624035624684E-2</c:v>
                </c:pt>
                <c:pt idx="24">
                  <c:v>7.0163491679585757E-2</c:v>
                </c:pt>
                <c:pt idx="25">
                  <c:v>7.0305772065935523E-2</c:v>
                </c:pt>
                <c:pt idx="26">
                  <c:v>7.1213523342847279E-2</c:v>
                </c:pt>
                <c:pt idx="27">
                  <c:v>7.241160738291233E-2</c:v>
                </c:pt>
                <c:pt idx="28">
                  <c:v>7.3463441984850289E-2</c:v>
                </c:pt>
                <c:pt idx="29">
                  <c:v>7.3560533203206602E-2</c:v>
                </c:pt>
                <c:pt idx="30">
                  <c:v>7.3691439428833008E-2</c:v>
                </c:pt>
                <c:pt idx="31">
                  <c:v>7.3693889484491085E-2</c:v>
                </c:pt>
                <c:pt idx="32">
                  <c:v>7.3730698055145608E-2</c:v>
                </c:pt>
                <c:pt idx="33">
                  <c:v>7.5296990757854357E-2</c:v>
                </c:pt>
                <c:pt idx="34">
                  <c:v>7.5949633283692045E-2</c:v>
                </c:pt>
                <c:pt idx="35">
                  <c:v>7.6544442659009837E-2</c:v>
                </c:pt>
                <c:pt idx="36">
                  <c:v>7.8531407191930705E-2</c:v>
                </c:pt>
                <c:pt idx="37">
                  <c:v>7.8814532631478251E-2</c:v>
                </c:pt>
                <c:pt idx="38">
                  <c:v>7.8974647144840551E-2</c:v>
                </c:pt>
                <c:pt idx="39">
                  <c:v>7.9939097868579945E-2</c:v>
                </c:pt>
                <c:pt idx="40">
                  <c:v>8.0313743640481328E-2</c:v>
                </c:pt>
                <c:pt idx="41">
                  <c:v>8.0305648010013456E-2</c:v>
                </c:pt>
                <c:pt idx="42">
                  <c:v>8.0302269375343308E-2</c:v>
                </c:pt>
                <c:pt idx="43">
                  <c:v>8.023711030403638E-2</c:v>
                </c:pt>
                <c:pt idx="44">
                  <c:v>8.0209146795370917E-2</c:v>
                </c:pt>
                <c:pt idx="45">
                  <c:v>8.019239881952929E-2</c:v>
                </c:pt>
                <c:pt idx="46">
                  <c:v>8.017484742673979E-2</c:v>
                </c:pt>
                <c:pt idx="47">
                  <c:v>7.9894473014140835E-2</c:v>
                </c:pt>
                <c:pt idx="48">
                  <c:v>7.989121497092945E-2</c:v>
                </c:pt>
                <c:pt idx="49">
                  <c:v>7.9764043659753037E-2</c:v>
                </c:pt>
                <c:pt idx="50">
                  <c:v>7.8825805752836042E-2</c:v>
                </c:pt>
                <c:pt idx="51">
                  <c:v>7.8792266895101271E-2</c:v>
                </c:pt>
                <c:pt idx="52">
                  <c:v>7.865026262247761E-2</c:v>
                </c:pt>
                <c:pt idx="53">
                  <c:v>7.8375071545897804E-2</c:v>
                </c:pt>
                <c:pt idx="54">
                  <c:v>7.6663056902447305E-2</c:v>
                </c:pt>
                <c:pt idx="55">
                  <c:v>7.6613564805687914E-2</c:v>
                </c:pt>
                <c:pt idx="56">
                  <c:v>7.3638760573002102E-2</c:v>
                </c:pt>
                <c:pt idx="57">
                  <c:v>7.2513720335944137E-2</c:v>
                </c:pt>
                <c:pt idx="58">
                  <c:v>7.1184381872857055E-2</c:v>
                </c:pt>
                <c:pt idx="59">
                  <c:v>6.8712581033978967E-2</c:v>
                </c:pt>
                <c:pt idx="60">
                  <c:v>6.8383010574616251E-2</c:v>
                </c:pt>
                <c:pt idx="61">
                  <c:v>6.7688329143441792E-2</c:v>
                </c:pt>
                <c:pt idx="62">
                  <c:v>6.7668837658700007E-2</c:v>
                </c:pt>
                <c:pt idx="63">
                  <c:v>6.74490702023475E-2</c:v>
                </c:pt>
                <c:pt idx="64">
                  <c:v>6.6029369607658456E-2</c:v>
                </c:pt>
                <c:pt idx="65">
                  <c:v>6.3908592126173031E-2</c:v>
                </c:pt>
                <c:pt idx="66">
                  <c:v>6.3472430471609637E-2</c:v>
                </c:pt>
                <c:pt idx="67">
                  <c:v>6.2972825844529082E-2</c:v>
                </c:pt>
                <c:pt idx="68">
                  <c:v>6.2607738373025898E-2</c:v>
                </c:pt>
                <c:pt idx="69">
                  <c:v>6.1080477514103018E-2</c:v>
                </c:pt>
                <c:pt idx="70">
                  <c:v>5.9091416527957186E-2</c:v>
                </c:pt>
                <c:pt idx="71">
                  <c:v>5.8121548847463254E-2</c:v>
                </c:pt>
                <c:pt idx="72">
                  <c:v>5.793423439558576E-2</c:v>
                </c:pt>
                <c:pt idx="73">
                  <c:v>5.5617210746983309E-2</c:v>
                </c:pt>
                <c:pt idx="74">
                  <c:v>5.3134458465412177E-2</c:v>
                </c:pt>
                <c:pt idx="75">
                  <c:v>5.0999958298989172E-2</c:v>
                </c:pt>
                <c:pt idx="76">
                  <c:v>5.0580909869263446E-2</c:v>
                </c:pt>
                <c:pt idx="77">
                  <c:v>4.5900860008385794E-2</c:v>
                </c:pt>
                <c:pt idx="78">
                  <c:v>4.4841480884433682E-2</c:v>
                </c:pt>
                <c:pt idx="79">
                  <c:v>4.4183391502705394E-2</c:v>
                </c:pt>
                <c:pt idx="80">
                  <c:v>4.1822048816445946E-2</c:v>
                </c:pt>
                <c:pt idx="81">
                  <c:v>4.0915215090637537E-2</c:v>
                </c:pt>
                <c:pt idx="82">
                  <c:v>3.5870068078323429E-2</c:v>
                </c:pt>
                <c:pt idx="83">
                  <c:v>2.9709172901484487E-2</c:v>
                </c:pt>
                <c:pt idx="84">
                  <c:v>2.403486985068894E-2</c:v>
                </c:pt>
                <c:pt idx="85">
                  <c:v>2.0404661911770986E-2</c:v>
                </c:pt>
                <c:pt idx="86">
                  <c:v>1.5676071004375965E-2</c:v>
                </c:pt>
                <c:pt idx="87">
                  <c:v>5.0644976313880454E-3</c:v>
                </c:pt>
                <c:pt idx="88">
                  <c:v>1.0269430142719686E-3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0C-4A83-861B-2EE2250A5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2015"/>
        <c:axId val="1214817855"/>
      </c:scatterChart>
      <c:valAx>
        <c:axId val="1214822015"/>
        <c:scaling>
          <c:orientation val="minMax"/>
          <c:max val="31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17855"/>
        <c:crosses val="autoZero"/>
        <c:crossBetween val="midCat"/>
      </c:valAx>
      <c:valAx>
        <c:axId val="12148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Ejercicio3!$B$1</c:f>
              <c:strCache>
                <c:ptCount val="1"/>
                <c:pt idx="0">
                  <c:v>Probabilidad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Ejercicio3!$A$2:$A$1001</c:f>
              <c:numCache>
                <c:formatCode>0.00%</c:formatCode>
                <c:ptCount val="1000"/>
                <c:pt idx="0">
                  <c:v>-4.1240874392259867E-2</c:v>
                </c:pt>
                <c:pt idx="1">
                  <c:v>-3.7975424615014346E-2</c:v>
                </c:pt>
                <c:pt idx="2">
                  <c:v>-3.5566173150017859E-2</c:v>
                </c:pt>
                <c:pt idx="3">
                  <c:v>-3.1639884522464128E-2</c:v>
                </c:pt>
                <c:pt idx="4">
                  <c:v>-3.0643442127201707E-2</c:v>
                </c:pt>
                <c:pt idx="5">
                  <c:v>-3.0345764511311428E-2</c:v>
                </c:pt>
                <c:pt idx="6">
                  <c:v>-2.7699134929152207E-2</c:v>
                </c:pt>
                <c:pt idx="7">
                  <c:v>-2.6031758292391897E-2</c:v>
                </c:pt>
                <c:pt idx="8">
                  <c:v>-2.5178561312658714E-2</c:v>
                </c:pt>
                <c:pt idx="9">
                  <c:v>-2.316630428498611E-2</c:v>
                </c:pt>
                <c:pt idx="10">
                  <c:v>-2.1931119530508296E-2</c:v>
                </c:pt>
                <c:pt idx="11">
                  <c:v>-2.0749276640289464E-2</c:v>
                </c:pt>
                <c:pt idx="12">
                  <c:v>-1.721616257231217E-2</c:v>
                </c:pt>
                <c:pt idx="13">
                  <c:v>-1.7187104216590525E-2</c:v>
                </c:pt>
                <c:pt idx="14">
                  <c:v>-1.7100338422041388E-2</c:v>
                </c:pt>
                <c:pt idx="15">
                  <c:v>-1.6750001062918456E-2</c:v>
                </c:pt>
                <c:pt idx="16">
                  <c:v>-1.653854354475625E-2</c:v>
                </c:pt>
                <c:pt idx="17">
                  <c:v>-1.483119461585302E-2</c:v>
                </c:pt>
                <c:pt idx="18">
                  <c:v>-1.3349218474049122E-2</c:v>
                </c:pt>
                <c:pt idx="19">
                  <c:v>-1.138798409914598E-2</c:v>
                </c:pt>
                <c:pt idx="20">
                  <c:v>-1.1349512473260985E-2</c:v>
                </c:pt>
                <c:pt idx="21">
                  <c:v>-1.0854701880761423E-2</c:v>
                </c:pt>
                <c:pt idx="22">
                  <c:v>-9.5170625481288892E-3</c:v>
                </c:pt>
                <c:pt idx="23">
                  <c:v>-8.7817360817454768E-3</c:v>
                </c:pt>
                <c:pt idx="24">
                  <c:v>-8.7226644008653251E-3</c:v>
                </c:pt>
                <c:pt idx="25">
                  <c:v>-8.64422048283741E-3</c:v>
                </c:pt>
                <c:pt idx="26">
                  <c:v>-8.0632580047124078E-3</c:v>
                </c:pt>
                <c:pt idx="27">
                  <c:v>-8.0058916263980803E-3</c:v>
                </c:pt>
                <c:pt idx="28">
                  <c:v>-7.939180190023036E-3</c:v>
                </c:pt>
                <c:pt idx="29">
                  <c:v>-7.027730074641296E-3</c:v>
                </c:pt>
                <c:pt idx="30">
                  <c:v>-6.8812104781856773E-3</c:v>
                </c:pt>
                <c:pt idx="31">
                  <c:v>-6.5817593476269406E-3</c:v>
                </c:pt>
                <c:pt idx="32">
                  <c:v>-6.1344243785599259E-3</c:v>
                </c:pt>
                <c:pt idx="33">
                  <c:v>-6.0458850693423313E-3</c:v>
                </c:pt>
                <c:pt idx="34">
                  <c:v>-5.6816324412822736E-3</c:v>
                </c:pt>
                <c:pt idx="35">
                  <c:v>-5.4602159561356542E-3</c:v>
                </c:pt>
                <c:pt idx="36">
                  <c:v>-5.0441221300745395E-3</c:v>
                </c:pt>
                <c:pt idx="37">
                  <c:v>-4.5214127875980933E-3</c:v>
                </c:pt>
                <c:pt idx="38">
                  <c:v>-3.2443458021036362E-3</c:v>
                </c:pt>
                <c:pt idx="39">
                  <c:v>-2.5585413222317596E-3</c:v>
                </c:pt>
                <c:pt idx="40">
                  <c:v>-2.3412175632431184E-3</c:v>
                </c:pt>
                <c:pt idx="41">
                  <c:v>-1.9876742352964369E-3</c:v>
                </c:pt>
                <c:pt idx="42">
                  <c:v>-1.8923137158155454E-3</c:v>
                </c:pt>
                <c:pt idx="43">
                  <c:v>-9.9559741460252676E-4</c:v>
                </c:pt>
                <c:pt idx="44">
                  <c:v>-5.9894403779180844E-4</c:v>
                </c:pt>
                <c:pt idx="45">
                  <c:v>7.1645814938237767E-4</c:v>
                </c:pt>
                <c:pt idx="46">
                  <c:v>7.6195562183856841E-4</c:v>
                </c:pt>
                <c:pt idx="47">
                  <c:v>2.2295390099869097E-3</c:v>
                </c:pt>
                <c:pt idx="48">
                  <c:v>3.6596739537897507E-3</c:v>
                </c:pt>
                <c:pt idx="49">
                  <c:v>4.6715322842472221E-3</c:v>
                </c:pt>
                <c:pt idx="50">
                  <c:v>5.9156528241699549E-3</c:v>
                </c:pt>
                <c:pt idx="51">
                  <c:v>6.4666701892390835E-3</c:v>
                </c:pt>
                <c:pt idx="52">
                  <c:v>6.4816768518183368E-3</c:v>
                </c:pt>
                <c:pt idx="53">
                  <c:v>6.5563008920988056E-3</c:v>
                </c:pt>
                <c:pt idx="54">
                  <c:v>7.0782599014462891E-3</c:v>
                </c:pt>
                <c:pt idx="55">
                  <c:v>7.6899178257561276E-3</c:v>
                </c:pt>
                <c:pt idx="56">
                  <c:v>8.1149815433134778E-3</c:v>
                </c:pt>
                <c:pt idx="57">
                  <c:v>8.8429752086638461E-3</c:v>
                </c:pt>
                <c:pt idx="58">
                  <c:v>9.1928350830683472E-3</c:v>
                </c:pt>
                <c:pt idx="59">
                  <c:v>9.7739339853986154E-3</c:v>
                </c:pt>
                <c:pt idx="60">
                  <c:v>1.0268539941590278E-2</c:v>
                </c:pt>
                <c:pt idx="61">
                  <c:v>1.0945817908633033E-2</c:v>
                </c:pt>
                <c:pt idx="62">
                  <c:v>1.1156968472333391E-2</c:v>
                </c:pt>
                <c:pt idx="63">
                  <c:v>1.2838294484082143E-2</c:v>
                </c:pt>
                <c:pt idx="64">
                  <c:v>1.364527776428149E-2</c:v>
                </c:pt>
                <c:pt idx="65">
                  <c:v>1.3665980137430596E-2</c:v>
                </c:pt>
                <c:pt idx="66">
                  <c:v>1.4288381467905127E-2</c:v>
                </c:pt>
                <c:pt idx="67">
                  <c:v>1.4668629834032616E-2</c:v>
                </c:pt>
                <c:pt idx="68">
                  <c:v>1.4958053785504306E-2</c:v>
                </c:pt>
                <c:pt idx="69">
                  <c:v>1.5357196904061128E-2</c:v>
                </c:pt>
                <c:pt idx="70">
                  <c:v>1.548806182296248E-2</c:v>
                </c:pt>
                <c:pt idx="71">
                  <c:v>1.5651293384563177E-2</c:v>
                </c:pt>
                <c:pt idx="72">
                  <c:v>1.5696415690454886E-2</c:v>
                </c:pt>
                <c:pt idx="73">
                  <c:v>1.5759068506723269E-2</c:v>
                </c:pt>
                <c:pt idx="74">
                  <c:v>1.6230857514584203E-2</c:v>
                </c:pt>
                <c:pt idx="75">
                  <c:v>1.6553671290294732E-2</c:v>
                </c:pt>
                <c:pt idx="76">
                  <c:v>1.6734331044118152E-2</c:v>
                </c:pt>
                <c:pt idx="77">
                  <c:v>1.7057485880341845E-2</c:v>
                </c:pt>
                <c:pt idx="78">
                  <c:v>1.7902497407759073E-2</c:v>
                </c:pt>
                <c:pt idx="79">
                  <c:v>1.7985306900355498E-2</c:v>
                </c:pt>
                <c:pt idx="80">
                  <c:v>1.8116683410026597E-2</c:v>
                </c:pt>
                <c:pt idx="81">
                  <c:v>1.8131280799990053E-2</c:v>
                </c:pt>
                <c:pt idx="82">
                  <c:v>1.840065039328765E-2</c:v>
                </c:pt>
                <c:pt idx="83">
                  <c:v>1.8483016507216961E-2</c:v>
                </c:pt>
                <c:pt idx="84">
                  <c:v>1.8560471349756698E-2</c:v>
                </c:pt>
                <c:pt idx="85">
                  <c:v>1.8710333339241332E-2</c:v>
                </c:pt>
                <c:pt idx="86">
                  <c:v>1.8748941389331593E-2</c:v>
                </c:pt>
                <c:pt idx="87">
                  <c:v>1.8917800449399509E-2</c:v>
                </c:pt>
                <c:pt idx="88">
                  <c:v>1.9230587046022991E-2</c:v>
                </c:pt>
                <c:pt idx="89">
                  <c:v>1.9285838849155697E-2</c:v>
                </c:pt>
                <c:pt idx="90">
                  <c:v>1.9614211911230812E-2</c:v>
                </c:pt>
                <c:pt idx="91">
                  <c:v>2.047232016235357E-2</c:v>
                </c:pt>
                <c:pt idx="92">
                  <c:v>2.0972280768601921E-2</c:v>
                </c:pt>
                <c:pt idx="93">
                  <c:v>2.106446942531038E-2</c:v>
                </c:pt>
                <c:pt idx="94">
                  <c:v>2.1215559232642407E-2</c:v>
                </c:pt>
                <c:pt idx="95">
                  <c:v>2.1307577359094283E-2</c:v>
                </c:pt>
                <c:pt idx="96">
                  <c:v>2.1408940543606876E-2</c:v>
                </c:pt>
                <c:pt idx="97">
                  <c:v>2.1663167050119954E-2</c:v>
                </c:pt>
                <c:pt idx="98">
                  <c:v>2.1761904068681177E-2</c:v>
                </c:pt>
                <c:pt idx="99">
                  <c:v>2.1893451108608859E-2</c:v>
                </c:pt>
                <c:pt idx="100">
                  <c:v>2.2263945144059834E-2</c:v>
                </c:pt>
                <c:pt idx="101">
                  <c:v>2.2425437297043389E-2</c:v>
                </c:pt>
                <c:pt idx="102">
                  <c:v>2.2472230799449606E-2</c:v>
                </c:pt>
                <c:pt idx="103">
                  <c:v>2.3030205798987298E-2</c:v>
                </c:pt>
                <c:pt idx="104">
                  <c:v>2.3421299889433429E-2</c:v>
                </c:pt>
                <c:pt idx="105">
                  <c:v>2.3625833879178389E-2</c:v>
                </c:pt>
                <c:pt idx="106">
                  <c:v>2.3904412106331437E-2</c:v>
                </c:pt>
                <c:pt idx="107">
                  <c:v>2.4138550148619105E-2</c:v>
                </c:pt>
                <c:pt idx="108">
                  <c:v>2.4196496329805812E-2</c:v>
                </c:pt>
                <c:pt idx="109">
                  <c:v>2.4312286374025278E-2</c:v>
                </c:pt>
                <c:pt idx="110">
                  <c:v>2.4652391917753265E-2</c:v>
                </c:pt>
                <c:pt idx="111">
                  <c:v>2.4834961610450408E-2</c:v>
                </c:pt>
                <c:pt idx="112">
                  <c:v>2.4851127878774422E-2</c:v>
                </c:pt>
                <c:pt idx="113">
                  <c:v>2.5132843862648586E-2</c:v>
                </c:pt>
                <c:pt idx="114">
                  <c:v>2.5146690919483079E-2</c:v>
                </c:pt>
                <c:pt idx="115">
                  <c:v>2.5280488958797649E-2</c:v>
                </c:pt>
                <c:pt idx="116">
                  <c:v>2.5550233718659728E-2</c:v>
                </c:pt>
                <c:pt idx="117">
                  <c:v>2.5649345903785432E-2</c:v>
                </c:pt>
                <c:pt idx="118">
                  <c:v>2.5729972609097602E-2</c:v>
                </c:pt>
                <c:pt idx="119">
                  <c:v>2.6017759470106101E-2</c:v>
                </c:pt>
                <c:pt idx="120">
                  <c:v>2.6293882061564362E-2</c:v>
                </c:pt>
                <c:pt idx="121">
                  <c:v>2.6461752046144101E-2</c:v>
                </c:pt>
                <c:pt idx="122">
                  <c:v>2.682948349143844E-2</c:v>
                </c:pt>
                <c:pt idx="123">
                  <c:v>2.7192440089548471E-2</c:v>
                </c:pt>
                <c:pt idx="124">
                  <c:v>2.7738853137689874E-2</c:v>
                </c:pt>
                <c:pt idx="125">
                  <c:v>2.826671249391511E-2</c:v>
                </c:pt>
                <c:pt idx="126">
                  <c:v>2.8434241417981683E-2</c:v>
                </c:pt>
                <c:pt idx="127">
                  <c:v>2.853983375285752E-2</c:v>
                </c:pt>
                <c:pt idx="128">
                  <c:v>2.8672915565094444E-2</c:v>
                </c:pt>
                <c:pt idx="129">
                  <c:v>2.8847368017578263E-2</c:v>
                </c:pt>
                <c:pt idx="130">
                  <c:v>2.9249103196035138E-2</c:v>
                </c:pt>
                <c:pt idx="131">
                  <c:v>2.9345555109158157E-2</c:v>
                </c:pt>
                <c:pt idx="132">
                  <c:v>2.9419053649745182E-2</c:v>
                </c:pt>
                <c:pt idx="133">
                  <c:v>2.9731430973752866E-2</c:v>
                </c:pt>
                <c:pt idx="134">
                  <c:v>3.0156665221566799E-2</c:v>
                </c:pt>
                <c:pt idx="135">
                  <c:v>3.0782511263224295E-2</c:v>
                </c:pt>
                <c:pt idx="136">
                  <c:v>3.0817060693207894E-2</c:v>
                </c:pt>
                <c:pt idx="137">
                  <c:v>3.1072821972030214E-2</c:v>
                </c:pt>
                <c:pt idx="138">
                  <c:v>3.1082030605885665E-2</c:v>
                </c:pt>
                <c:pt idx="139">
                  <c:v>3.1587209437985438E-2</c:v>
                </c:pt>
                <c:pt idx="140">
                  <c:v>3.257266968472395E-2</c:v>
                </c:pt>
                <c:pt idx="141">
                  <c:v>3.2688630259199998E-2</c:v>
                </c:pt>
                <c:pt idx="142">
                  <c:v>3.2767517555895027E-2</c:v>
                </c:pt>
                <c:pt idx="143">
                  <c:v>3.2983442966779693E-2</c:v>
                </c:pt>
                <c:pt idx="144">
                  <c:v>3.370969722351292E-2</c:v>
                </c:pt>
                <c:pt idx="145">
                  <c:v>3.3763380148285067E-2</c:v>
                </c:pt>
                <c:pt idx="146">
                  <c:v>3.3775044417835305E-2</c:v>
                </c:pt>
                <c:pt idx="147">
                  <c:v>3.4493045010149943E-2</c:v>
                </c:pt>
                <c:pt idx="148">
                  <c:v>3.4903886504308319E-2</c:v>
                </c:pt>
                <c:pt idx="149">
                  <c:v>3.4957978701696264E-2</c:v>
                </c:pt>
                <c:pt idx="150">
                  <c:v>3.5052111403329762E-2</c:v>
                </c:pt>
                <c:pt idx="151">
                  <c:v>3.5228780749149154E-2</c:v>
                </c:pt>
                <c:pt idx="152">
                  <c:v>3.5235840701771666E-2</c:v>
                </c:pt>
                <c:pt idx="153">
                  <c:v>3.5242900654394178E-2</c:v>
                </c:pt>
                <c:pt idx="154">
                  <c:v>3.5370252650009933E-2</c:v>
                </c:pt>
                <c:pt idx="155">
                  <c:v>3.55733541855996E-2</c:v>
                </c:pt>
                <c:pt idx="156">
                  <c:v>3.6113423508196137E-2</c:v>
                </c:pt>
                <c:pt idx="157">
                  <c:v>3.7460748959402553E-2</c:v>
                </c:pt>
                <c:pt idx="158">
                  <c:v>3.8129091141000389E-2</c:v>
                </c:pt>
                <c:pt idx="159">
                  <c:v>3.8281749826692975E-2</c:v>
                </c:pt>
                <c:pt idx="160">
                  <c:v>3.868532673192094E-2</c:v>
                </c:pt>
                <c:pt idx="161">
                  <c:v>3.8924444257700815E-2</c:v>
                </c:pt>
                <c:pt idx="162">
                  <c:v>3.9122600415849591E-2</c:v>
                </c:pt>
                <c:pt idx="163">
                  <c:v>3.9159366739168762E-2</c:v>
                </c:pt>
                <c:pt idx="164">
                  <c:v>3.9218165571638382E-2</c:v>
                </c:pt>
                <c:pt idx="165">
                  <c:v>3.9242721928586251E-2</c:v>
                </c:pt>
                <c:pt idx="166">
                  <c:v>3.951052264352329E-2</c:v>
                </c:pt>
                <c:pt idx="167">
                  <c:v>4.0536057500558671E-2</c:v>
                </c:pt>
                <c:pt idx="168">
                  <c:v>4.0585954653634689E-2</c:v>
                </c:pt>
                <c:pt idx="169">
                  <c:v>4.1142122032452606E-2</c:v>
                </c:pt>
                <c:pt idx="170">
                  <c:v>4.1268007467861752E-2</c:v>
                </c:pt>
                <c:pt idx="171">
                  <c:v>4.1431989362591411E-2</c:v>
                </c:pt>
                <c:pt idx="172">
                  <c:v>4.144460860157851E-2</c:v>
                </c:pt>
                <c:pt idx="173">
                  <c:v>4.1837305676436516E-2</c:v>
                </c:pt>
                <c:pt idx="174">
                  <c:v>4.233723217663355E-2</c:v>
                </c:pt>
                <c:pt idx="175">
                  <c:v>4.3497588254522997E-2</c:v>
                </c:pt>
                <c:pt idx="176">
                  <c:v>4.3628180325013817E-2</c:v>
                </c:pt>
                <c:pt idx="177">
                  <c:v>4.3756453184015116E-2</c:v>
                </c:pt>
                <c:pt idx="178">
                  <c:v>4.3895503555232425E-2</c:v>
                </c:pt>
                <c:pt idx="179">
                  <c:v>4.4881270756432785E-2</c:v>
                </c:pt>
                <c:pt idx="180">
                  <c:v>4.4910738384770228E-2</c:v>
                </c:pt>
                <c:pt idx="181">
                  <c:v>4.5318885500874602E-2</c:v>
                </c:pt>
                <c:pt idx="182">
                  <c:v>4.5784603631601202E-2</c:v>
                </c:pt>
                <c:pt idx="183">
                  <c:v>4.6010829069983446E-2</c:v>
                </c:pt>
                <c:pt idx="184">
                  <c:v>4.6246331354323773E-2</c:v>
                </c:pt>
                <c:pt idx="185">
                  <c:v>4.6640324459131806E-2</c:v>
                </c:pt>
                <c:pt idx="186">
                  <c:v>4.6962319689610739E-2</c:v>
                </c:pt>
                <c:pt idx="187">
                  <c:v>4.6965082279767374E-2</c:v>
                </c:pt>
                <c:pt idx="188">
                  <c:v>4.7961388250824528E-2</c:v>
                </c:pt>
                <c:pt idx="189">
                  <c:v>4.8221003513445611E-2</c:v>
                </c:pt>
                <c:pt idx="190">
                  <c:v>4.9070210085174766E-2</c:v>
                </c:pt>
                <c:pt idx="191">
                  <c:v>4.9146096049353945E-2</c:v>
                </c:pt>
                <c:pt idx="192">
                  <c:v>4.9495205590629483E-2</c:v>
                </c:pt>
                <c:pt idx="193">
                  <c:v>4.951580564562464E-2</c:v>
                </c:pt>
                <c:pt idx="194">
                  <c:v>5.0286124920658766E-2</c:v>
                </c:pt>
                <c:pt idx="195">
                  <c:v>5.0328143575880675E-2</c:v>
                </c:pt>
                <c:pt idx="196">
                  <c:v>5.1153919290355405E-2</c:v>
                </c:pt>
                <c:pt idx="197">
                  <c:v>5.2050703803671057E-2</c:v>
                </c:pt>
                <c:pt idx="198">
                  <c:v>5.2085287339705973E-2</c:v>
                </c:pt>
                <c:pt idx="199">
                  <c:v>5.2728663891740142E-2</c:v>
                </c:pt>
                <c:pt idx="200">
                  <c:v>5.2988552002771756E-2</c:v>
                </c:pt>
                <c:pt idx="201">
                  <c:v>5.314666765667498E-2</c:v>
                </c:pt>
                <c:pt idx="202">
                  <c:v>5.3159627956175244E-2</c:v>
                </c:pt>
                <c:pt idx="203">
                  <c:v>5.4087039703573099E-2</c:v>
                </c:pt>
                <c:pt idx="204">
                  <c:v>5.4170190256682689E-2</c:v>
                </c:pt>
                <c:pt idx="205">
                  <c:v>5.4608998712920583E-2</c:v>
                </c:pt>
                <c:pt idx="206">
                  <c:v>5.5204149308393242E-2</c:v>
                </c:pt>
                <c:pt idx="207">
                  <c:v>5.5792546905705238E-2</c:v>
                </c:pt>
                <c:pt idx="208">
                  <c:v>5.6352704692527185E-2</c:v>
                </c:pt>
                <c:pt idx="209">
                  <c:v>5.7484889172029215E-2</c:v>
                </c:pt>
                <c:pt idx="210">
                  <c:v>5.7747573979268781E-2</c:v>
                </c:pt>
                <c:pt idx="211">
                  <c:v>5.7829428502428344E-2</c:v>
                </c:pt>
                <c:pt idx="212">
                  <c:v>5.8110121304763014E-2</c:v>
                </c:pt>
                <c:pt idx="213">
                  <c:v>5.8825461625074967E-2</c:v>
                </c:pt>
                <c:pt idx="214">
                  <c:v>5.9209222914488054E-2</c:v>
                </c:pt>
                <c:pt idx="215">
                  <c:v>5.9448238122113979E-2</c:v>
                </c:pt>
                <c:pt idx="216">
                  <c:v>6.0731717045255935E-2</c:v>
                </c:pt>
                <c:pt idx="217">
                  <c:v>6.209050212970469E-2</c:v>
                </c:pt>
                <c:pt idx="218">
                  <c:v>6.3024325814750037E-2</c:v>
                </c:pt>
                <c:pt idx="219">
                  <c:v>6.3435644793626844E-2</c:v>
                </c:pt>
                <c:pt idx="220">
                  <c:v>6.371967998899053E-2</c:v>
                </c:pt>
                <c:pt idx="221">
                  <c:v>6.3724318411969572E-2</c:v>
                </c:pt>
                <c:pt idx="222">
                  <c:v>6.3876840673456892E-2</c:v>
                </c:pt>
                <c:pt idx="223">
                  <c:v>6.4053646443481549E-2</c:v>
                </c:pt>
                <c:pt idx="224">
                  <c:v>6.4184750104742117E-2</c:v>
                </c:pt>
                <c:pt idx="225">
                  <c:v>6.5654175219661548E-2</c:v>
                </c:pt>
                <c:pt idx="226">
                  <c:v>6.6870533433812662E-2</c:v>
                </c:pt>
                <c:pt idx="227">
                  <c:v>6.7261934478720642E-2</c:v>
                </c:pt>
                <c:pt idx="228">
                  <c:v>6.7438603824540033E-2</c:v>
                </c:pt>
                <c:pt idx="229">
                  <c:v>6.7519366954057469E-2</c:v>
                </c:pt>
                <c:pt idx="230">
                  <c:v>6.7796103454439427E-2</c:v>
                </c:pt>
                <c:pt idx="231">
                  <c:v>6.8259400055522557E-2</c:v>
                </c:pt>
                <c:pt idx="232">
                  <c:v>6.8720991354039862E-2</c:v>
                </c:pt>
                <c:pt idx="233">
                  <c:v>6.9122828850650686E-2</c:v>
                </c:pt>
                <c:pt idx="234">
                  <c:v>6.9443766793538808E-2</c:v>
                </c:pt>
                <c:pt idx="235">
                  <c:v>6.9514434531866565E-2</c:v>
                </c:pt>
                <c:pt idx="236">
                  <c:v>7.0136528907879248E-2</c:v>
                </c:pt>
                <c:pt idx="237">
                  <c:v>7.1187540985248043E-2</c:v>
                </c:pt>
                <c:pt idx="238">
                  <c:v>7.1743196773296214E-2</c:v>
                </c:pt>
                <c:pt idx="239">
                  <c:v>7.2053288991865694E-2</c:v>
                </c:pt>
                <c:pt idx="240">
                  <c:v>7.2093124859803348E-2</c:v>
                </c:pt>
                <c:pt idx="241">
                  <c:v>7.246965566633734E-2</c:v>
                </c:pt>
                <c:pt idx="242">
                  <c:v>7.5449569581961251E-2</c:v>
                </c:pt>
                <c:pt idx="243">
                  <c:v>7.9041755330818697E-2</c:v>
                </c:pt>
                <c:pt idx="244">
                  <c:v>7.928322617413941E-2</c:v>
                </c:pt>
                <c:pt idx="245">
                  <c:v>7.9886630434030659E-2</c:v>
                </c:pt>
                <c:pt idx="246">
                  <c:v>8.1041734180017366E-2</c:v>
                </c:pt>
                <c:pt idx="247">
                  <c:v>8.3961894293734796E-2</c:v>
                </c:pt>
                <c:pt idx="248">
                  <c:v>8.4077854868210844E-2</c:v>
                </c:pt>
                <c:pt idx="249">
                  <c:v>8.566637831432744E-2</c:v>
                </c:pt>
                <c:pt idx="250">
                  <c:v>9.1328528529684982E-2</c:v>
                </c:pt>
                <c:pt idx="251">
                  <c:v>9.2985809775255612E-2</c:v>
                </c:pt>
                <c:pt idx="252">
                  <c:v>9.3957695813570163E-2</c:v>
                </c:pt>
                <c:pt idx="253">
                  <c:v>9.8286708695068947E-2</c:v>
                </c:pt>
                <c:pt idx="254">
                  <c:v>0.10189485607594251</c:v>
                </c:pt>
                <c:pt idx="255">
                  <c:v>0.11754980647861957</c:v>
                </c:pt>
                <c:pt idx="256">
                  <c:v>0.12239995982423424</c:v>
                </c:pt>
              </c:numCache>
            </c:numRef>
          </c:xVal>
          <c:yVal>
            <c:numRef>
              <c:f>Ejercicio3!$B$2:$B$1001</c:f>
              <c:numCache>
                <c:formatCode>General</c:formatCode>
                <c:ptCount val="1000"/>
                <c:pt idx="0">
                  <c:v>0.74013844193432932</c:v>
                </c:pt>
                <c:pt idx="1">
                  <c:v>0.9595849809762893</c:v>
                </c:pt>
                <c:pt idx="2">
                  <c:v>1.1531817121304235</c:v>
                </c:pt>
                <c:pt idx="3">
                  <c:v>1.5339274665248765</c:v>
                </c:pt>
                <c:pt idx="4">
                  <c:v>1.644505641877527</c:v>
                </c:pt>
                <c:pt idx="5">
                  <c:v>1.6786918945424545</c:v>
                </c:pt>
                <c:pt idx="6">
                  <c:v>2.0067164512883582</c:v>
                </c:pt>
                <c:pt idx="7">
                  <c:v>2.2363410711200751</c:v>
                </c:pt>
                <c:pt idx="8">
                  <c:v>2.3609221735205632</c:v>
                </c:pt>
                <c:pt idx="9">
                  <c:v>2.6741162916669299</c:v>
                </c:pt>
                <c:pt idx="10">
                  <c:v>2.8800080774517118</c:v>
                </c:pt>
                <c:pt idx="11">
                  <c:v>3.0867974070793358</c:v>
                </c:pt>
                <c:pt idx="12">
                  <c:v>3.7618988041288892</c:v>
                </c:pt>
                <c:pt idx="13">
                  <c:v>3.7678008642357992</c:v>
                </c:pt>
                <c:pt idx="14">
                  <c:v>3.7854573711771131</c:v>
                </c:pt>
                <c:pt idx="15">
                  <c:v>3.8572581651359839</c:v>
                </c:pt>
                <c:pt idx="16">
                  <c:v>3.9009888844592431</c:v>
                </c:pt>
                <c:pt idx="17">
                  <c:v>4.264756164298098</c:v>
                </c:pt>
                <c:pt idx="18">
                  <c:v>4.5954859557422356</c:v>
                </c:pt>
                <c:pt idx="19">
                  <c:v>5.0534181216469296</c:v>
                </c:pt>
                <c:pt idx="20">
                  <c:v>5.062620871423352</c:v>
                </c:pt>
                <c:pt idx="21">
                  <c:v>5.1817084365043753</c:v>
                </c:pt>
                <c:pt idx="22">
                  <c:v>5.5101408153423295</c:v>
                </c:pt>
                <c:pt idx="23">
                  <c:v>5.6945162953432975</c:v>
                </c:pt>
                <c:pt idx="24">
                  <c:v>5.7094400440843991</c:v>
                </c:pt>
                <c:pt idx="25">
                  <c:v>5.7292831624238616</c:v>
                </c:pt>
                <c:pt idx="26">
                  <c:v>5.8771209905946789</c:v>
                </c:pt>
                <c:pt idx="27">
                  <c:v>5.8918012963024022</c:v>
                </c:pt>
                <c:pt idx="28">
                  <c:v>5.9088912584702875</c:v>
                </c:pt>
                <c:pt idx="29">
                  <c:v>6.1442844392439211</c:v>
                </c:pt>
                <c:pt idx="30">
                  <c:v>6.1824433981783296</c:v>
                </c:pt>
                <c:pt idx="31">
                  <c:v>6.2606928442164724</c:v>
                </c:pt>
                <c:pt idx="32">
                  <c:v>6.3782185295537976</c:v>
                </c:pt>
                <c:pt idx="33">
                  <c:v>6.4015668821467528</c:v>
                </c:pt>
                <c:pt idx="34">
                  <c:v>6.4979135210575034</c:v>
                </c:pt>
                <c:pt idx="35">
                  <c:v>6.5567013684980786</c:v>
                </c:pt>
                <c:pt idx="36">
                  <c:v>6.6676110749269215</c:v>
                </c:pt>
                <c:pt idx="37">
                  <c:v>6.8076953084961316</c:v>
                </c:pt>
                <c:pt idx="38">
                  <c:v>7.1530622968322639</c:v>
                </c:pt>
                <c:pt idx="39">
                  <c:v>7.3400651006141082</c:v>
                </c:pt>
                <c:pt idx="40">
                  <c:v>7.3995095573668879</c:v>
                </c:pt>
                <c:pt idx="41">
                  <c:v>7.4963811313968352</c:v>
                </c:pt>
                <c:pt idx="42">
                  <c:v>7.5225428422015739</c:v>
                </c:pt>
                <c:pt idx="43">
                  <c:v>7.7691180978427159</c:v>
                </c:pt>
                <c:pt idx="44">
                  <c:v>7.8784444282194466</c:v>
                </c:pt>
                <c:pt idx="45">
                  <c:v>8.2415316663435387</c:v>
                </c:pt>
                <c:pt idx="46">
                  <c:v>8.2540936653108385</c:v>
                </c:pt>
                <c:pt idx="47">
                  <c:v>8.6587554934712045</c:v>
                </c:pt>
                <c:pt idx="48">
                  <c:v>9.0507433696848292</c:v>
                </c:pt>
                <c:pt idx="49">
                  <c:v>9.3256007848386098</c:v>
                </c:pt>
                <c:pt idx="50">
                  <c:v>9.6595347332860424</c:v>
                </c:pt>
                <c:pt idx="51">
                  <c:v>9.8056930596774805</c:v>
                </c:pt>
                <c:pt idx="52">
                  <c:v>9.8096568444744836</c:v>
                </c:pt>
                <c:pt idx="53">
                  <c:v>9.8293539601533517</c:v>
                </c:pt>
                <c:pt idx="54">
                  <c:v>9.9664650464045632</c:v>
                </c:pt>
                <c:pt idx="55">
                  <c:v>10.125567750950518</c:v>
                </c:pt>
                <c:pt idx="56">
                  <c:v>10.235053720234941</c:v>
                </c:pt>
                <c:pt idx="57">
                  <c:v>10.420332049337844</c:v>
                </c:pt>
                <c:pt idx="58">
                  <c:v>10.508301563221934</c:v>
                </c:pt>
                <c:pt idx="59">
                  <c:v>10.652769799499842</c:v>
                </c:pt>
                <c:pt idx="60">
                  <c:v>10.774027262279153</c:v>
                </c:pt>
                <c:pt idx="61">
                  <c:v>10.937356460302954</c:v>
                </c:pt>
                <c:pt idx="62">
                  <c:v>10.987604957946971</c:v>
                </c:pt>
                <c:pt idx="63">
                  <c:v>11.375373344854122</c:v>
                </c:pt>
                <c:pt idx="64">
                  <c:v>11.553076691869364</c:v>
                </c:pt>
                <c:pt idx="65">
                  <c:v>11.557558839442844</c:v>
                </c:pt>
                <c:pt idx="66">
                  <c:v>11.690456087830791</c:v>
                </c:pt>
                <c:pt idx="67">
                  <c:v>11.769838243517587</c:v>
                </c:pt>
                <c:pt idx="68">
                  <c:v>11.829312360069837</c:v>
                </c:pt>
                <c:pt idx="69">
                  <c:v>11.909958333454188</c:v>
                </c:pt>
                <c:pt idx="70">
                  <c:v>11.936046418422219</c:v>
                </c:pt>
                <c:pt idx="71">
                  <c:v>11.968339111418439</c:v>
                </c:pt>
                <c:pt idx="72">
                  <c:v>11.977216975985399</c:v>
                </c:pt>
                <c:pt idx="73">
                  <c:v>11.989508716523178</c:v>
                </c:pt>
                <c:pt idx="74">
                  <c:v>12.080736031661939</c:v>
                </c:pt>
                <c:pt idx="75">
                  <c:v>12.141779275390439</c:v>
                </c:pt>
                <c:pt idx="76">
                  <c:v>12.175444176914059</c:v>
                </c:pt>
                <c:pt idx="77">
                  <c:v>12.234758583823679</c:v>
                </c:pt>
                <c:pt idx="78">
                  <c:v>12.384250908494856</c:v>
                </c:pt>
                <c:pt idx="79">
                  <c:v>12.398455234885317</c:v>
                </c:pt>
                <c:pt idx="80">
                  <c:v>12.420824280137627</c:v>
                </c:pt>
                <c:pt idx="81">
                  <c:v>12.42329711515837</c:v>
                </c:pt>
                <c:pt idx="82">
                  <c:v>12.468473282923867</c:v>
                </c:pt>
                <c:pt idx="83">
                  <c:v>12.4821133972494</c:v>
                </c:pt>
                <c:pt idx="84">
                  <c:v>12.49486554840302</c:v>
                </c:pt>
                <c:pt idx="85">
                  <c:v>12.519332454805211</c:v>
                </c:pt>
                <c:pt idx="86">
                  <c:v>12.525591471808456</c:v>
                </c:pt>
                <c:pt idx="87">
                  <c:v>12.552752252637038</c:v>
                </c:pt>
                <c:pt idx="88">
                  <c:v>12.602135984240794</c:v>
                </c:pt>
                <c:pt idx="89">
                  <c:v>12.610733163552414</c:v>
                </c:pt>
                <c:pt idx="90">
                  <c:v>12.661039082813744</c:v>
                </c:pt>
                <c:pt idx="91">
                  <c:v>12.786018699087496</c:v>
                </c:pt>
                <c:pt idx="92">
                  <c:v>12.854422821852683</c:v>
                </c:pt>
                <c:pt idx="93">
                  <c:v>12.86667511623607</c:v>
                </c:pt>
                <c:pt idx="94">
                  <c:v>12.886510635593917</c:v>
                </c:pt>
                <c:pt idx="95">
                  <c:v>12.898441392003276</c:v>
                </c:pt>
                <c:pt idx="96">
                  <c:v>12.911452176262065</c:v>
                </c:pt>
                <c:pt idx="97">
                  <c:v>12.943474323311484</c:v>
                </c:pt>
                <c:pt idx="98">
                  <c:v>12.955674927528808</c:v>
                </c:pt>
                <c:pt idx="99">
                  <c:v>12.971723413262504</c:v>
                </c:pt>
                <c:pt idx="100">
                  <c:v>13.015648480235697</c:v>
                </c:pt>
                <c:pt idx="101">
                  <c:v>13.034202257489179</c:v>
                </c:pt>
                <c:pt idx="102">
                  <c:v>13.039510773151502</c:v>
                </c:pt>
                <c:pt idx="103">
                  <c:v>13.100454821475601</c:v>
                </c:pt>
                <c:pt idx="104">
                  <c:v>13.140557991598877</c:v>
                </c:pt>
                <c:pt idx="105">
                  <c:v>13.160665127162288</c:v>
                </c:pt>
                <c:pt idx="106">
                  <c:v>13.187088147119253</c:v>
                </c:pt>
                <c:pt idx="107">
                  <c:v>13.208432310175748</c:v>
                </c:pt>
                <c:pt idx="108">
                  <c:v>13.213592443545647</c:v>
                </c:pt>
                <c:pt idx="109">
                  <c:v>13.223757851884082</c:v>
                </c:pt>
                <c:pt idx="110">
                  <c:v>13.252489056654937</c:v>
                </c:pt>
                <c:pt idx="111">
                  <c:v>13.267215413800386</c:v>
                </c:pt>
                <c:pt idx="112">
                  <c:v>13.268495875396782</c:v>
                </c:pt>
                <c:pt idx="113">
                  <c:v>13.290192882334862</c:v>
                </c:pt>
                <c:pt idx="114">
                  <c:v>13.291229222171165</c:v>
                </c:pt>
                <c:pt idx="115">
                  <c:v>13.301097158880452</c:v>
                </c:pt>
                <c:pt idx="116">
                  <c:v>13.320186448963121</c:v>
                </c:pt>
                <c:pt idx="117">
                  <c:v>13.326929304785592</c:v>
                </c:pt>
                <c:pt idx="118">
                  <c:v>13.332306822954294</c:v>
                </c:pt>
                <c:pt idx="119">
                  <c:v>13.350711219136377</c:v>
                </c:pt>
                <c:pt idx="120">
                  <c:v>13.367205908011954</c:v>
                </c:pt>
                <c:pt idx="121">
                  <c:v>13.376675008687487</c:v>
                </c:pt>
                <c:pt idx="122">
                  <c:v>13.39593569981241</c:v>
                </c:pt>
                <c:pt idx="123">
                  <c:v>13.41294367157731</c:v>
                </c:pt>
                <c:pt idx="124">
                  <c:v>13.434779558238757</c:v>
                </c:pt>
                <c:pt idx="125">
                  <c:v>13.451554745499573</c:v>
                </c:pt>
                <c:pt idx="126">
                  <c:v>13.455988673012525</c:v>
                </c:pt>
                <c:pt idx="127">
                  <c:v>13.458562633413397</c:v>
                </c:pt>
                <c:pt idx="128">
                  <c:v>13.461563418724669</c:v>
                </c:pt>
                <c:pt idx="129">
                  <c:v>13.465085867220825</c:v>
                </c:pt>
                <c:pt idx="130">
                  <c:v>13.47142164477296</c:v>
                </c:pt>
                <c:pt idx="131">
                  <c:v>13.472573853909866</c:v>
                </c:pt>
                <c:pt idx="132">
                  <c:v>13.473355902667235</c:v>
                </c:pt>
                <c:pt idx="133">
                  <c:v>13.475753357296149</c:v>
                </c:pt>
                <c:pt idx="134">
                  <c:v>13.476605591219814</c:v>
                </c:pt>
                <c:pt idx="135">
                  <c:v>13.472802232562799</c:v>
                </c:pt>
                <c:pt idx="136">
                  <c:v>13.472416910738268</c:v>
                </c:pt>
                <c:pt idx="137">
                  <c:v>13.468994174437078</c:v>
                </c:pt>
                <c:pt idx="138">
                  <c:v>13.468852204178836</c:v>
                </c:pt>
                <c:pt idx="139">
                  <c:v>13.459070405149992</c:v>
                </c:pt>
                <c:pt idx="140">
                  <c:v>13.42874920627839</c:v>
                </c:pt>
                <c:pt idx="141">
                  <c:v>13.424207437298927</c:v>
                </c:pt>
                <c:pt idx="142">
                  <c:v>13.421000869140794</c:v>
                </c:pt>
                <c:pt idx="143">
                  <c:v>13.411740822824886</c:v>
                </c:pt>
                <c:pt idx="144">
                  <c:v>13.375418875370281</c:v>
                </c:pt>
                <c:pt idx="145">
                  <c:v>13.372418487670902</c:v>
                </c:pt>
                <c:pt idx="146">
                  <c:v>13.371760834499659</c:v>
                </c:pt>
                <c:pt idx="147">
                  <c:v>13.327356359664595</c:v>
                </c:pt>
                <c:pt idx="148">
                  <c:v>13.298494875781643</c:v>
                </c:pt>
                <c:pt idx="149">
                  <c:v>13.294508803086599</c:v>
                </c:pt>
                <c:pt idx="150">
                  <c:v>13.287469196335458</c:v>
                </c:pt>
                <c:pt idx="151">
                  <c:v>13.273904889040063</c:v>
                </c:pt>
                <c:pt idx="152">
                  <c:v>13.273353304583456</c:v>
                </c:pt>
                <c:pt idx="153">
                  <c:v>13.272800988110903</c:v>
                </c:pt>
                <c:pt idx="154">
                  <c:v>13.262712354984782</c:v>
                </c:pt>
                <c:pt idx="155">
                  <c:v>13.24613155629369</c:v>
                </c:pt>
                <c:pt idx="156">
                  <c:v>13.19911910301224</c:v>
                </c:pt>
                <c:pt idx="157">
                  <c:v>13.063593684765843</c:v>
                </c:pt>
                <c:pt idx="158">
                  <c:v>12.986897104579693</c:v>
                </c:pt>
                <c:pt idx="159">
                  <c:v>12.968514364191938</c:v>
                </c:pt>
                <c:pt idx="160">
                  <c:v>12.918387202848164</c:v>
                </c:pt>
                <c:pt idx="161">
                  <c:v>12.887648423530505</c:v>
                </c:pt>
                <c:pt idx="162">
                  <c:v>12.861594806149604</c:v>
                </c:pt>
                <c:pt idx="163">
                  <c:v>12.856703196841341</c:v>
                </c:pt>
                <c:pt idx="164">
                  <c:v>12.848842923284614</c:v>
                </c:pt>
                <c:pt idx="165">
                  <c:v>12.845546630671342</c:v>
                </c:pt>
                <c:pt idx="166">
                  <c:v>12.809081354172799</c:v>
                </c:pt>
                <c:pt idx="167">
                  <c:v>12.660808120082454</c:v>
                </c:pt>
                <c:pt idx="168">
                  <c:v>12.653250449275575</c:v>
                </c:pt>
                <c:pt idx="169">
                  <c:v>12.566898172567104</c:v>
                </c:pt>
                <c:pt idx="170">
                  <c:v>12.546820058144467</c:v>
                </c:pt>
                <c:pt idx="171">
                  <c:v>12.520374273096817</c:v>
                </c:pt>
                <c:pt idx="172">
                  <c:v>12.518325529118673</c:v>
                </c:pt>
                <c:pt idx="173">
                  <c:v>12.453607046901492</c:v>
                </c:pt>
                <c:pt idx="174">
                  <c:v>12.368550830830637</c:v>
                </c:pt>
                <c:pt idx="175">
                  <c:v>12.159989111038117</c:v>
                </c:pt>
                <c:pt idx="176">
                  <c:v>12.135570445360473</c:v>
                </c:pt>
                <c:pt idx="177">
                  <c:v>12.111403706033707</c:v>
                </c:pt>
                <c:pt idx="178">
                  <c:v>12.08500451464079</c:v>
                </c:pt>
                <c:pt idx="179">
                  <c:v>11.891969923107839</c:v>
                </c:pt>
                <c:pt idx="180">
                  <c:v>11.886044339822877</c:v>
                </c:pt>
                <c:pt idx="181">
                  <c:v>11.803070986255205</c:v>
                </c:pt>
                <c:pt idx="182">
                  <c:v>11.706382497695408</c:v>
                </c:pt>
                <c:pt idx="183">
                  <c:v>11.6586603479677</c:v>
                </c:pt>
                <c:pt idx="184">
                  <c:v>11.608467663521818</c:v>
                </c:pt>
                <c:pt idx="185">
                  <c:v>11.523347655018869</c:v>
                </c:pt>
                <c:pt idx="186">
                  <c:v>11.452739444901695</c:v>
                </c:pt>
                <c:pt idx="187">
                  <c:v>11.452129667998154</c:v>
                </c:pt>
                <c:pt idx="188">
                  <c:v>11.227943644164229</c:v>
                </c:pt>
                <c:pt idx="189">
                  <c:v>11.168172106970626</c:v>
                </c:pt>
                <c:pt idx="190">
                  <c:v>10.968977123919368</c:v>
                </c:pt>
                <c:pt idx="191">
                  <c:v>10.950912077604331</c:v>
                </c:pt>
                <c:pt idx="192">
                  <c:v>10.867267235220115</c:v>
                </c:pt>
                <c:pt idx="193">
                  <c:v>10.862304375823966</c:v>
                </c:pt>
                <c:pt idx="194">
                  <c:v>10.674629541665398</c:v>
                </c:pt>
                <c:pt idx="195">
                  <c:v>10.664278506588037</c:v>
                </c:pt>
                <c:pt idx="196">
                  <c:v>10.458601337448455</c:v>
                </c:pt>
                <c:pt idx="197">
                  <c:v>10.2307071398138</c:v>
                </c:pt>
                <c:pt idx="198">
                  <c:v>10.22183092796373</c:v>
                </c:pt>
                <c:pt idx="199">
                  <c:v>10.055596108246679</c:v>
                </c:pt>
                <c:pt idx="200">
                  <c:v>9.9878777352819537</c:v>
                </c:pt>
                <c:pt idx="201">
                  <c:v>9.9465261729817538</c:v>
                </c:pt>
                <c:pt idx="202">
                  <c:v>9.9431317230537957</c:v>
                </c:pt>
                <c:pt idx="203">
                  <c:v>9.698388169031956</c:v>
                </c:pt>
                <c:pt idx="204">
                  <c:v>9.6762773336449364</c:v>
                </c:pt>
                <c:pt idx="205">
                  <c:v>9.5591752641281005</c:v>
                </c:pt>
                <c:pt idx="206">
                  <c:v>9.3993115962693157</c:v>
                </c:pt>
                <c:pt idx="207">
                  <c:v>9.2402178714980394</c:v>
                </c:pt>
                <c:pt idx="208">
                  <c:v>9.0879257872911872</c:v>
                </c:pt>
                <c:pt idx="209">
                  <c:v>8.7781333401416024</c:v>
                </c:pt>
                <c:pt idx="210">
                  <c:v>8.7059589494986458</c:v>
                </c:pt>
                <c:pt idx="211">
                  <c:v>8.683450643923404</c:v>
                </c:pt>
                <c:pt idx="212">
                  <c:v>8.6062071853692004</c:v>
                </c:pt>
                <c:pt idx="213">
                  <c:v>8.4090270411319459</c:v>
                </c:pt>
                <c:pt idx="214">
                  <c:v>8.3031151173912345</c:v>
                </c:pt>
                <c:pt idx="215">
                  <c:v>8.2371263613632824</c:v>
                </c:pt>
                <c:pt idx="216">
                  <c:v>7.8828480654118653</c:v>
                </c:pt>
                <c:pt idx="217">
                  <c:v>7.5089756016896576</c:v>
                </c:pt>
                <c:pt idx="218">
                  <c:v>7.2534986913963531</c:v>
                </c:pt>
                <c:pt idx="219">
                  <c:v>7.1414897599312903</c:v>
                </c:pt>
                <c:pt idx="220">
                  <c:v>7.0643573728597557</c:v>
                </c:pt>
                <c:pt idx="221">
                  <c:v>7.0630993079190461</c:v>
                </c:pt>
                <c:pt idx="222">
                  <c:v>7.0217597065178916</c:v>
                </c:pt>
                <c:pt idx="223">
                  <c:v>6.9739093226151319</c:v>
                </c:pt>
                <c:pt idx="224">
                  <c:v>6.9384785222302812</c:v>
                </c:pt>
                <c:pt idx="225">
                  <c:v>6.5446823210225977</c:v>
                </c:pt>
                <c:pt idx="226">
                  <c:v>6.2240576872304194</c:v>
                </c:pt>
                <c:pt idx="227">
                  <c:v>6.1220663675514073</c:v>
                </c:pt>
                <c:pt idx="228">
                  <c:v>6.0762309956314864</c:v>
                </c:pt>
                <c:pt idx="229">
                  <c:v>6.0553202990697121</c:v>
                </c:pt>
                <c:pt idx="230">
                  <c:v>5.9838758062196886</c:v>
                </c:pt>
                <c:pt idx="231">
                  <c:v>5.8650019099499211</c:v>
                </c:pt>
                <c:pt idx="232">
                  <c:v>5.7475139010692358</c:v>
                </c:pt>
                <c:pt idx="233">
                  <c:v>5.6460349947496402</c:v>
                </c:pt>
                <c:pt idx="234">
                  <c:v>5.5655380535109948</c:v>
                </c:pt>
                <c:pt idx="235">
                  <c:v>5.5478804760883618</c:v>
                </c:pt>
                <c:pt idx="236">
                  <c:v>5.3935102566441824</c:v>
                </c:pt>
                <c:pt idx="237">
                  <c:v>5.1372449589576963</c:v>
                </c:pt>
                <c:pt idx="238">
                  <c:v>5.0041690041016329</c:v>
                </c:pt>
                <c:pt idx="239">
                  <c:v>4.9306530599019052</c:v>
                </c:pt>
                <c:pt idx="240">
                  <c:v>4.9212483428982736</c:v>
                </c:pt>
                <c:pt idx="241">
                  <c:v>4.8328034780965563</c:v>
                </c:pt>
                <c:pt idx="242">
                  <c:v>4.1628218644095458</c:v>
                </c:pt>
                <c:pt idx="243">
                  <c:v>3.4309145690467346</c:v>
                </c:pt>
                <c:pt idx="244">
                  <c:v>3.3848187714073399</c:v>
                </c:pt>
                <c:pt idx="245">
                  <c:v>3.2713689139282862</c:v>
                </c:pt>
                <c:pt idx="246">
                  <c:v>3.0611391898755533</c:v>
                </c:pt>
                <c:pt idx="247">
                  <c:v>2.5704485374454542</c:v>
                </c:pt>
                <c:pt idx="248">
                  <c:v>2.5521646055986023</c:v>
                </c:pt>
                <c:pt idx="249">
                  <c:v>2.3108311275649682</c:v>
                </c:pt>
                <c:pt idx="250">
                  <c:v>1.5842533108262049</c:v>
                </c:pt>
                <c:pt idx="251">
                  <c:v>1.4087480392892322</c:v>
                </c:pt>
                <c:pt idx="252">
                  <c:v>1.3130979007649495</c:v>
                </c:pt>
                <c:pt idx="253">
                  <c:v>0.94753463935696625</c:v>
                </c:pt>
                <c:pt idx="254">
                  <c:v>0.71021965125587461</c:v>
                </c:pt>
                <c:pt idx="255">
                  <c:v>0.17117503234066658</c:v>
                </c:pt>
                <c:pt idx="256">
                  <c:v>0.10407458222986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6D-480D-B37E-303B9949D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598911"/>
        <c:axId val="1331581023"/>
      </c:scatterChart>
      <c:valAx>
        <c:axId val="1331598911"/>
        <c:scaling>
          <c:orientation val="minMax"/>
          <c:max val="0.13"/>
          <c:min val="-4.0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81023"/>
        <c:crosses val="autoZero"/>
        <c:crossBetween val="midCat"/>
      </c:valAx>
      <c:valAx>
        <c:axId val="13315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9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Numero de visitas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Numero de visitas</a:t>
          </a:r>
        </a:p>
      </cx:txPr>
    </cx:title>
    <cx:plotArea>
      <cx:plotAreaRegion>
        <cx:series layoutId="clusteredColumn" uniqueId="{8AF2A36C-E3AB-4753-8EF5-C3119B680A89}">
          <cx:tx>
            <cx:txData>
              <cx:f>_xlchart.v1.0</cx:f>
              <cx:v>número_visitas</cx:v>
            </cx:txData>
          </cx:tx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Histograma</a:t>
          </a:r>
        </a:p>
      </cx:txPr>
    </cx:title>
    <cx:plotArea>
      <cx:plotAreaRegion>
        <cx:series layoutId="clusteredColumn" uniqueId="{9C4CA12A-E351-4D33-B5D8-D9D8959C3C02}">
          <cx:tx>
            <cx:txData>
              <cx:f>_xlchart.v1.2</cx:f>
              <cx:v>rendimiento_activo</cx:v>
            </cx:txData>
          </cx:tx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8</xdr:row>
      <xdr:rowOff>123825</xdr:rowOff>
    </xdr:from>
    <xdr:to>
      <xdr:col>8</xdr:col>
      <xdr:colOff>390525</xdr:colOff>
      <xdr:row>22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BEEFB3E-3CBE-B82B-490E-A2E88A8EAA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" y="1647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428625</xdr:colOff>
      <xdr:row>7</xdr:row>
      <xdr:rowOff>180975</xdr:rowOff>
    </xdr:from>
    <xdr:to>
      <xdr:col>13</xdr:col>
      <xdr:colOff>190500</xdr:colOff>
      <xdr:row>22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CAE8D9-A262-D6AD-05DB-32B4B0A12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8</xdr:row>
      <xdr:rowOff>57150</xdr:rowOff>
    </xdr:from>
    <xdr:to>
      <xdr:col>8</xdr:col>
      <xdr:colOff>400050</xdr:colOff>
      <xdr:row>22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8C9D477-31FA-6A10-D8A2-78EE753EC4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4575" y="1581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428625</xdr:colOff>
      <xdr:row>7</xdr:row>
      <xdr:rowOff>104775</xdr:rowOff>
    </xdr:from>
    <xdr:to>
      <xdr:col>12</xdr:col>
      <xdr:colOff>828675</xdr:colOff>
      <xdr:row>21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3AE0A5-D9B6-E699-A8DE-F1BBAA70D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workbookViewId="0">
      <selection activeCell="A12" sqref="A12"/>
    </sheetView>
  </sheetViews>
  <sheetFormatPr baseColWidth="10" defaultColWidth="14.42578125" defaultRowHeight="15" customHeight="1" x14ac:dyDescent="0.25"/>
  <cols>
    <col min="1" max="1" width="22.28515625" customWidth="1"/>
    <col min="2" max="2" width="10.7109375" customWidth="1"/>
    <col min="3" max="3" width="12.140625" customWidth="1"/>
    <col min="4" max="6" width="10.7109375" customWidth="1"/>
  </cols>
  <sheetData>
    <row r="1" spans="1:21" x14ac:dyDescent="0.25">
      <c r="A1" s="1" t="s">
        <v>0</v>
      </c>
    </row>
    <row r="2" spans="1:21" x14ac:dyDescent="0.25">
      <c r="A2" s="1" t="s">
        <v>1</v>
      </c>
    </row>
    <row r="3" spans="1:21" x14ac:dyDescent="0.25">
      <c r="A3" s="1" t="s">
        <v>2</v>
      </c>
    </row>
    <row r="5" spans="1:21" x14ac:dyDescent="0.25">
      <c r="A5" s="1" t="s">
        <v>3</v>
      </c>
    </row>
    <row r="6" spans="1:21" x14ac:dyDescent="0.25">
      <c r="A6" s="1" t="s">
        <v>4</v>
      </c>
    </row>
    <row r="7" spans="1:21" x14ac:dyDescent="0.25">
      <c r="A7" s="1" t="s">
        <v>29</v>
      </c>
    </row>
    <row r="8" spans="1:21" ht="15" customHeight="1" x14ac:dyDescent="0.25">
      <c r="A8" s="7" t="s">
        <v>22</v>
      </c>
    </row>
    <row r="9" spans="1:21" ht="15" customHeight="1" x14ac:dyDescent="0.25">
      <c r="A9" t="s">
        <v>21</v>
      </c>
      <c r="B9">
        <v>0.246</v>
      </c>
      <c r="C9" t="s">
        <v>24</v>
      </c>
      <c r="D9">
        <v>0.83</v>
      </c>
      <c r="E9" t="s">
        <v>26</v>
      </c>
      <c r="F9">
        <v>0.23200000000000001</v>
      </c>
    </row>
    <row r="10" spans="1:21" ht="15" customHeight="1" x14ac:dyDescent="0.25">
      <c r="A10" t="s">
        <v>23</v>
      </c>
      <c r="B10">
        <f>1-B9</f>
        <v>0.754</v>
      </c>
      <c r="C10" t="s">
        <v>25</v>
      </c>
      <c r="D10">
        <f>1-D9</f>
        <v>0.17000000000000004</v>
      </c>
      <c r="E10" t="s">
        <v>27</v>
      </c>
      <c r="F10">
        <f>1-F9</f>
        <v>0.76800000000000002</v>
      </c>
    </row>
    <row r="11" spans="1:21" ht="15" customHeight="1" x14ac:dyDescent="0.25">
      <c r="A11" t="s">
        <v>28</v>
      </c>
      <c r="B11">
        <f>B9+D9-F9</f>
        <v>0.84400000000000008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>
      <selection activeCell="L4" sqref="L4"/>
    </sheetView>
  </sheetViews>
  <sheetFormatPr baseColWidth="10" defaultColWidth="14.42578125" defaultRowHeight="15" customHeight="1" x14ac:dyDescent="0.25"/>
  <cols>
    <col min="1" max="1" width="14.5703125" customWidth="1"/>
    <col min="2" max="2" width="15.5703125" customWidth="1"/>
    <col min="3" max="8" width="10.7109375" customWidth="1"/>
  </cols>
  <sheetData>
    <row r="1" spans="1:13" x14ac:dyDescent="0.25">
      <c r="A1" s="1" t="s">
        <v>5</v>
      </c>
      <c r="B1" t="s">
        <v>32</v>
      </c>
    </row>
    <row r="2" spans="1:13" x14ac:dyDescent="0.25">
      <c r="A2" s="2">
        <v>3.5644789426587522</v>
      </c>
      <c r="B2">
        <f>_xlfn.NORM.DIST(A2,$J$3,$J$4,FALSE)</f>
        <v>2.56001464922378E-3</v>
      </c>
    </row>
    <row r="3" spans="1:13" x14ac:dyDescent="0.25">
      <c r="A3" s="2">
        <v>5.5739165367558599</v>
      </c>
      <c r="B3">
        <f t="shared" ref="B3:B66" si="0">_xlfn.NORM.DIST(A3,$J$3,$J$4,FALSE)</f>
        <v>6.8227852249280281E-3</v>
      </c>
      <c r="C3" s="1" t="s">
        <v>6</v>
      </c>
      <c r="D3" s="1" t="s">
        <v>7</v>
      </c>
      <c r="I3" t="s">
        <v>30</v>
      </c>
      <c r="J3">
        <f>AVERAGE(A:A)</f>
        <v>16.603914764887826</v>
      </c>
      <c r="K3" t="s">
        <v>33</v>
      </c>
      <c r="L3">
        <f>_xlfn.NORM.DIST(12,J3,J4,TRUE)</f>
        <v>0.17698442009507337</v>
      </c>
    </row>
    <row r="4" spans="1:13" x14ac:dyDescent="0.25">
      <c r="A4" s="2">
        <v>6.1971023064106703</v>
      </c>
      <c r="B4">
        <f t="shared" si="0"/>
        <v>8.9443553688678817E-3</v>
      </c>
      <c r="D4" s="1" t="s">
        <v>8</v>
      </c>
      <c r="I4" t="s">
        <v>31</v>
      </c>
      <c r="J4">
        <f>_xlfn.STDEV.P(A:A)</f>
        <v>4.9669034120907076</v>
      </c>
      <c r="K4" t="s">
        <v>34</v>
      </c>
      <c r="L4">
        <f>1-_xlfn.NORM.DIST(20,J3,J4,TRUE)</f>
        <v>0.24706874575386495</v>
      </c>
    </row>
    <row r="5" spans="1:13" x14ac:dyDescent="0.25">
      <c r="A5" s="2">
        <v>7.7707782515208237</v>
      </c>
      <c r="B5">
        <f t="shared" si="0"/>
        <v>1.6521597960400012E-2</v>
      </c>
      <c r="D5" s="1" t="s">
        <v>9</v>
      </c>
      <c r="H5" s="2"/>
      <c r="K5" t="s">
        <v>35</v>
      </c>
      <c r="L5">
        <f>_xlfn.NORM.DIST(22,J3,J4,TRUE)-_xlfn.NORM.DIST(14,J3,J4,TRUE)</f>
        <v>0.56129957229462191</v>
      </c>
    </row>
    <row r="6" spans="1:13" x14ac:dyDescent="0.25">
      <c r="A6" s="2">
        <v>8.4308667687000707</v>
      </c>
      <c r="B6">
        <f t="shared" si="0"/>
        <v>2.0742448182842477E-2</v>
      </c>
      <c r="D6" s="1" t="s">
        <v>10</v>
      </c>
    </row>
    <row r="7" spans="1:13" x14ac:dyDescent="0.25">
      <c r="A7" s="2">
        <v>8.7011458566994406</v>
      </c>
      <c r="B7">
        <f t="shared" si="0"/>
        <v>2.2651890864588981E-2</v>
      </c>
      <c r="D7" s="1" t="s">
        <v>11</v>
      </c>
    </row>
    <row r="8" spans="1:13" x14ac:dyDescent="0.25">
      <c r="A8" s="2">
        <v>8.7551016298821196</v>
      </c>
      <c r="B8">
        <f t="shared" si="0"/>
        <v>2.3045450797775403E-2</v>
      </c>
      <c r="C8" s="2"/>
      <c r="D8" s="1" t="s">
        <v>12</v>
      </c>
    </row>
    <row r="9" spans="1:13" x14ac:dyDescent="0.25">
      <c r="A9" s="2">
        <v>8.9257000985671766</v>
      </c>
      <c r="B9">
        <f t="shared" si="0"/>
        <v>2.4316484859886644E-2</v>
      </c>
    </row>
    <row r="10" spans="1:13" x14ac:dyDescent="0.25">
      <c r="A10" s="2">
        <v>9.5707023723807652</v>
      </c>
      <c r="B10">
        <f t="shared" si="0"/>
        <v>2.9472869377059327E-2</v>
      </c>
    </row>
    <row r="11" spans="1:13" x14ac:dyDescent="0.25">
      <c r="A11" s="2">
        <v>9.685287336120382</v>
      </c>
      <c r="B11">
        <f t="shared" si="0"/>
        <v>3.0443457294325762E-2</v>
      </c>
    </row>
    <row r="12" spans="1:13" x14ac:dyDescent="0.25">
      <c r="A12" s="2">
        <v>10.107452039315831</v>
      </c>
      <c r="B12">
        <f t="shared" si="0"/>
        <v>3.4146264119165784E-2</v>
      </c>
    </row>
    <row r="13" spans="1:13" x14ac:dyDescent="0.25">
      <c r="A13" s="2">
        <v>10.331312791473465</v>
      </c>
      <c r="B13">
        <f t="shared" si="0"/>
        <v>3.6182930148797844E-2</v>
      </c>
    </row>
    <row r="14" spans="1:13" x14ac:dyDescent="0.25">
      <c r="A14" s="2">
        <v>11.500513705337653</v>
      </c>
      <c r="B14">
        <f t="shared" si="0"/>
        <v>4.7378147689790866E-2</v>
      </c>
    </row>
    <row r="15" spans="1:13" x14ac:dyDescent="0.25">
      <c r="A15" s="2">
        <v>11.685527665045811</v>
      </c>
      <c r="B15">
        <f t="shared" si="0"/>
        <v>4.9192460458988521E-2</v>
      </c>
    </row>
    <row r="16" spans="1:13" x14ac:dyDescent="0.25">
      <c r="A16" s="2">
        <v>12.586745965032605</v>
      </c>
      <c r="B16">
        <f t="shared" si="0"/>
        <v>5.7913565113126557E-2</v>
      </c>
    </row>
    <row r="17" spans="1:2" x14ac:dyDescent="0.25">
      <c r="A17" s="2">
        <v>12.681259517572471</v>
      </c>
      <c r="B17">
        <f t="shared" si="0"/>
        <v>5.8801110644000024E-2</v>
      </c>
    </row>
    <row r="18" spans="1:2" x14ac:dyDescent="0.25">
      <c r="A18" s="2">
        <v>12.781662048306316</v>
      </c>
      <c r="B18">
        <f t="shared" si="0"/>
        <v>5.9735164217107596E-2</v>
      </c>
    </row>
    <row r="19" spans="1:2" x14ac:dyDescent="0.25">
      <c r="A19" s="2">
        <v>13.18191929787281</v>
      </c>
      <c r="B19">
        <f t="shared" si="0"/>
        <v>6.3350800008581218E-2</v>
      </c>
    </row>
    <row r="20" spans="1:2" x14ac:dyDescent="0.25">
      <c r="A20" s="2">
        <v>13.185057054593926</v>
      </c>
      <c r="B20">
        <f t="shared" si="0"/>
        <v>6.3378366067972911E-2</v>
      </c>
    </row>
    <row r="21" spans="1:2" ht="15.75" customHeight="1" x14ac:dyDescent="0.25">
      <c r="A21" s="2">
        <v>13.192674072721275</v>
      </c>
      <c r="B21">
        <f t="shared" si="0"/>
        <v>6.34452282501239E-2</v>
      </c>
    </row>
    <row r="22" spans="1:2" ht="15.75" customHeight="1" x14ac:dyDescent="0.25">
      <c r="A22" s="2">
        <v>13.454887079584296</v>
      </c>
      <c r="B22">
        <f t="shared" si="0"/>
        <v>6.5696178744911751E-2</v>
      </c>
    </row>
    <row r="23" spans="1:2" ht="15.75" customHeight="1" x14ac:dyDescent="0.25">
      <c r="A23" s="2">
        <v>13.716224697796861</v>
      </c>
      <c r="B23">
        <f t="shared" si="0"/>
        <v>6.7830712957703251E-2</v>
      </c>
    </row>
    <row r="24" spans="1:2" ht="15.75" customHeight="1" x14ac:dyDescent="0.25">
      <c r="A24" s="2">
        <v>13.754787273152033</v>
      </c>
      <c r="B24">
        <f t="shared" si="0"/>
        <v>6.8135527730049134E-2</v>
      </c>
    </row>
    <row r="25" spans="1:2" ht="15.75" customHeight="1" x14ac:dyDescent="0.25">
      <c r="A25" s="2">
        <v>13.986401467642281</v>
      </c>
      <c r="B25">
        <f t="shared" si="0"/>
        <v>6.9906624035624684E-2</v>
      </c>
    </row>
    <row r="26" spans="1:2" ht="15.75" customHeight="1" x14ac:dyDescent="0.25">
      <c r="A26" s="2">
        <v>14.021201008668868</v>
      </c>
      <c r="B26">
        <f t="shared" si="0"/>
        <v>7.0163491679585757E-2</v>
      </c>
    </row>
    <row r="27" spans="1:2" ht="15.75" customHeight="1" x14ac:dyDescent="0.25">
      <c r="A27" s="2">
        <v>14.040624404893606</v>
      </c>
      <c r="B27">
        <f t="shared" si="0"/>
        <v>7.0305772065935523E-2</v>
      </c>
    </row>
    <row r="28" spans="1:2" ht="15.75" customHeight="1" x14ac:dyDescent="0.25">
      <c r="A28" s="2">
        <v>14.167220383038511</v>
      </c>
      <c r="B28">
        <f t="shared" si="0"/>
        <v>7.1213523342847279E-2</v>
      </c>
    </row>
    <row r="29" spans="1:2" ht="15.75" customHeight="1" x14ac:dyDescent="0.25">
      <c r="A29" s="2">
        <v>14.342434537335066</v>
      </c>
      <c r="B29">
        <f t="shared" si="0"/>
        <v>7.241160738291233E-2</v>
      </c>
    </row>
    <row r="30" spans="1:2" ht="15.75" customHeight="1" x14ac:dyDescent="0.25">
      <c r="A30" s="2">
        <v>14.505643361568218</v>
      </c>
      <c r="B30">
        <f t="shared" si="0"/>
        <v>7.3463441984850289E-2</v>
      </c>
    </row>
    <row r="31" spans="1:2" ht="15.75" customHeight="1" x14ac:dyDescent="0.25">
      <c r="A31" s="2">
        <v>14.521229827019852</v>
      </c>
      <c r="B31">
        <f t="shared" si="0"/>
        <v>7.3560533203206602E-2</v>
      </c>
    </row>
    <row r="32" spans="1:2" ht="15.75" customHeight="1" x14ac:dyDescent="0.25">
      <c r="A32" s="2">
        <v>14.542398316203617</v>
      </c>
      <c r="B32">
        <f t="shared" si="0"/>
        <v>7.3691439428833008E-2</v>
      </c>
    </row>
    <row r="33" spans="1:2" ht="15.75" customHeight="1" x14ac:dyDescent="0.25">
      <c r="A33" s="2">
        <v>14.542796220135642</v>
      </c>
      <c r="B33">
        <f t="shared" si="0"/>
        <v>7.3693889484491085E-2</v>
      </c>
    </row>
    <row r="34" spans="1:2" ht="15.75" customHeight="1" x14ac:dyDescent="0.25">
      <c r="A34" s="2">
        <v>14.548781832141685</v>
      </c>
      <c r="B34">
        <f t="shared" si="0"/>
        <v>7.3730698055145608E-2</v>
      </c>
    </row>
    <row r="35" spans="1:2" ht="15.75" customHeight="1" x14ac:dyDescent="0.25">
      <c r="A35" s="2">
        <v>14.818867652516929</v>
      </c>
      <c r="B35">
        <f t="shared" si="0"/>
        <v>7.5296990757854357E-2</v>
      </c>
    </row>
    <row r="36" spans="1:2" ht="15.75" customHeight="1" x14ac:dyDescent="0.25">
      <c r="A36" s="2">
        <v>14.942416823410895</v>
      </c>
      <c r="B36">
        <f t="shared" si="0"/>
        <v>7.5949633283692045E-2</v>
      </c>
    </row>
    <row r="37" spans="1:2" ht="15.75" customHeight="1" x14ac:dyDescent="0.25">
      <c r="A37" s="2">
        <v>15.062595179566415</v>
      </c>
      <c r="B37">
        <f t="shared" si="0"/>
        <v>7.6544442659009837E-2</v>
      </c>
    </row>
    <row r="38" spans="1:2" ht="15.75" customHeight="1" x14ac:dyDescent="0.25">
      <c r="A38" s="2">
        <v>15.54977170091297</v>
      </c>
      <c r="B38">
        <f t="shared" si="0"/>
        <v>7.8531407191930705E-2</v>
      </c>
    </row>
    <row r="39" spans="1:2" ht="15.75" customHeight="1" x14ac:dyDescent="0.25">
      <c r="A39" s="2">
        <v>15.637657310813665</v>
      </c>
      <c r="B39">
        <f t="shared" si="0"/>
        <v>7.8814532631478251E-2</v>
      </c>
    </row>
    <row r="40" spans="1:2" ht="15.75" customHeight="1" x14ac:dyDescent="0.25">
      <c r="A40" s="2">
        <v>15.690942331653787</v>
      </c>
      <c r="B40">
        <f t="shared" si="0"/>
        <v>7.8974647144840551E-2</v>
      </c>
    </row>
    <row r="41" spans="1:2" ht="15.75" customHeight="1" x14ac:dyDescent="0.25">
      <c r="A41" s="2">
        <v>16.119541709864279</v>
      </c>
      <c r="B41">
        <f t="shared" si="0"/>
        <v>7.9939097868579945E-2</v>
      </c>
    </row>
    <row r="42" spans="1:2" ht="15.75" customHeight="1" x14ac:dyDescent="0.25">
      <c r="A42" s="2">
        <v>16.541325562153361</v>
      </c>
      <c r="B42">
        <f t="shared" si="0"/>
        <v>8.0313743640481328E-2</v>
      </c>
    </row>
    <row r="43" spans="1:2" ht="15.75" customHeight="1" x14ac:dyDescent="0.25">
      <c r="A43" s="2">
        <v>16.698207713867305</v>
      </c>
      <c r="B43">
        <f t="shared" si="0"/>
        <v>8.0305648010013456E-2</v>
      </c>
    </row>
    <row r="44" spans="1:2" ht="15.75" customHeight="1" x14ac:dyDescent="0.25">
      <c r="A44" s="2">
        <v>16.708638481228263</v>
      </c>
      <c r="B44">
        <f t="shared" si="0"/>
        <v>8.0302269375343308E-2</v>
      </c>
    </row>
    <row r="45" spans="1:2" ht="15.75" customHeight="1" x14ac:dyDescent="0.25">
      <c r="A45" s="2">
        <v>16.829788859846303</v>
      </c>
      <c r="B45">
        <f t="shared" si="0"/>
        <v>8.023711030403638E-2</v>
      </c>
    </row>
    <row r="46" spans="1:2" ht="15.75" customHeight="1" x14ac:dyDescent="0.25">
      <c r="A46" s="2">
        <v>16.865099991642637</v>
      </c>
      <c r="B46">
        <f t="shared" si="0"/>
        <v>8.0209146795370917E-2</v>
      </c>
    </row>
    <row r="47" spans="1:2" ht="15.75" customHeight="1" x14ac:dyDescent="0.25">
      <c r="A47" s="2">
        <v>16.884131168277236</v>
      </c>
      <c r="B47">
        <f t="shared" si="0"/>
        <v>8.019239881952929E-2</v>
      </c>
    </row>
    <row r="48" spans="1:2" ht="15.75" customHeight="1" x14ac:dyDescent="0.25">
      <c r="A48" s="2">
        <v>16.902781494005467</v>
      </c>
      <c r="B48">
        <f t="shared" si="0"/>
        <v>8.017484742673979E-2</v>
      </c>
    </row>
    <row r="49" spans="1:2" ht="15.75" customHeight="1" x14ac:dyDescent="0.25">
      <c r="A49" s="2">
        <v>17.115938630391611</v>
      </c>
      <c r="B49">
        <f t="shared" si="0"/>
        <v>7.9894473014140835E-2</v>
      </c>
    </row>
    <row r="50" spans="1:2" ht="15.75" customHeight="1" x14ac:dyDescent="0.25">
      <c r="A50" s="2">
        <v>17.117899728342309</v>
      </c>
      <c r="B50">
        <f t="shared" si="0"/>
        <v>7.989121497092945E-2</v>
      </c>
    </row>
    <row r="51" spans="1:2" ht="15.75" customHeight="1" x14ac:dyDescent="0.25">
      <c r="A51" s="2">
        <v>17.189391696243547</v>
      </c>
      <c r="B51">
        <f t="shared" si="0"/>
        <v>7.9764043659753037E-2</v>
      </c>
    </row>
    <row r="52" spans="1:2" ht="15.75" customHeight="1" x14ac:dyDescent="0.25">
      <c r="A52" s="2">
        <v>17.566513674333692</v>
      </c>
      <c r="B52">
        <f t="shared" si="0"/>
        <v>7.8825805752836042E-2</v>
      </c>
    </row>
    <row r="53" spans="1:2" ht="15.75" customHeight="1" x14ac:dyDescent="0.25">
      <c r="A53" s="2">
        <v>17.577359398652334</v>
      </c>
      <c r="B53">
        <f t="shared" si="0"/>
        <v>7.8792266895101271E-2</v>
      </c>
    </row>
    <row r="54" spans="1:2" ht="15.75" customHeight="1" x14ac:dyDescent="0.25">
      <c r="A54" s="2">
        <v>17.622049694560701</v>
      </c>
      <c r="B54">
        <f t="shared" si="0"/>
        <v>7.865026262247761E-2</v>
      </c>
    </row>
    <row r="55" spans="1:2" ht="15.75" customHeight="1" x14ac:dyDescent="0.25">
      <c r="A55" s="2">
        <v>17.703705265754252</v>
      </c>
      <c r="B55">
        <f t="shared" si="0"/>
        <v>7.8375071545897804E-2</v>
      </c>
    </row>
    <row r="56" spans="1:2" ht="15.75" customHeight="1" x14ac:dyDescent="0.25">
      <c r="A56" s="2">
        <v>18.120248154824367</v>
      </c>
      <c r="B56">
        <f t="shared" si="0"/>
        <v>7.6663056902447305E-2</v>
      </c>
    </row>
    <row r="57" spans="1:2" ht="15.75" customHeight="1" x14ac:dyDescent="0.25">
      <c r="A57" s="2">
        <v>18.130718712578528</v>
      </c>
      <c r="B57">
        <f t="shared" si="0"/>
        <v>7.6613564805687914E-2</v>
      </c>
    </row>
    <row r="58" spans="1:2" ht="15.75" customHeight="1" x14ac:dyDescent="0.25">
      <c r="A58" s="2">
        <v>18.67397126663127</v>
      </c>
      <c r="B58">
        <f t="shared" si="0"/>
        <v>7.3638760573002102E-2</v>
      </c>
    </row>
    <row r="59" spans="1:2" ht="15.75" customHeight="1" x14ac:dyDescent="0.25">
      <c r="A59" s="2">
        <v>18.849969860108104</v>
      </c>
      <c r="B59">
        <f t="shared" si="0"/>
        <v>7.2513720335944137E-2</v>
      </c>
    </row>
    <row r="60" spans="1:2" ht="15.75" customHeight="1" x14ac:dyDescent="0.25">
      <c r="A60" s="2">
        <v>19.044749519176548</v>
      </c>
      <c r="B60">
        <f t="shared" si="0"/>
        <v>7.1184381872857055E-2</v>
      </c>
    </row>
    <row r="61" spans="1:2" ht="15.75" customHeight="1" x14ac:dyDescent="0.25">
      <c r="A61" s="2">
        <v>19.379057034180732</v>
      </c>
      <c r="B61">
        <f t="shared" si="0"/>
        <v>6.8712581033978967E-2</v>
      </c>
    </row>
    <row r="62" spans="1:2" ht="15.75" customHeight="1" x14ac:dyDescent="0.25">
      <c r="A62" s="2">
        <v>19.421473593334667</v>
      </c>
      <c r="B62">
        <f t="shared" si="0"/>
        <v>6.8383010574616251E-2</v>
      </c>
    </row>
    <row r="63" spans="1:2" ht="15.75" customHeight="1" x14ac:dyDescent="0.25">
      <c r="A63" s="2">
        <v>19.509501311782515</v>
      </c>
      <c r="B63">
        <f t="shared" si="0"/>
        <v>6.7688329143441792E-2</v>
      </c>
    </row>
    <row r="64" spans="1:2" ht="15.75" customHeight="1" x14ac:dyDescent="0.25">
      <c r="A64" s="2">
        <v>19.511945578793529</v>
      </c>
      <c r="B64">
        <f t="shared" si="0"/>
        <v>6.7668837658700007E-2</v>
      </c>
    </row>
    <row r="65" spans="1:2" ht="15.75" customHeight="1" x14ac:dyDescent="0.25">
      <c r="A65" s="2">
        <v>19.539412318787072</v>
      </c>
      <c r="B65">
        <f t="shared" si="0"/>
        <v>6.74490702023475E-2</v>
      </c>
    </row>
    <row r="66" spans="1:2" ht="15.75" customHeight="1" x14ac:dyDescent="0.25">
      <c r="A66" s="2">
        <v>19.713057594723068</v>
      </c>
      <c r="B66">
        <f t="shared" si="0"/>
        <v>6.6029369607658456E-2</v>
      </c>
    </row>
    <row r="67" spans="1:2" ht="15.75" customHeight="1" x14ac:dyDescent="0.25">
      <c r="A67" s="2">
        <v>19.962117034461698</v>
      </c>
      <c r="B67">
        <f t="shared" ref="B67:B90" si="1">_xlfn.NORM.DIST(A67,$J$3,$J$4,FALSE)</f>
        <v>6.3908592126173031E-2</v>
      </c>
    </row>
    <row r="68" spans="1:2" ht="15.75" customHeight="1" x14ac:dyDescent="0.25">
      <c r="A68" s="2">
        <v>20.012053977930918</v>
      </c>
      <c r="B68">
        <f t="shared" si="1"/>
        <v>6.3472430471609637E-2</v>
      </c>
    </row>
    <row r="69" spans="1:2" ht="15.75" customHeight="1" x14ac:dyDescent="0.25">
      <c r="A69" s="2">
        <v>20.068783709954005</v>
      </c>
      <c r="B69">
        <f t="shared" si="1"/>
        <v>6.2972825844529082E-2</v>
      </c>
    </row>
    <row r="70" spans="1:2" ht="15.75" customHeight="1" x14ac:dyDescent="0.25">
      <c r="A70" s="2">
        <v>20.10993834520923</v>
      </c>
      <c r="B70">
        <f t="shared" si="1"/>
        <v>6.2607738373025898E-2</v>
      </c>
    </row>
    <row r="71" spans="1:2" ht="15.75" customHeight="1" x14ac:dyDescent="0.25">
      <c r="A71" s="2">
        <v>20.279610266166856</v>
      </c>
      <c r="B71">
        <f t="shared" si="1"/>
        <v>6.1080477514103018E-2</v>
      </c>
    </row>
    <row r="72" spans="1:2" ht="15.75" customHeight="1" x14ac:dyDescent="0.25">
      <c r="A72" s="2">
        <v>20.495473149290774</v>
      </c>
      <c r="B72">
        <f t="shared" si="1"/>
        <v>5.9091416527957186E-2</v>
      </c>
    </row>
    <row r="73" spans="1:2" ht="15.75" customHeight="1" x14ac:dyDescent="0.25">
      <c r="A73" s="2">
        <v>20.59900775240385</v>
      </c>
      <c r="B73">
        <f t="shared" si="1"/>
        <v>5.8121548847463254E-2</v>
      </c>
    </row>
    <row r="74" spans="1:2" ht="15.75" customHeight="1" x14ac:dyDescent="0.25">
      <c r="A74" s="2">
        <v>20.61889158032136</v>
      </c>
      <c r="B74">
        <f t="shared" si="1"/>
        <v>5.793423439558576E-2</v>
      </c>
    </row>
    <row r="75" spans="1:2" ht="15.75" customHeight="1" x14ac:dyDescent="0.25">
      <c r="A75" s="2">
        <v>20.862306468567112</v>
      </c>
      <c r="B75">
        <f t="shared" si="1"/>
        <v>5.5617210746983309E-2</v>
      </c>
    </row>
    <row r="76" spans="1:2" ht="15.75" customHeight="1" x14ac:dyDescent="0.25">
      <c r="A76" s="2">
        <v>21.119125034980243</v>
      </c>
      <c r="B76">
        <f t="shared" si="1"/>
        <v>5.3134458465412177E-2</v>
      </c>
    </row>
    <row r="77" spans="1:2" ht="15.75" customHeight="1" x14ac:dyDescent="0.25">
      <c r="A77" s="2">
        <v>21.33784714207286</v>
      </c>
      <c r="B77">
        <f t="shared" si="1"/>
        <v>5.0999958298989172E-2</v>
      </c>
    </row>
    <row r="78" spans="1:2" ht="15.75" customHeight="1" x14ac:dyDescent="0.25">
      <c r="A78" s="2">
        <v>21.380650236475049</v>
      </c>
      <c r="B78">
        <f t="shared" si="1"/>
        <v>5.0580909869263446E-2</v>
      </c>
    </row>
    <row r="79" spans="1:2" ht="15.75" customHeight="1" x14ac:dyDescent="0.25">
      <c r="A79" s="2">
        <v>21.858214535692241</v>
      </c>
      <c r="B79">
        <f t="shared" si="1"/>
        <v>4.5900860008385794E-2</v>
      </c>
    </row>
    <row r="80" spans="1:2" ht="15.75" customHeight="1" x14ac:dyDescent="0.25">
      <c r="A80" s="2">
        <v>21.966728622297524</v>
      </c>
      <c r="B80">
        <f t="shared" si="1"/>
        <v>4.4841480884433682E-2</v>
      </c>
    </row>
    <row r="81" spans="1:2" ht="15.75" customHeight="1" x14ac:dyDescent="0.25">
      <c r="A81" s="2">
        <v>22.034315447323024</v>
      </c>
      <c r="B81">
        <f t="shared" si="1"/>
        <v>4.4183391502705394E-2</v>
      </c>
    </row>
    <row r="82" spans="1:2" ht="15.75" customHeight="1" x14ac:dyDescent="0.25">
      <c r="A82" s="2">
        <v>22.278355613176245</v>
      </c>
      <c r="B82">
        <f t="shared" si="1"/>
        <v>4.1822048816445946E-2</v>
      </c>
    </row>
    <row r="83" spans="1:2" ht="15.75" customHeight="1" x14ac:dyDescent="0.25">
      <c r="A83" s="2">
        <v>22.372874850057997</v>
      </c>
      <c r="B83">
        <f t="shared" si="1"/>
        <v>4.0915215090637537E-2</v>
      </c>
    </row>
    <row r="84" spans="1:2" ht="15.75" customHeight="1" x14ac:dyDescent="0.25">
      <c r="A84" s="2">
        <v>22.910579486429924</v>
      </c>
      <c r="B84">
        <f t="shared" si="1"/>
        <v>3.5870068078323429E-2</v>
      </c>
    </row>
    <row r="85" spans="1:2" ht="15.75" customHeight="1" x14ac:dyDescent="0.25">
      <c r="A85" s="2">
        <v>23.609060048707761</v>
      </c>
      <c r="B85">
        <f t="shared" si="1"/>
        <v>2.9709172901484487E-2</v>
      </c>
    </row>
    <row r="86" spans="1:2" ht="15.75" customHeight="1" x14ac:dyDescent="0.25">
      <c r="A86" s="2">
        <v>24.319466360262595</v>
      </c>
      <c r="B86">
        <f t="shared" si="1"/>
        <v>2.403486985068894E-2</v>
      </c>
    </row>
    <row r="87" spans="1:2" ht="15.75" customHeight="1" x14ac:dyDescent="0.25">
      <c r="A87" s="2">
        <v>24.826373232295737</v>
      </c>
      <c r="B87">
        <f t="shared" si="1"/>
        <v>2.0404661911770986E-2</v>
      </c>
    </row>
    <row r="88" spans="1:2" ht="15.75" customHeight="1" x14ac:dyDescent="0.25">
      <c r="A88" s="2">
        <v>25.582572602084838</v>
      </c>
      <c r="B88">
        <f t="shared" si="1"/>
        <v>1.5676071004375965E-2</v>
      </c>
    </row>
    <row r="89" spans="1:2" ht="15.75" customHeight="1" x14ac:dyDescent="0.25">
      <c r="A89" s="2">
        <v>28.281452654860914</v>
      </c>
      <c r="B89">
        <f t="shared" si="1"/>
        <v>5.0644976313880454E-3</v>
      </c>
    </row>
    <row r="90" spans="1:2" ht="15.75" customHeight="1" x14ac:dyDescent="0.25">
      <c r="A90" s="2">
        <v>31.270052244886756</v>
      </c>
      <c r="B90">
        <f t="shared" si="1"/>
        <v>1.0269430142719686E-3</v>
      </c>
    </row>
    <row r="91" spans="1:2" ht="15.75" customHeight="1" x14ac:dyDescent="0.25">
      <c r="A91" s="2"/>
    </row>
    <row r="92" spans="1:2" ht="15.75" customHeight="1" x14ac:dyDescent="0.25">
      <c r="A92" s="2"/>
    </row>
    <row r="93" spans="1:2" ht="15.75" customHeight="1" x14ac:dyDescent="0.25">
      <c r="A93" s="2"/>
    </row>
    <row r="94" spans="1:2" ht="15.75" customHeight="1" x14ac:dyDescent="0.25">
      <c r="A94" s="2"/>
    </row>
    <row r="95" spans="1:2" ht="15.75" customHeight="1" x14ac:dyDescent="0.25">
      <c r="A95" s="2"/>
    </row>
    <row r="96" spans="1:2" ht="15.75" customHeight="1" x14ac:dyDescent="0.25">
      <c r="A96" s="2"/>
    </row>
    <row r="97" spans="1:1" ht="15.75" customHeight="1" x14ac:dyDescent="0.25">
      <c r="A97" s="2"/>
    </row>
    <row r="98" spans="1:1" ht="15.75" customHeight="1" x14ac:dyDescent="0.25">
      <c r="A98" s="2"/>
    </row>
    <row r="99" spans="1:1" ht="15.75" customHeight="1" x14ac:dyDescent="0.25">
      <c r="A99" s="2"/>
    </row>
    <row r="100" spans="1:1" ht="15.75" customHeight="1" x14ac:dyDescent="0.25">
      <c r="A100" s="2"/>
    </row>
    <row r="101" spans="1:1" ht="15.75" customHeight="1" x14ac:dyDescent="0.25">
      <c r="A101" s="2"/>
    </row>
    <row r="102" spans="1:1" ht="15.75" customHeight="1" x14ac:dyDescent="0.25">
      <c r="A102" s="2"/>
    </row>
    <row r="103" spans="1:1" ht="15.75" customHeight="1" x14ac:dyDescent="0.25">
      <c r="A103" s="2"/>
    </row>
    <row r="104" spans="1:1" ht="15.75" customHeight="1" x14ac:dyDescent="0.25">
      <c r="A104" s="2"/>
    </row>
    <row r="105" spans="1:1" ht="15.75" customHeight="1" x14ac:dyDescent="0.25">
      <c r="A105" s="2"/>
    </row>
    <row r="106" spans="1:1" ht="15.75" customHeight="1" x14ac:dyDescent="0.25">
      <c r="A106" s="2"/>
    </row>
    <row r="107" spans="1:1" ht="15.75" customHeight="1" x14ac:dyDescent="0.25">
      <c r="A107" s="2"/>
    </row>
    <row r="108" spans="1:1" ht="15.75" customHeight="1" x14ac:dyDescent="0.25">
      <c r="A108" s="2"/>
    </row>
    <row r="109" spans="1:1" ht="15.75" customHeight="1" x14ac:dyDescent="0.25">
      <c r="A109" s="2"/>
    </row>
    <row r="110" spans="1:1" ht="15.75" customHeight="1" x14ac:dyDescent="0.25">
      <c r="A110" s="2"/>
    </row>
    <row r="111" spans="1:1" ht="15.75" customHeight="1" x14ac:dyDescent="0.25">
      <c r="A111" s="2"/>
    </row>
    <row r="112" spans="1:1" ht="15.75" customHeight="1" x14ac:dyDescent="0.25">
      <c r="A112" s="2"/>
    </row>
    <row r="113" spans="1:1" ht="15.75" customHeight="1" x14ac:dyDescent="0.25">
      <c r="A113" s="2"/>
    </row>
    <row r="114" spans="1:1" ht="15.75" customHeight="1" x14ac:dyDescent="0.25">
      <c r="A114" s="2"/>
    </row>
    <row r="115" spans="1:1" ht="15.75" customHeight="1" x14ac:dyDescent="0.25">
      <c r="A115" s="2"/>
    </row>
    <row r="116" spans="1:1" ht="15.75" customHeight="1" x14ac:dyDescent="0.25">
      <c r="A116" s="2"/>
    </row>
    <row r="117" spans="1:1" ht="15.75" customHeight="1" x14ac:dyDescent="0.25">
      <c r="A117" s="2"/>
    </row>
    <row r="118" spans="1:1" ht="15.75" customHeight="1" x14ac:dyDescent="0.25">
      <c r="A118" s="2"/>
    </row>
    <row r="119" spans="1:1" ht="15.75" customHeight="1" x14ac:dyDescent="0.25">
      <c r="A119" s="2"/>
    </row>
    <row r="120" spans="1:1" ht="15.75" customHeight="1" x14ac:dyDescent="0.25">
      <c r="A120" s="2"/>
    </row>
    <row r="121" spans="1:1" ht="15.75" customHeight="1" x14ac:dyDescent="0.25">
      <c r="A121" s="2"/>
    </row>
    <row r="122" spans="1:1" ht="15.75" customHeight="1" x14ac:dyDescent="0.25">
      <c r="A122" s="2"/>
    </row>
    <row r="123" spans="1:1" ht="15.75" customHeight="1" x14ac:dyDescent="0.25">
      <c r="A123" s="2"/>
    </row>
    <row r="124" spans="1:1" ht="15.75" customHeight="1" x14ac:dyDescent="0.25">
      <c r="A124" s="2"/>
    </row>
    <row r="125" spans="1:1" ht="15.75" customHeight="1" x14ac:dyDescent="0.25">
      <c r="A125" s="2"/>
    </row>
    <row r="126" spans="1:1" ht="15.75" customHeight="1" x14ac:dyDescent="0.25">
      <c r="A126" s="2"/>
    </row>
    <row r="127" spans="1:1" ht="15.75" customHeight="1" x14ac:dyDescent="0.25"/>
    <row r="128" spans="1:1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A2:A1000">
    <sortCondition ref="A1:A1000"/>
  </sortState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>
      <selection activeCell="J6" sqref="J6"/>
    </sheetView>
  </sheetViews>
  <sheetFormatPr baseColWidth="10" defaultColWidth="14.42578125" defaultRowHeight="15" customHeight="1" x14ac:dyDescent="0.25"/>
  <cols>
    <col min="1" max="1" width="18.5703125" customWidth="1"/>
    <col min="2" max="2" width="16.28515625" customWidth="1"/>
    <col min="3" max="7" width="10.7109375" customWidth="1"/>
    <col min="9" max="9" width="19.28515625" customWidth="1"/>
  </cols>
  <sheetData>
    <row r="1" spans="1:13" x14ac:dyDescent="0.25">
      <c r="A1" s="1" t="s">
        <v>13</v>
      </c>
      <c r="B1" t="s">
        <v>32</v>
      </c>
      <c r="I1" t="s">
        <v>30</v>
      </c>
      <c r="J1">
        <f>AVERAGE(A:A)</f>
        <v>3.0074370637449381E-2</v>
      </c>
    </row>
    <row r="2" spans="1:13" x14ac:dyDescent="0.25">
      <c r="A2" s="3">
        <v>-4.1240874392259867E-2</v>
      </c>
      <c r="B2">
        <f>_xlfn.NORM.DIST(A2,$J$1,$J$2,FALSE)</f>
        <v>0.74013844193432932</v>
      </c>
      <c r="I2" t="s">
        <v>36</v>
      </c>
      <c r="J2">
        <f>_xlfn.STDEV.S(A:A)</f>
        <v>2.9602464516849742E-2</v>
      </c>
    </row>
    <row r="3" spans="1:13" x14ac:dyDescent="0.25">
      <c r="A3" s="3">
        <v>-3.7975424615014346E-2</v>
      </c>
      <c r="B3">
        <f t="shared" ref="B3:B66" si="0">_xlfn.NORM.DIST(A3,$J$1,$J$2,FALSE)</f>
        <v>0.9595849809762893</v>
      </c>
      <c r="C3" s="1" t="s">
        <v>14</v>
      </c>
      <c r="D3" s="1" t="s">
        <v>7</v>
      </c>
      <c r="I3" t="s">
        <v>37</v>
      </c>
      <c r="J3">
        <f>_xlfn.NORM.DIST(0,J1,J2,TRUE)</f>
        <v>0.15482863511912379</v>
      </c>
    </row>
    <row r="4" spans="1:13" x14ac:dyDescent="0.25">
      <c r="A4" s="3">
        <v>-3.5566173150017859E-2</v>
      </c>
      <c r="B4">
        <f t="shared" si="0"/>
        <v>1.1531817121304235</v>
      </c>
      <c r="D4" s="1" t="s">
        <v>8</v>
      </c>
      <c r="I4" t="s">
        <v>41</v>
      </c>
      <c r="J4">
        <f>1-_xlfn.NORM.DIST(0.07,J1,J2,TRUE)</f>
        <v>8.8712409778941681E-2</v>
      </c>
    </row>
    <row r="5" spans="1:13" x14ac:dyDescent="0.25">
      <c r="A5" s="3">
        <v>-3.1639884522464128E-2</v>
      </c>
      <c r="B5">
        <f t="shared" si="0"/>
        <v>1.5339274665248765</v>
      </c>
      <c r="D5" s="1" t="s">
        <v>9</v>
      </c>
      <c r="G5" s="2"/>
      <c r="I5" t="s">
        <v>42</v>
      </c>
      <c r="J5">
        <f>_xlfn.NORM.DIST(0.05,J1,J2,TRUE)-_xlfn.NORM.DIST(0.03,J1,J2,TRUE)</f>
        <v>0.25056269135157616</v>
      </c>
    </row>
    <row r="6" spans="1:13" x14ac:dyDescent="0.25">
      <c r="A6" s="3">
        <v>-3.0643442127201707E-2</v>
      </c>
      <c r="B6">
        <f t="shared" si="0"/>
        <v>1.644505641877527</v>
      </c>
      <c r="D6" s="1" t="s">
        <v>38</v>
      </c>
    </row>
    <row r="7" spans="1:13" x14ac:dyDescent="0.25">
      <c r="A7" s="3">
        <v>-3.0345764511311428E-2</v>
      </c>
      <c r="B7">
        <f t="shared" si="0"/>
        <v>1.6786918945424545</v>
      </c>
      <c r="D7" s="1" t="s">
        <v>39</v>
      </c>
    </row>
    <row r="8" spans="1:13" x14ac:dyDescent="0.25">
      <c r="A8" s="3">
        <v>-2.7699134929152207E-2</v>
      </c>
      <c r="B8">
        <f t="shared" si="0"/>
        <v>2.0067164512883582</v>
      </c>
      <c r="C8" s="2"/>
      <c r="D8" s="1" t="s">
        <v>40</v>
      </c>
    </row>
    <row r="9" spans="1:13" x14ac:dyDescent="0.25">
      <c r="A9" s="3">
        <v>-2.6031758292391897E-2</v>
      </c>
      <c r="B9">
        <f t="shared" si="0"/>
        <v>2.2363410711200751</v>
      </c>
    </row>
    <row r="10" spans="1:13" x14ac:dyDescent="0.25">
      <c r="A10" s="3">
        <v>-2.5178561312658714E-2</v>
      </c>
      <c r="B10">
        <f t="shared" si="0"/>
        <v>2.3609221735205632</v>
      </c>
    </row>
    <row r="11" spans="1:13" x14ac:dyDescent="0.25">
      <c r="A11" s="3">
        <v>-2.316630428498611E-2</v>
      </c>
      <c r="B11">
        <f t="shared" si="0"/>
        <v>2.6741162916669299</v>
      </c>
    </row>
    <row r="12" spans="1:13" x14ac:dyDescent="0.25">
      <c r="A12" s="3">
        <v>-2.1931119530508296E-2</v>
      </c>
      <c r="B12">
        <f t="shared" si="0"/>
        <v>2.8800080774517118</v>
      </c>
    </row>
    <row r="13" spans="1:13" x14ac:dyDescent="0.25">
      <c r="A13" s="3">
        <v>-2.0749276640289464E-2</v>
      </c>
      <c r="B13">
        <f t="shared" si="0"/>
        <v>3.0867974070793358</v>
      </c>
    </row>
    <row r="14" spans="1:13" x14ac:dyDescent="0.25">
      <c r="A14" s="3">
        <v>-1.721616257231217E-2</v>
      </c>
      <c r="B14">
        <f t="shared" si="0"/>
        <v>3.7618988041288892</v>
      </c>
    </row>
    <row r="15" spans="1:13" x14ac:dyDescent="0.25">
      <c r="A15" s="3">
        <v>-1.7187104216590525E-2</v>
      </c>
      <c r="B15">
        <f t="shared" si="0"/>
        <v>3.7678008642357992</v>
      </c>
    </row>
    <row r="16" spans="1:13" x14ac:dyDescent="0.25">
      <c r="A16" s="3">
        <v>-1.7100338422041388E-2</v>
      </c>
      <c r="B16">
        <f t="shared" si="0"/>
        <v>3.7854573711771131</v>
      </c>
    </row>
    <row r="17" spans="1:2" x14ac:dyDescent="0.25">
      <c r="A17" s="3">
        <v>-1.6750001062918456E-2</v>
      </c>
      <c r="B17">
        <f t="shared" si="0"/>
        <v>3.8572581651359839</v>
      </c>
    </row>
    <row r="18" spans="1:2" x14ac:dyDescent="0.25">
      <c r="A18" s="3">
        <v>-1.653854354475625E-2</v>
      </c>
      <c r="B18">
        <f t="shared" si="0"/>
        <v>3.9009888844592431</v>
      </c>
    </row>
    <row r="19" spans="1:2" x14ac:dyDescent="0.25">
      <c r="A19" s="3">
        <v>-1.483119461585302E-2</v>
      </c>
      <c r="B19">
        <f t="shared" si="0"/>
        <v>4.264756164298098</v>
      </c>
    </row>
    <row r="20" spans="1:2" x14ac:dyDescent="0.25">
      <c r="A20" s="3">
        <v>-1.3349218474049122E-2</v>
      </c>
      <c r="B20">
        <f t="shared" si="0"/>
        <v>4.5954859557422356</v>
      </c>
    </row>
    <row r="21" spans="1:2" ht="15.75" customHeight="1" x14ac:dyDescent="0.25">
      <c r="A21" s="3">
        <v>-1.138798409914598E-2</v>
      </c>
      <c r="B21">
        <f t="shared" si="0"/>
        <v>5.0534181216469296</v>
      </c>
    </row>
    <row r="22" spans="1:2" ht="15.75" customHeight="1" x14ac:dyDescent="0.25">
      <c r="A22" s="3">
        <v>-1.1349512473260985E-2</v>
      </c>
      <c r="B22">
        <f t="shared" si="0"/>
        <v>5.062620871423352</v>
      </c>
    </row>
    <row r="23" spans="1:2" ht="15.75" customHeight="1" x14ac:dyDescent="0.25">
      <c r="A23" s="3">
        <v>-1.0854701880761423E-2</v>
      </c>
      <c r="B23">
        <f t="shared" si="0"/>
        <v>5.1817084365043753</v>
      </c>
    </row>
    <row r="24" spans="1:2" ht="15.75" customHeight="1" x14ac:dyDescent="0.25">
      <c r="A24" s="3">
        <v>-9.5170625481288892E-3</v>
      </c>
      <c r="B24">
        <f t="shared" si="0"/>
        <v>5.5101408153423295</v>
      </c>
    </row>
    <row r="25" spans="1:2" ht="15.75" customHeight="1" x14ac:dyDescent="0.25">
      <c r="A25" s="3">
        <v>-8.7817360817454768E-3</v>
      </c>
      <c r="B25">
        <f t="shared" si="0"/>
        <v>5.6945162953432975</v>
      </c>
    </row>
    <row r="26" spans="1:2" ht="15.75" customHeight="1" x14ac:dyDescent="0.25">
      <c r="A26" s="3">
        <v>-8.7226644008653251E-3</v>
      </c>
      <c r="B26">
        <f t="shared" si="0"/>
        <v>5.7094400440843991</v>
      </c>
    </row>
    <row r="27" spans="1:2" ht="15.75" customHeight="1" x14ac:dyDescent="0.25">
      <c r="A27" s="3">
        <v>-8.64422048283741E-3</v>
      </c>
      <c r="B27">
        <f t="shared" si="0"/>
        <v>5.7292831624238616</v>
      </c>
    </row>
    <row r="28" spans="1:2" ht="15.75" customHeight="1" x14ac:dyDescent="0.25">
      <c r="A28" s="3">
        <v>-8.0632580047124078E-3</v>
      </c>
      <c r="B28">
        <f t="shared" si="0"/>
        <v>5.8771209905946789</v>
      </c>
    </row>
    <row r="29" spans="1:2" ht="15.75" customHeight="1" x14ac:dyDescent="0.25">
      <c r="A29" s="3">
        <v>-8.0058916263980803E-3</v>
      </c>
      <c r="B29">
        <f t="shared" si="0"/>
        <v>5.8918012963024022</v>
      </c>
    </row>
    <row r="30" spans="1:2" ht="15.75" customHeight="1" x14ac:dyDescent="0.25">
      <c r="A30" s="3">
        <v>-7.939180190023036E-3</v>
      </c>
      <c r="B30">
        <f t="shared" si="0"/>
        <v>5.9088912584702875</v>
      </c>
    </row>
    <row r="31" spans="1:2" ht="15.75" customHeight="1" x14ac:dyDescent="0.25">
      <c r="A31" s="3">
        <v>-7.027730074641296E-3</v>
      </c>
      <c r="B31">
        <f t="shared" si="0"/>
        <v>6.1442844392439211</v>
      </c>
    </row>
    <row r="32" spans="1:2" ht="15.75" customHeight="1" x14ac:dyDescent="0.25">
      <c r="A32" s="3">
        <v>-6.8812104781856773E-3</v>
      </c>
      <c r="B32">
        <f t="shared" si="0"/>
        <v>6.1824433981783296</v>
      </c>
    </row>
    <row r="33" spans="1:2" ht="15.75" customHeight="1" x14ac:dyDescent="0.25">
      <c r="A33" s="3">
        <v>-6.5817593476269406E-3</v>
      </c>
      <c r="B33">
        <f t="shared" si="0"/>
        <v>6.2606928442164724</v>
      </c>
    </row>
    <row r="34" spans="1:2" ht="15.75" customHeight="1" x14ac:dyDescent="0.25">
      <c r="A34" s="3">
        <v>-6.1344243785599259E-3</v>
      </c>
      <c r="B34">
        <f t="shared" si="0"/>
        <v>6.3782185295537976</v>
      </c>
    </row>
    <row r="35" spans="1:2" ht="15.75" customHeight="1" x14ac:dyDescent="0.25">
      <c r="A35" s="3">
        <v>-6.0458850693423313E-3</v>
      </c>
      <c r="B35">
        <f t="shared" si="0"/>
        <v>6.4015668821467528</v>
      </c>
    </row>
    <row r="36" spans="1:2" ht="15.75" customHeight="1" x14ac:dyDescent="0.25">
      <c r="A36" s="3">
        <v>-5.6816324412822736E-3</v>
      </c>
      <c r="B36">
        <f t="shared" si="0"/>
        <v>6.4979135210575034</v>
      </c>
    </row>
    <row r="37" spans="1:2" ht="15.75" customHeight="1" x14ac:dyDescent="0.25">
      <c r="A37" s="3">
        <v>-5.4602159561356542E-3</v>
      </c>
      <c r="B37">
        <f t="shared" si="0"/>
        <v>6.5567013684980786</v>
      </c>
    </row>
    <row r="38" spans="1:2" ht="15.75" customHeight="1" x14ac:dyDescent="0.25">
      <c r="A38" s="3">
        <v>-5.0441221300745395E-3</v>
      </c>
      <c r="B38">
        <f t="shared" si="0"/>
        <v>6.6676110749269215</v>
      </c>
    </row>
    <row r="39" spans="1:2" ht="15.75" customHeight="1" x14ac:dyDescent="0.25">
      <c r="A39" s="3">
        <v>-4.5214127875980933E-3</v>
      </c>
      <c r="B39">
        <f t="shared" si="0"/>
        <v>6.8076953084961316</v>
      </c>
    </row>
    <row r="40" spans="1:2" ht="15.75" customHeight="1" x14ac:dyDescent="0.25">
      <c r="A40" s="3">
        <v>-3.2443458021036362E-3</v>
      </c>
      <c r="B40">
        <f t="shared" si="0"/>
        <v>7.1530622968322639</v>
      </c>
    </row>
    <row r="41" spans="1:2" ht="15.75" customHeight="1" x14ac:dyDescent="0.25">
      <c r="A41" s="3">
        <v>-2.5585413222317596E-3</v>
      </c>
      <c r="B41">
        <f t="shared" si="0"/>
        <v>7.3400651006141082</v>
      </c>
    </row>
    <row r="42" spans="1:2" ht="15.75" customHeight="1" x14ac:dyDescent="0.25">
      <c r="A42" s="3">
        <v>-2.3412175632431184E-3</v>
      </c>
      <c r="B42">
        <f t="shared" si="0"/>
        <v>7.3995095573668879</v>
      </c>
    </row>
    <row r="43" spans="1:2" ht="15.75" customHeight="1" x14ac:dyDescent="0.25">
      <c r="A43" s="3">
        <v>-1.9876742352964369E-3</v>
      </c>
      <c r="B43">
        <f t="shared" si="0"/>
        <v>7.4963811313968352</v>
      </c>
    </row>
    <row r="44" spans="1:2" ht="15.75" customHeight="1" x14ac:dyDescent="0.25">
      <c r="A44" s="3">
        <v>-1.8923137158155454E-3</v>
      </c>
      <c r="B44">
        <f t="shared" si="0"/>
        <v>7.5225428422015739</v>
      </c>
    </row>
    <row r="45" spans="1:2" ht="15.75" customHeight="1" x14ac:dyDescent="0.25">
      <c r="A45" s="3">
        <v>-9.9559741460252676E-4</v>
      </c>
      <c r="B45">
        <f t="shared" si="0"/>
        <v>7.7691180978427159</v>
      </c>
    </row>
    <row r="46" spans="1:2" ht="15.75" customHeight="1" x14ac:dyDescent="0.25">
      <c r="A46" s="3">
        <v>-5.9894403779180844E-4</v>
      </c>
      <c r="B46">
        <f t="shared" si="0"/>
        <v>7.8784444282194466</v>
      </c>
    </row>
    <row r="47" spans="1:2" ht="15.75" customHeight="1" x14ac:dyDescent="0.25">
      <c r="A47" s="3">
        <v>7.1645814938237767E-4</v>
      </c>
      <c r="B47">
        <f t="shared" si="0"/>
        <v>8.2415316663435387</v>
      </c>
    </row>
    <row r="48" spans="1:2" ht="15.75" customHeight="1" x14ac:dyDescent="0.25">
      <c r="A48" s="3">
        <v>7.6195562183856841E-4</v>
      </c>
      <c r="B48">
        <f t="shared" si="0"/>
        <v>8.2540936653108385</v>
      </c>
    </row>
    <row r="49" spans="1:2" ht="15.75" customHeight="1" x14ac:dyDescent="0.25">
      <c r="A49" s="3">
        <v>2.2295390099869097E-3</v>
      </c>
      <c r="B49">
        <f t="shared" si="0"/>
        <v>8.6587554934712045</v>
      </c>
    </row>
    <row r="50" spans="1:2" ht="15.75" customHeight="1" x14ac:dyDescent="0.25">
      <c r="A50" s="3">
        <v>3.6596739537897507E-3</v>
      </c>
      <c r="B50">
        <f t="shared" si="0"/>
        <v>9.0507433696848292</v>
      </c>
    </row>
    <row r="51" spans="1:2" ht="15.75" customHeight="1" x14ac:dyDescent="0.25">
      <c r="A51" s="3">
        <v>4.6715322842472221E-3</v>
      </c>
      <c r="B51">
        <f t="shared" si="0"/>
        <v>9.3256007848386098</v>
      </c>
    </row>
    <row r="52" spans="1:2" ht="15.75" customHeight="1" x14ac:dyDescent="0.25">
      <c r="A52" s="3">
        <v>5.9156528241699549E-3</v>
      </c>
      <c r="B52">
        <f t="shared" si="0"/>
        <v>9.6595347332860424</v>
      </c>
    </row>
    <row r="53" spans="1:2" ht="15.75" customHeight="1" x14ac:dyDescent="0.25">
      <c r="A53" s="3">
        <v>6.4666701892390835E-3</v>
      </c>
      <c r="B53">
        <f t="shared" si="0"/>
        <v>9.8056930596774805</v>
      </c>
    </row>
    <row r="54" spans="1:2" ht="15.75" customHeight="1" x14ac:dyDescent="0.25">
      <c r="A54" s="3">
        <v>6.4816768518183368E-3</v>
      </c>
      <c r="B54">
        <f t="shared" si="0"/>
        <v>9.8096568444744836</v>
      </c>
    </row>
    <row r="55" spans="1:2" ht="15.75" customHeight="1" x14ac:dyDescent="0.25">
      <c r="A55" s="3">
        <v>6.5563008920988056E-3</v>
      </c>
      <c r="B55">
        <f t="shared" si="0"/>
        <v>9.8293539601533517</v>
      </c>
    </row>
    <row r="56" spans="1:2" ht="15.75" customHeight="1" x14ac:dyDescent="0.25">
      <c r="A56" s="3">
        <v>7.0782599014462891E-3</v>
      </c>
      <c r="B56">
        <f t="shared" si="0"/>
        <v>9.9664650464045632</v>
      </c>
    </row>
    <row r="57" spans="1:2" ht="15.75" customHeight="1" x14ac:dyDescent="0.25">
      <c r="A57" s="3">
        <v>7.6899178257561276E-3</v>
      </c>
      <c r="B57">
        <f t="shared" si="0"/>
        <v>10.125567750950518</v>
      </c>
    </row>
    <row r="58" spans="1:2" ht="15.75" customHeight="1" x14ac:dyDescent="0.25">
      <c r="A58" s="3">
        <v>8.1149815433134778E-3</v>
      </c>
      <c r="B58">
        <f t="shared" si="0"/>
        <v>10.235053720234941</v>
      </c>
    </row>
    <row r="59" spans="1:2" ht="15.75" customHeight="1" x14ac:dyDescent="0.25">
      <c r="A59" s="3">
        <v>8.8429752086638461E-3</v>
      </c>
      <c r="B59">
        <f t="shared" si="0"/>
        <v>10.420332049337844</v>
      </c>
    </row>
    <row r="60" spans="1:2" ht="15.75" customHeight="1" x14ac:dyDescent="0.25">
      <c r="A60" s="3">
        <v>9.1928350830683472E-3</v>
      </c>
      <c r="B60">
        <f t="shared" si="0"/>
        <v>10.508301563221934</v>
      </c>
    </row>
    <row r="61" spans="1:2" ht="15.75" customHeight="1" x14ac:dyDescent="0.25">
      <c r="A61" s="3">
        <v>9.7739339853986154E-3</v>
      </c>
      <c r="B61">
        <f t="shared" si="0"/>
        <v>10.652769799499842</v>
      </c>
    </row>
    <row r="62" spans="1:2" ht="15.75" customHeight="1" x14ac:dyDescent="0.25">
      <c r="A62" s="3">
        <v>1.0268539941590278E-2</v>
      </c>
      <c r="B62">
        <f t="shared" si="0"/>
        <v>10.774027262279153</v>
      </c>
    </row>
    <row r="63" spans="1:2" ht="15.75" customHeight="1" x14ac:dyDescent="0.25">
      <c r="A63" s="3">
        <v>1.0945817908633033E-2</v>
      </c>
      <c r="B63">
        <f t="shared" si="0"/>
        <v>10.937356460302954</v>
      </c>
    </row>
    <row r="64" spans="1:2" ht="15.75" customHeight="1" x14ac:dyDescent="0.25">
      <c r="A64" s="3">
        <v>1.1156968472333391E-2</v>
      </c>
      <c r="B64">
        <f t="shared" si="0"/>
        <v>10.987604957946971</v>
      </c>
    </row>
    <row r="65" spans="1:2" ht="15.75" customHeight="1" x14ac:dyDescent="0.25">
      <c r="A65" s="3">
        <v>1.2838294484082143E-2</v>
      </c>
      <c r="B65">
        <f t="shared" si="0"/>
        <v>11.375373344854122</v>
      </c>
    </row>
    <row r="66" spans="1:2" ht="15.75" customHeight="1" x14ac:dyDescent="0.25">
      <c r="A66" s="3">
        <v>1.364527776428149E-2</v>
      </c>
      <c r="B66">
        <f t="shared" si="0"/>
        <v>11.553076691869364</v>
      </c>
    </row>
    <row r="67" spans="1:2" ht="15.75" customHeight="1" x14ac:dyDescent="0.25">
      <c r="A67" s="3">
        <v>1.3665980137430596E-2</v>
      </c>
      <c r="B67">
        <f t="shared" ref="B67:B130" si="1">_xlfn.NORM.DIST(A67,$J$1,$J$2,FALSE)</f>
        <v>11.557558839442844</v>
      </c>
    </row>
    <row r="68" spans="1:2" ht="15.75" customHeight="1" x14ac:dyDescent="0.25">
      <c r="A68" s="3">
        <v>1.4288381467905127E-2</v>
      </c>
      <c r="B68">
        <f t="shared" si="1"/>
        <v>11.690456087830791</v>
      </c>
    </row>
    <row r="69" spans="1:2" ht="15.75" customHeight="1" x14ac:dyDescent="0.25">
      <c r="A69" s="3">
        <v>1.4668629834032616E-2</v>
      </c>
      <c r="B69">
        <f t="shared" si="1"/>
        <v>11.769838243517587</v>
      </c>
    </row>
    <row r="70" spans="1:2" ht="15.75" customHeight="1" x14ac:dyDescent="0.25">
      <c r="A70" s="3">
        <v>1.4958053785504306E-2</v>
      </c>
      <c r="B70">
        <f t="shared" si="1"/>
        <v>11.829312360069837</v>
      </c>
    </row>
    <row r="71" spans="1:2" ht="15.75" customHeight="1" x14ac:dyDescent="0.25">
      <c r="A71" s="3">
        <v>1.5357196904061128E-2</v>
      </c>
      <c r="B71">
        <f t="shared" si="1"/>
        <v>11.909958333454188</v>
      </c>
    </row>
    <row r="72" spans="1:2" ht="15.75" customHeight="1" x14ac:dyDescent="0.25">
      <c r="A72" s="3">
        <v>1.548806182296248E-2</v>
      </c>
      <c r="B72">
        <f t="shared" si="1"/>
        <v>11.936046418422219</v>
      </c>
    </row>
    <row r="73" spans="1:2" ht="15.75" customHeight="1" x14ac:dyDescent="0.25">
      <c r="A73" s="3">
        <v>1.5651293384563177E-2</v>
      </c>
      <c r="B73">
        <f t="shared" si="1"/>
        <v>11.968339111418439</v>
      </c>
    </row>
    <row r="74" spans="1:2" ht="15.75" customHeight="1" x14ac:dyDescent="0.25">
      <c r="A74" s="3">
        <v>1.5696415690454886E-2</v>
      </c>
      <c r="B74">
        <f t="shared" si="1"/>
        <v>11.977216975985399</v>
      </c>
    </row>
    <row r="75" spans="1:2" ht="15.75" customHeight="1" x14ac:dyDescent="0.25">
      <c r="A75" s="3">
        <v>1.5759068506723269E-2</v>
      </c>
      <c r="B75">
        <f t="shared" si="1"/>
        <v>11.989508716523178</v>
      </c>
    </row>
    <row r="76" spans="1:2" ht="15.75" customHeight="1" x14ac:dyDescent="0.25">
      <c r="A76" s="3">
        <v>1.6230857514584203E-2</v>
      </c>
      <c r="B76">
        <f t="shared" si="1"/>
        <v>12.080736031661939</v>
      </c>
    </row>
    <row r="77" spans="1:2" ht="15.75" customHeight="1" x14ac:dyDescent="0.25">
      <c r="A77" s="3">
        <v>1.6553671290294732E-2</v>
      </c>
      <c r="B77">
        <f t="shared" si="1"/>
        <v>12.141779275390439</v>
      </c>
    </row>
    <row r="78" spans="1:2" ht="15.75" customHeight="1" x14ac:dyDescent="0.25">
      <c r="A78" s="3">
        <v>1.6734331044118152E-2</v>
      </c>
      <c r="B78">
        <f t="shared" si="1"/>
        <v>12.175444176914059</v>
      </c>
    </row>
    <row r="79" spans="1:2" ht="15.75" customHeight="1" x14ac:dyDescent="0.25">
      <c r="A79" s="3">
        <v>1.7057485880341845E-2</v>
      </c>
      <c r="B79">
        <f t="shared" si="1"/>
        <v>12.234758583823679</v>
      </c>
    </row>
    <row r="80" spans="1:2" ht="15.75" customHeight="1" x14ac:dyDescent="0.25">
      <c r="A80" s="3">
        <v>1.7902497407759073E-2</v>
      </c>
      <c r="B80">
        <f t="shared" si="1"/>
        <v>12.384250908494856</v>
      </c>
    </row>
    <row r="81" spans="1:2" ht="15.75" customHeight="1" x14ac:dyDescent="0.25">
      <c r="A81" s="3">
        <v>1.7985306900355498E-2</v>
      </c>
      <c r="B81">
        <f t="shared" si="1"/>
        <v>12.398455234885317</v>
      </c>
    </row>
    <row r="82" spans="1:2" ht="15.75" customHeight="1" x14ac:dyDescent="0.25">
      <c r="A82" s="3">
        <v>1.8116683410026597E-2</v>
      </c>
      <c r="B82">
        <f t="shared" si="1"/>
        <v>12.420824280137627</v>
      </c>
    </row>
    <row r="83" spans="1:2" ht="15.75" customHeight="1" x14ac:dyDescent="0.25">
      <c r="A83" s="3">
        <v>1.8131280799990053E-2</v>
      </c>
      <c r="B83">
        <f t="shared" si="1"/>
        <v>12.42329711515837</v>
      </c>
    </row>
    <row r="84" spans="1:2" ht="15.75" customHeight="1" x14ac:dyDescent="0.25">
      <c r="A84" s="3">
        <v>1.840065039328765E-2</v>
      </c>
      <c r="B84">
        <f t="shared" si="1"/>
        <v>12.468473282923867</v>
      </c>
    </row>
    <row r="85" spans="1:2" ht="15.75" customHeight="1" x14ac:dyDescent="0.25">
      <c r="A85" s="3">
        <v>1.8483016507216961E-2</v>
      </c>
      <c r="B85">
        <f t="shared" si="1"/>
        <v>12.4821133972494</v>
      </c>
    </row>
    <row r="86" spans="1:2" ht="15.75" customHeight="1" x14ac:dyDescent="0.25">
      <c r="A86" s="3">
        <v>1.8560471349756698E-2</v>
      </c>
      <c r="B86">
        <f t="shared" si="1"/>
        <v>12.49486554840302</v>
      </c>
    </row>
    <row r="87" spans="1:2" ht="15.75" customHeight="1" x14ac:dyDescent="0.25">
      <c r="A87" s="3">
        <v>1.8710333339241332E-2</v>
      </c>
      <c r="B87">
        <f t="shared" si="1"/>
        <v>12.519332454805211</v>
      </c>
    </row>
    <row r="88" spans="1:2" ht="15.75" customHeight="1" x14ac:dyDescent="0.25">
      <c r="A88" s="3">
        <v>1.8748941389331593E-2</v>
      </c>
      <c r="B88">
        <f t="shared" si="1"/>
        <v>12.525591471808456</v>
      </c>
    </row>
    <row r="89" spans="1:2" ht="15.75" customHeight="1" x14ac:dyDescent="0.25">
      <c r="A89" s="3">
        <v>1.8917800449399509E-2</v>
      </c>
      <c r="B89">
        <f t="shared" si="1"/>
        <v>12.552752252637038</v>
      </c>
    </row>
    <row r="90" spans="1:2" ht="15.75" customHeight="1" x14ac:dyDescent="0.25">
      <c r="A90" s="3">
        <v>1.9230587046022991E-2</v>
      </c>
      <c r="B90">
        <f t="shared" si="1"/>
        <v>12.602135984240794</v>
      </c>
    </row>
    <row r="91" spans="1:2" ht="15.75" customHeight="1" x14ac:dyDescent="0.25">
      <c r="A91" s="3">
        <v>1.9285838849155697E-2</v>
      </c>
      <c r="B91">
        <f t="shared" si="1"/>
        <v>12.610733163552414</v>
      </c>
    </row>
    <row r="92" spans="1:2" ht="15.75" customHeight="1" x14ac:dyDescent="0.25">
      <c r="A92" s="3">
        <v>1.9614211911230812E-2</v>
      </c>
      <c r="B92">
        <f t="shared" si="1"/>
        <v>12.661039082813744</v>
      </c>
    </row>
    <row r="93" spans="1:2" ht="15.75" customHeight="1" x14ac:dyDescent="0.25">
      <c r="A93" s="3">
        <v>2.047232016235357E-2</v>
      </c>
      <c r="B93">
        <f t="shared" si="1"/>
        <v>12.786018699087496</v>
      </c>
    </row>
    <row r="94" spans="1:2" ht="15.75" customHeight="1" x14ac:dyDescent="0.25">
      <c r="A94" s="3">
        <v>2.0972280768601921E-2</v>
      </c>
      <c r="B94">
        <f t="shared" si="1"/>
        <v>12.854422821852683</v>
      </c>
    </row>
    <row r="95" spans="1:2" ht="15.75" customHeight="1" x14ac:dyDescent="0.25">
      <c r="A95" s="3">
        <v>2.106446942531038E-2</v>
      </c>
      <c r="B95">
        <f t="shared" si="1"/>
        <v>12.86667511623607</v>
      </c>
    </row>
    <row r="96" spans="1:2" ht="15.75" customHeight="1" x14ac:dyDescent="0.25">
      <c r="A96" s="3">
        <v>2.1215559232642407E-2</v>
      </c>
      <c r="B96">
        <f t="shared" si="1"/>
        <v>12.886510635593917</v>
      </c>
    </row>
    <row r="97" spans="1:2" ht="15.75" customHeight="1" x14ac:dyDescent="0.25">
      <c r="A97" s="3">
        <v>2.1307577359094283E-2</v>
      </c>
      <c r="B97">
        <f t="shared" si="1"/>
        <v>12.898441392003276</v>
      </c>
    </row>
    <row r="98" spans="1:2" ht="15.75" customHeight="1" x14ac:dyDescent="0.25">
      <c r="A98" s="3">
        <v>2.1408940543606876E-2</v>
      </c>
      <c r="B98">
        <f t="shared" si="1"/>
        <v>12.911452176262065</v>
      </c>
    </row>
    <row r="99" spans="1:2" ht="15.75" customHeight="1" x14ac:dyDescent="0.25">
      <c r="A99" s="3">
        <v>2.1663167050119954E-2</v>
      </c>
      <c r="B99">
        <f t="shared" si="1"/>
        <v>12.943474323311484</v>
      </c>
    </row>
    <row r="100" spans="1:2" ht="15.75" customHeight="1" x14ac:dyDescent="0.25">
      <c r="A100" s="3">
        <v>2.1761904068681177E-2</v>
      </c>
      <c r="B100">
        <f t="shared" si="1"/>
        <v>12.955674927528808</v>
      </c>
    </row>
    <row r="101" spans="1:2" ht="15.75" customHeight="1" x14ac:dyDescent="0.25">
      <c r="A101" s="3">
        <v>2.1893451108608859E-2</v>
      </c>
      <c r="B101">
        <f t="shared" si="1"/>
        <v>12.971723413262504</v>
      </c>
    </row>
    <row r="102" spans="1:2" ht="15.75" customHeight="1" x14ac:dyDescent="0.25">
      <c r="A102" s="3">
        <v>2.2263945144059834E-2</v>
      </c>
      <c r="B102">
        <f t="shared" si="1"/>
        <v>13.015648480235697</v>
      </c>
    </row>
    <row r="103" spans="1:2" ht="15.75" customHeight="1" x14ac:dyDescent="0.25">
      <c r="A103" s="3">
        <v>2.2425437297043389E-2</v>
      </c>
      <c r="B103">
        <f t="shared" si="1"/>
        <v>13.034202257489179</v>
      </c>
    </row>
    <row r="104" spans="1:2" ht="15.75" customHeight="1" x14ac:dyDescent="0.25">
      <c r="A104" s="3">
        <v>2.2472230799449606E-2</v>
      </c>
      <c r="B104">
        <f t="shared" si="1"/>
        <v>13.039510773151502</v>
      </c>
    </row>
    <row r="105" spans="1:2" ht="15.75" customHeight="1" x14ac:dyDescent="0.25">
      <c r="A105" s="3">
        <v>2.3030205798987298E-2</v>
      </c>
      <c r="B105">
        <f t="shared" si="1"/>
        <v>13.100454821475601</v>
      </c>
    </row>
    <row r="106" spans="1:2" ht="15.75" customHeight="1" x14ac:dyDescent="0.25">
      <c r="A106" s="3">
        <v>2.3421299889433429E-2</v>
      </c>
      <c r="B106">
        <f t="shared" si="1"/>
        <v>13.140557991598877</v>
      </c>
    </row>
    <row r="107" spans="1:2" ht="15.75" customHeight="1" x14ac:dyDescent="0.25">
      <c r="A107" s="3">
        <v>2.3625833879178389E-2</v>
      </c>
      <c r="B107">
        <f t="shared" si="1"/>
        <v>13.160665127162288</v>
      </c>
    </row>
    <row r="108" spans="1:2" ht="15.75" customHeight="1" x14ac:dyDescent="0.25">
      <c r="A108" s="3">
        <v>2.3904412106331437E-2</v>
      </c>
      <c r="B108">
        <f t="shared" si="1"/>
        <v>13.187088147119253</v>
      </c>
    </row>
    <row r="109" spans="1:2" ht="15.75" customHeight="1" x14ac:dyDescent="0.25">
      <c r="A109" s="3">
        <v>2.4138550148619105E-2</v>
      </c>
      <c r="B109">
        <f t="shared" si="1"/>
        <v>13.208432310175748</v>
      </c>
    </row>
    <row r="110" spans="1:2" ht="15.75" customHeight="1" x14ac:dyDescent="0.25">
      <c r="A110" s="3">
        <v>2.4196496329805812E-2</v>
      </c>
      <c r="B110">
        <f t="shared" si="1"/>
        <v>13.213592443545647</v>
      </c>
    </row>
    <row r="111" spans="1:2" ht="15.75" customHeight="1" x14ac:dyDescent="0.25">
      <c r="A111" s="3">
        <v>2.4312286374025278E-2</v>
      </c>
      <c r="B111">
        <f t="shared" si="1"/>
        <v>13.223757851884082</v>
      </c>
    </row>
    <row r="112" spans="1:2" ht="15.75" customHeight="1" x14ac:dyDescent="0.25">
      <c r="A112" s="3">
        <v>2.4652391917753265E-2</v>
      </c>
      <c r="B112">
        <f t="shared" si="1"/>
        <v>13.252489056654937</v>
      </c>
    </row>
    <row r="113" spans="1:2" ht="15.75" customHeight="1" x14ac:dyDescent="0.25">
      <c r="A113" s="3">
        <v>2.4834961610450408E-2</v>
      </c>
      <c r="B113">
        <f t="shared" si="1"/>
        <v>13.267215413800386</v>
      </c>
    </row>
    <row r="114" spans="1:2" ht="15.75" customHeight="1" x14ac:dyDescent="0.25">
      <c r="A114" s="3">
        <v>2.4851127878774422E-2</v>
      </c>
      <c r="B114">
        <f t="shared" si="1"/>
        <v>13.268495875396782</v>
      </c>
    </row>
    <row r="115" spans="1:2" ht="15.75" customHeight="1" x14ac:dyDescent="0.25">
      <c r="A115" s="3">
        <v>2.5132843862648586E-2</v>
      </c>
      <c r="B115">
        <f t="shared" si="1"/>
        <v>13.290192882334862</v>
      </c>
    </row>
    <row r="116" spans="1:2" ht="15.75" customHeight="1" x14ac:dyDescent="0.25">
      <c r="A116" s="3">
        <v>2.5146690919483079E-2</v>
      </c>
      <c r="B116">
        <f t="shared" si="1"/>
        <v>13.291229222171165</v>
      </c>
    </row>
    <row r="117" spans="1:2" ht="15.75" customHeight="1" x14ac:dyDescent="0.25">
      <c r="A117" s="3">
        <v>2.5280488958797649E-2</v>
      </c>
      <c r="B117">
        <f t="shared" si="1"/>
        <v>13.301097158880452</v>
      </c>
    </row>
    <row r="118" spans="1:2" ht="15.75" customHeight="1" x14ac:dyDescent="0.25">
      <c r="A118" s="3">
        <v>2.5550233718659728E-2</v>
      </c>
      <c r="B118">
        <f t="shared" si="1"/>
        <v>13.320186448963121</v>
      </c>
    </row>
    <row r="119" spans="1:2" ht="15.75" customHeight="1" x14ac:dyDescent="0.25">
      <c r="A119" s="3">
        <v>2.5649345903785432E-2</v>
      </c>
      <c r="B119">
        <f t="shared" si="1"/>
        <v>13.326929304785592</v>
      </c>
    </row>
    <row r="120" spans="1:2" ht="15.75" customHeight="1" x14ac:dyDescent="0.25">
      <c r="A120" s="3">
        <v>2.5729972609097602E-2</v>
      </c>
      <c r="B120">
        <f t="shared" si="1"/>
        <v>13.332306822954294</v>
      </c>
    </row>
    <row r="121" spans="1:2" ht="15.75" customHeight="1" x14ac:dyDescent="0.25">
      <c r="A121" s="3">
        <v>2.6017759470106101E-2</v>
      </c>
      <c r="B121">
        <f t="shared" si="1"/>
        <v>13.350711219136377</v>
      </c>
    </row>
    <row r="122" spans="1:2" ht="15.75" customHeight="1" x14ac:dyDescent="0.25">
      <c r="A122" s="3">
        <v>2.6293882061564362E-2</v>
      </c>
      <c r="B122">
        <f t="shared" si="1"/>
        <v>13.367205908011954</v>
      </c>
    </row>
    <row r="123" spans="1:2" ht="15.75" customHeight="1" x14ac:dyDescent="0.25">
      <c r="A123" s="3">
        <v>2.6461752046144101E-2</v>
      </c>
      <c r="B123">
        <f t="shared" si="1"/>
        <v>13.376675008687487</v>
      </c>
    </row>
    <row r="124" spans="1:2" ht="15.75" customHeight="1" x14ac:dyDescent="0.25">
      <c r="A124" s="3">
        <v>2.682948349143844E-2</v>
      </c>
      <c r="B124">
        <f t="shared" si="1"/>
        <v>13.39593569981241</v>
      </c>
    </row>
    <row r="125" spans="1:2" ht="15.75" customHeight="1" x14ac:dyDescent="0.25">
      <c r="A125" s="3">
        <v>2.7192440089548471E-2</v>
      </c>
      <c r="B125">
        <f t="shared" si="1"/>
        <v>13.41294367157731</v>
      </c>
    </row>
    <row r="126" spans="1:2" ht="15.75" customHeight="1" x14ac:dyDescent="0.25">
      <c r="A126" s="3">
        <v>2.7738853137689874E-2</v>
      </c>
      <c r="B126">
        <f t="shared" si="1"/>
        <v>13.434779558238757</v>
      </c>
    </row>
    <row r="127" spans="1:2" ht="15.75" customHeight="1" x14ac:dyDescent="0.25">
      <c r="A127" s="3">
        <v>2.826671249391511E-2</v>
      </c>
      <c r="B127">
        <f t="shared" si="1"/>
        <v>13.451554745499573</v>
      </c>
    </row>
    <row r="128" spans="1:2" ht="15.75" customHeight="1" x14ac:dyDescent="0.25">
      <c r="A128" s="3">
        <v>2.8434241417981683E-2</v>
      </c>
      <c r="B128">
        <f t="shared" si="1"/>
        <v>13.455988673012525</v>
      </c>
    </row>
    <row r="129" spans="1:2" ht="15.75" customHeight="1" x14ac:dyDescent="0.25">
      <c r="A129" s="3">
        <v>2.853983375285752E-2</v>
      </c>
      <c r="B129">
        <f t="shared" si="1"/>
        <v>13.458562633413397</v>
      </c>
    </row>
    <row r="130" spans="1:2" ht="15.75" customHeight="1" x14ac:dyDescent="0.25">
      <c r="A130" s="3">
        <v>2.8672915565094444E-2</v>
      </c>
      <c r="B130">
        <f t="shared" si="1"/>
        <v>13.461563418724669</v>
      </c>
    </row>
    <row r="131" spans="1:2" ht="15.75" customHeight="1" x14ac:dyDescent="0.25">
      <c r="A131" s="3">
        <v>2.8847368017578263E-2</v>
      </c>
      <c r="B131">
        <f t="shared" ref="B131:B194" si="2">_xlfn.NORM.DIST(A131,$J$1,$J$2,FALSE)</f>
        <v>13.465085867220825</v>
      </c>
    </row>
    <row r="132" spans="1:2" ht="15.75" customHeight="1" x14ac:dyDescent="0.25">
      <c r="A132" s="3">
        <v>2.9249103196035138E-2</v>
      </c>
      <c r="B132">
        <f t="shared" si="2"/>
        <v>13.47142164477296</v>
      </c>
    </row>
    <row r="133" spans="1:2" ht="15.75" customHeight="1" x14ac:dyDescent="0.25">
      <c r="A133" s="3">
        <v>2.9345555109158157E-2</v>
      </c>
      <c r="B133">
        <f t="shared" si="2"/>
        <v>13.472573853909866</v>
      </c>
    </row>
    <row r="134" spans="1:2" ht="15.75" customHeight="1" x14ac:dyDescent="0.25">
      <c r="A134" s="3">
        <v>2.9419053649745182E-2</v>
      </c>
      <c r="B134">
        <f t="shared" si="2"/>
        <v>13.473355902667235</v>
      </c>
    </row>
    <row r="135" spans="1:2" ht="15.75" customHeight="1" x14ac:dyDescent="0.25">
      <c r="A135" s="3">
        <v>2.9731430973752866E-2</v>
      </c>
      <c r="B135">
        <f t="shared" si="2"/>
        <v>13.475753357296149</v>
      </c>
    </row>
    <row r="136" spans="1:2" ht="15.75" customHeight="1" x14ac:dyDescent="0.25">
      <c r="A136" s="3">
        <v>3.0156665221566799E-2</v>
      </c>
      <c r="B136">
        <f t="shared" si="2"/>
        <v>13.476605591219814</v>
      </c>
    </row>
    <row r="137" spans="1:2" ht="15.75" customHeight="1" x14ac:dyDescent="0.25">
      <c r="A137" s="3">
        <v>3.0782511263224295E-2</v>
      </c>
      <c r="B137">
        <f t="shared" si="2"/>
        <v>13.472802232562799</v>
      </c>
    </row>
    <row r="138" spans="1:2" ht="15.75" customHeight="1" x14ac:dyDescent="0.25">
      <c r="A138" s="3">
        <v>3.0817060693207894E-2</v>
      </c>
      <c r="B138">
        <f t="shared" si="2"/>
        <v>13.472416910738268</v>
      </c>
    </row>
    <row r="139" spans="1:2" ht="15.75" customHeight="1" x14ac:dyDescent="0.25">
      <c r="A139" s="3">
        <v>3.1072821972030214E-2</v>
      </c>
      <c r="B139">
        <f t="shared" si="2"/>
        <v>13.468994174437078</v>
      </c>
    </row>
    <row r="140" spans="1:2" ht="15.75" customHeight="1" x14ac:dyDescent="0.25">
      <c r="A140" s="3">
        <v>3.1082030605885665E-2</v>
      </c>
      <c r="B140">
        <f t="shared" si="2"/>
        <v>13.468852204178836</v>
      </c>
    </row>
    <row r="141" spans="1:2" ht="15.75" customHeight="1" x14ac:dyDescent="0.25">
      <c r="A141" s="3">
        <v>3.1587209437985438E-2</v>
      </c>
      <c r="B141">
        <f t="shared" si="2"/>
        <v>13.459070405149992</v>
      </c>
    </row>
    <row r="142" spans="1:2" ht="15.75" customHeight="1" x14ac:dyDescent="0.25">
      <c r="A142" s="3">
        <v>3.257266968472395E-2</v>
      </c>
      <c r="B142">
        <f t="shared" si="2"/>
        <v>13.42874920627839</v>
      </c>
    </row>
    <row r="143" spans="1:2" ht="15.75" customHeight="1" x14ac:dyDescent="0.25">
      <c r="A143" s="3">
        <v>3.2688630259199998E-2</v>
      </c>
      <c r="B143">
        <f t="shared" si="2"/>
        <v>13.424207437298927</v>
      </c>
    </row>
    <row r="144" spans="1:2" ht="15.75" customHeight="1" x14ac:dyDescent="0.25">
      <c r="A144" s="3">
        <v>3.2767517555895027E-2</v>
      </c>
      <c r="B144">
        <f t="shared" si="2"/>
        <v>13.421000869140794</v>
      </c>
    </row>
    <row r="145" spans="1:2" ht="15.75" customHeight="1" x14ac:dyDescent="0.25">
      <c r="A145" s="3">
        <v>3.2983442966779693E-2</v>
      </c>
      <c r="B145">
        <f t="shared" si="2"/>
        <v>13.411740822824886</v>
      </c>
    </row>
    <row r="146" spans="1:2" ht="15.75" customHeight="1" x14ac:dyDescent="0.25">
      <c r="A146" s="3">
        <v>3.370969722351292E-2</v>
      </c>
      <c r="B146">
        <f t="shared" si="2"/>
        <v>13.375418875370281</v>
      </c>
    </row>
    <row r="147" spans="1:2" ht="15.75" customHeight="1" x14ac:dyDescent="0.25">
      <c r="A147" s="3">
        <v>3.3763380148285067E-2</v>
      </c>
      <c r="B147">
        <f t="shared" si="2"/>
        <v>13.372418487670902</v>
      </c>
    </row>
    <row r="148" spans="1:2" ht="15.75" customHeight="1" x14ac:dyDescent="0.25">
      <c r="A148" s="3">
        <v>3.3775044417835305E-2</v>
      </c>
      <c r="B148">
        <f t="shared" si="2"/>
        <v>13.371760834499659</v>
      </c>
    </row>
    <row r="149" spans="1:2" ht="15.75" customHeight="1" x14ac:dyDescent="0.25">
      <c r="A149" s="3">
        <v>3.4493045010149943E-2</v>
      </c>
      <c r="B149">
        <f t="shared" si="2"/>
        <v>13.327356359664595</v>
      </c>
    </row>
    <row r="150" spans="1:2" ht="15.75" customHeight="1" x14ac:dyDescent="0.25">
      <c r="A150" s="3">
        <v>3.4903886504308319E-2</v>
      </c>
      <c r="B150">
        <f t="shared" si="2"/>
        <v>13.298494875781643</v>
      </c>
    </row>
    <row r="151" spans="1:2" ht="15.75" customHeight="1" x14ac:dyDescent="0.25">
      <c r="A151" s="3">
        <v>3.4957978701696264E-2</v>
      </c>
      <c r="B151">
        <f t="shared" si="2"/>
        <v>13.294508803086599</v>
      </c>
    </row>
    <row r="152" spans="1:2" ht="15.75" customHeight="1" x14ac:dyDescent="0.25">
      <c r="A152" s="3">
        <v>3.5052111403329762E-2</v>
      </c>
      <c r="B152">
        <f t="shared" si="2"/>
        <v>13.287469196335458</v>
      </c>
    </row>
    <row r="153" spans="1:2" ht="15.75" customHeight="1" x14ac:dyDescent="0.25">
      <c r="A153" s="3">
        <v>3.5228780749149154E-2</v>
      </c>
      <c r="B153">
        <f t="shared" si="2"/>
        <v>13.273904889040063</v>
      </c>
    </row>
    <row r="154" spans="1:2" ht="15.75" customHeight="1" x14ac:dyDescent="0.25">
      <c r="A154" s="3">
        <v>3.5235840701771666E-2</v>
      </c>
      <c r="B154">
        <f t="shared" si="2"/>
        <v>13.273353304583456</v>
      </c>
    </row>
    <row r="155" spans="1:2" ht="15.75" customHeight="1" x14ac:dyDescent="0.25">
      <c r="A155" s="3">
        <v>3.5242900654394178E-2</v>
      </c>
      <c r="B155">
        <f t="shared" si="2"/>
        <v>13.272800988110903</v>
      </c>
    </row>
    <row r="156" spans="1:2" ht="15.75" customHeight="1" x14ac:dyDescent="0.25">
      <c r="A156" s="3">
        <v>3.5370252650009933E-2</v>
      </c>
      <c r="B156">
        <f t="shared" si="2"/>
        <v>13.262712354984782</v>
      </c>
    </row>
    <row r="157" spans="1:2" ht="15.75" customHeight="1" x14ac:dyDescent="0.25">
      <c r="A157" s="3">
        <v>3.55733541855996E-2</v>
      </c>
      <c r="B157">
        <f t="shared" si="2"/>
        <v>13.24613155629369</v>
      </c>
    </row>
    <row r="158" spans="1:2" ht="15.75" customHeight="1" x14ac:dyDescent="0.25">
      <c r="A158" s="3">
        <v>3.6113423508196137E-2</v>
      </c>
      <c r="B158">
        <f t="shared" si="2"/>
        <v>13.19911910301224</v>
      </c>
    </row>
    <row r="159" spans="1:2" ht="15.75" customHeight="1" x14ac:dyDescent="0.25">
      <c r="A159" s="3">
        <v>3.7460748959402553E-2</v>
      </c>
      <c r="B159">
        <f t="shared" si="2"/>
        <v>13.063593684765843</v>
      </c>
    </row>
    <row r="160" spans="1:2" ht="15.75" customHeight="1" x14ac:dyDescent="0.25">
      <c r="A160" s="3">
        <v>3.8129091141000389E-2</v>
      </c>
      <c r="B160">
        <f t="shared" si="2"/>
        <v>12.986897104579693</v>
      </c>
    </row>
    <row r="161" spans="1:2" ht="15.75" customHeight="1" x14ac:dyDescent="0.25">
      <c r="A161" s="3">
        <v>3.8281749826692975E-2</v>
      </c>
      <c r="B161">
        <f t="shared" si="2"/>
        <v>12.968514364191938</v>
      </c>
    </row>
    <row r="162" spans="1:2" ht="15.75" customHeight="1" x14ac:dyDescent="0.25">
      <c r="A162" s="3">
        <v>3.868532673192094E-2</v>
      </c>
      <c r="B162">
        <f t="shared" si="2"/>
        <v>12.918387202848164</v>
      </c>
    </row>
    <row r="163" spans="1:2" ht="15.75" customHeight="1" x14ac:dyDescent="0.25">
      <c r="A163" s="3">
        <v>3.8924444257700815E-2</v>
      </c>
      <c r="B163">
        <f t="shared" si="2"/>
        <v>12.887648423530505</v>
      </c>
    </row>
    <row r="164" spans="1:2" ht="15.75" customHeight="1" x14ac:dyDescent="0.25">
      <c r="A164" s="3">
        <v>3.9122600415849591E-2</v>
      </c>
      <c r="B164">
        <f t="shared" si="2"/>
        <v>12.861594806149604</v>
      </c>
    </row>
    <row r="165" spans="1:2" ht="15.75" customHeight="1" x14ac:dyDescent="0.25">
      <c r="A165" s="3">
        <v>3.9159366739168762E-2</v>
      </c>
      <c r="B165">
        <f t="shared" si="2"/>
        <v>12.856703196841341</v>
      </c>
    </row>
    <row r="166" spans="1:2" ht="15.75" customHeight="1" x14ac:dyDescent="0.25">
      <c r="A166" s="3">
        <v>3.9218165571638382E-2</v>
      </c>
      <c r="B166">
        <f t="shared" si="2"/>
        <v>12.848842923284614</v>
      </c>
    </row>
    <row r="167" spans="1:2" ht="15.75" customHeight="1" x14ac:dyDescent="0.25">
      <c r="A167" s="3">
        <v>3.9242721928586251E-2</v>
      </c>
      <c r="B167">
        <f t="shared" si="2"/>
        <v>12.845546630671342</v>
      </c>
    </row>
    <row r="168" spans="1:2" ht="15.75" customHeight="1" x14ac:dyDescent="0.25">
      <c r="A168" s="3">
        <v>3.951052264352329E-2</v>
      </c>
      <c r="B168">
        <f t="shared" si="2"/>
        <v>12.809081354172799</v>
      </c>
    </row>
    <row r="169" spans="1:2" ht="15.75" customHeight="1" x14ac:dyDescent="0.25">
      <c r="A169" s="3">
        <v>4.0536057500558671E-2</v>
      </c>
      <c r="B169">
        <f t="shared" si="2"/>
        <v>12.660808120082454</v>
      </c>
    </row>
    <row r="170" spans="1:2" ht="15.75" customHeight="1" x14ac:dyDescent="0.25">
      <c r="A170" s="3">
        <v>4.0585954653634689E-2</v>
      </c>
      <c r="B170">
        <f t="shared" si="2"/>
        <v>12.653250449275575</v>
      </c>
    </row>
    <row r="171" spans="1:2" ht="15.75" customHeight="1" x14ac:dyDescent="0.25">
      <c r="A171" s="3">
        <v>4.1142122032452606E-2</v>
      </c>
      <c r="B171">
        <f t="shared" si="2"/>
        <v>12.566898172567104</v>
      </c>
    </row>
    <row r="172" spans="1:2" ht="15.75" customHeight="1" x14ac:dyDescent="0.25">
      <c r="A172" s="3">
        <v>4.1268007467861752E-2</v>
      </c>
      <c r="B172">
        <f t="shared" si="2"/>
        <v>12.546820058144467</v>
      </c>
    </row>
    <row r="173" spans="1:2" ht="15.75" customHeight="1" x14ac:dyDescent="0.25">
      <c r="A173" s="3">
        <v>4.1431989362591411E-2</v>
      </c>
      <c r="B173">
        <f t="shared" si="2"/>
        <v>12.520374273096817</v>
      </c>
    </row>
    <row r="174" spans="1:2" ht="15.75" customHeight="1" x14ac:dyDescent="0.25">
      <c r="A174" s="3">
        <v>4.144460860157851E-2</v>
      </c>
      <c r="B174">
        <f t="shared" si="2"/>
        <v>12.518325529118673</v>
      </c>
    </row>
    <row r="175" spans="1:2" ht="15.75" customHeight="1" x14ac:dyDescent="0.25">
      <c r="A175" s="3">
        <v>4.1837305676436516E-2</v>
      </c>
      <c r="B175">
        <f t="shared" si="2"/>
        <v>12.453607046901492</v>
      </c>
    </row>
    <row r="176" spans="1:2" ht="15.75" customHeight="1" x14ac:dyDescent="0.25">
      <c r="A176" s="3">
        <v>4.233723217663355E-2</v>
      </c>
      <c r="B176">
        <f t="shared" si="2"/>
        <v>12.368550830830637</v>
      </c>
    </row>
    <row r="177" spans="1:2" ht="15.75" customHeight="1" x14ac:dyDescent="0.25">
      <c r="A177" s="3">
        <v>4.3497588254522997E-2</v>
      </c>
      <c r="B177">
        <f t="shared" si="2"/>
        <v>12.159989111038117</v>
      </c>
    </row>
    <row r="178" spans="1:2" ht="15.75" customHeight="1" x14ac:dyDescent="0.25">
      <c r="A178" s="3">
        <v>4.3628180325013817E-2</v>
      </c>
      <c r="B178">
        <f t="shared" si="2"/>
        <v>12.135570445360473</v>
      </c>
    </row>
    <row r="179" spans="1:2" ht="15.75" customHeight="1" x14ac:dyDescent="0.25">
      <c r="A179" s="3">
        <v>4.3756453184015116E-2</v>
      </c>
      <c r="B179">
        <f t="shared" si="2"/>
        <v>12.111403706033707</v>
      </c>
    </row>
    <row r="180" spans="1:2" ht="15.75" customHeight="1" x14ac:dyDescent="0.25">
      <c r="A180" s="3">
        <v>4.3895503555232425E-2</v>
      </c>
      <c r="B180">
        <f t="shared" si="2"/>
        <v>12.08500451464079</v>
      </c>
    </row>
    <row r="181" spans="1:2" ht="15.75" customHeight="1" x14ac:dyDescent="0.25">
      <c r="A181" s="3">
        <v>4.4881270756432785E-2</v>
      </c>
      <c r="B181">
        <f t="shared" si="2"/>
        <v>11.891969923107839</v>
      </c>
    </row>
    <row r="182" spans="1:2" ht="15.75" customHeight="1" x14ac:dyDescent="0.25">
      <c r="A182" s="3">
        <v>4.4910738384770228E-2</v>
      </c>
      <c r="B182">
        <f t="shared" si="2"/>
        <v>11.886044339822877</v>
      </c>
    </row>
    <row r="183" spans="1:2" ht="15.75" customHeight="1" x14ac:dyDescent="0.25">
      <c r="A183" s="3">
        <v>4.5318885500874602E-2</v>
      </c>
      <c r="B183">
        <f t="shared" si="2"/>
        <v>11.803070986255205</v>
      </c>
    </row>
    <row r="184" spans="1:2" ht="15.75" customHeight="1" x14ac:dyDescent="0.25">
      <c r="A184" s="3">
        <v>4.5784603631601202E-2</v>
      </c>
      <c r="B184">
        <f t="shared" si="2"/>
        <v>11.706382497695408</v>
      </c>
    </row>
    <row r="185" spans="1:2" ht="15.75" customHeight="1" x14ac:dyDescent="0.25">
      <c r="A185" s="3">
        <v>4.6010829069983446E-2</v>
      </c>
      <c r="B185">
        <f t="shared" si="2"/>
        <v>11.6586603479677</v>
      </c>
    </row>
    <row r="186" spans="1:2" ht="15.75" customHeight="1" x14ac:dyDescent="0.25">
      <c r="A186" s="3">
        <v>4.6246331354323773E-2</v>
      </c>
      <c r="B186">
        <f t="shared" si="2"/>
        <v>11.608467663521818</v>
      </c>
    </row>
    <row r="187" spans="1:2" ht="15.75" customHeight="1" x14ac:dyDescent="0.25">
      <c r="A187" s="3">
        <v>4.6640324459131806E-2</v>
      </c>
      <c r="B187">
        <f t="shared" si="2"/>
        <v>11.523347655018869</v>
      </c>
    </row>
    <row r="188" spans="1:2" ht="15.75" customHeight="1" x14ac:dyDescent="0.25">
      <c r="A188" s="3">
        <v>4.6962319689610739E-2</v>
      </c>
      <c r="B188">
        <f t="shared" si="2"/>
        <v>11.452739444901695</v>
      </c>
    </row>
    <row r="189" spans="1:2" ht="15.75" customHeight="1" x14ac:dyDescent="0.25">
      <c r="A189" s="3">
        <v>4.6965082279767374E-2</v>
      </c>
      <c r="B189">
        <f t="shared" si="2"/>
        <v>11.452129667998154</v>
      </c>
    </row>
    <row r="190" spans="1:2" ht="15.75" customHeight="1" x14ac:dyDescent="0.25">
      <c r="A190" s="3">
        <v>4.7961388250824528E-2</v>
      </c>
      <c r="B190">
        <f t="shared" si="2"/>
        <v>11.227943644164229</v>
      </c>
    </row>
    <row r="191" spans="1:2" ht="15.75" customHeight="1" x14ac:dyDescent="0.25">
      <c r="A191" s="3">
        <v>4.8221003513445611E-2</v>
      </c>
      <c r="B191">
        <f t="shared" si="2"/>
        <v>11.168172106970626</v>
      </c>
    </row>
    <row r="192" spans="1:2" ht="15.75" customHeight="1" x14ac:dyDescent="0.25">
      <c r="A192" s="3">
        <v>4.9070210085174766E-2</v>
      </c>
      <c r="B192">
        <f t="shared" si="2"/>
        <v>10.968977123919368</v>
      </c>
    </row>
    <row r="193" spans="1:2" ht="15.75" customHeight="1" x14ac:dyDescent="0.25">
      <c r="A193" s="3">
        <v>4.9146096049353945E-2</v>
      </c>
      <c r="B193">
        <f t="shared" si="2"/>
        <v>10.950912077604331</v>
      </c>
    </row>
    <row r="194" spans="1:2" ht="15.75" customHeight="1" x14ac:dyDescent="0.25">
      <c r="A194" s="3">
        <v>4.9495205590629483E-2</v>
      </c>
      <c r="B194">
        <f t="shared" si="2"/>
        <v>10.867267235220115</v>
      </c>
    </row>
    <row r="195" spans="1:2" ht="15.75" customHeight="1" x14ac:dyDescent="0.25">
      <c r="A195" s="3">
        <v>4.951580564562464E-2</v>
      </c>
      <c r="B195">
        <f t="shared" ref="B195:B258" si="3">_xlfn.NORM.DIST(A195,$J$1,$J$2,FALSE)</f>
        <v>10.862304375823966</v>
      </c>
    </row>
    <row r="196" spans="1:2" ht="15.75" customHeight="1" x14ac:dyDescent="0.25">
      <c r="A196" s="3">
        <v>5.0286124920658766E-2</v>
      </c>
      <c r="B196">
        <f t="shared" si="3"/>
        <v>10.674629541665398</v>
      </c>
    </row>
    <row r="197" spans="1:2" ht="15.75" customHeight="1" x14ac:dyDescent="0.25">
      <c r="A197" s="3">
        <v>5.0328143575880675E-2</v>
      </c>
      <c r="B197">
        <f t="shared" si="3"/>
        <v>10.664278506588037</v>
      </c>
    </row>
    <row r="198" spans="1:2" ht="15.75" customHeight="1" x14ac:dyDescent="0.25">
      <c r="A198" s="3">
        <v>5.1153919290355405E-2</v>
      </c>
      <c r="B198">
        <f t="shared" si="3"/>
        <v>10.458601337448455</v>
      </c>
    </row>
    <row r="199" spans="1:2" ht="15.75" customHeight="1" x14ac:dyDescent="0.25">
      <c r="A199" s="3">
        <v>5.2050703803671057E-2</v>
      </c>
      <c r="B199">
        <f t="shared" si="3"/>
        <v>10.2307071398138</v>
      </c>
    </row>
    <row r="200" spans="1:2" ht="15.75" customHeight="1" x14ac:dyDescent="0.25">
      <c r="A200" s="3">
        <v>5.2085287339705973E-2</v>
      </c>
      <c r="B200">
        <f t="shared" si="3"/>
        <v>10.22183092796373</v>
      </c>
    </row>
    <row r="201" spans="1:2" ht="15.75" customHeight="1" x14ac:dyDescent="0.25">
      <c r="A201" s="3">
        <v>5.2728663891740142E-2</v>
      </c>
      <c r="B201">
        <f t="shared" si="3"/>
        <v>10.055596108246679</v>
      </c>
    </row>
    <row r="202" spans="1:2" ht="15.75" customHeight="1" x14ac:dyDescent="0.25">
      <c r="A202" s="3">
        <v>5.2988552002771756E-2</v>
      </c>
      <c r="B202">
        <f t="shared" si="3"/>
        <v>9.9878777352819537</v>
      </c>
    </row>
    <row r="203" spans="1:2" ht="15.75" customHeight="1" x14ac:dyDescent="0.25">
      <c r="A203" s="3">
        <v>5.314666765667498E-2</v>
      </c>
      <c r="B203">
        <f t="shared" si="3"/>
        <v>9.9465261729817538</v>
      </c>
    </row>
    <row r="204" spans="1:2" ht="15.75" customHeight="1" x14ac:dyDescent="0.25">
      <c r="A204" s="3">
        <v>5.3159627956175244E-2</v>
      </c>
      <c r="B204">
        <f t="shared" si="3"/>
        <v>9.9431317230537957</v>
      </c>
    </row>
    <row r="205" spans="1:2" ht="15.75" customHeight="1" x14ac:dyDescent="0.25">
      <c r="A205" s="3">
        <v>5.4087039703573099E-2</v>
      </c>
      <c r="B205">
        <f t="shared" si="3"/>
        <v>9.698388169031956</v>
      </c>
    </row>
    <row r="206" spans="1:2" ht="15.75" customHeight="1" x14ac:dyDescent="0.25">
      <c r="A206" s="3">
        <v>5.4170190256682689E-2</v>
      </c>
      <c r="B206">
        <f t="shared" si="3"/>
        <v>9.6762773336449364</v>
      </c>
    </row>
    <row r="207" spans="1:2" ht="15.75" customHeight="1" x14ac:dyDescent="0.25">
      <c r="A207" s="3">
        <v>5.4608998712920583E-2</v>
      </c>
      <c r="B207">
        <f t="shared" si="3"/>
        <v>9.5591752641281005</v>
      </c>
    </row>
    <row r="208" spans="1:2" ht="15.75" customHeight="1" x14ac:dyDescent="0.25">
      <c r="A208" s="3">
        <v>5.5204149308393242E-2</v>
      </c>
      <c r="B208">
        <f t="shared" si="3"/>
        <v>9.3993115962693157</v>
      </c>
    </row>
    <row r="209" spans="1:2" ht="15.75" customHeight="1" x14ac:dyDescent="0.25">
      <c r="A209" s="3">
        <v>5.5792546905705238E-2</v>
      </c>
      <c r="B209">
        <f t="shared" si="3"/>
        <v>9.2402178714980394</v>
      </c>
    </row>
    <row r="210" spans="1:2" ht="15.75" customHeight="1" x14ac:dyDescent="0.25">
      <c r="A210" s="3">
        <v>5.6352704692527185E-2</v>
      </c>
      <c r="B210">
        <f t="shared" si="3"/>
        <v>9.0879257872911872</v>
      </c>
    </row>
    <row r="211" spans="1:2" ht="15.75" customHeight="1" x14ac:dyDescent="0.25">
      <c r="A211" s="3">
        <v>5.7484889172029215E-2</v>
      </c>
      <c r="B211">
        <f t="shared" si="3"/>
        <v>8.7781333401416024</v>
      </c>
    </row>
    <row r="212" spans="1:2" ht="15.75" customHeight="1" x14ac:dyDescent="0.25">
      <c r="A212" s="3">
        <v>5.7747573979268781E-2</v>
      </c>
      <c r="B212">
        <f t="shared" si="3"/>
        <v>8.7059589494986458</v>
      </c>
    </row>
    <row r="213" spans="1:2" ht="15.75" customHeight="1" x14ac:dyDescent="0.25">
      <c r="A213" s="3">
        <v>5.7829428502428344E-2</v>
      </c>
      <c r="B213">
        <f t="shared" si="3"/>
        <v>8.683450643923404</v>
      </c>
    </row>
    <row r="214" spans="1:2" ht="15.75" customHeight="1" x14ac:dyDescent="0.25">
      <c r="A214" s="3">
        <v>5.8110121304763014E-2</v>
      </c>
      <c r="B214">
        <f t="shared" si="3"/>
        <v>8.6062071853692004</v>
      </c>
    </row>
    <row r="215" spans="1:2" ht="15.75" customHeight="1" x14ac:dyDescent="0.25">
      <c r="A215" s="3">
        <v>5.8825461625074967E-2</v>
      </c>
      <c r="B215">
        <f t="shared" si="3"/>
        <v>8.4090270411319459</v>
      </c>
    </row>
    <row r="216" spans="1:2" ht="15.75" customHeight="1" x14ac:dyDescent="0.25">
      <c r="A216" s="3">
        <v>5.9209222914488054E-2</v>
      </c>
      <c r="B216">
        <f t="shared" si="3"/>
        <v>8.3031151173912345</v>
      </c>
    </row>
    <row r="217" spans="1:2" ht="15.75" customHeight="1" x14ac:dyDescent="0.25">
      <c r="A217" s="3">
        <v>5.9448238122113979E-2</v>
      </c>
      <c r="B217">
        <f t="shared" si="3"/>
        <v>8.2371263613632824</v>
      </c>
    </row>
    <row r="218" spans="1:2" ht="15.75" customHeight="1" x14ac:dyDescent="0.25">
      <c r="A218" s="3">
        <v>6.0731717045255935E-2</v>
      </c>
      <c r="B218">
        <f t="shared" si="3"/>
        <v>7.8828480654118653</v>
      </c>
    </row>
    <row r="219" spans="1:2" ht="15.75" customHeight="1" x14ac:dyDescent="0.25">
      <c r="A219" s="3">
        <v>6.209050212970469E-2</v>
      </c>
      <c r="B219">
        <f t="shared" si="3"/>
        <v>7.5089756016896576</v>
      </c>
    </row>
    <row r="220" spans="1:2" ht="15.75" customHeight="1" x14ac:dyDescent="0.25">
      <c r="A220" s="3">
        <v>6.3024325814750037E-2</v>
      </c>
      <c r="B220">
        <f t="shared" si="3"/>
        <v>7.2534986913963531</v>
      </c>
    </row>
    <row r="221" spans="1:2" ht="15.75" customHeight="1" x14ac:dyDescent="0.25">
      <c r="A221" s="3">
        <v>6.3435644793626844E-2</v>
      </c>
      <c r="B221">
        <f t="shared" si="3"/>
        <v>7.1414897599312903</v>
      </c>
    </row>
    <row r="222" spans="1:2" ht="15.75" customHeight="1" x14ac:dyDescent="0.25">
      <c r="A222" s="3">
        <v>6.371967998899053E-2</v>
      </c>
      <c r="B222">
        <f t="shared" si="3"/>
        <v>7.0643573728597557</v>
      </c>
    </row>
    <row r="223" spans="1:2" ht="15.75" customHeight="1" x14ac:dyDescent="0.25">
      <c r="A223" s="3">
        <v>6.3724318411969572E-2</v>
      </c>
      <c r="B223">
        <f t="shared" si="3"/>
        <v>7.0630993079190461</v>
      </c>
    </row>
    <row r="224" spans="1:2" ht="15.75" customHeight="1" x14ac:dyDescent="0.25">
      <c r="A224" s="3">
        <v>6.3876840673456892E-2</v>
      </c>
      <c r="B224">
        <f t="shared" si="3"/>
        <v>7.0217597065178916</v>
      </c>
    </row>
    <row r="225" spans="1:2" ht="15.75" customHeight="1" x14ac:dyDescent="0.25">
      <c r="A225" s="3">
        <v>6.4053646443481549E-2</v>
      </c>
      <c r="B225">
        <f t="shared" si="3"/>
        <v>6.9739093226151319</v>
      </c>
    </row>
    <row r="226" spans="1:2" ht="15.75" customHeight="1" x14ac:dyDescent="0.25">
      <c r="A226" s="3">
        <v>6.4184750104742117E-2</v>
      </c>
      <c r="B226">
        <f t="shared" si="3"/>
        <v>6.9384785222302812</v>
      </c>
    </row>
    <row r="227" spans="1:2" ht="15.75" customHeight="1" x14ac:dyDescent="0.25">
      <c r="A227" s="3">
        <v>6.5654175219661548E-2</v>
      </c>
      <c r="B227">
        <f t="shared" si="3"/>
        <v>6.5446823210225977</v>
      </c>
    </row>
    <row r="228" spans="1:2" ht="15.75" customHeight="1" x14ac:dyDescent="0.25">
      <c r="A228" s="3">
        <v>6.6870533433812662E-2</v>
      </c>
      <c r="B228">
        <f t="shared" si="3"/>
        <v>6.2240576872304194</v>
      </c>
    </row>
    <row r="229" spans="1:2" ht="15.75" customHeight="1" x14ac:dyDescent="0.25">
      <c r="A229" s="3">
        <v>6.7261934478720642E-2</v>
      </c>
      <c r="B229">
        <f t="shared" si="3"/>
        <v>6.1220663675514073</v>
      </c>
    </row>
    <row r="230" spans="1:2" ht="15.75" customHeight="1" x14ac:dyDescent="0.25">
      <c r="A230" s="3">
        <v>6.7438603824540033E-2</v>
      </c>
      <c r="B230">
        <f t="shared" si="3"/>
        <v>6.0762309956314864</v>
      </c>
    </row>
    <row r="231" spans="1:2" ht="15.75" customHeight="1" x14ac:dyDescent="0.25">
      <c r="A231" s="3">
        <v>6.7519366954057469E-2</v>
      </c>
      <c r="B231">
        <f t="shared" si="3"/>
        <v>6.0553202990697121</v>
      </c>
    </row>
    <row r="232" spans="1:2" ht="15.75" customHeight="1" x14ac:dyDescent="0.25">
      <c r="A232" s="3">
        <v>6.7796103454439427E-2</v>
      </c>
      <c r="B232">
        <f t="shared" si="3"/>
        <v>5.9838758062196886</v>
      </c>
    </row>
    <row r="233" spans="1:2" ht="15.75" customHeight="1" x14ac:dyDescent="0.25">
      <c r="A233" s="3">
        <v>6.8259400055522557E-2</v>
      </c>
      <c r="B233">
        <f t="shared" si="3"/>
        <v>5.8650019099499211</v>
      </c>
    </row>
    <row r="234" spans="1:2" ht="15.75" customHeight="1" x14ac:dyDescent="0.25">
      <c r="A234" s="3">
        <v>6.8720991354039862E-2</v>
      </c>
      <c r="B234">
        <f t="shared" si="3"/>
        <v>5.7475139010692358</v>
      </c>
    </row>
    <row r="235" spans="1:2" ht="15.75" customHeight="1" x14ac:dyDescent="0.25">
      <c r="A235" s="3">
        <v>6.9122828850650686E-2</v>
      </c>
      <c r="B235">
        <f t="shared" si="3"/>
        <v>5.6460349947496402</v>
      </c>
    </row>
    <row r="236" spans="1:2" ht="15.75" customHeight="1" x14ac:dyDescent="0.25">
      <c r="A236" s="3">
        <v>6.9443766793538808E-2</v>
      </c>
      <c r="B236">
        <f t="shared" si="3"/>
        <v>5.5655380535109948</v>
      </c>
    </row>
    <row r="237" spans="1:2" ht="15.75" customHeight="1" x14ac:dyDescent="0.25">
      <c r="A237" s="3">
        <v>6.9514434531866565E-2</v>
      </c>
      <c r="B237">
        <f t="shared" si="3"/>
        <v>5.5478804760883618</v>
      </c>
    </row>
    <row r="238" spans="1:2" ht="15.75" customHeight="1" x14ac:dyDescent="0.25">
      <c r="A238" s="3">
        <v>7.0136528907879248E-2</v>
      </c>
      <c r="B238">
        <f t="shared" si="3"/>
        <v>5.3935102566441824</v>
      </c>
    </row>
    <row r="239" spans="1:2" ht="15.75" customHeight="1" x14ac:dyDescent="0.25">
      <c r="A239" s="3">
        <v>7.1187540985248043E-2</v>
      </c>
      <c r="B239">
        <f t="shared" si="3"/>
        <v>5.1372449589576963</v>
      </c>
    </row>
    <row r="240" spans="1:2" ht="15.75" customHeight="1" x14ac:dyDescent="0.25">
      <c r="A240" s="3">
        <v>7.1743196773296214E-2</v>
      </c>
      <c r="B240">
        <f t="shared" si="3"/>
        <v>5.0041690041016329</v>
      </c>
    </row>
    <row r="241" spans="1:2" ht="15.75" customHeight="1" x14ac:dyDescent="0.25">
      <c r="A241" s="3">
        <v>7.2053288991865694E-2</v>
      </c>
      <c r="B241">
        <f t="shared" si="3"/>
        <v>4.9306530599019052</v>
      </c>
    </row>
    <row r="242" spans="1:2" ht="15.75" customHeight="1" x14ac:dyDescent="0.25">
      <c r="A242" s="3">
        <v>7.2093124859803348E-2</v>
      </c>
      <c r="B242">
        <f t="shared" si="3"/>
        <v>4.9212483428982736</v>
      </c>
    </row>
    <row r="243" spans="1:2" ht="15.75" customHeight="1" x14ac:dyDescent="0.25">
      <c r="A243" s="3">
        <v>7.246965566633734E-2</v>
      </c>
      <c r="B243">
        <f t="shared" si="3"/>
        <v>4.8328034780965563</v>
      </c>
    </row>
    <row r="244" spans="1:2" ht="15.75" customHeight="1" x14ac:dyDescent="0.25">
      <c r="A244" s="3">
        <v>7.5449569581961251E-2</v>
      </c>
      <c r="B244">
        <f t="shared" si="3"/>
        <v>4.1628218644095458</v>
      </c>
    </row>
    <row r="245" spans="1:2" ht="15.75" customHeight="1" x14ac:dyDescent="0.25">
      <c r="A245" s="3">
        <v>7.9041755330818697E-2</v>
      </c>
      <c r="B245">
        <f t="shared" si="3"/>
        <v>3.4309145690467346</v>
      </c>
    </row>
    <row r="246" spans="1:2" ht="15.75" customHeight="1" x14ac:dyDescent="0.25">
      <c r="A246" s="3">
        <v>7.928322617413941E-2</v>
      </c>
      <c r="B246">
        <f t="shared" si="3"/>
        <v>3.3848187714073399</v>
      </c>
    </row>
    <row r="247" spans="1:2" ht="15.75" customHeight="1" x14ac:dyDescent="0.25">
      <c r="A247" s="3">
        <v>7.9886630434030659E-2</v>
      </c>
      <c r="B247">
        <f t="shared" si="3"/>
        <v>3.2713689139282862</v>
      </c>
    </row>
    <row r="248" spans="1:2" ht="15.75" customHeight="1" x14ac:dyDescent="0.25">
      <c r="A248" s="3">
        <v>8.1041734180017366E-2</v>
      </c>
      <c r="B248">
        <f t="shared" si="3"/>
        <v>3.0611391898755533</v>
      </c>
    </row>
    <row r="249" spans="1:2" ht="15.75" customHeight="1" x14ac:dyDescent="0.25">
      <c r="A249" s="3">
        <v>8.3961894293734796E-2</v>
      </c>
      <c r="B249">
        <f t="shared" si="3"/>
        <v>2.5704485374454542</v>
      </c>
    </row>
    <row r="250" spans="1:2" ht="15.75" customHeight="1" x14ac:dyDescent="0.25">
      <c r="A250" s="3">
        <v>8.4077854868210844E-2</v>
      </c>
      <c r="B250">
        <f t="shared" si="3"/>
        <v>2.5521646055986023</v>
      </c>
    </row>
    <row r="251" spans="1:2" ht="15.75" customHeight="1" x14ac:dyDescent="0.25">
      <c r="A251" s="3">
        <v>8.566637831432744E-2</v>
      </c>
      <c r="B251">
        <f t="shared" si="3"/>
        <v>2.3108311275649682</v>
      </c>
    </row>
    <row r="252" spans="1:2" ht="15.75" customHeight="1" x14ac:dyDescent="0.25">
      <c r="A252" s="3">
        <v>9.1328528529684982E-2</v>
      </c>
      <c r="B252">
        <f t="shared" si="3"/>
        <v>1.5842533108262049</v>
      </c>
    </row>
    <row r="253" spans="1:2" ht="15.75" customHeight="1" x14ac:dyDescent="0.25">
      <c r="A253" s="3">
        <v>9.2985809775255612E-2</v>
      </c>
      <c r="B253">
        <f t="shared" si="3"/>
        <v>1.4087480392892322</v>
      </c>
    </row>
    <row r="254" spans="1:2" ht="15.75" customHeight="1" x14ac:dyDescent="0.25">
      <c r="A254" s="3">
        <v>9.3957695813570163E-2</v>
      </c>
      <c r="B254">
        <f t="shared" si="3"/>
        <v>1.3130979007649495</v>
      </c>
    </row>
    <row r="255" spans="1:2" ht="15.75" customHeight="1" x14ac:dyDescent="0.25">
      <c r="A255" s="3">
        <v>9.8286708695068947E-2</v>
      </c>
      <c r="B255">
        <f t="shared" si="3"/>
        <v>0.94753463935696625</v>
      </c>
    </row>
    <row r="256" spans="1:2" ht="15.75" customHeight="1" x14ac:dyDescent="0.25">
      <c r="A256" s="3">
        <v>0.10189485607594251</v>
      </c>
      <c r="B256">
        <f t="shared" si="3"/>
        <v>0.71021965125587461</v>
      </c>
    </row>
    <row r="257" spans="1:2" ht="15.75" customHeight="1" x14ac:dyDescent="0.25">
      <c r="A257" s="3">
        <v>0.11754980647861957</v>
      </c>
      <c r="B257">
        <f t="shared" si="3"/>
        <v>0.17117503234066658</v>
      </c>
    </row>
    <row r="258" spans="1:2" ht="15.75" customHeight="1" x14ac:dyDescent="0.25">
      <c r="A258" s="3">
        <v>0.12239995982423424</v>
      </c>
      <c r="B258">
        <f t="shared" si="3"/>
        <v>0.10407458222986</v>
      </c>
    </row>
    <row r="259" spans="1:2" ht="15.75" customHeight="1" x14ac:dyDescent="0.25"/>
    <row r="260" spans="1:2" ht="15.75" customHeight="1" x14ac:dyDescent="0.25"/>
    <row r="261" spans="1:2" ht="15.75" customHeight="1" x14ac:dyDescent="0.25"/>
    <row r="262" spans="1:2" ht="15.75" customHeight="1" x14ac:dyDescent="0.25"/>
    <row r="263" spans="1:2" ht="15.75" customHeight="1" x14ac:dyDescent="0.25"/>
    <row r="264" spans="1:2" ht="15.75" customHeight="1" x14ac:dyDescent="0.25"/>
    <row r="265" spans="1:2" ht="15.75" customHeight="1" x14ac:dyDescent="0.25"/>
    <row r="266" spans="1:2" ht="15.75" customHeight="1" x14ac:dyDescent="0.25"/>
    <row r="267" spans="1:2" ht="15.75" customHeight="1" x14ac:dyDescent="0.25"/>
    <row r="268" spans="1:2" ht="15.75" customHeight="1" x14ac:dyDescent="0.25"/>
    <row r="269" spans="1:2" ht="15.75" customHeight="1" x14ac:dyDescent="0.25"/>
    <row r="270" spans="1:2" ht="15.75" customHeight="1" x14ac:dyDescent="0.25"/>
    <row r="271" spans="1:2" ht="15.75" customHeight="1" x14ac:dyDescent="0.25"/>
    <row r="272" spans="1: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A2:A1000">
    <sortCondition ref="A1:A1000"/>
  </sortState>
  <pageMargins left="0.7" right="0.7" top="0.75" bottom="0.75" header="0" footer="0"/>
  <pageSetup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tabSelected="1" workbookViewId="0">
      <selection activeCell="K7" sqref="K7"/>
    </sheetView>
  </sheetViews>
  <sheetFormatPr baseColWidth="10" defaultColWidth="14.42578125" defaultRowHeight="15" customHeight="1" x14ac:dyDescent="0.25"/>
  <cols>
    <col min="1" max="1" width="11.85546875" customWidth="1"/>
    <col min="2" max="4" width="10.7109375" customWidth="1"/>
    <col min="5" max="5" width="18.85546875" customWidth="1"/>
    <col min="6" max="6" width="10.7109375" customWidth="1"/>
    <col min="7" max="7" width="2.7109375" customWidth="1"/>
    <col min="8" max="8" width="18.85546875" customWidth="1"/>
  </cols>
  <sheetData>
    <row r="1" spans="1:12" x14ac:dyDescent="0.25">
      <c r="A1" s="5" t="s">
        <v>15</v>
      </c>
      <c r="B1" s="6"/>
      <c r="C1" s="1" t="s">
        <v>16</v>
      </c>
    </row>
    <row r="2" spans="1:12" x14ac:dyDescent="0.25">
      <c r="A2" s="1" t="s">
        <v>17</v>
      </c>
      <c r="B2" s="1" t="s">
        <v>18</v>
      </c>
      <c r="C2" s="1" t="s">
        <v>17</v>
      </c>
    </row>
    <row r="3" spans="1:12" x14ac:dyDescent="0.25">
      <c r="A3" s="4">
        <v>1144.583803047135</v>
      </c>
      <c r="B3">
        <v>0.99881906749903859</v>
      </c>
      <c r="C3" s="4">
        <v>1144.583803047135</v>
      </c>
      <c r="E3" s="1" t="s">
        <v>15</v>
      </c>
      <c r="H3" s="1" t="s">
        <v>16</v>
      </c>
    </row>
    <row r="4" spans="1:12" x14ac:dyDescent="0.25">
      <c r="A4" s="4">
        <v>1427.3522428215074</v>
      </c>
      <c r="B4">
        <v>0.99320468107865301</v>
      </c>
      <c r="C4" s="4">
        <v>1427.3522428215074</v>
      </c>
      <c r="E4" s="1" t="s">
        <v>19</v>
      </c>
      <c r="F4" s="8">
        <f>AVERAGE(A3:A127)</f>
        <v>1216.4707349387754</v>
      </c>
      <c r="H4" s="1" t="s">
        <v>19</v>
      </c>
      <c r="I4" s="8">
        <f>AVERAGE(C3:C102)</f>
        <v>1238.466160011194</v>
      </c>
    </row>
    <row r="5" spans="1:12" x14ac:dyDescent="0.25">
      <c r="A5" s="4">
        <v>1107.9392383311642</v>
      </c>
      <c r="B5">
        <v>0.98016419320049186</v>
      </c>
      <c r="C5" s="4">
        <v>1107.9392383311642</v>
      </c>
      <c r="E5" s="1" t="s">
        <v>20</v>
      </c>
      <c r="F5">
        <f>_xlfn.STDEV.P(A3:A127)</f>
        <v>323.17603033998671</v>
      </c>
      <c r="H5" s="1" t="s">
        <v>20</v>
      </c>
      <c r="I5">
        <f>_xlfn.STDEV.S(C3:C102)</f>
        <v>318.02566978435198</v>
      </c>
    </row>
    <row r="6" spans="1:12" x14ac:dyDescent="0.25">
      <c r="A6" s="4">
        <v>1386.5133727580542</v>
      </c>
      <c r="B6">
        <v>0.97152999956776864</v>
      </c>
      <c r="C6" s="4">
        <v>1386.5133727580542</v>
      </c>
      <c r="D6" s="2"/>
      <c r="K6">
        <f>_xlfn.NORM.DIST(39,38,4,TRUE)-_xlfn.NORM.DIST(32,38,4,TRUE)</f>
        <v>0.53189912441406562</v>
      </c>
    </row>
    <row r="7" spans="1:12" x14ac:dyDescent="0.25">
      <c r="A7" s="4">
        <v>1529.7567987676302</v>
      </c>
      <c r="B7">
        <v>0.96684685090964573</v>
      </c>
      <c r="C7" s="4">
        <v>1529.7567987676302</v>
      </c>
      <c r="D7" s="4"/>
    </row>
    <row r="8" spans="1:12" x14ac:dyDescent="0.25">
      <c r="A8" s="4">
        <v>1568.7056251539616</v>
      </c>
      <c r="B8">
        <v>0.96456333839232999</v>
      </c>
      <c r="C8" s="4">
        <v>1568.7056251539616</v>
      </c>
    </row>
    <row r="9" spans="1:12" x14ac:dyDescent="0.25">
      <c r="A9" s="4">
        <v>1114.6598357430776</v>
      </c>
      <c r="B9">
        <v>0.96371043464082007</v>
      </c>
      <c r="C9" s="4">
        <v>1114.6598357430776</v>
      </c>
    </row>
    <row r="10" spans="1:12" x14ac:dyDescent="0.25">
      <c r="A10" s="4">
        <v>1010.1567344594514</v>
      </c>
      <c r="B10">
        <v>0.96308233954214284</v>
      </c>
      <c r="C10" s="4">
        <v>1010.1567344594514</v>
      </c>
    </row>
    <row r="11" spans="1:12" x14ac:dyDescent="0.25">
      <c r="A11" s="4">
        <v>1098.0298388079973</v>
      </c>
      <c r="B11">
        <v>0.95141548367010287</v>
      </c>
      <c r="C11" s="4">
        <v>1098.0298388079973</v>
      </c>
    </row>
    <row r="12" spans="1:12" x14ac:dyDescent="0.25">
      <c r="A12" s="4">
        <v>1530.2458227000898</v>
      </c>
      <c r="B12">
        <v>0.94797087659457879</v>
      </c>
      <c r="C12" s="4">
        <v>1530.2458227000898</v>
      </c>
    </row>
    <row r="13" spans="1:12" x14ac:dyDescent="0.25">
      <c r="A13" s="4">
        <v>1153.3544015168445</v>
      </c>
      <c r="B13">
        <v>0.94608199597779141</v>
      </c>
      <c r="C13" s="4">
        <v>1153.3544015168445</v>
      </c>
    </row>
    <row r="14" spans="1:12" x14ac:dyDescent="0.25">
      <c r="A14" s="4">
        <v>2022.7028702851385</v>
      </c>
      <c r="B14">
        <v>0.93911975231329337</v>
      </c>
      <c r="C14" s="4">
        <v>2022.7028702851385</v>
      </c>
    </row>
    <row r="15" spans="1:12" x14ac:dyDescent="0.25">
      <c r="A15" s="4">
        <v>1289.1808982334624</v>
      </c>
      <c r="B15">
        <v>0.9247454083575084</v>
      </c>
      <c r="C15" s="4">
        <v>1289.1808982334624</v>
      </c>
    </row>
    <row r="16" spans="1:12" x14ac:dyDescent="0.25">
      <c r="A16" s="4">
        <v>1444.344730238663</v>
      </c>
      <c r="B16">
        <v>0.92330834643248516</v>
      </c>
      <c r="C16" s="4">
        <v>1444.344730238663</v>
      </c>
    </row>
    <row r="17" spans="1:3" x14ac:dyDescent="0.25">
      <c r="A17" s="4">
        <v>1336.8891817794065</v>
      </c>
      <c r="B17">
        <v>0.91383570203266673</v>
      </c>
      <c r="C17" s="4">
        <v>1336.8891817794065</v>
      </c>
    </row>
    <row r="18" spans="1:3" x14ac:dyDescent="0.25">
      <c r="A18" s="4">
        <v>1427.6761366221763</v>
      </c>
      <c r="B18">
        <v>0.91277498153310965</v>
      </c>
      <c r="C18" s="4">
        <v>1427.6761366221763</v>
      </c>
    </row>
    <row r="19" spans="1:3" x14ac:dyDescent="0.25">
      <c r="A19" s="4">
        <v>1037.2197724922444</v>
      </c>
      <c r="B19">
        <v>0.90719233400841004</v>
      </c>
      <c r="C19" s="4">
        <v>1037.2197724922444</v>
      </c>
    </row>
    <row r="20" spans="1:3" x14ac:dyDescent="0.25">
      <c r="A20" s="4">
        <v>1371.3460706771002</v>
      </c>
      <c r="B20">
        <v>0.90436739249375753</v>
      </c>
      <c r="C20" s="4">
        <v>1371.3460706771002</v>
      </c>
    </row>
    <row r="21" spans="1:3" ht="15.75" customHeight="1" x14ac:dyDescent="0.25">
      <c r="A21" s="4">
        <v>857.76509914867347</v>
      </c>
      <c r="B21">
        <v>0.88843668311974944</v>
      </c>
      <c r="C21" s="4">
        <v>857.76509914867347</v>
      </c>
    </row>
    <row r="22" spans="1:3" ht="15.75" customHeight="1" x14ac:dyDescent="0.25">
      <c r="A22" s="4">
        <v>1691.3642870480544</v>
      </c>
      <c r="B22">
        <v>0.88416128698509544</v>
      </c>
      <c r="C22" s="4">
        <v>1691.3642870480544</v>
      </c>
    </row>
    <row r="23" spans="1:3" ht="15.75" customHeight="1" x14ac:dyDescent="0.25">
      <c r="A23" s="4">
        <v>925.80905894865282</v>
      </c>
      <c r="B23">
        <v>0.87839679212656818</v>
      </c>
      <c r="C23" s="4">
        <v>925.80905894865282</v>
      </c>
    </row>
    <row r="24" spans="1:3" ht="15.75" customHeight="1" x14ac:dyDescent="0.25">
      <c r="A24" s="4">
        <v>1211.0974243245437</v>
      </c>
      <c r="B24">
        <v>0.87351834757918734</v>
      </c>
      <c r="C24" s="4">
        <v>1211.0974243245437</v>
      </c>
    </row>
    <row r="25" spans="1:3" ht="15.75" customHeight="1" x14ac:dyDescent="0.25">
      <c r="A25" s="4">
        <v>1630.5016974132741</v>
      </c>
      <c r="B25">
        <v>0.87245704594213458</v>
      </c>
      <c r="C25" s="4">
        <v>1630.5016974132741</v>
      </c>
    </row>
    <row r="26" spans="1:3" ht="15.75" customHeight="1" x14ac:dyDescent="0.25">
      <c r="A26" s="4">
        <v>1451.2101646818337</v>
      </c>
      <c r="B26">
        <v>0.86429806748212124</v>
      </c>
      <c r="C26" s="4">
        <v>1451.2101646818337</v>
      </c>
    </row>
    <row r="27" spans="1:3" ht="15.75" customHeight="1" x14ac:dyDescent="0.25">
      <c r="A27" s="4">
        <v>1425.0889652561455</v>
      </c>
      <c r="B27">
        <v>0.85923781004274391</v>
      </c>
      <c r="C27" s="4">
        <v>1425.0889652561455</v>
      </c>
    </row>
    <row r="28" spans="1:3" ht="15.75" customHeight="1" x14ac:dyDescent="0.25">
      <c r="A28" s="4">
        <v>1451.3319232850336</v>
      </c>
      <c r="B28">
        <v>0.85873564257900603</v>
      </c>
      <c r="C28" s="4">
        <v>1451.3319232850336</v>
      </c>
    </row>
    <row r="29" spans="1:3" ht="15.75" customHeight="1" x14ac:dyDescent="0.25">
      <c r="A29" s="4">
        <v>1375.9430548037926</v>
      </c>
      <c r="B29">
        <v>0.85741301056445429</v>
      </c>
      <c r="C29" s="4">
        <v>1375.9430548037926</v>
      </c>
    </row>
    <row r="30" spans="1:3" ht="15.75" customHeight="1" x14ac:dyDescent="0.25">
      <c r="A30" s="4">
        <v>1564.7273816415691</v>
      </c>
      <c r="B30">
        <v>0.84822048674734118</v>
      </c>
      <c r="C30" s="4">
        <v>1564.7273816415691</v>
      </c>
    </row>
    <row r="31" spans="1:3" ht="15.75" customHeight="1" x14ac:dyDescent="0.25">
      <c r="A31" s="4">
        <v>1561.795625470404</v>
      </c>
      <c r="B31">
        <v>0.84820552264955906</v>
      </c>
      <c r="C31" s="4">
        <v>1561.795625470404</v>
      </c>
    </row>
    <row r="32" spans="1:3" ht="15.75" customHeight="1" x14ac:dyDescent="0.25">
      <c r="A32" s="4">
        <v>749.41665426595137</v>
      </c>
      <c r="B32">
        <v>0.84191962456478708</v>
      </c>
      <c r="C32" s="4">
        <v>749.41665426595137</v>
      </c>
    </row>
    <row r="33" spans="1:3" ht="15.75" customHeight="1" x14ac:dyDescent="0.25">
      <c r="A33" s="4">
        <v>1837.7730388368946</v>
      </c>
      <c r="B33">
        <v>0.84032357847922812</v>
      </c>
      <c r="C33" s="4">
        <v>1837.7730388368946</v>
      </c>
    </row>
    <row r="34" spans="1:3" ht="15.75" customHeight="1" x14ac:dyDescent="0.25">
      <c r="A34" s="4">
        <v>844.4416838887264</v>
      </c>
      <c r="B34">
        <v>0.83995566483458572</v>
      </c>
      <c r="C34" s="4">
        <v>844.4416838887264</v>
      </c>
    </row>
    <row r="35" spans="1:3" ht="15.75" customHeight="1" x14ac:dyDescent="0.25">
      <c r="A35" s="4">
        <v>1568.0594291683519</v>
      </c>
      <c r="B35">
        <v>0.83447072114285237</v>
      </c>
      <c r="C35" s="4">
        <v>1568.0594291683519</v>
      </c>
    </row>
    <row r="36" spans="1:3" ht="15.75" customHeight="1" x14ac:dyDescent="0.25">
      <c r="A36" s="4">
        <v>1437.3352545720991</v>
      </c>
      <c r="B36">
        <v>0.83302168043386438</v>
      </c>
      <c r="C36" s="4">
        <v>1437.3352545720991</v>
      </c>
    </row>
    <row r="37" spans="1:3" ht="15.75" customHeight="1" x14ac:dyDescent="0.25">
      <c r="A37" s="4">
        <v>1128.981194064545</v>
      </c>
      <c r="B37">
        <v>0.82576873699940023</v>
      </c>
      <c r="C37" s="4">
        <v>1128.981194064545</v>
      </c>
    </row>
    <row r="38" spans="1:3" ht="15.75" customHeight="1" x14ac:dyDescent="0.25">
      <c r="A38" s="4">
        <v>948.62964525818825</v>
      </c>
      <c r="B38">
        <v>0.82007844764901383</v>
      </c>
      <c r="C38" s="4">
        <v>948.62964525818825</v>
      </c>
    </row>
    <row r="39" spans="1:3" ht="15.75" customHeight="1" x14ac:dyDescent="0.25">
      <c r="A39" s="4">
        <v>819.50981931586284</v>
      </c>
      <c r="B39">
        <v>0.80206803304383345</v>
      </c>
      <c r="C39" s="4">
        <v>819.50981931586284</v>
      </c>
    </row>
    <row r="40" spans="1:3" ht="15.75" customHeight="1" x14ac:dyDescent="0.25">
      <c r="A40" s="4">
        <v>1444.1036004558555</v>
      </c>
      <c r="B40">
        <v>0.79766231388051034</v>
      </c>
      <c r="C40" s="4">
        <v>1444.1036004558555</v>
      </c>
    </row>
    <row r="41" spans="1:3" ht="15.75" customHeight="1" x14ac:dyDescent="0.25">
      <c r="A41" s="4">
        <v>1539.6650045790011</v>
      </c>
      <c r="B41">
        <v>0.78863657685912414</v>
      </c>
      <c r="C41" s="4">
        <v>1539.6650045790011</v>
      </c>
    </row>
    <row r="42" spans="1:3" ht="15.75" customHeight="1" x14ac:dyDescent="0.25">
      <c r="A42" s="4">
        <v>1664.6609541698126</v>
      </c>
      <c r="B42">
        <v>0.7706644644742946</v>
      </c>
      <c r="C42" s="4">
        <v>1664.6609541698126</v>
      </c>
    </row>
    <row r="43" spans="1:3" ht="15.75" customHeight="1" x14ac:dyDescent="0.25">
      <c r="A43" s="4">
        <v>1236.0296868013393</v>
      </c>
      <c r="B43">
        <v>0.76970682855821915</v>
      </c>
      <c r="C43" s="4">
        <v>1236.0296868013393</v>
      </c>
    </row>
    <row r="44" spans="1:3" ht="15.75" customHeight="1" x14ac:dyDescent="0.25">
      <c r="A44" s="4">
        <v>1148.5648318870517</v>
      </c>
      <c r="B44">
        <v>0.76339026494451334</v>
      </c>
      <c r="C44" s="4">
        <v>1148.5648318870517</v>
      </c>
    </row>
    <row r="45" spans="1:3" ht="15.75" customHeight="1" x14ac:dyDescent="0.25">
      <c r="A45" s="4">
        <v>1007.0447278070787</v>
      </c>
      <c r="B45">
        <v>0.76010812416957507</v>
      </c>
      <c r="C45" s="4">
        <v>1007.0447278070787</v>
      </c>
    </row>
    <row r="46" spans="1:3" ht="15.75" customHeight="1" x14ac:dyDescent="0.25">
      <c r="A46" s="4">
        <v>1348.2370040168462</v>
      </c>
      <c r="B46">
        <v>0.75352135312808532</v>
      </c>
      <c r="C46" s="4">
        <v>1348.2370040168462</v>
      </c>
    </row>
    <row r="47" spans="1:3" ht="15.75" customHeight="1" x14ac:dyDescent="0.25">
      <c r="A47" s="4">
        <v>1529.6521500335075</v>
      </c>
      <c r="B47">
        <v>0.75253889278444774</v>
      </c>
      <c r="C47" s="4">
        <v>1529.6521500335075</v>
      </c>
    </row>
    <row r="48" spans="1:3" ht="15.75" customHeight="1" x14ac:dyDescent="0.25">
      <c r="A48" s="4">
        <v>1764.1560365649639</v>
      </c>
      <c r="B48">
        <v>0.74906609710294336</v>
      </c>
      <c r="C48" s="4">
        <v>1764.1560365649639</v>
      </c>
    </row>
    <row r="49" spans="1:3" ht="15.75" customHeight="1" x14ac:dyDescent="0.25">
      <c r="A49" s="4">
        <v>1541.6648697413621</v>
      </c>
      <c r="B49">
        <v>0.73444370181560026</v>
      </c>
      <c r="C49" s="4">
        <v>1541.6648697413621</v>
      </c>
    </row>
    <row r="50" spans="1:3" ht="15.75" customHeight="1" x14ac:dyDescent="0.25">
      <c r="A50" s="4">
        <v>1357.4039148028533</v>
      </c>
      <c r="B50">
        <v>0.72921119730401529</v>
      </c>
      <c r="C50" s="4">
        <v>1357.4039148028533</v>
      </c>
    </row>
    <row r="51" spans="1:3" ht="15.75" customHeight="1" x14ac:dyDescent="0.25">
      <c r="A51" s="4">
        <v>982.1689676886308</v>
      </c>
      <c r="B51">
        <v>0.72592687859666649</v>
      </c>
      <c r="C51" s="4">
        <v>982.1689676886308</v>
      </c>
    </row>
    <row r="52" spans="1:3" ht="15.75" customHeight="1" x14ac:dyDescent="0.25">
      <c r="A52" s="4">
        <v>1376.0548658086918</v>
      </c>
      <c r="B52">
        <v>0.72210413012931074</v>
      </c>
      <c r="C52" s="4">
        <v>1376.0548658086918</v>
      </c>
    </row>
    <row r="53" spans="1:3" ht="15.75" customHeight="1" x14ac:dyDescent="0.25">
      <c r="A53" s="4">
        <v>1219.5465164171765</v>
      </c>
      <c r="B53">
        <v>0.72081578563721138</v>
      </c>
      <c r="C53" s="4">
        <v>1219.5465164171765</v>
      </c>
    </row>
    <row r="54" spans="1:3" ht="15.75" customHeight="1" x14ac:dyDescent="0.25">
      <c r="A54" s="4">
        <v>592.77938400045969</v>
      </c>
      <c r="B54">
        <v>0.71032320608100119</v>
      </c>
      <c r="C54" s="4">
        <v>592.77938400045969</v>
      </c>
    </row>
    <row r="55" spans="1:3" ht="15.75" customHeight="1" x14ac:dyDescent="0.25">
      <c r="A55" s="4">
        <v>842.37974571296945</v>
      </c>
      <c r="B55">
        <v>0.67040832300315667</v>
      </c>
      <c r="C55" s="4">
        <v>842.37974571296945</v>
      </c>
    </row>
    <row r="56" spans="1:3" ht="15.75" customHeight="1" x14ac:dyDescent="0.25">
      <c r="A56" s="4">
        <v>1294.0862579074746</v>
      </c>
      <c r="B56">
        <v>0.66433082539988308</v>
      </c>
      <c r="C56" s="4">
        <v>1294.0862579074746</v>
      </c>
    </row>
    <row r="57" spans="1:3" ht="15.75" customHeight="1" x14ac:dyDescent="0.25">
      <c r="A57" s="4">
        <v>887.52035518555203</v>
      </c>
      <c r="B57">
        <v>0.66304843086057141</v>
      </c>
      <c r="C57" s="4">
        <v>887.52035518555203</v>
      </c>
    </row>
    <row r="58" spans="1:3" ht="15.75" customHeight="1" x14ac:dyDescent="0.25">
      <c r="A58" s="4">
        <v>542.32516541960649</v>
      </c>
      <c r="B58">
        <v>0.65642594853110681</v>
      </c>
      <c r="C58" s="4">
        <v>542.32516541960649</v>
      </c>
    </row>
    <row r="59" spans="1:3" ht="15.75" customHeight="1" x14ac:dyDescent="0.25">
      <c r="A59" s="4">
        <v>823.84538055921439</v>
      </c>
      <c r="B59">
        <v>0.64499866924587401</v>
      </c>
      <c r="C59" s="4">
        <v>823.84538055921439</v>
      </c>
    </row>
    <row r="60" spans="1:3" ht="15.75" customHeight="1" x14ac:dyDescent="0.25">
      <c r="A60" s="4">
        <v>660.30686449666973</v>
      </c>
      <c r="B60">
        <v>0.62333443236871267</v>
      </c>
      <c r="C60" s="4">
        <v>660.30686449666973</v>
      </c>
    </row>
    <row r="61" spans="1:3" ht="15.75" customHeight="1" x14ac:dyDescent="0.25">
      <c r="A61" s="4">
        <v>1469.7596501850057</v>
      </c>
      <c r="B61">
        <v>0.61577917789811087</v>
      </c>
      <c r="C61" s="4">
        <v>1469.7596501850057</v>
      </c>
    </row>
    <row r="62" spans="1:3" ht="15.75" customHeight="1" x14ac:dyDescent="0.25">
      <c r="A62" s="4">
        <v>870.87603370891884</v>
      </c>
      <c r="B62">
        <v>0.61224267063394067</v>
      </c>
      <c r="C62" s="4">
        <v>870.87603370891884</v>
      </c>
    </row>
    <row r="63" spans="1:3" ht="15.75" customHeight="1" x14ac:dyDescent="0.25">
      <c r="A63" s="4">
        <v>1043.7215227415436</v>
      </c>
      <c r="B63">
        <v>0.5970544721715072</v>
      </c>
      <c r="C63" s="4">
        <v>1043.7215227415436</v>
      </c>
    </row>
    <row r="64" spans="1:3" ht="15.75" customHeight="1" x14ac:dyDescent="0.25">
      <c r="A64" s="4">
        <v>1014.2034174481523</v>
      </c>
      <c r="B64">
        <v>0.58600539208384572</v>
      </c>
      <c r="C64" s="4">
        <v>1014.2034174481523</v>
      </c>
    </row>
    <row r="65" spans="1:3" ht="15.75" customHeight="1" x14ac:dyDescent="0.25">
      <c r="A65" s="4">
        <v>1029.9858790080179</v>
      </c>
      <c r="B65">
        <v>0.58451838620617869</v>
      </c>
      <c r="C65" s="4">
        <v>1029.9858790080179</v>
      </c>
    </row>
    <row r="66" spans="1:3" ht="15.75" customHeight="1" x14ac:dyDescent="0.25">
      <c r="A66" s="4">
        <v>808.80699935223674</v>
      </c>
      <c r="B66">
        <v>0.58220819621691233</v>
      </c>
      <c r="C66" s="4">
        <v>808.80699935223674</v>
      </c>
    </row>
    <row r="67" spans="1:3" ht="15.75" customHeight="1" x14ac:dyDescent="0.25">
      <c r="A67" s="4">
        <v>806.12751427397598</v>
      </c>
      <c r="B67">
        <v>0.57664392370975848</v>
      </c>
      <c r="C67" s="4">
        <v>806.12751427397598</v>
      </c>
    </row>
    <row r="68" spans="1:3" ht="15.75" customHeight="1" x14ac:dyDescent="0.25">
      <c r="A68" s="4">
        <v>811.20158521516714</v>
      </c>
      <c r="B68">
        <v>0.54956535903794701</v>
      </c>
      <c r="C68" s="4">
        <v>811.20158521516714</v>
      </c>
    </row>
    <row r="69" spans="1:3" ht="15.75" customHeight="1" x14ac:dyDescent="0.25">
      <c r="A69" s="4">
        <v>1686.8353444937384</v>
      </c>
      <c r="B69">
        <v>0.54715369436147354</v>
      </c>
      <c r="C69" s="4">
        <v>1686.8353444937384</v>
      </c>
    </row>
    <row r="70" spans="1:3" ht="15.75" customHeight="1" x14ac:dyDescent="0.25">
      <c r="A70" s="4">
        <v>1254.8409930917842</v>
      </c>
      <c r="B70">
        <v>0.54456445325890535</v>
      </c>
      <c r="C70" s="4">
        <v>1254.8409930917842</v>
      </c>
    </row>
    <row r="71" spans="1:3" ht="15.75" customHeight="1" x14ac:dyDescent="0.25">
      <c r="A71" s="4">
        <v>1110.5451111820003</v>
      </c>
      <c r="B71">
        <v>0.50828123854166163</v>
      </c>
      <c r="C71" s="4">
        <v>1110.5451111820003</v>
      </c>
    </row>
    <row r="72" spans="1:3" ht="15.75" customHeight="1" x14ac:dyDescent="0.25">
      <c r="A72" s="4">
        <v>1383.4471250578645</v>
      </c>
      <c r="B72">
        <v>0.50620210747580507</v>
      </c>
      <c r="C72" s="4">
        <v>1383.4471250578645</v>
      </c>
    </row>
    <row r="73" spans="1:3" ht="15.75" customHeight="1" x14ac:dyDescent="0.25">
      <c r="A73" s="4">
        <v>1038.8360582641326</v>
      </c>
      <c r="B73">
        <v>0.49232585876714485</v>
      </c>
      <c r="C73" s="4">
        <v>1038.8360582641326</v>
      </c>
    </row>
    <row r="74" spans="1:3" ht="15.75" customHeight="1" x14ac:dyDescent="0.25">
      <c r="A74" s="4">
        <v>1045.2184373338241</v>
      </c>
      <c r="B74">
        <v>0.48443290707892805</v>
      </c>
      <c r="C74" s="4">
        <v>1045.2184373338241</v>
      </c>
    </row>
    <row r="75" spans="1:3" ht="15.75" customHeight="1" x14ac:dyDescent="0.25">
      <c r="A75" s="4">
        <v>1606.9959205327905</v>
      </c>
      <c r="B75">
        <v>0.48026139180802452</v>
      </c>
      <c r="C75" s="4">
        <v>1606.9959205327905</v>
      </c>
    </row>
    <row r="76" spans="1:3" ht="15.75" customHeight="1" x14ac:dyDescent="0.25">
      <c r="A76" s="4">
        <v>1106.2871412053937</v>
      </c>
      <c r="B76">
        <v>0.46924562363639399</v>
      </c>
      <c r="C76" s="4">
        <v>1106.2871412053937</v>
      </c>
    </row>
    <row r="77" spans="1:3" ht="15.75" customHeight="1" x14ac:dyDescent="0.25">
      <c r="A77" s="4">
        <v>971.54652431927389</v>
      </c>
      <c r="B77">
        <v>0.45966848001267024</v>
      </c>
      <c r="C77" s="4">
        <v>971.54652431927389</v>
      </c>
    </row>
    <row r="78" spans="1:3" ht="15.75" customHeight="1" x14ac:dyDescent="0.25">
      <c r="A78" s="4">
        <v>1170.6747617739893</v>
      </c>
      <c r="B78">
        <v>0.45328684412227493</v>
      </c>
      <c r="C78" s="4">
        <v>1170.6747617739893</v>
      </c>
    </row>
    <row r="79" spans="1:3" ht="15.75" customHeight="1" x14ac:dyDescent="0.25">
      <c r="A79" s="4">
        <v>1145.8459543195204</v>
      </c>
      <c r="B79">
        <v>0.44811475379236554</v>
      </c>
      <c r="C79" s="4">
        <v>1145.8459543195204</v>
      </c>
    </row>
    <row r="80" spans="1:3" ht="15.75" customHeight="1" x14ac:dyDescent="0.25">
      <c r="A80" s="4">
        <v>880.87854275217978</v>
      </c>
      <c r="B80">
        <v>0.4393406193006546</v>
      </c>
      <c r="C80" s="4">
        <v>880.87854275217978</v>
      </c>
    </row>
    <row r="81" spans="1:3" ht="15.75" customHeight="1" x14ac:dyDescent="0.25">
      <c r="A81" s="4">
        <v>1527.0773136893695</v>
      </c>
      <c r="B81">
        <v>0.4242588498254406</v>
      </c>
      <c r="C81" s="4">
        <v>1527.0773136893695</v>
      </c>
    </row>
    <row r="82" spans="1:3" ht="15.75" customHeight="1" x14ac:dyDescent="0.25">
      <c r="A82" s="4">
        <v>1350.126649790036</v>
      </c>
      <c r="B82">
        <v>0.42264463457426116</v>
      </c>
      <c r="C82" s="4">
        <v>1350.126649790036</v>
      </c>
    </row>
    <row r="83" spans="1:3" ht="15.75" customHeight="1" x14ac:dyDescent="0.25">
      <c r="A83" s="4">
        <v>1725.540255769738</v>
      </c>
      <c r="B83">
        <v>0.42174147019420383</v>
      </c>
      <c r="C83" s="4">
        <v>1725.540255769738</v>
      </c>
    </row>
    <row r="84" spans="1:3" ht="15.75" customHeight="1" x14ac:dyDescent="0.25">
      <c r="A84" s="4">
        <v>1575.6554152307217</v>
      </c>
      <c r="B84">
        <v>0.41938037448371301</v>
      </c>
      <c r="C84" s="4">
        <v>1575.6554152307217</v>
      </c>
    </row>
    <row r="85" spans="1:3" ht="15.75" customHeight="1" x14ac:dyDescent="0.25">
      <c r="A85" s="4">
        <v>659.80550554231741</v>
      </c>
      <c r="B85">
        <v>0.40534433634032885</v>
      </c>
      <c r="C85" s="4">
        <v>659.80550554231741</v>
      </c>
    </row>
    <row r="86" spans="1:3" ht="15.75" customHeight="1" x14ac:dyDescent="0.25">
      <c r="A86" s="4">
        <v>1766.0834832116961</v>
      </c>
      <c r="B86">
        <v>0.40521633350413988</v>
      </c>
      <c r="C86" s="4">
        <v>1766.0834832116961</v>
      </c>
    </row>
    <row r="87" spans="1:3" ht="15.75" customHeight="1" x14ac:dyDescent="0.25">
      <c r="A87" s="4">
        <v>1512.3083134443732</v>
      </c>
      <c r="B87">
        <v>0.39245806089453694</v>
      </c>
      <c r="C87" s="4">
        <v>1512.3083134443732</v>
      </c>
    </row>
    <row r="88" spans="1:3" ht="15.75" customHeight="1" x14ac:dyDescent="0.25">
      <c r="A88" s="4">
        <v>1099.6103132260032</v>
      </c>
      <c r="B88">
        <v>0.35193657490927066</v>
      </c>
      <c r="C88" s="4">
        <v>1099.6103132260032</v>
      </c>
    </row>
    <row r="89" spans="1:3" ht="15.75" customHeight="1" x14ac:dyDescent="0.25">
      <c r="A89" s="4">
        <v>1155.9960857215628</v>
      </c>
      <c r="B89">
        <v>0.3267321058792596</v>
      </c>
      <c r="C89" s="4">
        <v>1155.9960857215628</v>
      </c>
    </row>
    <row r="90" spans="1:3" ht="15.75" customHeight="1" x14ac:dyDescent="0.25">
      <c r="A90" s="4">
        <v>1027.1034629244241</v>
      </c>
      <c r="B90">
        <v>0.31491387476272803</v>
      </c>
      <c r="C90" s="4">
        <v>1027.1034629244241</v>
      </c>
    </row>
    <row r="91" spans="1:3" ht="15.75" customHeight="1" x14ac:dyDescent="0.25">
      <c r="A91" s="4">
        <v>1127.4898501273128</v>
      </c>
      <c r="B91">
        <v>0.30930783215365432</v>
      </c>
      <c r="C91" s="4">
        <v>1127.4898501273128</v>
      </c>
    </row>
    <row r="92" spans="1:3" ht="15.75" customHeight="1" x14ac:dyDescent="0.25">
      <c r="A92" s="4">
        <v>912.29146656987723</v>
      </c>
      <c r="B92">
        <v>0.30556261704280885</v>
      </c>
      <c r="C92" s="4">
        <v>912.29146656987723</v>
      </c>
    </row>
    <row r="93" spans="1:3" ht="15.75" customHeight="1" x14ac:dyDescent="0.25">
      <c r="A93" s="4">
        <v>1070.9811253167572</v>
      </c>
      <c r="B93">
        <v>0.29599350938189295</v>
      </c>
      <c r="C93" s="4">
        <v>1070.9811253167572</v>
      </c>
    </row>
    <row r="94" spans="1:3" ht="15.75" customHeight="1" x14ac:dyDescent="0.25">
      <c r="A94" s="4">
        <v>955.1489032804966</v>
      </c>
      <c r="B94">
        <v>0.28169545288649589</v>
      </c>
      <c r="C94" s="4">
        <v>955.1489032804966</v>
      </c>
    </row>
    <row r="95" spans="1:3" ht="15.75" customHeight="1" x14ac:dyDescent="0.25">
      <c r="A95" s="4">
        <v>1404.6991740673548</v>
      </c>
      <c r="B95">
        <v>0.27679042290486355</v>
      </c>
      <c r="C95" s="4">
        <v>1404.6991740673548</v>
      </c>
    </row>
    <row r="96" spans="1:3" ht="15.75" customHeight="1" x14ac:dyDescent="0.25">
      <c r="A96" s="4">
        <v>2120.6445357296616</v>
      </c>
      <c r="B96">
        <v>0.27656396590974264</v>
      </c>
      <c r="C96" s="4">
        <v>2120.6445357296616</v>
      </c>
    </row>
    <row r="97" spans="1:3" ht="15.75" customHeight="1" x14ac:dyDescent="0.25">
      <c r="A97" s="4">
        <v>1345.7485128259577</v>
      </c>
      <c r="B97">
        <v>0.27362839511753578</v>
      </c>
      <c r="C97" s="4">
        <v>1345.7485128259577</v>
      </c>
    </row>
    <row r="98" spans="1:3" ht="15.75" customHeight="1" x14ac:dyDescent="0.25">
      <c r="A98" s="4">
        <v>1294.4348217519291</v>
      </c>
      <c r="B98">
        <v>0.27088440062360453</v>
      </c>
      <c r="C98" s="4">
        <v>1294.4348217519291</v>
      </c>
    </row>
    <row r="99" spans="1:3" ht="15.75" customHeight="1" x14ac:dyDescent="0.25">
      <c r="A99" s="4">
        <v>1244.2905703341239</v>
      </c>
      <c r="B99">
        <v>0.27034767304605345</v>
      </c>
      <c r="C99" s="4">
        <v>1244.2905703341239</v>
      </c>
    </row>
    <row r="100" spans="1:3" ht="15.75" customHeight="1" x14ac:dyDescent="0.25">
      <c r="A100" s="4">
        <v>899.78455017844681</v>
      </c>
      <c r="B100">
        <v>0.25492534365761577</v>
      </c>
      <c r="C100" s="4">
        <v>899.78455017844681</v>
      </c>
    </row>
    <row r="101" spans="1:3" ht="15.75" customHeight="1" x14ac:dyDescent="0.25">
      <c r="A101" s="4">
        <v>1036.7812823591521</v>
      </c>
      <c r="B101">
        <v>0.25341299268429041</v>
      </c>
      <c r="C101" s="4">
        <v>1036.7812823591521</v>
      </c>
    </row>
    <row r="102" spans="1:3" ht="15.75" customHeight="1" x14ac:dyDescent="0.25">
      <c r="A102" s="4">
        <v>1494.7448338847607</v>
      </c>
      <c r="B102">
        <v>0.23655763348793002</v>
      </c>
      <c r="C102" s="4">
        <v>1494.7448338847607</v>
      </c>
    </row>
    <row r="103" spans="1:3" ht="15.75" customHeight="1" x14ac:dyDescent="0.25">
      <c r="A103" s="4">
        <v>744.65454000746831</v>
      </c>
      <c r="B103">
        <v>0.23161212138701004</v>
      </c>
    </row>
    <row r="104" spans="1:3" ht="15.75" customHeight="1" x14ac:dyDescent="0.25">
      <c r="A104" s="4">
        <v>715.42292554513551</v>
      </c>
      <c r="B104">
        <v>0.22436159401828948</v>
      </c>
    </row>
    <row r="105" spans="1:3" ht="15.75" customHeight="1" x14ac:dyDescent="0.25">
      <c r="A105" s="4">
        <v>1208.8365341827739</v>
      </c>
      <c r="B105">
        <v>0.21901502222567182</v>
      </c>
    </row>
    <row r="106" spans="1:3" ht="15.75" customHeight="1" x14ac:dyDescent="0.25">
      <c r="A106" s="4">
        <v>1176.7614982221858</v>
      </c>
      <c r="B106">
        <v>0.21686485326940597</v>
      </c>
    </row>
    <row r="107" spans="1:3" ht="15.75" customHeight="1" x14ac:dyDescent="0.25">
      <c r="A107" s="4">
        <v>1298.3513901548577</v>
      </c>
      <c r="B107">
        <v>0.21664300326104691</v>
      </c>
    </row>
    <row r="108" spans="1:3" ht="15.75" customHeight="1" x14ac:dyDescent="0.25">
      <c r="A108" s="4">
        <v>888.85174174210988</v>
      </c>
      <c r="B108">
        <v>0.20799740898658037</v>
      </c>
    </row>
    <row r="109" spans="1:3" ht="15.75" customHeight="1" x14ac:dyDescent="0.25">
      <c r="A109" s="4">
        <v>1577.5184014404658</v>
      </c>
      <c r="B109">
        <v>0.18474127297271425</v>
      </c>
    </row>
    <row r="110" spans="1:3" ht="15.75" customHeight="1" x14ac:dyDescent="0.25">
      <c r="A110" s="4">
        <v>1233.9816752632032</v>
      </c>
      <c r="B110">
        <v>0.18358841803753179</v>
      </c>
    </row>
    <row r="111" spans="1:3" ht="15.75" customHeight="1" x14ac:dyDescent="0.25">
      <c r="A111" s="4">
        <v>1320.9563125332352</v>
      </c>
      <c r="B111">
        <v>0.17143585229826241</v>
      </c>
    </row>
    <row r="112" spans="1:3" ht="15.75" customHeight="1" x14ac:dyDescent="0.25">
      <c r="A112" s="4">
        <v>1004.8502876219572</v>
      </c>
      <c r="B112">
        <v>0.13058386044191495</v>
      </c>
    </row>
    <row r="113" spans="1:2" ht="15.75" customHeight="1" x14ac:dyDescent="0.25">
      <c r="A113" s="4">
        <v>1495.8549858551123</v>
      </c>
      <c r="B113">
        <v>0.11330394191835091</v>
      </c>
    </row>
    <row r="114" spans="1:2" ht="15.75" customHeight="1" x14ac:dyDescent="0.25">
      <c r="A114" s="4">
        <v>2015.7729754049797</v>
      </c>
      <c r="B114">
        <v>0.11107857510342978</v>
      </c>
    </row>
    <row r="115" spans="1:2" ht="15.75" customHeight="1" x14ac:dyDescent="0.25">
      <c r="A115" s="4">
        <v>1406.4786004513735</v>
      </c>
      <c r="B115">
        <v>9.1204594156175545E-2</v>
      </c>
    </row>
    <row r="116" spans="1:2" ht="15.75" customHeight="1" x14ac:dyDescent="0.25">
      <c r="A116" s="4">
        <v>703.36802802048624</v>
      </c>
      <c r="B116">
        <v>8.2192365195342232E-2</v>
      </c>
    </row>
    <row r="117" spans="1:2" ht="15.75" customHeight="1" x14ac:dyDescent="0.25">
      <c r="A117" s="4">
        <v>1015.43851125316</v>
      </c>
      <c r="B117">
        <v>7.4320277785601241E-2</v>
      </c>
    </row>
    <row r="118" spans="1:2" ht="15.75" customHeight="1" x14ac:dyDescent="0.25">
      <c r="A118" s="4">
        <v>895.2341208118014</v>
      </c>
      <c r="B118">
        <v>7.4124547923434148E-2</v>
      </c>
    </row>
    <row r="119" spans="1:2" ht="15.75" customHeight="1" x14ac:dyDescent="0.25">
      <c r="A119" s="4">
        <v>1002.0283529360313</v>
      </c>
      <c r="B119">
        <v>6.7497181624998959E-2</v>
      </c>
    </row>
    <row r="120" spans="1:2" ht="15.75" customHeight="1" x14ac:dyDescent="0.25">
      <c r="A120" s="4">
        <v>1288.3771322907705</v>
      </c>
      <c r="B120">
        <v>6.6374285236620145E-2</v>
      </c>
    </row>
    <row r="121" spans="1:2" ht="15.75" customHeight="1" x14ac:dyDescent="0.25">
      <c r="A121" s="4">
        <v>395.37128524389118</v>
      </c>
      <c r="B121">
        <v>4.7239761880509046E-2</v>
      </c>
    </row>
    <row r="122" spans="1:2" ht="15.75" customHeight="1" x14ac:dyDescent="0.25">
      <c r="A122" s="4">
        <v>1018.8803802651819</v>
      </c>
      <c r="B122">
        <v>4.35384459707997E-2</v>
      </c>
    </row>
    <row r="123" spans="1:2" ht="15.75" customHeight="1" x14ac:dyDescent="0.25">
      <c r="A123" s="4">
        <v>1337.2970333097328</v>
      </c>
      <c r="B123">
        <v>4.0625165564562082E-2</v>
      </c>
    </row>
    <row r="124" spans="1:2" ht="15.75" customHeight="1" x14ac:dyDescent="0.25">
      <c r="A124" s="4">
        <v>1124.0006305473798</v>
      </c>
      <c r="B124">
        <v>2.5795322310608548E-2</v>
      </c>
    </row>
    <row r="125" spans="1:2" ht="15.75" customHeight="1" x14ac:dyDescent="0.25">
      <c r="A125" s="4">
        <v>719.42265586985741</v>
      </c>
      <c r="B125">
        <v>1.9381654453453967E-2</v>
      </c>
    </row>
    <row r="126" spans="1:2" ht="15.75" customHeight="1" x14ac:dyDescent="0.25">
      <c r="A126" s="4">
        <v>1364.6616825230012</v>
      </c>
      <c r="B126">
        <v>1.7386114497424332E-2</v>
      </c>
    </row>
    <row r="127" spans="1:2" ht="15.75" customHeight="1" x14ac:dyDescent="0.25">
      <c r="A127" s="4">
        <v>1259.8541847313754</v>
      </c>
      <c r="B127">
        <v>1.5296075758981287E-2</v>
      </c>
    </row>
    <row r="128" spans="1:2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A3:B127">
    <sortCondition descending="1" ref="B3:B127"/>
  </sortState>
  <mergeCells count="1">
    <mergeCell ref="A1:B1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Ejercicio1</vt:lpstr>
      <vt:lpstr>Ejercicio2</vt:lpstr>
      <vt:lpstr>Ejercicio3</vt:lpstr>
      <vt:lpstr>Ejercicio4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Dillan_AS</dc:creator>
  <cp:lastModifiedBy>Carlos Cervantes</cp:lastModifiedBy>
  <dcterms:created xsi:type="dcterms:W3CDTF">2022-02-28T00:42:48Z</dcterms:created>
  <dcterms:modified xsi:type="dcterms:W3CDTF">2022-05-08T03:20:46Z</dcterms:modified>
</cp:coreProperties>
</file>