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A2EFB58D-4C8D-4B62-92C9-6D9F3D425627}" xr6:coauthVersionLast="41" xr6:coauthVersionMax="41" xr10:uidLastSave="{00000000-0000-0000-0000-000000000000}"/>
  <bookViews>
    <workbookView xWindow="-2892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DDI!$A$1:$AN$185</definedName>
    <definedName name="_xlnm._FilterDatabase" localSheetId="1" hidden="1">'PK-Parameter'!$A$1:$AD$645</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85" i="4" l="1"/>
  <c r="I185" i="4"/>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J184" i="4"/>
  <c r="J183" i="4"/>
  <c r="J182" i="4"/>
  <c r="J181" i="4"/>
  <c r="J180" i="4"/>
  <c r="J179" i="4"/>
  <c r="E179" i="4"/>
  <c r="G179" i="4"/>
  <c r="I179" i="4"/>
  <c r="E180" i="4"/>
  <c r="G180" i="4"/>
  <c r="I180" i="4"/>
  <c r="E181" i="4"/>
  <c r="G181" i="4"/>
  <c r="I181" i="4"/>
  <c r="E182" i="4"/>
  <c r="G182" i="4"/>
  <c r="I182" i="4"/>
  <c r="E183" i="4"/>
  <c r="G183" i="4"/>
  <c r="I183" i="4"/>
  <c r="E184" i="4"/>
  <c r="G184" i="4"/>
  <c r="I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<sst xmlns="http://schemas.openxmlformats.org/spreadsheetml/2006/main" count="68269" uniqueCount="3061">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</sst>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tabSelected="1" zoomScale="90" zoomScaleNormal="90" workbookViewId="0">
      <pane xSplit="5" ySplit="2" topLeftCell="F3" activePane="bottomRight" state="frozen"/>
      <selection pane="topRight" activeCell="E1" sqref="E1"/>
      <selection pane="bottomLeft" activeCell="A3" sqref="A3"/>
      <selection pane="bottomRight" activeCell="D999" sqref="D999"/>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144</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0</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168</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54"/>
  <sheetViews>
    <sheetView zoomScale="90" zoomScaleNormal="90" workbookViewId="0">
      <pane xSplit="5" ySplit="1" topLeftCell="F636" activePane="bottomRight" state="frozen"/>
      <selection pane="topRight" activeCell="F1" sqref="F1"/>
      <selection pane="bottomLeft" activeCell="A2" sqref="A2"/>
      <selection pane="bottomRight" activeCell="A654" sqref="A649:A654"/>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Q9510"/>
  <sheetViews>
    <sheetView zoomScale="85" zoomScaleNormal="85" workbookViewId="0">
      <pane ySplit="1" topLeftCell="A2" activePane="bottomLeft" state="frozen"/>
      <selection pane="bottomLeft" activeCell="H8805" sqref="H8805"/>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hidden="1"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hidden="1"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hidden="1"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hidden="1"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hidden="1"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hidden="1"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hidden="1"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hidden="1"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hidden="1"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hidden="1"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hidden="1"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hidden="1"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hidden="1"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hidden="1"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hidden="1"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hidden="1"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hidden="1"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hidden="1"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hidden="1"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hidden="1"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hidden="1"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hidden="1"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hidden="1"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hidden="1"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hidden="1"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hidden="1"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hidden="1"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hidden="1"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hidden="1"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hidden="1"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hidden="1"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hidden="1"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hidden="1"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hidden="1"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hidden="1"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hidden="1"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hidden="1"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hidden="1"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hidden="1"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hidden="1"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hidden="1"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hidden="1"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hidden="1"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hidden="1"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hidden="1"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hidden="1"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hidden="1"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hidden="1"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hidden="1"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hidden="1"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hidden="1"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hidden="1"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hidden="1"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hidden="1"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hidden="1"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hidden="1"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hidden="1"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hidden="1"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hidden="1"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hidden="1"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hidden="1"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hidden="1"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hidden="1"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hidden="1"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hidden="1"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hidden="1"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hidden="1"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hidden="1"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hidden="1"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hidden="1"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hidden="1"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hidden="1"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hidden="1"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hidden="1"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hidden="1"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hidden="1"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hidden="1"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hidden="1"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hidden="1"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hidden="1"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hidden="1"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hidden="1"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hidden="1"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hidden="1"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hidden="1"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hidden="1"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hidden="1"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hidden="1"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hidden="1"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hidden="1"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hidden="1"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hidden="1"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hidden="1"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hidden="1"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hidden="1"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hidden="1"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hidden="1"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hidden="1"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hidden="1"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hidden="1"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hidden="1"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hidden="1"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hidden="1"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hidden="1"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hidden="1"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hidden="1"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hidden="1"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hidden="1"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hidden="1"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hidden="1"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hidden="1"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hidden="1"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hidden="1"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hidden="1"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hidden="1"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hidden="1"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hidden="1"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hidden="1"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hidden="1"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hidden="1"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hidden="1"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hidden="1"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hidden="1"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hidden="1"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hidden="1"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hidden="1"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hidden="1"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hidden="1"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hidden="1"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hidden="1"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hidden="1"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hidden="1"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hidden="1"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hidden="1"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hidden="1"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hidden="1"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hidden="1"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hidden="1"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hidden="1"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hidden="1"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hidden="1"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hidden="1"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hidden="1"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hidden="1"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hidden="1"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hidden="1"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hidden="1"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hidden="1"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hidden="1"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hidden="1"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hidden="1"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hidden="1"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hidden="1"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hidden="1"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hidden="1"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hidden="1"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hidden="1"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hidden="1"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hidden="1"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hidden="1"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hidden="1"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hidden="1"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hidden="1"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hidden="1"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hidden="1"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hidden="1"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hidden="1"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hidden="1"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hidden="1"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hidden="1"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hidden="1"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hidden="1"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hidden="1"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hidden="1"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hidden="1"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hidden="1"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hidden="1"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hidden="1"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hidden="1"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hidden="1"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hidden="1"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hidden="1"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hidden="1"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hidden="1"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hidden="1"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hidden="1"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hidden="1"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hidden="1"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hidden="1"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hidden="1"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hidden="1"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hidden="1"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hidden="1"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hidden="1"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hidden="1"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hidden="1"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hidden="1"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hidden="1"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hidden="1"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hidden="1"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hidden="1"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hidden="1"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hidden="1"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hidden="1"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hidden="1"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hidden="1"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hidden="1"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hidden="1"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hidden="1"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hidden="1"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hidden="1"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hidden="1"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hidden="1"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hidden="1"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hidden="1"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hidden="1"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hidden="1"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hidden="1"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hidden="1"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hidden="1"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hidden="1"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hidden="1"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hidden="1"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hidden="1"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hidden="1"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hidden="1"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hidden="1"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hidden="1"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hidden="1"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hidden="1"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hidden="1"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hidden="1"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hidden="1"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hidden="1"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hidden="1"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hidden="1"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hidden="1"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hidden="1"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hidden="1"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hidden="1"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hidden="1"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hidden="1"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hidden="1"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hidden="1"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hidden="1"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hidden="1"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hidden="1"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hidden="1"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hidden="1"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hidden="1"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hidden="1"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hidden="1"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hidden="1"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hidden="1"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hidden="1"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hidden="1"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hidden="1"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hidden="1"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hidden="1"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hidden="1"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hidden="1"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hidden="1"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hidden="1"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hidden="1"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hidden="1"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hidden="1"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hidden="1"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hidden="1"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hidden="1"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hidden="1"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hidden="1"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hidden="1"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hidden="1"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hidden="1"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hidden="1"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hidden="1"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hidden="1"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hidden="1"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hidden="1"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hidden="1"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hidden="1"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hidden="1"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hidden="1"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hidden="1"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hidden="1"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hidden="1"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hidden="1"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hidden="1"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hidden="1"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hidden="1"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hidden="1"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hidden="1"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hidden="1"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hidden="1"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hidden="1"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hidden="1"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hidden="1"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hidden="1"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hidden="1"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hidden="1"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hidden="1"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hidden="1"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hidden="1"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hidden="1"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hidden="1"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hidden="1"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hidden="1"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hidden="1"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hidden="1"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hidden="1"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hidden="1"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hidden="1"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hidden="1"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hidden="1"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hidden="1"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hidden="1"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hidden="1"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hidden="1"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hidden="1"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hidden="1"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hidden="1"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hidden="1"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hidden="1"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hidden="1"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hidden="1"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hidden="1"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hidden="1"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hidden="1"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hidden="1"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hidden="1"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hidden="1"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hidden="1"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hidden="1"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hidden="1"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hidden="1"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hidden="1"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hidden="1"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hidden="1"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hidden="1"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hidden="1"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hidden="1"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hidden="1"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hidden="1"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hidden="1"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hidden="1"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hidden="1"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hidden="1"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hidden="1"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hidden="1"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hidden="1"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hidden="1"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hidden="1"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hidden="1"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hidden="1"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hidden="1"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hidden="1"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hidden="1"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hidden="1"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hidden="1"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hidden="1"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hidden="1"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hidden="1"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hidden="1"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hidden="1"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hidden="1"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hidden="1"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hidden="1"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hidden="1"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hidden="1"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hidden="1"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hidden="1"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hidden="1"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hidden="1"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hidden="1"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hidden="1"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hidden="1"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hidden="1"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hidden="1"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hidden="1"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hidden="1"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hidden="1"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hidden="1"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hidden="1"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hidden="1"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hidden="1"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hidden="1"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hidden="1"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hidden="1"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hidden="1"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hidden="1"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hidden="1"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hidden="1"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hidden="1"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hidden="1"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hidden="1"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hidden="1"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hidden="1"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hidden="1"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hidden="1"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hidden="1"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hidden="1"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hidden="1"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hidden="1"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hidden="1"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hidden="1"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hidden="1"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hidden="1"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hidden="1"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hidden="1"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hidden="1"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hidden="1"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hidden="1"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hidden="1"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hidden="1"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hidden="1"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hidden="1"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hidden="1"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hidden="1"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hidden="1"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hidden="1"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hidden="1"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hidden="1"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hidden="1"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hidden="1"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hidden="1"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hidden="1"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hidden="1"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hidden="1"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hidden="1"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hidden="1"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hidden="1"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hidden="1"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hidden="1"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hidden="1"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hidden="1"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hidden="1"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hidden="1"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hidden="1"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hidden="1"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hidden="1"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hidden="1"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hidden="1"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hidden="1"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hidden="1"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hidden="1"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hidden="1"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hidden="1"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hidden="1"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hidden="1"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hidden="1"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hidden="1"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hidden="1"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hidden="1"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hidden="1"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hidden="1"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hidden="1"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hidden="1"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hidden="1"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hidden="1"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hidden="1"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hidden="1"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hidden="1"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hidden="1"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hidden="1"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hidden="1"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hidden="1"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hidden="1"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hidden="1"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hidden="1"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hidden="1"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hidden="1"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hidden="1"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hidden="1"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hidden="1"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hidden="1"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hidden="1"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hidden="1"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hidden="1"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hidden="1"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hidden="1"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hidden="1"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hidden="1"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hidden="1"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hidden="1"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hidden="1"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hidden="1"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hidden="1"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hidden="1"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hidden="1"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hidden="1"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hidden="1"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hidden="1"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hidden="1"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hidden="1"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hidden="1"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hidden="1"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hidden="1"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hidden="1"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hidden="1"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hidden="1"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hidden="1"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hidden="1"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hidden="1"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hidden="1"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hidden="1"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hidden="1"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hidden="1"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hidden="1"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hidden="1"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hidden="1"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hidden="1"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hidden="1"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hidden="1"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hidden="1"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hidden="1"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hidden="1"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hidden="1"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hidden="1"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hidden="1"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hidden="1"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hidden="1"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hidden="1"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hidden="1"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hidden="1"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hidden="1"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hidden="1"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hidden="1"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hidden="1"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hidden="1"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hidden="1"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hidden="1"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hidden="1"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hidden="1"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hidden="1"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hidden="1"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hidden="1"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hidden="1"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hidden="1"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hidden="1"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hidden="1"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hidden="1"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hidden="1"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hidden="1"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hidden="1"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hidden="1"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hidden="1"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hidden="1"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hidden="1"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hidden="1"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hidden="1"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hidden="1"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hidden="1"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hidden="1"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hidden="1"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hidden="1"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hidden="1"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hidden="1"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hidden="1"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hidden="1"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hidden="1"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hidden="1"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hidden="1"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hidden="1"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hidden="1"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hidden="1"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hidden="1"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hidden="1"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hidden="1"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hidden="1"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hidden="1"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hidden="1"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hidden="1"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hidden="1"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hidden="1"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hidden="1"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hidden="1"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hidden="1"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hidden="1"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hidden="1"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hidden="1"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hidden="1"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hidden="1"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hidden="1"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hidden="1"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hidden="1"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hidden="1"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hidden="1"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hidden="1"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hidden="1"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hidden="1"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hidden="1"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hidden="1"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hidden="1"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hidden="1"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hidden="1"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hidden="1"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hidden="1"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hidden="1"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hidden="1"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hidden="1"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hidden="1"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hidden="1"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hidden="1"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hidden="1"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hidden="1"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hidden="1"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hidden="1"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hidden="1"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hidden="1"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hidden="1"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hidden="1"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hidden="1"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hidden="1"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hidden="1"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hidden="1"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hidden="1"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hidden="1"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hidden="1"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hidden="1"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hidden="1"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hidden="1"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hidden="1"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hidden="1"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hidden="1"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hidden="1"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hidden="1"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hidden="1"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hidden="1"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hidden="1"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hidden="1"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hidden="1"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hidden="1"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hidden="1"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hidden="1"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hidden="1"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hidden="1"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hidden="1"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hidden="1"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hidden="1"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hidden="1"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hidden="1"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hidden="1"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hidden="1"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hidden="1"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hidden="1"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hidden="1"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hidden="1"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hidden="1"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hidden="1"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hidden="1"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hidden="1"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hidden="1"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hidden="1"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hidden="1"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hidden="1"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hidden="1"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hidden="1"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hidden="1"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hidden="1"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hidden="1"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hidden="1"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hidden="1"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hidden="1"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hidden="1"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hidden="1"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hidden="1"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hidden="1"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hidden="1"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hidden="1"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hidden="1"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hidden="1"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hidden="1"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hidden="1"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hidden="1"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hidden="1"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hidden="1"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hidden="1"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hidden="1"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hidden="1"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hidden="1"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hidden="1"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hidden="1"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hidden="1"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hidden="1"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hidden="1"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hidden="1"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hidden="1"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hidden="1"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hidden="1"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hidden="1"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hidden="1"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hidden="1"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hidden="1"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hidden="1"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hidden="1"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hidden="1"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hidden="1"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hidden="1"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hidden="1"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hidden="1"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hidden="1"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hidden="1"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hidden="1"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hidden="1"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hidden="1"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hidden="1"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hidden="1"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hidden="1"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hidden="1"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hidden="1"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hidden="1"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hidden="1"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hidden="1"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hidden="1"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hidden="1"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hidden="1"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hidden="1"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hidden="1"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hidden="1"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hidden="1"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hidden="1"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hidden="1"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hidden="1"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hidden="1"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hidden="1"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hidden="1"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hidden="1"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hidden="1"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hidden="1"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hidden="1"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hidden="1"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hidden="1"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hidden="1"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hidden="1"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hidden="1"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hidden="1"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hidden="1"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hidden="1"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hidden="1"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hidden="1"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hidden="1"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hidden="1"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hidden="1"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hidden="1"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hidden="1"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hidden="1"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hidden="1"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hidden="1"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hidden="1"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hidden="1"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hidden="1"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hidden="1"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hidden="1"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hidden="1"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hidden="1"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hidden="1"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hidden="1"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hidden="1"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hidden="1"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hidden="1"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hidden="1"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hidden="1"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hidden="1"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hidden="1"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hidden="1"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hidden="1"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hidden="1"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hidden="1"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hidden="1"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hidden="1"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hidden="1"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hidden="1"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hidden="1"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hidden="1"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hidden="1"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hidden="1"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hidden="1"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hidden="1"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hidden="1"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hidden="1"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hidden="1"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hidden="1"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hidden="1"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hidden="1"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hidden="1"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hidden="1"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hidden="1"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hidden="1"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hidden="1"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hidden="1"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hidden="1"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hidden="1"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hidden="1"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hidden="1"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hidden="1"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hidden="1"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hidden="1"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hidden="1"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hidden="1"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hidden="1"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hidden="1"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hidden="1"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hidden="1"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hidden="1"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hidden="1"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hidden="1"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hidden="1"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hidden="1"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hidden="1"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hidden="1"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hidden="1"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hidden="1"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hidden="1"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hidden="1"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hidden="1"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hidden="1"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hidden="1"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hidden="1"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hidden="1"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hidden="1"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hidden="1"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hidden="1"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hidden="1"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hidden="1"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hidden="1"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hidden="1"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hidden="1"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hidden="1"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hidden="1"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hidden="1"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hidden="1"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hidden="1"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hidden="1"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hidden="1"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hidden="1"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hidden="1"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hidden="1"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hidden="1"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hidden="1"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hidden="1"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hidden="1"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hidden="1"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hidden="1"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hidden="1"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hidden="1"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hidden="1"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hidden="1"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hidden="1"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hidden="1"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hidden="1"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hidden="1"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hidden="1"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hidden="1"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hidden="1"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hidden="1"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hidden="1"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hidden="1"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hidden="1"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hidden="1"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hidden="1"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hidden="1"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hidden="1"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hidden="1"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hidden="1"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hidden="1"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hidden="1"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hidden="1"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hidden="1"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hidden="1"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hidden="1"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hidden="1"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hidden="1"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hidden="1"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hidden="1"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hidden="1"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hidden="1"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hidden="1"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hidden="1"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hidden="1"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hidden="1"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hidden="1"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hidden="1"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hidden="1"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hidden="1"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hidden="1"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hidden="1"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hidden="1"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hidden="1"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hidden="1"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hidden="1"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hidden="1"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hidden="1"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hidden="1"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hidden="1"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hidden="1"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hidden="1"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hidden="1"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hidden="1"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hidden="1"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hidden="1"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hidden="1"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hidden="1"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hidden="1"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hidden="1"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hidden="1"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hidden="1"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hidden="1"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hidden="1"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hidden="1"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hidden="1"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hidden="1"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hidden="1"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hidden="1"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hidden="1"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hidden="1"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hidden="1"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hidden="1"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hidden="1"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hidden="1"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hidden="1"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hidden="1"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hidden="1"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hidden="1"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hidden="1"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hidden="1"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hidden="1"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hidden="1"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hidden="1"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hidden="1"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hidden="1"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hidden="1"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hidden="1"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hidden="1"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hidden="1"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hidden="1"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hidden="1"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hidden="1"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hidden="1"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hidden="1"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hidden="1"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hidden="1"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hidden="1"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hidden="1"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hidden="1"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hidden="1"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hidden="1"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hidden="1"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hidden="1"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hidden="1"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hidden="1"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hidden="1"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hidden="1"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hidden="1"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hidden="1"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hidden="1"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hidden="1"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hidden="1"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hidden="1"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hidden="1"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hidden="1"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hidden="1"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hidden="1"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hidden="1"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hidden="1"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hidden="1"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hidden="1"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hidden="1"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hidden="1"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hidden="1"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hidden="1"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hidden="1"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hidden="1"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hidden="1"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hidden="1"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hidden="1"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hidden="1"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hidden="1"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hidden="1"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hidden="1"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hidden="1"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hidden="1"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hidden="1"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hidden="1"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hidden="1"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hidden="1"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hidden="1"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hidden="1"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hidden="1"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hidden="1"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hidden="1"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hidden="1"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hidden="1"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hidden="1"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hidden="1"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hidden="1"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hidden="1"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hidden="1"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hidden="1"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hidden="1"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hidden="1"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hidden="1"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hidden="1"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hidden="1"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hidden="1"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hidden="1"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hidden="1"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hidden="1"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hidden="1"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hidden="1"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hidden="1"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hidden="1"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hidden="1"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hidden="1"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hidden="1"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hidden="1"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hidden="1"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hidden="1"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hidden="1"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hidden="1"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hidden="1"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hidden="1"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hidden="1"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hidden="1"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hidden="1"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hidden="1"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hidden="1"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hidden="1"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hidden="1"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hidden="1"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hidden="1"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hidden="1"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hidden="1"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hidden="1"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hidden="1"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hidden="1"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hidden="1"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hidden="1"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hidden="1"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hidden="1"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hidden="1"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hidden="1"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hidden="1"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hidden="1"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hidden="1"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hidden="1"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hidden="1"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hidden="1"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hidden="1"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hidden="1"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hidden="1"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hidden="1"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hidden="1"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hidden="1"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hidden="1"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hidden="1"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hidden="1"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hidden="1"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hidden="1"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hidden="1"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hidden="1"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hidden="1"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hidden="1"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hidden="1"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hidden="1"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hidden="1"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hidden="1"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hidden="1"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hidden="1"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hidden="1"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hidden="1"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hidden="1"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hidden="1"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hidden="1"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hidden="1"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hidden="1"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hidden="1"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hidden="1"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hidden="1"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hidden="1"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hidden="1"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hidden="1"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hidden="1"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hidden="1"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hidden="1"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hidden="1"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hidden="1"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hidden="1"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hidden="1"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hidden="1"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hidden="1"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hidden="1"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hidden="1"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hidden="1"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hidden="1"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hidden="1"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hidden="1"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hidden="1"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hidden="1"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hidden="1"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hidden="1"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hidden="1"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hidden="1"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hidden="1"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hidden="1"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hidden="1"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hidden="1"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hidden="1"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hidden="1"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hidden="1"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hidden="1"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hidden="1"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hidden="1"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hidden="1"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hidden="1"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hidden="1"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hidden="1"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hidden="1"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hidden="1"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hidden="1"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hidden="1"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hidden="1"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hidden="1"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hidden="1"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hidden="1"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hidden="1"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hidden="1"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hidden="1"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hidden="1"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hidden="1"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hidden="1"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hidden="1"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hidden="1"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hidden="1"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hidden="1"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hidden="1"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hidden="1"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hidden="1"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hidden="1"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hidden="1"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hidden="1"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hidden="1"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hidden="1"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hidden="1"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hidden="1"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hidden="1"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hidden="1"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hidden="1"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hidden="1"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hidden="1"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hidden="1"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hidden="1"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hidden="1"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hidden="1"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hidden="1"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hidden="1"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hidden="1"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hidden="1"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hidden="1"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hidden="1"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hidden="1"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hidden="1"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hidden="1"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hidden="1"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hidden="1"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hidden="1"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hidden="1"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hidden="1"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hidden="1"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hidden="1"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hidden="1"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hidden="1"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hidden="1"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hidden="1"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hidden="1"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hidden="1"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hidden="1"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hidden="1"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hidden="1"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hidden="1"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hidden="1"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hidden="1"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hidden="1"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hidden="1"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hidden="1"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hidden="1"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hidden="1"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hidden="1"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hidden="1"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hidden="1"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hidden="1"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hidden="1"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hidden="1"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hidden="1"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hidden="1"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hidden="1"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hidden="1"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hidden="1"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hidden="1"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hidden="1"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hidden="1"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hidden="1"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hidden="1"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hidden="1"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hidden="1"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hidden="1"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hidden="1"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hidden="1"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hidden="1"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hidden="1"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hidden="1"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hidden="1"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hidden="1"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hidden="1"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hidden="1"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hidden="1"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hidden="1"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hidden="1"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hidden="1"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hidden="1"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hidden="1"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hidden="1"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hidden="1"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hidden="1"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hidden="1"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hidden="1"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hidden="1"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hidden="1"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hidden="1"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hidden="1"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hidden="1"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hidden="1"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hidden="1"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hidden="1"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hidden="1"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hidden="1"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hidden="1"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hidden="1"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hidden="1"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hidden="1"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hidden="1"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hidden="1"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hidden="1"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hidden="1"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hidden="1"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hidden="1"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hidden="1"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hidden="1"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hidden="1"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hidden="1"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hidden="1"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hidden="1"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hidden="1"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hidden="1"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hidden="1"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hidden="1"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hidden="1"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hidden="1"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hidden="1"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hidden="1"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hidden="1"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hidden="1"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hidden="1"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hidden="1"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hidden="1"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hidden="1"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hidden="1"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hidden="1"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hidden="1"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hidden="1"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hidden="1"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hidden="1"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hidden="1"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hidden="1"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hidden="1"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hidden="1"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hidden="1"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hidden="1"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hidden="1"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hidden="1"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hidden="1"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hidden="1"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hidden="1"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hidden="1"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hidden="1"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hidden="1"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hidden="1"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hidden="1"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hidden="1"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hidden="1"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hidden="1"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hidden="1"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hidden="1"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hidden="1"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hidden="1"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hidden="1"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hidden="1"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hidden="1"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hidden="1"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hidden="1"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hidden="1"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hidden="1"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hidden="1"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hidden="1"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hidden="1"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hidden="1"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hidden="1"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hidden="1"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hidden="1"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hidden="1"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hidden="1"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hidden="1"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hidden="1"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hidden="1"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hidden="1"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hidden="1"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hidden="1"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hidden="1"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hidden="1"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hidden="1"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hidden="1"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hidden="1"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hidden="1"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hidden="1"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hidden="1"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hidden="1"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hidden="1"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hidden="1"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hidden="1"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hidden="1"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hidden="1"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hidden="1"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hidden="1"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hidden="1"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hidden="1"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hidden="1"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hidden="1"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hidden="1"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hidden="1"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hidden="1"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hidden="1"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hidden="1"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hidden="1"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hidden="1"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hidden="1"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hidden="1"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hidden="1"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hidden="1"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hidden="1"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hidden="1"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hidden="1"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hidden="1"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hidden="1"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hidden="1"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hidden="1"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hidden="1"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hidden="1"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hidden="1"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hidden="1"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hidden="1"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hidden="1"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hidden="1"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hidden="1"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hidden="1"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hidden="1"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hidden="1"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hidden="1"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hidden="1"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hidden="1"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hidden="1"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hidden="1"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hidden="1"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hidden="1"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hidden="1"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hidden="1"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hidden="1"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hidden="1"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hidden="1"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hidden="1"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hidden="1"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hidden="1"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hidden="1"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hidden="1"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hidden="1"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hidden="1"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hidden="1"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hidden="1"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hidden="1"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hidden="1"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hidden="1"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hidden="1"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hidden="1"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hidden="1"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hidden="1"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hidden="1"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hidden="1"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hidden="1"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hidden="1"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hidden="1"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hidden="1"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hidden="1"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hidden="1"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hidden="1"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hidden="1"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hidden="1"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hidden="1"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hidden="1"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hidden="1"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hidden="1"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hidden="1"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hidden="1"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hidden="1"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hidden="1"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hidden="1"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hidden="1"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hidden="1"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hidden="1"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hidden="1"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hidden="1"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hidden="1"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hidden="1"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hidden="1"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hidden="1"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hidden="1"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hidden="1"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hidden="1"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hidden="1"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hidden="1"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hidden="1"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hidden="1"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hidden="1"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hidden="1"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hidden="1"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hidden="1"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hidden="1"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hidden="1"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hidden="1"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hidden="1"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hidden="1"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hidden="1"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hidden="1"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hidden="1"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hidden="1"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hidden="1"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hidden="1"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hidden="1"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hidden="1"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hidden="1"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hidden="1"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hidden="1"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hidden="1"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hidden="1"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hidden="1"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hidden="1"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hidden="1"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hidden="1"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hidden="1"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hidden="1"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hidden="1"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hidden="1"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hidden="1"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hidden="1"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hidden="1"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hidden="1"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hidden="1"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hidden="1"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hidden="1"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hidden="1"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hidden="1"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hidden="1"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hidden="1"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hidden="1"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hidden="1"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hidden="1"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hidden="1"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hidden="1"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hidden="1"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hidden="1"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hidden="1"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hidden="1"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hidden="1"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hidden="1"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hidden="1"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hidden="1"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hidden="1"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hidden="1"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hidden="1"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hidden="1"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hidden="1"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hidden="1"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hidden="1"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hidden="1"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hidden="1"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hidden="1"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hidden="1"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hidden="1"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hidden="1"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hidden="1"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hidden="1"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hidden="1"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hidden="1"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hidden="1"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hidden="1"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hidden="1"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hidden="1"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hidden="1"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hidden="1"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hidden="1"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hidden="1"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hidden="1"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hidden="1"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hidden="1"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hidden="1"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hidden="1"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hidden="1"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hidden="1"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hidden="1"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hidden="1"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hidden="1"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hidden="1"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hidden="1"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hidden="1"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hidden="1"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hidden="1"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hidden="1"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hidden="1"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hidden="1"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hidden="1"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hidden="1"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hidden="1"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hidden="1"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hidden="1"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hidden="1"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hidden="1"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hidden="1"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hidden="1"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hidden="1"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hidden="1"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hidden="1"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hidden="1"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hidden="1"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hidden="1"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hidden="1"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hidden="1"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hidden="1"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hidden="1"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hidden="1"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hidden="1"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hidden="1"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hidden="1"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hidden="1"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hidden="1"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hidden="1"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hidden="1"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hidden="1"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hidden="1"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hidden="1"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hidden="1"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hidden="1"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hidden="1"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hidden="1"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hidden="1"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hidden="1"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hidden="1"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hidden="1"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hidden="1"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hidden="1"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hidden="1"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hidden="1"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hidden="1"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hidden="1"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hidden="1"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hidden="1"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hidden="1"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hidden="1"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hidden="1"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hidden="1"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hidden="1"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hidden="1"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hidden="1"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hidden="1"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hidden="1"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hidden="1"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hidden="1"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hidden="1"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hidden="1"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hidden="1"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hidden="1"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hidden="1"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hidden="1"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hidden="1"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hidden="1"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hidden="1"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hidden="1"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hidden="1"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hidden="1"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hidden="1"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hidden="1"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hidden="1"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hidden="1"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hidden="1"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hidden="1"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hidden="1"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hidden="1"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hidden="1"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hidden="1"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hidden="1"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hidden="1"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hidden="1"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hidden="1"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hidden="1"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hidden="1"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hidden="1"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hidden="1"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hidden="1"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hidden="1"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hidden="1"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hidden="1"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hidden="1"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hidden="1"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hidden="1"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hidden="1"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hidden="1"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hidden="1"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hidden="1"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hidden="1"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hidden="1"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hidden="1"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hidden="1"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hidden="1"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hidden="1"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hidden="1"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hidden="1"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hidden="1"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hidden="1"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hidden="1"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hidden="1"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hidden="1"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hidden="1"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hidden="1"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hidden="1"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hidden="1"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hidden="1"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hidden="1"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hidden="1"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hidden="1"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hidden="1"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hidden="1"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hidden="1"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hidden="1"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hidden="1"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hidden="1"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hidden="1"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hidden="1"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hidden="1"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hidden="1"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hidden="1"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hidden="1"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hidden="1"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hidden="1"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hidden="1"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hidden="1"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hidden="1"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hidden="1"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hidden="1"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hidden="1"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hidden="1"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hidden="1"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hidden="1"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hidden="1"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hidden="1"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hidden="1"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hidden="1"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hidden="1"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hidden="1"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hidden="1"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hidden="1"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hidden="1"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hidden="1"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hidden="1"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hidden="1"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hidden="1"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hidden="1"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hidden="1"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hidden="1"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hidden="1"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hidden="1"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hidden="1"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hidden="1"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hidden="1"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hidden="1"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hidden="1"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hidden="1"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hidden="1"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hidden="1"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hidden="1"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hidden="1"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hidden="1"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hidden="1"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hidden="1"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hidden="1"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hidden="1"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hidden="1"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hidden="1"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hidden="1"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hidden="1"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hidden="1"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hidden="1"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hidden="1"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hidden="1"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hidden="1"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hidden="1"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hidden="1"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hidden="1"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hidden="1"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hidden="1"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hidden="1"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hidden="1"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hidden="1"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hidden="1"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hidden="1"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hidden="1"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hidden="1"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hidden="1"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hidden="1"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hidden="1"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hidden="1"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hidden="1"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hidden="1"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hidden="1"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hidden="1"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hidden="1"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hidden="1"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hidden="1"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hidden="1"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hidden="1"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hidden="1"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hidden="1"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hidden="1"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hidden="1"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hidden="1"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hidden="1"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hidden="1"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hidden="1"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hidden="1"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hidden="1"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hidden="1"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hidden="1"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hidden="1"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hidden="1"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hidden="1"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hidden="1"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hidden="1"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hidden="1"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hidden="1"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hidden="1"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hidden="1"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hidden="1"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hidden="1"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hidden="1"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hidden="1"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hidden="1"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hidden="1"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hidden="1"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hidden="1"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hidden="1"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hidden="1"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hidden="1"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hidden="1"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hidden="1"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hidden="1"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hidden="1"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hidden="1"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hidden="1"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hidden="1"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hidden="1"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hidden="1"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hidden="1"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hidden="1"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hidden="1"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hidden="1"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hidden="1"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hidden="1"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hidden="1"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hidden="1"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hidden="1"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hidden="1"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hidden="1"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hidden="1"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hidden="1"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hidden="1"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hidden="1"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hidden="1"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hidden="1"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hidden="1"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hidden="1"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hidden="1"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hidden="1"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hidden="1"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hidden="1"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hidden="1"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hidden="1"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hidden="1"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hidden="1"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hidden="1"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hidden="1"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hidden="1"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hidden="1"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hidden="1"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hidden="1"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hidden="1"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hidden="1"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hidden="1"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hidden="1"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hidden="1"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hidden="1"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hidden="1"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hidden="1"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hidden="1"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hidden="1"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hidden="1"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hidden="1"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hidden="1"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hidden="1"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hidden="1"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hidden="1"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hidden="1"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hidden="1"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hidden="1"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hidden="1"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hidden="1"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hidden="1"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hidden="1"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hidden="1"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hidden="1"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hidden="1"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hidden="1"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hidden="1"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hidden="1"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hidden="1"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hidden="1"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hidden="1"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hidden="1"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hidden="1"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hidden="1"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hidden="1"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hidden="1"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hidden="1"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hidden="1"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hidden="1"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hidden="1"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hidden="1"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hidden="1"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hidden="1"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hidden="1"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hidden="1"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hidden="1"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hidden="1"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hidden="1"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hidden="1"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hidden="1"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hidden="1"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hidden="1"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hidden="1"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hidden="1"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hidden="1"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hidden="1"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hidden="1"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hidden="1"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hidden="1"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hidden="1"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hidden="1"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hidden="1"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hidden="1"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hidden="1"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hidden="1"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hidden="1"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hidden="1"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hidden="1"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hidden="1"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hidden="1"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hidden="1"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hidden="1"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hidden="1"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hidden="1"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hidden="1"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hidden="1"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hidden="1"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hidden="1"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hidden="1"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hidden="1"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hidden="1"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hidden="1"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hidden="1"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hidden="1"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hidden="1"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hidden="1"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hidden="1"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hidden="1"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hidden="1"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hidden="1"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hidden="1"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hidden="1"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hidden="1"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hidden="1"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hidden="1"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hidden="1"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hidden="1"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hidden="1"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hidden="1"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hidden="1"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hidden="1"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hidden="1"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hidden="1"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hidden="1"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hidden="1"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hidden="1"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hidden="1"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hidden="1"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hidden="1"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hidden="1"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hidden="1"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hidden="1"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hidden="1"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hidden="1"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hidden="1"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hidden="1"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hidden="1"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hidden="1"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hidden="1"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hidden="1"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hidden="1"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hidden="1"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hidden="1"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hidden="1"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hidden="1"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hidden="1"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hidden="1"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hidden="1"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hidden="1"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hidden="1"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hidden="1"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hidden="1"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hidden="1"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hidden="1"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hidden="1"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hidden="1"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hidden="1"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hidden="1"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hidden="1"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hidden="1"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hidden="1"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hidden="1"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hidden="1"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hidden="1"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hidden="1"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hidden="1"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hidden="1"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hidden="1"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hidden="1"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hidden="1"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hidden="1"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hidden="1"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hidden="1"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hidden="1"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hidden="1"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hidden="1"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hidden="1"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hidden="1"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hidden="1"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hidden="1"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hidden="1"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hidden="1"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hidden="1"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hidden="1"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hidden="1"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hidden="1"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hidden="1"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hidden="1"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hidden="1"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hidden="1"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hidden="1"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hidden="1"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hidden="1"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hidden="1"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hidden="1"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hidden="1"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hidden="1"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hidden="1"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hidden="1"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hidden="1"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hidden="1"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hidden="1"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hidden="1"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hidden="1"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hidden="1"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hidden="1"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hidden="1"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hidden="1"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hidden="1"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hidden="1"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hidden="1"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hidden="1"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hidden="1"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hidden="1"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hidden="1"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hidden="1"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hidden="1"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hidden="1"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hidden="1"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hidden="1"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hidden="1"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hidden="1"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hidden="1"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hidden="1"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hidden="1"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hidden="1"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hidden="1"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hidden="1"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hidden="1"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hidden="1"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hidden="1"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hidden="1"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hidden="1"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hidden="1"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hidden="1"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hidden="1"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hidden="1"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hidden="1"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hidden="1"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hidden="1"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hidden="1"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hidden="1"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hidden="1"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hidden="1"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hidden="1"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hidden="1"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hidden="1"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hidden="1"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hidden="1"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hidden="1"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hidden="1"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hidden="1"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hidden="1"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hidden="1"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hidden="1"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hidden="1"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hidden="1"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hidden="1"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hidden="1"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hidden="1"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hidden="1"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hidden="1"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hidden="1"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hidden="1"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hidden="1"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hidden="1"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hidden="1"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hidden="1"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hidden="1"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hidden="1"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hidden="1"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hidden="1"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hidden="1"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hidden="1"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hidden="1"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hidden="1"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hidden="1"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hidden="1"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hidden="1"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hidden="1"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hidden="1"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hidden="1"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hidden="1"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hidden="1"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hidden="1"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hidden="1"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hidden="1"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hidden="1"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hidden="1"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hidden="1"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hidden="1"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hidden="1"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hidden="1"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hidden="1"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hidden="1"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hidden="1"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hidden="1"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hidden="1"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hidden="1"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hidden="1"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hidden="1"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hidden="1"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hidden="1"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hidden="1"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hidden="1"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hidden="1"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hidden="1"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hidden="1"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hidden="1"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hidden="1"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hidden="1"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hidden="1"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hidden="1"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hidden="1"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hidden="1"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hidden="1"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hidden="1"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hidden="1"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hidden="1"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hidden="1"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hidden="1"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hidden="1"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hidden="1"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hidden="1"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hidden="1"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hidden="1"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hidden="1"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hidden="1"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hidden="1"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hidden="1"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hidden="1"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hidden="1"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hidden="1"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hidden="1"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hidden="1"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hidden="1"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hidden="1"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hidden="1"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hidden="1"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hidden="1"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hidden="1"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hidden="1"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hidden="1"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hidden="1"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hidden="1"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hidden="1"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hidden="1"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hidden="1"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hidden="1"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hidden="1"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hidden="1"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hidden="1"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hidden="1"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hidden="1"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hidden="1"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hidden="1"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hidden="1"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hidden="1"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hidden="1"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hidden="1"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hidden="1"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hidden="1"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hidden="1"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hidden="1"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hidden="1"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hidden="1"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hidden="1"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hidden="1"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hidden="1"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hidden="1"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hidden="1"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hidden="1"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hidden="1"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hidden="1"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hidden="1"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hidden="1"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hidden="1"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hidden="1"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hidden="1"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hidden="1"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hidden="1"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hidden="1"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hidden="1"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hidden="1"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hidden="1"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hidden="1"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hidden="1"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hidden="1"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hidden="1"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hidden="1"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hidden="1"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hidden="1"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hidden="1"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hidden="1"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hidden="1"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hidden="1"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hidden="1"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hidden="1"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hidden="1"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hidden="1"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hidden="1"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hidden="1"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hidden="1"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hidden="1"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hidden="1"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hidden="1"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hidden="1"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hidden="1"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hidden="1"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hidden="1"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hidden="1"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hidden="1"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hidden="1"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hidden="1"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hidden="1"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hidden="1"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hidden="1"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hidden="1"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hidden="1"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hidden="1"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hidden="1"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hidden="1"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hidden="1"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hidden="1"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hidden="1"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hidden="1"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hidden="1"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hidden="1"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hidden="1"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hidden="1"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hidden="1"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hidden="1"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hidden="1"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hidden="1"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hidden="1"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hidden="1"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hidden="1"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hidden="1"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hidden="1"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hidden="1"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hidden="1"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hidden="1"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hidden="1"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hidden="1"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hidden="1"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hidden="1"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hidden="1"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hidden="1"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hidden="1"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hidden="1"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hidden="1"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hidden="1"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hidden="1"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hidden="1"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hidden="1"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hidden="1"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hidden="1"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hidden="1"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hidden="1"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hidden="1"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hidden="1"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hidden="1"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hidden="1"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hidden="1"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hidden="1"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hidden="1"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hidden="1"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hidden="1"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hidden="1"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hidden="1"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hidden="1"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hidden="1"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hidden="1"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hidden="1"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hidden="1"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hidden="1"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hidden="1"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hidden="1"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hidden="1"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hidden="1"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hidden="1"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hidden="1"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hidden="1"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hidden="1"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hidden="1"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hidden="1"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hidden="1"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hidden="1"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hidden="1"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hidden="1"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hidden="1"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hidden="1"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hidden="1"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hidden="1"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hidden="1"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hidden="1"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hidden="1"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hidden="1"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hidden="1"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hidden="1"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hidden="1"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hidden="1"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hidden="1"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hidden="1"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hidden="1"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hidden="1"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hidden="1"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hidden="1"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hidden="1"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hidden="1"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hidden="1"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hidden="1"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hidden="1"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hidden="1"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hidden="1"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hidden="1"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hidden="1"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hidden="1"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hidden="1"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hidden="1"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hidden="1"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hidden="1"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hidden="1"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hidden="1"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hidden="1"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hidden="1"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hidden="1"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hidden="1"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hidden="1"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hidden="1"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hidden="1"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hidden="1"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hidden="1"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hidden="1"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hidden="1"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hidden="1"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hidden="1"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hidden="1"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hidden="1"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hidden="1"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hidden="1"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hidden="1"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hidden="1"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hidden="1"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hidden="1"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hidden="1"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hidden="1"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hidden="1"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hidden="1"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hidden="1"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hidden="1"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hidden="1"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hidden="1"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hidden="1"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hidden="1"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hidden="1"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hidden="1"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hidden="1"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hidden="1"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hidden="1"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hidden="1"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hidden="1"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hidden="1"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hidden="1"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hidden="1"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hidden="1"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hidden="1"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hidden="1"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hidden="1"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hidden="1"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hidden="1"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hidden="1"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hidden="1"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hidden="1"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hidden="1"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hidden="1"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hidden="1"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hidden="1"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hidden="1"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hidden="1"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hidden="1"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hidden="1"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hidden="1"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hidden="1"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hidden="1"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hidden="1"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hidden="1"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hidden="1"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hidden="1"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hidden="1"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hidden="1"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hidden="1"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hidden="1"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hidden="1"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hidden="1"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hidden="1"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hidden="1"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hidden="1"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hidden="1"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hidden="1"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hidden="1"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hidden="1"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hidden="1"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hidden="1"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hidden="1"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hidden="1"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hidden="1"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hidden="1"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hidden="1"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hidden="1"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hidden="1"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hidden="1"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hidden="1"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hidden="1"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hidden="1"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hidden="1"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hidden="1"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hidden="1"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hidden="1"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hidden="1"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hidden="1"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hidden="1"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hidden="1"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hidden="1"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hidden="1"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hidden="1"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hidden="1"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hidden="1"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hidden="1"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hidden="1"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hidden="1"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hidden="1"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hidden="1"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hidden="1"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hidden="1"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hidden="1"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hidden="1"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hidden="1"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hidden="1"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hidden="1"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hidden="1"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hidden="1"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hidden="1"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hidden="1"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hidden="1"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hidden="1"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hidden="1"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hidden="1"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hidden="1"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hidden="1"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hidden="1"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hidden="1"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hidden="1"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hidden="1"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hidden="1"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hidden="1"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hidden="1"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hidden="1"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hidden="1"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hidden="1"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hidden="1"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hidden="1"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hidden="1"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hidden="1"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hidden="1"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hidden="1"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hidden="1"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hidden="1"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hidden="1"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hidden="1"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hidden="1"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hidden="1"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hidden="1"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hidden="1"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hidden="1"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hidden="1"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hidden="1"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hidden="1"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hidden="1"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hidden="1"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hidden="1"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hidden="1"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hidden="1"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hidden="1"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hidden="1"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hidden="1"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hidden="1"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hidden="1"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hidden="1"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hidden="1"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hidden="1"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hidden="1"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hidden="1"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hidden="1"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hidden="1"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hidden="1"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hidden="1"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hidden="1"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hidden="1"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hidden="1"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hidden="1"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hidden="1"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hidden="1"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hidden="1"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hidden="1"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hidden="1"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hidden="1"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hidden="1"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hidden="1"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hidden="1"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hidden="1"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hidden="1"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hidden="1"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hidden="1"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hidden="1"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hidden="1"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hidden="1"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hidden="1"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hidden="1"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hidden="1"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hidden="1"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hidden="1"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hidden="1"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hidden="1"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hidden="1"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hidden="1"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hidden="1"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hidden="1"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hidden="1"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hidden="1"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hidden="1"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hidden="1"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hidden="1"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hidden="1"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hidden="1"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hidden="1"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hidden="1"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hidden="1"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hidden="1"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hidden="1"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hidden="1"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hidden="1"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hidden="1"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hidden="1"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hidden="1"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hidden="1"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hidden="1"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hidden="1"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hidden="1"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hidden="1"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hidden="1"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hidden="1"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hidden="1"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hidden="1"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hidden="1"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hidden="1"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hidden="1"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hidden="1"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hidden="1"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hidden="1"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hidden="1"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hidden="1"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hidden="1"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hidden="1"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hidden="1"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hidden="1"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hidden="1"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hidden="1"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hidden="1"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hidden="1"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hidden="1"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hidden="1"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hidden="1"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hidden="1"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hidden="1"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hidden="1"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hidden="1"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hidden="1"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hidden="1"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hidden="1"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hidden="1"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hidden="1"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hidden="1"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hidden="1"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hidden="1"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hidden="1"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hidden="1"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hidden="1"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hidden="1"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hidden="1"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hidden="1"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hidden="1"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hidden="1"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hidden="1"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hidden="1"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hidden="1"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hidden="1"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hidden="1"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hidden="1"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hidden="1"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hidden="1"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hidden="1"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hidden="1"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hidden="1"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hidden="1"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hidden="1"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hidden="1"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hidden="1"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hidden="1"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hidden="1"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hidden="1"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hidden="1"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hidden="1"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hidden="1"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hidden="1"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hidden="1"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hidden="1"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hidden="1"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hidden="1"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hidden="1"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hidden="1"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hidden="1"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hidden="1"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hidden="1"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hidden="1"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hidden="1"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hidden="1"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hidden="1"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hidden="1"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hidden="1"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hidden="1"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hidden="1"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hidden="1"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hidden="1"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hidden="1"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hidden="1"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hidden="1"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hidden="1"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hidden="1"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hidden="1"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hidden="1"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hidden="1"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hidden="1"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hidden="1"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hidden="1"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hidden="1"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hidden="1"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hidden="1"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hidden="1"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hidden="1"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hidden="1"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hidden="1"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hidden="1"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hidden="1"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hidden="1"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hidden="1"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hidden="1"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hidden="1"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hidden="1"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hidden="1"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hidden="1"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hidden="1"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hidden="1"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hidden="1"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hidden="1"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hidden="1"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hidden="1"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hidden="1"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hidden="1"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hidden="1"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hidden="1"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hidden="1"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hidden="1"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hidden="1"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hidden="1"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hidden="1"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hidden="1"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hidden="1"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hidden="1"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hidden="1"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hidden="1"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hidden="1"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hidden="1"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hidden="1"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hidden="1"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hidden="1"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hidden="1"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hidden="1"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hidden="1"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hidden="1"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hidden="1"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hidden="1"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hidden="1"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hidden="1"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hidden="1"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hidden="1"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hidden="1"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hidden="1"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hidden="1"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hidden="1"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hidden="1"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hidden="1"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hidden="1"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hidden="1"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hidden="1"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hidden="1"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hidden="1"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hidden="1"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hidden="1"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hidden="1"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hidden="1"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hidden="1"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hidden="1"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hidden="1"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hidden="1"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hidden="1"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hidden="1"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hidden="1"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hidden="1"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hidden="1"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hidden="1"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hidden="1"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hidden="1"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hidden="1"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hidden="1"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hidden="1"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hidden="1"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hidden="1"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hidden="1"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hidden="1"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hidden="1"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hidden="1"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hidden="1"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hidden="1"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hidden="1"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hidden="1"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hidden="1"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hidden="1"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hidden="1"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hidden="1"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hidden="1"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hidden="1"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hidden="1"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hidden="1"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hidden="1"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hidden="1"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hidden="1"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hidden="1"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hidden="1"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hidden="1"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hidden="1"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hidden="1"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hidden="1"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hidden="1"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hidden="1"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hidden="1"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hidden="1"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hidden="1"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hidden="1"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hidden="1"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hidden="1"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hidden="1"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hidden="1"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hidden="1"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hidden="1"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hidden="1"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hidden="1"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hidden="1"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hidden="1"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hidden="1"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hidden="1"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hidden="1"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hidden="1"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hidden="1"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hidden="1"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hidden="1"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hidden="1"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hidden="1"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hidden="1"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hidden="1"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hidden="1"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hidden="1"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hidden="1"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hidden="1"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hidden="1"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hidden="1"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hidden="1"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hidden="1"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hidden="1"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hidden="1"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hidden="1"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hidden="1"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hidden="1"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hidden="1"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hidden="1"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hidden="1"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hidden="1"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hidden="1"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hidden="1"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hidden="1"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hidden="1"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hidden="1"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hidden="1"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hidden="1"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hidden="1"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hidden="1"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hidden="1"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hidden="1"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hidden="1"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hidden="1"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hidden="1"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hidden="1"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hidden="1"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hidden="1"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hidden="1"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hidden="1"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hidden="1"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hidden="1"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hidden="1"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hidden="1"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hidden="1"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hidden="1"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hidden="1"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hidden="1"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hidden="1"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hidden="1"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hidden="1"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hidden="1"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hidden="1"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hidden="1"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hidden="1"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hidden="1"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hidden="1"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hidden="1"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hidden="1"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hidden="1"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hidden="1"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hidden="1"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hidden="1"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hidden="1"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hidden="1"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hidden="1"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hidden="1"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hidden="1"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hidden="1"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hidden="1"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hidden="1"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hidden="1"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hidden="1"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hidden="1"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hidden="1"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hidden="1"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hidden="1"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hidden="1"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hidden="1"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hidden="1"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hidden="1"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hidden="1"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hidden="1"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hidden="1"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hidden="1"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hidden="1"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hidden="1"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hidden="1"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hidden="1"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hidden="1"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hidden="1"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hidden="1"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hidden="1"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hidden="1"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hidden="1"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hidden="1"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hidden="1"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hidden="1"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hidden="1"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hidden="1"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hidden="1"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hidden="1"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hidden="1"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hidden="1"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hidden="1"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hidden="1"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hidden="1"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hidden="1"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hidden="1"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hidden="1"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hidden="1"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hidden="1"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hidden="1"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hidden="1"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hidden="1"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hidden="1"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hidden="1"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hidden="1"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hidden="1"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hidden="1"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hidden="1"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hidden="1"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hidden="1"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hidden="1"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hidden="1"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hidden="1"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hidden="1"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hidden="1"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hidden="1"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hidden="1"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hidden="1"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hidden="1"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hidden="1"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hidden="1"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hidden="1"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hidden="1"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hidden="1"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hidden="1"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hidden="1"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hidden="1"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hidden="1"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hidden="1"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hidden="1"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hidden="1"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hidden="1"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hidden="1"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hidden="1"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hidden="1"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hidden="1"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hidden="1"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hidden="1"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hidden="1"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hidden="1"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hidden="1"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hidden="1"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hidden="1"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hidden="1"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hidden="1"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hidden="1"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hidden="1"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hidden="1"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hidden="1"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hidden="1"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hidden="1"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hidden="1"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hidden="1"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hidden="1"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hidden="1"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hidden="1"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hidden="1"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hidden="1"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hidden="1"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hidden="1"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hidden="1"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hidden="1"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hidden="1"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hidden="1"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hidden="1"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hidden="1"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hidden="1"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hidden="1"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hidden="1"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hidden="1"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hidden="1"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hidden="1"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hidden="1"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hidden="1"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hidden="1"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hidden="1"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hidden="1"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hidden="1"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hidden="1"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hidden="1"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hidden="1"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hidden="1"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hidden="1"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hidden="1"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hidden="1"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hidden="1"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hidden="1"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hidden="1"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hidden="1"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hidden="1"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hidden="1"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hidden="1"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hidden="1"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hidden="1"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hidden="1"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hidden="1"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hidden="1"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hidden="1"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hidden="1"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hidden="1"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hidden="1"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hidden="1"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hidden="1"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hidden="1"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hidden="1"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hidden="1"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hidden="1"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hidden="1"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hidden="1"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hidden="1"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hidden="1"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hidden="1"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hidden="1"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hidden="1"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hidden="1"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hidden="1"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hidden="1"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hidden="1"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hidden="1"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hidden="1"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hidden="1"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hidden="1"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hidden="1"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hidden="1"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hidden="1"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hidden="1"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hidden="1"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hidden="1"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hidden="1"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hidden="1"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hidden="1"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hidden="1"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hidden="1"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hidden="1"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hidden="1"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hidden="1"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hidden="1"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hidden="1"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hidden="1"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hidden="1"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hidden="1"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hidden="1"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hidden="1"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hidden="1"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hidden="1"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hidden="1"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hidden="1"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hidden="1"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hidden="1"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hidden="1"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hidden="1"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hidden="1"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hidden="1"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hidden="1"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hidden="1"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hidden="1"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hidden="1"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hidden="1"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hidden="1"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hidden="1"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hidden="1"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hidden="1"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hidden="1"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hidden="1"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hidden="1"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hidden="1"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hidden="1"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hidden="1"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hidden="1"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hidden="1"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hidden="1"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hidden="1"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hidden="1"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hidden="1"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hidden="1"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hidden="1"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hidden="1"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hidden="1"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hidden="1"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hidden="1"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hidden="1"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hidden="1"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hidden="1"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hidden="1"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hidden="1"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hidden="1"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hidden="1"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hidden="1"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hidden="1"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hidden="1"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hidden="1"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hidden="1"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hidden="1"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hidden="1"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hidden="1"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hidden="1"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hidden="1"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hidden="1"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hidden="1"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hidden="1"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hidden="1"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hidden="1"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hidden="1"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hidden="1"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hidden="1"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hidden="1"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hidden="1"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hidden="1"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hidden="1"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hidden="1"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hidden="1"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hidden="1"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hidden="1"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hidden="1"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hidden="1"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hidden="1"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hidden="1"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hidden="1"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hidden="1"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hidden="1"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hidden="1"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hidden="1"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hidden="1"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hidden="1"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hidden="1"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hidden="1"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hidden="1"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hidden="1"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hidden="1"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hidden="1"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hidden="1"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hidden="1"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hidden="1"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hidden="1"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hidden="1"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hidden="1"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hidden="1"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hidden="1"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hidden="1"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hidden="1"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hidden="1"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hidden="1"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hidden="1"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hidden="1"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hidden="1"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hidden="1"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hidden="1"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hidden="1"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hidden="1"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hidden="1"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hidden="1"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hidden="1"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hidden="1"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hidden="1"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hidden="1"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hidden="1"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hidden="1"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hidden="1"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hidden="1"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hidden="1"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hidden="1"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hidden="1"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hidden="1"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hidden="1"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hidden="1"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hidden="1"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hidden="1"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hidden="1"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hidden="1"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hidden="1"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hidden="1"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hidden="1"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hidden="1"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hidden="1"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hidden="1"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hidden="1"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hidden="1"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hidden="1"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hidden="1"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hidden="1"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hidden="1"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hidden="1"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hidden="1"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hidden="1"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hidden="1"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hidden="1"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hidden="1"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hidden="1"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hidden="1"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hidden="1"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hidden="1"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hidden="1"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hidden="1"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hidden="1"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hidden="1"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hidden="1"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hidden="1"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hidden="1"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hidden="1"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hidden="1"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hidden="1"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hidden="1"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hidden="1"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hidden="1"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hidden="1"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hidden="1"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hidden="1"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hidden="1"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hidden="1"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hidden="1"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hidden="1"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hidden="1"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hidden="1"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hidden="1"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hidden="1"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hidden="1"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hidden="1"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hidden="1"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hidden="1"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hidden="1"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hidden="1"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hidden="1"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hidden="1"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hidden="1"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hidden="1"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hidden="1"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hidden="1"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hidden="1"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hidden="1"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hidden="1"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hidden="1"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hidden="1"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hidden="1"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hidden="1"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hidden="1"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hidden="1"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hidden="1"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hidden="1"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hidden="1"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hidden="1"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hidden="1"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hidden="1"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hidden="1"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hidden="1"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hidden="1"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hidden="1"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hidden="1"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hidden="1"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hidden="1"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hidden="1"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hidden="1"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hidden="1"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hidden="1"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hidden="1"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hidden="1"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hidden="1"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hidden="1"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hidden="1"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hidden="1"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hidden="1"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hidden="1"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hidden="1"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hidden="1"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hidden="1"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hidden="1"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hidden="1"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hidden="1"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hidden="1"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hidden="1"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hidden="1"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hidden="1"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hidden="1"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hidden="1"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hidden="1"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hidden="1"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hidden="1"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hidden="1"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hidden="1"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hidden="1"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hidden="1"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hidden="1"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hidden="1"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hidden="1"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hidden="1"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hidden="1"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hidden="1"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hidden="1"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hidden="1"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hidden="1"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hidden="1"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hidden="1"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hidden="1"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hidden="1"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hidden="1"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hidden="1"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hidden="1"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hidden="1"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hidden="1"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hidden="1"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hidden="1"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hidden="1"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hidden="1"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hidden="1"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hidden="1"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hidden="1"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hidden="1"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hidden="1"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hidden="1"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hidden="1"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hidden="1"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hidden="1"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hidden="1"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hidden="1"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hidden="1"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hidden="1"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hidden="1"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hidden="1"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hidden="1"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hidden="1"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hidden="1"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hidden="1"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hidden="1"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hidden="1"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hidden="1"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hidden="1"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hidden="1"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hidden="1"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hidden="1"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hidden="1"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hidden="1"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hidden="1"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hidden="1"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hidden="1"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hidden="1"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hidden="1"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hidden="1"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hidden="1"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hidden="1"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hidden="1"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hidden="1"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hidden="1"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hidden="1"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hidden="1"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hidden="1"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hidden="1"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hidden="1"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hidden="1"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hidden="1"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hidden="1"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hidden="1"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hidden="1"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hidden="1"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hidden="1"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hidden="1"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hidden="1"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hidden="1"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hidden="1"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hidden="1"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hidden="1"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hidden="1"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hidden="1"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hidden="1"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hidden="1"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hidden="1"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hidden="1"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hidden="1"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hidden="1"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hidden="1"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hidden="1"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hidden="1"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hidden="1"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hidden="1"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hidden="1"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hidden="1"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hidden="1"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hidden="1"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hidden="1"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hidden="1"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hidden="1"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hidden="1"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hidden="1"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hidden="1"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hidden="1"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hidden="1"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hidden="1"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hidden="1"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hidden="1"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hidden="1"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hidden="1"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hidden="1"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hidden="1"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hidden="1"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hidden="1"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hidden="1"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hidden="1"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hidden="1"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hidden="1"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hidden="1"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hidden="1"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hidden="1"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hidden="1"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hidden="1"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hidden="1"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hidden="1"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hidden="1"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hidden="1"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hidden="1"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hidden="1"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hidden="1"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hidden="1"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hidden="1"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hidden="1"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hidden="1"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hidden="1"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hidden="1"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hidden="1"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hidden="1"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hidden="1"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hidden="1"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hidden="1"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hidden="1"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hidden="1"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hidden="1"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hidden="1"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hidden="1"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hidden="1"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hidden="1"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hidden="1"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hidden="1"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hidden="1"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hidden="1"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hidden="1"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hidden="1"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hidden="1"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hidden="1"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hidden="1"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hidden="1"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hidden="1"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hidden="1"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hidden="1"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hidden="1"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hidden="1"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hidden="1"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hidden="1"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hidden="1"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hidden="1"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hidden="1"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hidden="1"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hidden="1"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hidden="1"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hidden="1"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hidden="1"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hidden="1"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hidden="1"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hidden="1"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hidden="1"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hidden="1"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hidden="1"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hidden="1"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hidden="1"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hidden="1"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hidden="1"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hidden="1"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hidden="1"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hidden="1"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hidden="1"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hidden="1"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hidden="1"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hidden="1"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hidden="1"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hidden="1"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hidden="1"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hidden="1"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hidden="1"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hidden="1"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hidden="1"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hidden="1"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hidden="1"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hidden="1"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hidden="1"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hidden="1"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hidden="1"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hidden="1"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hidden="1"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hidden="1"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hidden="1"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hidden="1"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hidden="1"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hidden="1"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hidden="1"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hidden="1"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hidden="1"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hidden="1"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hidden="1"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hidden="1"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hidden="1"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hidden="1"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hidden="1"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hidden="1"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hidden="1"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hidden="1"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hidden="1"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hidden="1"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hidden="1"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hidden="1"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hidden="1"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hidden="1"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hidden="1"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hidden="1"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hidden="1"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hidden="1"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hidden="1"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hidden="1"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hidden="1"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hidden="1"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hidden="1"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hidden="1"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hidden="1"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hidden="1"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hidden="1"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hidden="1"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hidden="1"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hidden="1"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hidden="1"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hidden="1"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hidden="1"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hidden="1"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hidden="1"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hidden="1"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hidden="1"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hidden="1"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hidden="1"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hidden="1"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hidden="1"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hidden="1"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hidden="1"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hidden="1"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hidden="1"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hidden="1"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hidden="1"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hidden="1"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hidden="1"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hidden="1"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hidden="1"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hidden="1"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hidden="1"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hidden="1"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hidden="1"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hidden="1"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hidden="1"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hidden="1"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hidden="1"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hidden="1"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hidden="1"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hidden="1"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hidden="1"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hidden="1"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hidden="1"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hidden="1"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hidden="1"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hidden="1"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hidden="1"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hidden="1"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hidden="1"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hidden="1"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hidden="1"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hidden="1"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hidden="1"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hidden="1"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hidden="1"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hidden="1"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hidden="1"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hidden="1"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hidden="1"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hidden="1"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hidden="1"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hidden="1"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hidden="1"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hidden="1"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hidden="1"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hidden="1"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hidden="1"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hidden="1"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hidden="1"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hidden="1"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hidden="1"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hidden="1"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hidden="1"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hidden="1"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hidden="1"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hidden="1"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hidden="1"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hidden="1"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hidden="1"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hidden="1"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hidden="1"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hidden="1"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hidden="1"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hidden="1"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hidden="1"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hidden="1"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hidden="1"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hidden="1"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hidden="1"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hidden="1"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hidden="1"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hidden="1"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hidden="1"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hidden="1"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hidden="1"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hidden="1"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hidden="1"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hidden="1"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hidden="1"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hidden="1"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hidden="1"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hidden="1"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hidden="1"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hidden="1"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hidden="1"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hidden="1"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hidden="1"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hidden="1"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hidden="1"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hidden="1"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hidden="1"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hidden="1"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hidden="1"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hidden="1"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hidden="1"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hidden="1"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hidden="1"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hidden="1"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hidden="1"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hidden="1"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hidden="1"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hidden="1"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hidden="1"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hidden="1"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hidden="1"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hidden="1"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hidden="1"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hidden="1"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hidden="1"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hidden="1"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hidden="1"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hidden="1"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hidden="1"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hidden="1"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hidden="1"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hidden="1"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hidden="1"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hidden="1"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hidden="1"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hidden="1"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hidden="1"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hidden="1"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hidden="1"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hidden="1"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hidden="1"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hidden="1"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hidden="1"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hidden="1"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hidden="1"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hidden="1"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hidden="1"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hidden="1"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hidden="1"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hidden="1"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hidden="1"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hidden="1"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hidden="1"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hidden="1"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hidden="1"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hidden="1"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hidden="1"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hidden="1"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hidden="1"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hidden="1"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hidden="1"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hidden="1"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hidden="1"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hidden="1"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hidden="1"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hidden="1"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hidden="1"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hidden="1"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hidden="1"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hidden="1"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hidden="1"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hidden="1"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hidden="1"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hidden="1"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hidden="1"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hidden="1"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hidden="1"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hidden="1"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hidden="1"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hidden="1"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hidden="1"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hidden="1"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hidden="1"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hidden="1"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hidden="1"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hidden="1"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hidden="1"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hidden="1"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hidden="1"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hidden="1"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hidden="1"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hidden="1"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hidden="1"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hidden="1"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hidden="1"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hidden="1"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hidden="1"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hidden="1"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hidden="1"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hidden="1"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hidden="1"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hidden="1"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hidden="1"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hidden="1"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hidden="1"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hidden="1"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hidden="1"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hidden="1"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hidden="1"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hidden="1"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hidden="1"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hidden="1"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hidden="1"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hidden="1"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hidden="1"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hidden="1"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hidden="1"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hidden="1"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hidden="1"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hidden="1"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hidden="1"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hidden="1"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hidden="1"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hidden="1"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hidden="1"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hidden="1"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hidden="1"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hidden="1"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hidden="1"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hidden="1"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hidden="1"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hidden="1"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hidden="1"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hidden="1"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hidden="1"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hidden="1"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hidden="1"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hidden="1"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hidden="1"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hidden="1"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hidden="1"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hidden="1"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hidden="1"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hidden="1"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hidden="1"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hidden="1"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hidden="1"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hidden="1"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hidden="1"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hidden="1"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hidden="1"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hidden="1"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hidden="1"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hidden="1"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hidden="1"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hidden="1"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hidden="1"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hidden="1"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hidden="1"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hidden="1"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hidden="1"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hidden="1"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hidden="1"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hidden="1"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hidden="1"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hidden="1"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hidden="1"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hidden="1"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hidden="1"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hidden="1"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hidden="1"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hidden="1"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hidden="1"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hidden="1"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hidden="1"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hidden="1"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hidden="1"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hidden="1"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hidden="1"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hidden="1"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hidden="1"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hidden="1"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hidden="1"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hidden="1"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hidden="1"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hidden="1"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hidden="1"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hidden="1"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hidden="1"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hidden="1"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hidden="1"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hidden="1"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hidden="1"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hidden="1"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hidden="1"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hidden="1"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hidden="1"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hidden="1"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hidden="1"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hidden="1"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hidden="1"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hidden="1"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hidden="1"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hidden="1"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hidden="1"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hidden="1"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hidden="1"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hidden="1"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hidden="1"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hidden="1"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hidden="1"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hidden="1"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hidden="1"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hidden="1"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hidden="1"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hidden="1"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hidden="1"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hidden="1"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hidden="1"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hidden="1"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hidden="1"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hidden="1"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hidden="1"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hidden="1"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hidden="1"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hidden="1"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hidden="1"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hidden="1"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hidden="1"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hidden="1"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hidden="1"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hidden="1"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hidden="1"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hidden="1"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hidden="1"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hidden="1"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hidden="1"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hidden="1"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hidden="1"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hidden="1"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hidden="1"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hidden="1"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hidden="1"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hidden="1"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hidden="1"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hidden="1"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hidden="1"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hidden="1"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hidden="1"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hidden="1"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hidden="1"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hidden="1"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hidden="1"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hidden="1"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hidden="1"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hidden="1"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hidden="1"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hidden="1"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hidden="1"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hidden="1"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hidden="1"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hidden="1"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hidden="1"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hidden="1"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hidden="1"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hidden="1"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hidden="1"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hidden="1"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hidden="1"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hidden="1"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hidden="1"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hidden="1"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hidden="1"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hidden="1"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hidden="1"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hidden="1"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hidden="1"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hidden="1"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hidden="1"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hidden="1"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hidden="1"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hidden="1"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hidden="1"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hidden="1"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hidden="1"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hidden="1"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hidden="1"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hidden="1"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hidden="1"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hidden="1"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hidden="1"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hidden="1"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hidden="1"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hidden="1"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hidden="1"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hidden="1"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hidden="1"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hidden="1"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hidden="1"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hidden="1"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hidden="1"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hidden="1"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hidden="1"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hidden="1"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hidden="1"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hidden="1"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hidden="1"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hidden="1"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hidden="1"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hidden="1"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hidden="1"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hidden="1"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hidden="1"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hidden="1"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hidden="1"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hidden="1"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hidden="1"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hidden="1"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hidden="1"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hidden="1"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hidden="1"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hidden="1"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hidden="1"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hidden="1"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hidden="1"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hidden="1"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hidden="1"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hidden="1"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hidden="1"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hidden="1"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hidden="1"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hidden="1"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hidden="1"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hidden="1"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hidden="1"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hidden="1"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hidden="1"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hidden="1"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hidden="1"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hidden="1"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hidden="1"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hidden="1"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hidden="1"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hidden="1"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hidden="1"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hidden="1"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hidden="1"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hidden="1"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hidden="1"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hidden="1"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hidden="1"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hidden="1"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hidden="1"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hidden="1"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hidden="1"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hidden="1"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hidden="1"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hidden="1"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hidden="1"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hidden="1"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hidden="1"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hidden="1"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hidden="1"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hidden="1"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hidden="1"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hidden="1"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hidden="1"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hidden="1"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hidden="1"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hidden="1"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hidden="1"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hidden="1"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hidden="1"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hidden="1"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hidden="1"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hidden="1"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hidden="1"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hidden="1"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hidden="1"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hidden="1"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hidden="1"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hidden="1"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hidden="1"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hidden="1"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hidden="1"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hidden="1"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hidden="1"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hidden="1"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hidden="1"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hidden="1"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hidden="1"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hidden="1"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hidden="1"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hidden="1"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hidden="1"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hidden="1"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hidden="1"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hidden="1"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hidden="1"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hidden="1"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hidden="1"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hidden="1"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hidden="1"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hidden="1"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hidden="1"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hidden="1"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hidden="1"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hidden="1"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hidden="1"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hidden="1"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hidden="1"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hidden="1"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hidden="1"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hidden="1"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hidden="1"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hidden="1"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hidden="1"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hidden="1"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hidden="1"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hidden="1"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hidden="1"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hidden="1"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hidden="1"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hidden="1"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hidden="1"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hidden="1"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hidden="1"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hidden="1"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hidden="1"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hidden="1"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hidden="1"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hidden="1"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hidden="1"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hidden="1"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hidden="1"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hidden="1"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hidden="1"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hidden="1"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hidden="1"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hidden="1"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hidden="1"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hidden="1"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hidden="1"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hidden="1"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hidden="1"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hidden="1"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hidden="1"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hidden="1"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hidden="1"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hidden="1"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hidden="1"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hidden="1"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hidden="1"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hidden="1"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hidden="1"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hidden="1"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hidden="1"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hidden="1"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hidden="1"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hidden="1"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hidden="1"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hidden="1"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hidden="1"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hidden="1"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hidden="1"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hidden="1"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hidden="1"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hidden="1"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hidden="1"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hidden="1"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hidden="1"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hidden="1"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hidden="1"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hidden="1"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hidden="1"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hidden="1"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hidden="1"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hidden="1"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hidden="1"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hidden="1"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hidden="1"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hidden="1"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hidden="1"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hidden="1"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hidden="1"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hidden="1"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hidden="1"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hidden="1"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hidden="1"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hidden="1"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hidden="1"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hidden="1"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hidden="1"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hidden="1"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hidden="1"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hidden="1"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hidden="1"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hidden="1"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hidden="1"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hidden="1"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hidden="1"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hidden="1"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hidden="1"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hidden="1"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hidden="1"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hidden="1"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hidden="1"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hidden="1"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hidden="1"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hidden="1"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hidden="1"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hidden="1"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hidden="1"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hidden="1"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hidden="1"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hidden="1"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hidden="1"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hidden="1"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hidden="1"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hidden="1"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hidden="1"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hidden="1"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hidden="1"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hidden="1"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hidden="1"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hidden="1"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hidden="1"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hidden="1"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hidden="1"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hidden="1"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hidden="1"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hidden="1"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hidden="1"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hidden="1"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hidden="1"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hidden="1"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hidden="1"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hidden="1"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hidden="1"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hidden="1"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hidden="1"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hidden="1"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hidden="1"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hidden="1"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hidden="1"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hidden="1"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hidden="1"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hidden="1"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hidden="1"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hidden="1"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hidden="1"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hidden="1"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hidden="1"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hidden="1"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hidden="1"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hidden="1"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hidden="1"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hidden="1"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hidden="1"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hidden="1"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hidden="1"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hidden="1"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hidden="1"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hidden="1"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hidden="1"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hidden="1"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hidden="1"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hidden="1"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hidden="1"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hidden="1"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hidden="1"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hidden="1"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hidden="1"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hidden="1"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hidden="1"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hidden="1"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hidden="1"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hidden="1"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hidden="1"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hidden="1"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hidden="1"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hidden="1"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hidden="1"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hidden="1"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hidden="1"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hidden="1"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hidden="1"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hidden="1"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hidden="1"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hidden="1"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hidden="1"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hidden="1"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hidden="1"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hidden="1"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hidden="1"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hidden="1"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hidden="1"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hidden="1"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hidden="1"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hidden="1"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hidden="1"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hidden="1"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hidden="1"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hidden="1"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hidden="1"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hidden="1"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hidden="1"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hidden="1"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hidden="1"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hidden="1"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hidden="1"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hidden="1"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hidden="1"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hidden="1"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hidden="1"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hidden="1"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hidden="1"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hidden="1"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hidden="1"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hidden="1"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hidden="1"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hidden="1"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hidden="1"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hidden="1"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hidden="1"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hidden="1"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hidden="1"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hidden="1"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hidden="1"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hidden="1"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hidden="1"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hidden="1"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hidden="1"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hidden="1"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hidden="1"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hidden="1"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hidden="1"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hidden="1"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hidden="1"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hidden="1"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hidden="1"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hidden="1"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hidden="1"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hidden="1"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hidden="1"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hidden="1"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hidden="1"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hidden="1"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hidden="1"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hidden="1"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hidden="1"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hidden="1"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hidden="1"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hidden="1"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hidden="1"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hidden="1"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hidden="1"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hidden="1"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hidden="1"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hidden="1"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hidden="1"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hidden="1"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hidden="1"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hidden="1"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hidden="1"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hidden="1"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hidden="1"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hidden="1"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hidden="1"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hidden="1"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hidden="1"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hidden="1"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hidden="1"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hidden="1"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hidden="1"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hidden="1"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hidden="1"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hidden="1"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hidden="1"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hidden="1"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hidden="1"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hidden="1"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hidden="1"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hidden="1"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hidden="1"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hidden="1"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hidden="1"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hidden="1"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hidden="1"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hidden="1"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hidden="1"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hidden="1"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hidden="1"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hidden="1"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hidden="1"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hidden="1"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hidden="1"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hidden="1"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hidden="1"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hidden="1"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hidden="1"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hidden="1"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hidden="1"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hidden="1"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hidden="1"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hidden="1"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hidden="1"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hidden="1"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hidden="1"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hidden="1"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hidden="1"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hidden="1"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hidden="1"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hidden="1"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hidden="1"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hidden="1"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hidden="1"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hidden="1"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hidden="1"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hidden="1"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hidden="1"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hidden="1"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hidden="1"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hidden="1"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hidden="1"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hidden="1"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hidden="1"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hidden="1"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hidden="1"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hidden="1"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hidden="1"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hidden="1"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hidden="1"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hidden="1"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hidden="1"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hidden="1"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hidden="1"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hidden="1"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hidden="1"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hidden="1"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hidden="1"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hidden="1"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hidden="1"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hidden="1"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hidden="1"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hidden="1"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hidden="1"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hidden="1"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hidden="1"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hidden="1"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hidden="1"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hidden="1"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hidden="1"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hidden="1"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hidden="1"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hidden="1"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hidden="1"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hidden="1"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hidden="1"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hidden="1"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hidden="1"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hidden="1"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hidden="1"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hidden="1"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hidden="1"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hidden="1"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hidden="1"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hidden="1"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hidden="1"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hidden="1"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hidden="1"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hidden="1"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hidden="1"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hidden="1"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hidden="1"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hidden="1"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hidden="1"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hidden="1"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hidden="1"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hidden="1"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hidden="1"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hidden="1"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hidden="1"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hidden="1"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hidden="1"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hidden="1"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hidden="1"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hidden="1"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hidden="1"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hidden="1"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hidden="1"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hidden="1"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hidden="1"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hidden="1"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hidden="1"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hidden="1"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hidden="1"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hidden="1"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hidden="1"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hidden="1"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hidden="1"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hidden="1"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hidden="1"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hidden="1"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hidden="1"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hidden="1"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hidden="1"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hidden="1"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hidden="1"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hidden="1"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hidden="1"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hidden="1"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hidden="1"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hidden="1"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hidden="1"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hidden="1"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hidden="1"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hidden="1"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hidden="1"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hidden="1"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hidden="1"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hidden="1"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hidden="1"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hidden="1"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hidden="1"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hidden="1"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hidden="1"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hidden="1"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hidden="1"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hidden="1"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hidden="1"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hidden="1"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hidden="1"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hidden="1"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hidden="1"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hidden="1"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hidden="1"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hidden="1"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hidden="1"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hidden="1"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hidden="1"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hidden="1"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hidden="1"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hidden="1"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hidden="1"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hidden="1"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hidden="1"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hidden="1"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hidden="1"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hidden="1"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hidden="1"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hidden="1"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hidden="1"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hidden="1"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hidden="1"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hidden="1"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hidden="1"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hidden="1"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hidden="1"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hidden="1"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hidden="1"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hidden="1"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hidden="1"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hidden="1"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hidden="1"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hidden="1"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hidden="1"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hidden="1"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hidden="1"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hidden="1"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hidden="1"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hidden="1"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hidden="1"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hidden="1"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hidden="1"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hidden="1"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hidden="1"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hidden="1"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hidden="1"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hidden="1"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hidden="1"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hidden="1"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hidden="1"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hidden="1"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hidden="1"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hidden="1"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hidden="1"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hidden="1"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hidden="1"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hidden="1"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hidden="1"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hidden="1"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hidden="1"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hidden="1"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hidden="1"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hidden="1"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hidden="1"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hidden="1"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hidden="1"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hidden="1"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hidden="1"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hidden="1"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hidden="1"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hidden="1"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hidden="1"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hidden="1"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hidden="1"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hidden="1"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hidden="1"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hidden="1"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hidden="1"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hidden="1"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hidden="1"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hidden="1"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hidden="1"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hidden="1"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hidden="1"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hidden="1"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hidden="1"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hidden="1"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hidden="1"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hidden="1"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hidden="1"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hidden="1"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hidden="1"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hidden="1"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hidden="1"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hidden="1"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hidden="1"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hidden="1"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hidden="1"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hidden="1"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hidden="1"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hidden="1"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hidden="1"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hidden="1"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hidden="1"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hidden="1"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hidden="1"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hidden="1"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hidden="1"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hidden="1"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hidden="1"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hidden="1"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hidden="1"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hidden="1"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hidden="1"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hidden="1"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hidden="1"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hidden="1"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hidden="1"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hidden="1"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hidden="1"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hidden="1"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hidden="1"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hidden="1"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hidden="1"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hidden="1"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hidden="1"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hidden="1"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hidden="1"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hidden="1"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hidden="1"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hidden="1"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hidden="1"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hidden="1"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hidden="1"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hidden="1"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hidden="1"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hidden="1"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hidden="1"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hidden="1"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hidden="1"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hidden="1"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hidden="1"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hidden="1"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hidden="1"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hidden="1"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hidden="1"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hidden="1"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hidden="1"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hidden="1"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hidden="1"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hidden="1"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hidden="1"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hidden="1"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hidden="1"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hidden="1"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hidden="1"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hidden="1"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hidden="1"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hidden="1"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hidden="1"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hidden="1"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hidden="1"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hidden="1"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hidden="1"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hidden="1"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hidden="1"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hidden="1"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hidden="1"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hidden="1"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hidden="1"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hidden="1"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hidden="1"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hidden="1"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hidden="1"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hidden="1"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hidden="1"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hidden="1"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hidden="1"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hidden="1"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hidden="1"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hidden="1"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hidden="1"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hidden="1"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hidden="1"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hidden="1"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hidden="1"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hidden="1"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hidden="1"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hidden="1"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hidden="1"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hidden="1"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hidden="1"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hidden="1"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hidden="1"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hidden="1"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hidden="1"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hidden="1"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hidden="1"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hidden="1"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hidden="1"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hidden="1"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hidden="1"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hidden="1"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hidden="1"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hidden="1"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hidden="1"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hidden="1"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hidden="1"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hidden="1"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hidden="1"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hidden="1"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hidden="1"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hidden="1"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hidden="1"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hidden="1"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hidden="1"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hidden="1"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hidden="1"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hidden="1"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hidden="1"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hidden="1"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hidden="1"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hidden="1"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hidden="1"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hidden="1"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hidden="1"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hidden="1"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hidden="1"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hidden="1"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hidden="1"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hidden="1"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hidden="1"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hidden="1"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hidden="1"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hidden="1"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hidden="1"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hidden="1"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hidden="1"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hidden="1"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hidden="1"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hidden="1"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hidden="1"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hidden="1"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hidden="1"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hidden="1"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hidden="1"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hidden="1"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hidden="1"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hidden="1"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hidden="1"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hidden="1"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hidden="1"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hidden="1"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hidden="1"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hidden="1"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hidden="1"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hidden="1"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hidden="1"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hidden="1"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hidden="1"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hidden="1"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hidden="1"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hidden="1"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hidden="1"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hidden="1"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hidden="1"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hidden="1"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hidden="1"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hidden="1"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hidden="1"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hidden="1"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hidden="1"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hidden="1"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hidden="1"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hidden="1"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hidden="1"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hidden="1"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hidden="1"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hidden="1"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hidden="1"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hidden="1"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hidden="1"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hidden="1"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hidden="1"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hidden="1"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hidden="1"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hidden="1"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hidden="1"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hidden="1"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hidden="1"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hidden="1"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hidden="1"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hidden="1"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hidden="1"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hidden="1"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hidden="1"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hidden="1"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hidden="1"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hidden="1"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hidden="1"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hidden="1"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hidden="1"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hidden="1"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hidden="1"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hidden="1"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hidden="1"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hidden="1"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hidden="1"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hidden="1"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hidden="1"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hidden="1"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hidden="1"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hidden="1"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hidden="1"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hidden="1"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hidden="1"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hidden="1"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hidden="1"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hidden="1"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hidden="1"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hidden="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hidden="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hidden="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hidden="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hidden="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hidden="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hidden="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hidden="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hidden="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hidden="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hidden="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hidden="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hidden="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hidden="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hidden="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hidden="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hidden="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hidden="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hidden="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hidden="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hidden="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hidden="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hidden="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hidden="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hidden="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hidden="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hidden="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hidden="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hidden="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hidden="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hidden="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hidden="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hidden="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hidden="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hidden="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hidden="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hidden="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hidden="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hidden="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hidden="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hidden="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hidden="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hidden="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hidden="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hidden="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hidden="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hidden="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hidden="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hidden="1"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hidden="1"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hidden="1"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hidden="1"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hidden="1"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hidden="1"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hidden="1"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hidden="1"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hidden="1"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hidden="1"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hidden="1"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hidden="1"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hidden="1"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hidden="1"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hidden="1"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hidden="1"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hidden="1"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hidden="1"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hidden="1"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hidden="1"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hidden="1"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hidden="1"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hidden="1"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hidden="1"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hidden="1"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hidden="1"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hidden="1"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hidden="1"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hidden="1"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hidden="1"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hidden="1"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hidden="1"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hidden="1"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hidden="1"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hidden="1"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hidden="1"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hidden="1"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hidden="1"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hidden="1"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hidden="1"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hidden="1"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hidden="1"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hidden="1"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hidden="1"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hidden="1"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hidden="1"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hidden="1"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hidden="1"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hidden="1"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hidden="1"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hidden="1"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hidden="1"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hidden="1"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hidden="1"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hidden="1"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hidden="1"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hidden="1"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hidden="1"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hidden="1"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hidden="1"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hidden="1"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hidden="1"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hidden="1"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hidden="1"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hidden="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hidden="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hidden="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hidden="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hidden="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hidden="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hidden="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hidden="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hidden="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hidden="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hidden="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hidden="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hidden="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hidden="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hidden="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hidden="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hidden="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hidden="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hidden="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hidden="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hidden="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hidden="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hidden="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hidden="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hidden="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hidden="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hidden="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hidden="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hidden="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hidden="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hidden="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hidden="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hidden="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hidden="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hidden="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hidden="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hidden="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hidden="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hidden="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hidden="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hidden="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hidden="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hidden="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hidden="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hidden="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hidden="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hidden="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hidden="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hidden="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hidden="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hidden="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hidden="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hidden="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hidden="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hidden="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hidden="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hidden="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hidden="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hidden="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hidden="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hidden="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hidden="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hidden="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hidden="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hidden="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hidden="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hidden="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hidden="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hidden="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hidden="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hidden="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hidden="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hidden="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hidden="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hidden="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hidden="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hidden="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hidden="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hidden="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hidden="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hidden="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hidden="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hidden="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hidden="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hidden="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hidden="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hidden="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hidden="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hidden="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hidden="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hidden="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hidden="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hidden="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hidden="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hidden="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hidden="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hidden="1"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hidden="1"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hidden="1"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hidden="1"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hidden="1"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hidden="1"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hidden="1"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hidden="1"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hidden="1"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hidden="1"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hidden="1"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hidden="1"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hidden="1"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hidden="1"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hidden="1"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hidden="1"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hidden="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hidden="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hidden="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hidden="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hidden="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hidden="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hidden="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hidden="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hidden="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hidden="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hidden="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hidden="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hidden="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hidden="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hidden="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hidden="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hidden="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hidden="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hidden="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hidden="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hidden="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hidden="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hidden="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hidden="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hidden="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hidden="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hidden="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hidden="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hidden="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hidden="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hidden="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hidden="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hidden="1"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hidden="1"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hidden="1"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hidden="1"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hidden="1"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hidden="1"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hidden="1"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hidden="1"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hidden="1"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hidden="1"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hidden="1"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hidden="1"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hidden="1"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hidden="1"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hidden="1"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hidden="1"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hidden="1"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hidden="1"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hidden="1"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hidden="1"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hidden="1"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hidden="1"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hidden="1"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hidden="1"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hidden="1"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hidden="1"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hidden="1"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hidden="1"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hidden="1"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hidden="1"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hidden="1"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hidden="1"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hidden="1"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hidden="1"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hidden="1"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hidden="1"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hidden="1"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hidden="1"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hidden="1"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hidden="1"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hidden="1"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hidden="1"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hidden="1"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hidden="1"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hidden="1"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hidden="1"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hidden="1"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hidden="1"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hidden="1"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hidden="1"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hidden="1"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hidden="1"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hidden="1"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hidden="1"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hidden="1"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hidden="1"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hidden="1"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hidden="1"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hidden="1"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hidden="1"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hidden="1"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hidden="1"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hidden="1"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hidden="1"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hidden="1"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hidden="1"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hidden="1"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hidden="1"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hidden="1"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hidden="1"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hidden="1"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hidden="1"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hidden="1"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hidden="1"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hidden="1"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hidden="1"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hidden="1"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hidden="1"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hidden="1"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hidden="1"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hidden="1"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hidden="1"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hidden="1"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hidden="1"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hidden="1"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hidden="1"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hidden="1"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hidden="1"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hidden="1"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hidden="1"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hidden="1"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hidden="1"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hidden="1"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hidden="1"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hidden="1"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hidden="1"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hidden="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hidden="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hidden="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hidden="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hidden="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hidden="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hidden="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hidden="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hidden="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hidden="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hidden="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hidden="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hidden="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hidden="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hidden="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hidden="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hidden="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hidden="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hidden="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hidden="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hidden="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hidden="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hidden="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hidden="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hidden="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hidden="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hidden="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hidden="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hidden="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hidden="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hidden="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hidden="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hidden="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hidden="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hidden="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hidden="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hidden="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hidden="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hidden="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hidden="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hidden="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hidden="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hidden="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hidden="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hidden="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hidden="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hidden="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hidden="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hidden="1"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hidden="1"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hidden="1"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hidden="1"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hidden="1"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hidden="1"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hidden="1"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hidden="1"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hidden="1"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hidden="1"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hidden="1"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hidden="1"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hidden="1"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hidden="1"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hidden="1"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hidden="1"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hidden="1"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hidden="1"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hidden="1"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hidden="1"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hidden="1"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hidden="1"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hidden="1"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hidden="1"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hidden="1"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hidden="1"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hidden="1"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hidden="1"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hidden="1"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hidden="1"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hidden="1"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hidden="1"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hidden="1"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hidden="1"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hidden="1"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hidden="1"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hidden="1"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hidden="1"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hidden="1"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hidden="1"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hidden="1"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hidden="1"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hidden="1"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hidden="1"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hidden="1"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hidden="1"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hidden="1"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hidden="1"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hidden="1"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hidden="1"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hidden="1"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hidden="1"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hidden="1"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hidden="1"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hidden="1"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hidden="1"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hidden="1"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hidden="1"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hidden="1"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hidden="1"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hidden="1"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hidden="1"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hidden="1"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hidden="1"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hidden="1"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hidden="1"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hidden="1"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hidden="1"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hidden="1"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hidden="1"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hidden="1"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hidden="1"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hidden="1"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hidden="1"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hidden="1"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hidden="1"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hidden="1"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hidden="1"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hidden="1"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hidden="1"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hidden="1"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hidden="1"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hidden="1"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hidden="1"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hidden="1"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hidden="1"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hidden="1"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hidden="1"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hidden="1"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hidden="1"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hidden="1"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hidden="1"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hidden="1"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hidden="1"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hidden="1"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hidden="1"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hidden="1"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hidden="1"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hidden="1"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hidden="1"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hidden="1"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hidden="1"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hidden="1"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hidden="1"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hidden="1"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hidden="1"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hidden="1"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hidden="1"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hidden="1"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hidden="1"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hidden="1"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hidden="1"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hidden="1"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hidden="1"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hidden="1"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hidden="1"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hidden="1"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hidden="1"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hidden="1"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hidden="1"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hidden="1"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hidden="1"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hidden="1"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hidden="1"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hidden="1"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hidden="1"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hidden="1"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hidden="1"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hidden="1"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hidden="1"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hidden="1"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hidden="1"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hidden="1"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hidden="1"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hidden="1"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hidden="1"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hidden="1"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hidden="1"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hidden="1"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hidden="1"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hidden="1"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hidden="1"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hidden="1"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hidden="1"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hidden="1"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hidden="1"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hidden="1"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hidden="1"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hidden="1"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hidden="1"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hidden="1"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hidden="1"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hidden="1"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hidden="1"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hidden="1"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hidden="1"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hidden="1"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hidden="1"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hidden="1"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hidden="1"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hidden="1"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hidden="1"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hidden="1"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hidden="1"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hidden="1"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hidden="1"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hidden="1"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hidden="1"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hidden="1"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hidden="1"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hidden="1"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hidden="1"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hidden="1"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hidden="1"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hidden="1"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hidden="1"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hidden="1"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hidden="1"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hidden="1"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hidden="1"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hidden="1"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hidden="1"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hidden="1"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hidden="1"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hidden="1"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hidden="1"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hidden="1"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hidden="1"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hidden="1"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hidden="1"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hidden="1"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hidden="1"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hidden="1"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hidden="1"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hidden="1"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hidden="1"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hidden="1"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hidden="1"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hidden="1"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hidden="1"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hidden="1"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hidden="1"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hidden="1"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hidden="1"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hidden="1"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hidden="1"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hidden="1"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hidden="1"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hidden="1"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hidden="1"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hidden="1"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hidden="1"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hidden="1"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hidden="1"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hidden="1"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hidden="1"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hidden="1"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hidden="1"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hidden="1"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hidden="1"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hidden="1"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hidden="1"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hidden="1"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hidden="1"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hidden="1"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hidden="1"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hidden="1"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hidden="1"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hidden="1"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hidden="1"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hidden="1"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hidden="1"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hidden="1"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hidden="1"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hidden="1"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hidden="1"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hidden="1"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hidden="1"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hidden="1"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hidden="1"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hidden="1"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hidden="1"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hidden="1"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hidden="1"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hidden="1"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hidden="1"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hidden="1"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hidden="1"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hidden="1"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hidden="1"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hidden="1"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hidden="1"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hidden="1"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hidden="1"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hidden="1"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hidden="1"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hidden="1"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hidden="1"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hidden="1"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hidden="1"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hidden="1"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hidden="1"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hidden="1"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hidden="1"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hidden="1"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hidden="1"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hidden="1"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hidden="1"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hidden="1"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hidden="1"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hidden="1"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hidden="1"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hidden="1"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hidden="1"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hidden="1"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hidden="1"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hidden="1"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hidden="1"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hidden="1"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hidden="1"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hidden="1"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hidden="1"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hidden="1"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hidden="1"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hidden="1"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hidden="1"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hidden="1"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hidden="1"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hidden="1"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hidden="1"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hidden="1"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hidden="1"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hidden="1"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hidden="1"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hidden="1"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hidden="1"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hidden="1"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hidden="1"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hidden="1"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hidden="1"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hidden="1"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hidden="1"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hidden="1"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hidden="1"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hidden="1"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hidden="1"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hidden="1"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hidden="1"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hidden="1"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hidden="1"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hidden="1"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hidden="1"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hidden="1"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hidden="1"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hidden="1"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hidden="1"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hidden="1"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hidden="1"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hidden="1"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hidden="1"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hidden="1"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hidden="1"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hidden="1"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hidden="1"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hidden="1"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hidden="1"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hidden="1"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hidden="1"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hidden="1"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hidden="1"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hidden="1"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hidden="1"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hidden="1"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hidden="1"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hidden="1"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hidden="1"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hidden="1"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hidden="1"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hidden="1"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hidden="1"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hidden="1"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hidden="1"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hidden="1"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hidden="1"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hidden="1"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hidden="1"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hidden="1"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hidden="1"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hidden="1"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hidden="1"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hidden="1"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hidden="1"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hidden="1"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hidden="1"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hidden="1"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hidden="1"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hidden="1"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hidden="1"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hidden="1"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hidden="1"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hidden="1"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hidden="1"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hidden="1"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hidden="1"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hidden="1"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hidden="1"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hidden="1"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hidden="1"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hidden="1"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hidden="1"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hidden="1"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hidden="1"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hidden="1"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hidden="1"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hidden="1"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hidden="1"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hidden="1"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hidden="1"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hidden="1"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hidden="1"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hidden="1"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hidden="1"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hidden="1"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hidden="1"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hidden="1"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hidden="1"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hidden="1"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hidden="1"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hidden="1"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hidden="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hidden="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hidden="1"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hidden="1"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hidden="1"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hidden="1"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hidden="1"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hidden="1"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hidden="1"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hidden="1"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hidden="1"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hidden="1"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hidden="1"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hidden="1"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hidden="1"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hidden="1"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hidden="1"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hidden="1"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hidden="1"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hidden="1"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hidden="1"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hidden="1"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hidden="1"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hidden="1"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hidden="1"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hidden="1"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hidden="1"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hidden="1"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hidden="1"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hidden="1"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hidden="1"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hidden="1"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hidden="1"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hidden="1"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hidden="1"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hidden="1"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hidden="1"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hidden="1"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hidden="1"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hidden="1"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hidden="1"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hidden="1"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hidden="1"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hidden="1"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hidden="1"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hidden="1"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hidden="1"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hidden="1"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hidden="1"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hidden="1"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hidden="1"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hidden="1"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hidden="1"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hidden="1"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hidden="1"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hidden="1"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hidden="1"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hidden="1"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hidden="1"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hidden="1"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hidden="1"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hidden="1"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hidden="1"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hidden="1"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hidden="1"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hidden="1"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hidden="1"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hidden="1"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hidden="1"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hidden="1"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hidden="1"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hidden="1"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hidden="1"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hidden="1"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hidden="1"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hidden="1"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hidden="1"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hidden="1"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hidden="1"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hidden="1"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hidden="1"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hidden="1"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hidden="1"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hidden="1"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hidden="1"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hidden="1"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hidden="1"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hidden="1"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hidden="1"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hidden="1"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hidden="1"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hidden="1"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hidden="1"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hidden="1"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hidden="1"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hidden="1"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hidden="1"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hidden="1"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hidden="1"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hidden="1"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hidden="1"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hidden="1"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hidden="1"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hidden="1"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hidden="1"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hidden="1"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hidden="1"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hidden="1"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hidden="1"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hidden="1"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hidden="1"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hidden="1"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hidden="1"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hidden="1"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hidden="1"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hidden="1"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hidden="1"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hidden="1"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hidden="1"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hidden="1"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hidden="1"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hidden="1"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hidden="1"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hidden="1"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hidden="1"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hidden="1"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hidden="1"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hidden="1"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hidden="1"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hidden="1"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hidden="1"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hidden="1"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hidden="1"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hidden="1"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hidden="1"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hidden="1"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hidden="1"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hidden="1"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hidden="1"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hidden="1"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hidden="1"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hidden="1"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hidden="1"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hidden="1"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hidden="1"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hidden="1"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hidden="1"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hidden="1"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hidden="1"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hidden="1"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hidden="1"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hidden="1"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hidden="1"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hidden="1"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hidden="1"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hidden="1"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hidden="1"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hidden="1"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hidden="1"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hidden="1"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hidden="1"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hidden="1"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hidden="1"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hidden="1"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hidden="1"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hidden="1"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hidden="1"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hidden="1"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hidden="1"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hidden="1"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hidden="1"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hidden="1"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hidden="1"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hidden="1"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hidden="1"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hidden="1"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hidden="1"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hidden="1"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hidden="1"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hidden="1"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hidden="1"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hidden="1"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hidden="1"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hidden="1"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hidden="1"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hidden="1"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hidden="1"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hidden="1"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hidden="1"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hidden="1"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hidden="1"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hidden="1"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hidden="1"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hidden="1"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hidden="1"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hidden="1"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hidden="1"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hidden="1"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hidden="1"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hidden="1"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hidden="1"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hidden="1"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hidden="1"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hidden="1"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hidden="1"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hidden="1"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hidden="1"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hidden="1"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hidden="1"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hidden="1"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hidden="1"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hidden="1"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hidden="1"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hidden="1"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hidden="1"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hidden="1"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hidden="1"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hidden="1"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hidden="1"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hidden="1"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hidden="1"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hidden="1"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hidden="1"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hidden="1"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hidden="1"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hidden="1"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hidden="1"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hidden="1"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hidden="1"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hidden="1"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hidden="1"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hidden="1"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hidden="1"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hidden="1"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hidden="1"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hidden="1"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hidden="1"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hidden="1"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hidden="1"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hidden="1"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hidden="1"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hidden="1"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hidden="1"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hidden="1"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hidden="1"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hidden="1"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hidden="1"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hidden="1"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hidden="1"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hidden="1"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hidden="1"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hidden="1"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hidden="1"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hidden="1"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hidden="1"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hidden="1"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hidden="1"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hidden="1"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hidden="1"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hidden="1"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hidden="1"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hidden="1"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hidden="1"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hidden="1"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hidden="1"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hidden="1"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hidden="1"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hidden="1"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hidden="1"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hidden="1"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hidden="1"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hidden="1"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hidden="1"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hidden="1"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hidden="1"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hidden="1"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hidden="1"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hidden="1"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hidden="1"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hidden="1"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hidden="1"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hidden="1"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hidden="1"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hidden="1"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hidden="1"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hidden="1"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hidden="1"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hidden="1"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hidden="1"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hidden="1"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hidden="1"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hidden="1"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hidden="1"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hidden="1"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hidden="1"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hidden="1"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hidden="1"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hidden="1"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hidden="1"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hidden="1"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hidden="1"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hidden="1"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hidden="1"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hidden="1"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hidden="1"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hidden="1"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hidden="1"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hidden="1"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hidden="1"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hidden="1"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hidden="1"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hidden="1"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hidden="1"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hidden="1"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hidden="1"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hidden="1"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hidden="1"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hidden="1"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hidden="1"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hidden="1"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hidden="1"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hidden="1"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hidden="1"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hidden="1"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hidden="1"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hidden="1"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hidden="1"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hidden="1"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hidden="1"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hidden="1"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hidden="1"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hidden="1"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hidden="1"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hidden="1"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hidden="1"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hidden="1"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hidden="1"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hidden="1"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hidden="1"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hidden="1"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hidden="1"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hidden="1"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hidden="1"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hidden="1"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hidden="1"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hidden="1"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hidden="1"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hidden="1"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hidden="1"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hidden="1"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hidden="1"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hidden="1"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hidden="1"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hidden="1"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hidden="1"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hidden="1"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hidden="1"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hidden="1"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hidden="1"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hidden="1"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hidden="1"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hidden="1"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hidden="1"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hidden="1"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hidden="1"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hidden="1"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hidden="1"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hidden="1"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hidden="1"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hidden="1"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hidden="1"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hidden="1"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hidden="1"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hidden="1"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hidden="1"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hidden="1"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hidden="1"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hidden="1"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hidden="1"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hidden="1"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hidden="1"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hidden="1"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hidden="1"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hidden="1"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hidden="1"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hidden="1"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hidden="1"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hidden="1"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hidden="1"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hidden="1"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hidden="1"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hidden="1"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hidden="1"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hidden="1"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hidden="1"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hidden="1"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hidden="1"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hidden="1"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hidden="1"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hidden="1"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hidden="1"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hidden="1"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hidden="1"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hidden="1"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hidden="1"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hidden="1"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hidden="1"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hidden="1"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hidden="1"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hidden="1"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hidden="1"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hidden="1"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hidden="1"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hidden="1"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hidden="1"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hidden="1"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hidden="1"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hidden="1"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hidden="1"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hidden="1"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hidden="1"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hidden="1"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hidden="1"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hidden="1"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hidden="1"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hidden="1"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hidden="1"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hidden="1"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hidden="1"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hidden="1"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hidden="1"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hidden="1"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hidden="1"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hidden="1"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hidden="1"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hidden="1"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hidden="1"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hidden="1"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hidden="1"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hidden="1"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hidden="1"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hidden="1"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hidden="1"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hidden="1"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hidden="1"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hidden="1"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hidden="1"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hidden="1"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hidden="1"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hidden="1"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hidden="1"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hidden="1"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hidden="1"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hidden="1"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hidden="1"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hidden="1"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hidden="1"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hidden="1"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hidden="1"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hidden="1"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hidden="1"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hidden="1"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hidden="1"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hidden="1"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hidden="1"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hidden="1"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hidden="1"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hidden="1"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hidden="1"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hidden="1"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hidden="1"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hidden="1"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hidden="1"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hidden="1"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hidden="1"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hidden="1"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hidden="1"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hidden="1"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hidden="1"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hidden="1"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hidden="1"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hidden="1"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hidden="1"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hidden="1"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hidden="1"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hidden="1"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hidden="1"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hidden="1"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hidden="1"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hidden="1"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hidden="1"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hidden="1"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hidden="1"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hidden="1"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hidden="1"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hidden="1"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hidden="1"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hidden="1"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hidden="1"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hidden="1"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hidden="1"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hidden="1"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hidden="1"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hidden="1"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hidden="1"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hidden="1"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hidden="1"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hidden="1"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hidden="1"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hidden="1"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hidden="1"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hidden="1"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hidden="1"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hidden="1"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hidden="1"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hidden="1"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hidden="1"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hidden="1"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hidden="1"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hidden="1"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hidden="1"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hidden="1"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hidden="1"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hidden="1"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hidden="1"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hidden="1"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hidden="1"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hidden="1"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hidden="1"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hidden="1"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hidden="1"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hidden="1"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hidden="1"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hidden="1"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hidden="1"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hidden="1"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hidden="1"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hidden="1"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hidden="1"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hidden="1"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hidden="1"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hidden="1"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hidden="1"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hidden="1"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hidden="1"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hidden="1"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hidden="1"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hidden="1"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hidden="1"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hidden="1"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hidden="1"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hidden="1"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hidden="1"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hidden="1"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hidden="1"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hidden="1"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hidden="1"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hidden="1"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hidden="1"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hidden="1"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hidden="1"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hidden="1"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hidden="1"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hidden="1"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hidden="1"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hidden="1"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hidden="1"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hidden="1"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hidden="1"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hidden="1"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hidden="1"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hidden="1"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hidden="1"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hidden="1"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hidden="1"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hidden="1"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hidden="1"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hidden="1"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hidden="1"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hidden="1"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hidden="1"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hidden="1"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hidden="1"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hidden="1"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hidden="1"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hidden="1"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hidden="1"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hidden="1"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hidden="1"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hidden="1"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hidden="1"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hidden="1"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hidden="1"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hidden="1"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hidden="1"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hidden="1"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hidden="1"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hidden="1"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hidden="1"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hidden="1"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hidden="1"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hidden="1"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hidden="1"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hidden="1"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hidden="1"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hidden="1"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hidden="1"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hidden="1"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hidden="1"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hidden="1"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hidden="1"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hidden="1"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hidden="1"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hidden="1"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hidden="1"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hidden="1"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hidden="1"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hidden="1"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hidden="1"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hidden="1"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hidden="1"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hidden="1"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hidden="1"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hidden="1"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hidden="1"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hidden="1"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hidden="1"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hidden="1"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hidden="1"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hidden="1"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hidden="1"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hidden="1"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hidden="1"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hidden="1"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hidden="1"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hidden="1"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hidden="1"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hidden="1"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hidden="1"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hidden="1"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hidden="1"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hidden="1"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hidden="1"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hidden="1"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hidden="1"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hidden="1"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hidden="1"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hidden="1"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hidden="1"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hidden="1"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hidden="1"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hidden="1"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hidden="1"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hidden="1"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hidden="1"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hidden="1"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hidden="1"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hidden="1"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hidden="1"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hidden="1"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hidden="1"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hidden="1"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hidden="1"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hidden="1"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hidden="1"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hidden="1"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hidden="1"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hidden="1"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hidden="1"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hidden="1"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hidden="1"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hidden="1"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hidden="1"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hidden="1"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hidden="1"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hidden="1"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hidden="1"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hidden="1"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hidden="1"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hidden="1"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hidden="1"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hidden="1"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hidden="1"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hidden="1"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hidden="1"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hidden="1"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hidden="1"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hidden="1"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hidden="1"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hidden="1"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hidden="1"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hidden="1"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hidden="1"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hidden="1"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hidden="1"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hidden="1"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hidden="1"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hidden="1"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hidden="1"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hidden="1"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hidden="1"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hidden="1"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hidden="1"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hidden="1"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hidden="1"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hidden="1"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hidden="1"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hidden="1"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hidden="1"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hidden="1"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hidden="1"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hidden="1"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hidden="1"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hidden="1"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hidden="1"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hidden="1"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hidden="1"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hidden="1"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hidden="1"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hidden="1"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hidden="1"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hidden="1"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hidden="1"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hidden="1"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hidden="1"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hidden="1"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hidden="1"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hidden="1"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hidden="1"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hidden="1"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hidden="1"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hidden="1"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hidden="1"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hidden="1"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hidden="1"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hidden="1"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hidden="1"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hidden="1"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hidden="1"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hidden="1"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hidden="1"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hidden="1"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hidden="1"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hidden="1"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hidden="1"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hidden="1"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hidden="1"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hidden="1"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hidden="1"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hidden="1"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hidden="1"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hidden="1"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hidden="1"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hidden="1"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hidden="1"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hidden="1"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hidden="1"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hidden="1"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hidden="1"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hidden="1"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hidden="1"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hidden="1"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hidden="1"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hidden="1"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hidden="1"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hidden="1"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hidden="1"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hidden="1"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hidden="1"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hidden="1"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hidden="1"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hidden="1"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hidden="1"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hidden="1"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hidden="1"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hidden="1"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hidden="1"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hidden="1"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hidden="1"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hidden="1"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hidden="1"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hidden="1"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hidden="1"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hidden="1"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hidden="1"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hidden="1"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hidden="1"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hidden="1"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hidden="1"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hidden="1"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hidden="1"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hidden="1"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hidden="1"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hidden="1"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hidden="1"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hidden="1"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hidden="1"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hidden="1"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hidden="1"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hidden="1"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hidden="1"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hidden="1"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hidden="1"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hidden="1"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hidden="1"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hidden="1"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hidden="1"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hidden="1"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hidden="1"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hidden="1"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hidden="1"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hidden="1"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hidden="1"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hidden="1"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hidden="1"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hidden="1"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hidden="1"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hidden="1"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hidden="1"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hidden="1"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hidden="1"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hidden="1"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hidden="1"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hidden="1"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hidden="1"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hidden="1"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hidden="1"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hidden="1"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hidden="1"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hidden="1"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hidden="1"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hidden="1"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hidden="1"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hidden="1"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hidden="1"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hidden="1"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hidden="1"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hidden="1"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hidden="1"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hidden="1"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hidden="1"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hidden="1"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hidden="1"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hidden="1"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hidden="1"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hidden="1"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hidden="1"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hidden="1"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hidden="1"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hidden="1"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hidden="1"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hidden="1"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hidden="1"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hidden="1"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hidden="1"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hidden="1"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hidden="1"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hidden="1"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hidden="1"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hidden="1"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hidden="1"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hidden="1"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hidden="1"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hidden="1"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hidden="1"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hidden="1"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hidden="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hidden="1"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hidden="1"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hidden="1"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hidden="1"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hidden="1"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hidden="1"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hidden="1"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hidden="1"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hidden="1"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hidden="1"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hidden="1"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hidden="1"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hidden="1"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hidden="1"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hidden="1"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hidden="1"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hidden="1"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hidden="1"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hidden="1"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hidden="1"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hidden="1"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hidden="1"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hidden="1"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hidden="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hidden="1"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hidden="1"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hidden="1"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hidden="1"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hidden="1"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hidden="1"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hidden="1"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hidden="1"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hidden="1"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hidden="1"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hidden="1"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hidden="1"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hidden="1"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hidden="1"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hidden="1"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hidden="1"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hidden="1"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hidden="1"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hidden="1"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hidden="1"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hidden="1"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hidden="1"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hidden="1"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hidden="1"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hidden="1"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hidden="1"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hidden="1"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hidden="1"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hidden="1"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hidden="1"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hidden="1"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hidden="1"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hidden="1"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hidden="1"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hidden="1"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hidden="1"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hidden="1"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hidden="1"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hidden="1"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hidden="1"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hidden="1"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hidden="1"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hidden="1"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hidden="1"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hidden="1"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hidden="1"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hidden="1"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hidden="1"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hidden="1"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hidden="1"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hidden="1"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hidden="1"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hidden="1"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hidden="1"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hidden="1"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hidden="1"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hidden="1"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hidden="1"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hidden="1"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hidden="1"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hidden="1"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hidden="1"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hidden="1"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hidden="1"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hidden="1"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hidden="1"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hidden="1"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hidden="1"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hidden="1"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hidden="1"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hidden="1"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hidden="1"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hidden="1"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hidden="1"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hidden="1"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hidden="1"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hidden="1"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hidden="1"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hidden="1"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hidden="1"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hidden="1"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hidden="1"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hidden="1"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hidden="1"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hidden="1"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hidden="1"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hidden="1"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hidden="1"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hidden="1"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hidden="1"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hidden="1"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hidden="1"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hidden="1"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hidden="1"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hidden="1"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hidden="1"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hidden="1"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hidden="1"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hidden="1"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hidden="1"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hidden="1"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hidden="1"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hidden="1"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hidden="1"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hidden="1"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hidden="1"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hidden="1"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hidden="1"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hidden="1"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hidden="1"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hidden="1"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hidden="1"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hidden="1"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hidden="1"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hidden="1"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hidden="1"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hidden="1"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hidden="1"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hidden="1"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hidden="1"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hidden="1"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hidden="1"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hidden="1"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hidden="1"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hidden="1"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hidden="1"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hidden="1"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hidden="1"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hidden="1"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hidden="1"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hidden="1"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hidden="1"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hidden="1"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hidden="1"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hidden="1"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hidden="1"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hidden="1"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hidden="1"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hidden="1"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hidden="1"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hidden="1"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hidden="1"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hidden="1"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hidden="1"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hidden="1"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hidden="1"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hidden="1"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hidden="1"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hidden="1"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hidden="1"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hidden="1"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hidden="1"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hidden="1"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hidden="1"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hidden="1"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hidden="1"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hidden="1"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hidden="1"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hidden="1"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hidden="1"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hidden="1"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hidden="1"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hidden="1"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hidden="1"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hidden="1"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hidden="1"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hidden="1"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hidden="1"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hidden="1"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hidden="1"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hidden="1"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hidden="1"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hidden="1"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hidden="1"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hidden="1"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hidden="1"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hidden="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hidden="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hidden="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hidden="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hidden="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hidden="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hidden="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hidden="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hidden="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hidden="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hidden="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hidden="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hidden="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hidden="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hidden="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hidden="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hidden="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hidden="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hidden="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hidden="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hidden="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hidden="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hidden="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hidden="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hidden="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hidden="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hidden="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hidden="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hidden="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hidden="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hidden="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hidden="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hidden="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hidden="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hidden="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hidden="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hidden="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hidden="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hidden="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hidden="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hidden="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hidden="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hidden="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hidden="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hidden="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hidden="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hidden="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hidden="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hidden="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hidden="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hidden="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hidden="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hidden="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hidden="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hidden="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hidden="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hidden="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hidden="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hidden="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hidden="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hidden="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hidden="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hidden="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hidden="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hidden="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hidden="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hidden="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hidden="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hidden="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hidden="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hidden="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hidden="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hidden="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hidden="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hidden="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hidden="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hidden="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hidden="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hidden="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hidden="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hidden="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hidden="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hidden="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hidden="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hidden="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hidden="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hidden="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hidden="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hidden="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hidden="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hidden="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hidden="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hidden="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hidden="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hidden="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hidden="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hidden="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hidden="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hidden="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hidden="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hidden="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hidden="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hidden="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hidden="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hidden="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hidden="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hidden="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hidden="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hidden="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hidden="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hidden="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hidden="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hidden="1"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hidden="1"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hidden="1"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hidden="1"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hidden="1"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hidden="1"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hidden="1"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hidden="1"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hidden="1"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hidden="1"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hidden="1"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hidden="1"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hidden="1"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hidden="1"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hidden="1"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hidden="1"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hidden="1"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hidden="1"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hidden="1"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hidden="1"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hidden="1"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hidden="1"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hidden="1"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hidden="1"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hidden="1"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hidden="1"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hidden="1"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hidden="1"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hidden="1"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hidden="1"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hidden="1"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hidden="1"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hidden="1"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hidden="1"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hidden="1"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hidden="1"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hidden="1"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hidden="1"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hidden="1"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hidden="1"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hidden="1"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hidden="1"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hidden="1"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hidden="1"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hidden="1"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hidden="1"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hidden="1"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hidden="1"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hidden="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hidden="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hidden="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hidden="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hidden="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hidden="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hidden="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hidden="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hidden="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hidden="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hidden="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hidden="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hidden="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hidden="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hidden="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hidden="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hidden="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hidden="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hidden="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hidden="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hidden="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hidden="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hidden="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hidden="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hidden="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hidden="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hidden="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hidden="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hidden="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hidden="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hidden="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hidden="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hidden="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hidden="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hidden="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hidden="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hidden="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hidden="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hidden="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hidden="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hidden="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hidden="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hidden="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hidden="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hidden="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hidden="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hidden="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hidden="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hidden="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hidden="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hidden="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hidden="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hidden="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hidden="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hidden="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hidden="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hidden="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hidden="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hidden="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hidden="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hidden="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hidden="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hidden="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hidden="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hidden="1"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hidden="1"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hidden="1"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hidden="1"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hidden="1"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hidden="1"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hidden="1"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hidden="1"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hidden="1"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hidden="1"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hidden="1"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hidden="1"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hidden="1"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hidden="1"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hidden="1"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hidden="1"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hidden="1"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hidden="1"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hidden="1"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hidden="1"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hidden="1"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hidden="1"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hidden="1"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hidden="1"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hidden="1"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hidden="1"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hidden="1"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hidden="1"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hidden="1"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hidden="1"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hidden="1"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hidden="1"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hidden="1"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hidden="1"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hidden="1"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hidden="1"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hidden="1"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hidden="1"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hidden="1"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hidden="1"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hidden="1"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hidden="1"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hidden="1"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hidden="1"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hidden="1"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hidden="1"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hidden="1"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hidden="1"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hidden="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hidden="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hidden="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hidden="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hidden="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hidden="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hidden="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hidden="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hidden="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hidden="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hidden="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hidden="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hidden="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hidden="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hidden="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hidden="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hidden="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hidden="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hidden="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hidden="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hidden="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hidden="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hidden="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hidden="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hidden="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hidden="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hidden="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hidden="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hidden="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hidden="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hidden="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hidden="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hidden="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hidden="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hidden="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hidden="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hidden="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hidden="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hidden="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hidden="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hidden="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hidden="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hidden="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hidden="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hidden="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hidden="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hidden="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hidden="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hidden="1"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hidden="1"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hidden="1"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hidden="1"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hidden="1"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hidden="1"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hidden="1"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hidden="1"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hidden="1"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hidden="1"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hidden="1"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hidden="1"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hidden="1"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hidden="1"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hidden="1"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hidden="1"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hidden="1"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hidden="1"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hidden="1"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hidden="1"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hidden="1"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hidden="1"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hidden="1"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hidden="1"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hidden="1"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hidden="1"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hidden="1"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hidden="1"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hidden="1"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hidden="1"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hidden="1"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hidden="1"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hidden="1"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hidden="1"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hidden="1"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hidden="1"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hidden="1"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hidden="1"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hidden="1"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hidden="1"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hidden="1"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hidden="1"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hidden="1"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hidden="1"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hidden="1"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hidden="1"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hidden="1"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hidden="1"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hidden="1"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hidden="1"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hidden="1"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hidden="1"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hidden="1"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hidden="1"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hidden="1"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hidden="1"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hidden="1"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hidden="1"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hidden="1"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hidden="1"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hidden="1"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hidden="1"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hidden="1"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hidden="1"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hidden="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hidden="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hidden="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hidden="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hidden="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hidden="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hidden="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hidden="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hidden="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hidden="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hidden="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hidden="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hidden="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hidden="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hidden="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hidden="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hidden="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hidden="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hidden="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hidden="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hidden="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hidden="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hidden="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hidden="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hidden="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hidden="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hidden="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hidden="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hidden="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hidden="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hidden="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hidden="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hidden="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hidden="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hidden="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hidden="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hidden="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hidden="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hidden="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hidden="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hidden="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hidden="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hidden="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hidden="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hidden="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hidden="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hidden="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hidden="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hidden="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hidden="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hidden="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hidden="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hidden="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hidden="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hidden="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hidden="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hidden="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hidden="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hidden="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hidden="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hidden="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hidden="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hidden="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hidden="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hidden="1"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hidden="1"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hidden="1"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hidden="1"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hidden="1"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hidden="1"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hidden="1"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hidden="1"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hidden="1"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hidden="1"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hidden="1"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hidden="1"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hidden="1"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hidden="1"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hidden="1"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hidden="1"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hidden="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hidden="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hidden="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hidden="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hidden="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hidden="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hidden="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hidden="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hidden="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hidden="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hidden="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hidden="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hidden="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hidden="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hidden="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hidden="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hidden="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hidden="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hidden="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hidden="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hidden="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hidden="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hidden="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hidden="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hidden="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hidden="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hidden="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hidden="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hidden="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hidden="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hidden="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hidden="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hidden="1"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hidden="1"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hidden="1"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hidden="1"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hidden="1"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hidden="1"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hidden="1"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hidden="1"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hidden="1"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hidden="1"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hidden="1"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hidden="1"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hidden="1"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hidden="1"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hidden="1"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hidden="1"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hidden="1"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hidden="1"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hidden="1"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hidden="1"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hidden="1"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hidden="1"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hidden="1"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hidden="1"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hidden="1"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hidden="1"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hidden="1"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hidden="1"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hidden="1"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hidden="1"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hidden="1"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hidden="1"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hidden="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hidden="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hidden="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hidden="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hidden="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hidden="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hidden="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hidden="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hidden="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hidden="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hidden="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hidden="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hidden="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hidden="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hidden="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hidden="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hidden="1"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hidden="1"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hidden="1"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hidden="1"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hidden="1"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hidden="1"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hidden="1"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hidden="1"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hidden="1"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hidden="1"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hidden="1"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hidden="1"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hidden="1"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hidden="1"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hidden="1"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hidden="1"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hidden="1"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hidden="1"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hidden="1"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hidden="1"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hidden="1"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hidden="1"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hidden="1"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hidden="1"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hidden="1"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hidden="1"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hidden="1"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hidden="1"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hidden="1"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hidden="1"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hidden="1"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hidden="1"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hidden="1"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hidden="1"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hidden="1"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hidden="1"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hidden="1"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hidden="1"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hidden="1"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hidden="1"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hidden="1"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hidden="1"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hidden="1"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hidden="1"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hidden="1"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hidden="1"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hidden="1"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hidden="1"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hidden="1"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hidden="1"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hidden="1"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hidden="1"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hidden="1"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hidden="1"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hidden="1"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hidden="1"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hidden="1"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hidden="1"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hidden="1"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hidden="1"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hidden="1"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hidden="1"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hidden="1"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hidden="1"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hidden="1"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hidden="1"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hidden="1"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hidden="1"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hidden="1"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hidden="1"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hidden="1"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hidden="1"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hidden="1"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hidden="1"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hidden="1"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hidden="1"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hidden="1"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hidden="1"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hidden="1"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hidden="1"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hidden="1"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hidden="1"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hidden="1"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hidden="1"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hidden="1"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hidden="1"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hidden="1"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hidden="1"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hidden="1"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hidden="1"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hidden="1"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hidden="1"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hidden="1"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hidden="1"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hidden="1"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hidden="1"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hidden="1"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hidden="1"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hidden="1"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hidden="1"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hidden="1"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hidden="1"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hidden="1"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hidden="1"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hidden="1"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hidden="1"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hidden="1"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hidden="1"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hidden="1"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hidden="1"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hidden="1"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hidden="1"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hidden="1"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hidden="1"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hidden="1"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hidden="1"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hidden="1"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hidden="1"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hidden="1"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hidden="1"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hidden="1"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hidden="1"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hidden="1"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hidden="1"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hidden="1"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hidden="1"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hidden="1"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hidden="1"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hidden="1"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hidden="1"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hidden="1"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hidden="1"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hidden="1"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hidden="1"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hidden="1"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hidden="1"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hidden="1"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hidden="1"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hidden="1"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hidden="1"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hidden="1"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hidden="1"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hidden="1"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hidden="1"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hidden="1"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hidden="1"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hidden="1"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hidden="1"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hidden="1"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hidden="1"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hidden="1"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hidden="1"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hidden="1"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hidden="1"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hidden="1"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hidden="1"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hidden="1"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hidden="1"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hidden="1"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hidden="1"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hidden="1"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hidden="1"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hidden="1"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hidden="1"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hidden="1"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hidden="1"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hidden="1"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hidden="1"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hidden="1"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hidden="1"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hidden="1"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hidden="1"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hidden="1"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hidden="1"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hidden="1"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hidden="1"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hidden="1"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hidden="1"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hidden="1"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hidden="1"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hidden="1"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hidden="1"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hidden="1"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hidden="1"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hidden="1"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hidden="1"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hidden="1"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hidden="1"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hidden="1"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hidden="1"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hidden="1"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hidden="1"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hidden="1"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hidden="1"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hidden="1"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hidden="1"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hidden="1"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hidden="1"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hidden="1"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hidden="1"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hidden="1"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hidden="1"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hidden="1"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hidden="1"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hidden="1"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hidden="1"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hidden="1"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hidden="1"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hidden="1"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hidden="1"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hidden="1"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hidden="1"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hidden="1"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hidden="1"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hidden="1"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hidden="1"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hidden="1"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hidden="1"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hidden="1"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hidden="1"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hidden="1"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hidden="1"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hidden="1"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hidden="1"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hidden="1"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hidden="1"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hidden="1"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hidden="1"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hidden="1"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hidden="1"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hidden="1"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hidden="1"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hidden="1"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hidden="1"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hidden="1"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hidden="1"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hidden="1"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hidden="1"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hidden="1"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hidden="1"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hidden="1"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hidden="1"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hidden="1"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hidden="1"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hidden="1"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hidden="1"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hidden="1"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hidden="1"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hidden="1"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hidden="1"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hidden="1"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hidden="1"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hidden="1"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hidden="1"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hidden="1"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hidden="1"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hidden="1"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hidden="1"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hidden="1"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hidden="1"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hidden="1"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hidden="1"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hidden="1"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hidden="1"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hidden="1"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hidden="1"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hidden="1"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hidden="1"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hidden="1"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hidden="1"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hidden="1"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hidden="1"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hidden="1"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hidden="1"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hidden="1"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hidden="1"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hidden="1"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hidden="1"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hidden="1"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hidden="1"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hidden="1"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hidden="1"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hidden="1"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hidden="1"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hidden="1"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hidden="1"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hidden="1"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hidden="1"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hidden="1"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hidden="1"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hidden="1"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hidden="1"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hidden="1"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hidden="1"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hidden="1"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hidden="1"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hidden="1"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hidden="1"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hidden="1"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hidden="1"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hidden="1"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hidden="1"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hidden="1"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hidden="1"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hidden="1"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hidden="1"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hidden="1"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hidden="1"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hidden="1"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hidden="1"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hidden="1"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hidden="1"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hidden="1"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hidden="1"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hidden="1"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hidden="1"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hidden="1"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hidden="1"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hidden="1"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hidden="1"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hidden="1"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hidden="1"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hidden="1"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hidden="1"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hidden="1"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hidden="1"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hidden="1"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hidden="1"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hidden="1"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hidden="1"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hidden="1"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hidden="1"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hidden="1"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hidden="1"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hidden="1"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hidden="1"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hidden="1"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hidden="1"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hidden="1"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hidden="1"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hidden="1"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hidden="1"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hidden="1"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hidden="1"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hidden="1"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hidden="1"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hidden="1"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hidden="1"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hidden="1"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hidden="1"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hidden="1"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hidden="1"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hidden="1"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hidden="1"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hidden="1"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hidden="1"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hidden="1"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hidden="1"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hidden="1"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hidden="1"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hidden="1"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hidden="1"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hidden="1"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hidden="1"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hidden="1"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hidden="1"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hidden="1"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hidden="1"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hidden="1"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hidden="1"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hidden="1"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hidden="1"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hidden="1"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hidden="1"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hidden="1"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hidden="1"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hidden="1"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hidden="1"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hidden="1"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hidden="1"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hidden="1"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hidden="1"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hidden="1"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hidden="1"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hidden="1"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hidden="1"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hidden="1"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hidden="1"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hidden="1"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hidden="1"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hidden="1"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hidden="1"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hidden="1"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hidden="1"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hidden="1"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hidden="1"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hidden="1"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hidden="1"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hidden="1"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hidden="1"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hidden="1"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hidden="1"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hidden="1"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hidden="1"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hidden="1"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hidden="1"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hidden="1"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hidden="1"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hidden="1"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hidden="1"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hidden="1"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hidden="1"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hidden="1"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hidden="1"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hidden="1"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hidden="1"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hidden="1"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hidden="1"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hidden="1"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hidden="1"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hidden="1"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hidden="1"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hidden="1"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hidden="1"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hidden="1"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hidden="1"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hidden="1"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hidden="1"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hidden="1"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hidden="1"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hidden="1"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hidden="1"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hidden="1"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hidden="1"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hidden="1"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hidden="1"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hidden="1"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hidden="1"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hidden="1"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hidden="1"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hidden="1"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hidden="1"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hidden="1"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hidden="1"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hidden="1"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hidden="1"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hidden="1"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hidden="1"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hidden="1"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hidden="1"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hidden="1"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hidden="1"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hidden="1"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hidden="1"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hidden="1"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hidden="1"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hidden="1"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hidden="1"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hidden="1"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hidden="1"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hidden="1"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hidden="1"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hidden="1"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hidden="1"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hidden="1"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hidden="1"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hidden="1"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hidden="1"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hidden="1"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hidden="1"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hidden="1"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hidden="1"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hidden="1"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hidden="1"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hidden="1"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hidden="1"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hidden="1"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hidden="1"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hidden="1"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hidden="1"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hidden="1"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hidden="1"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hidden="1"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hidden="1"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hidden="1"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hidden="1"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hidden="1"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hidden="1"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hidden="1"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hidden="1"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hidden="1"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hidden="1"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hidden="1"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hidden="1"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hidden="1"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hidden="1"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hidden="1"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hidden="1"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hidden="1"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hidden="1"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hidden="1"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hidden="1"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hidden="1"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hidden="1"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hidden="1"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hidden="1"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hidden="1"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hidden="1"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hidden="1"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hidden="1"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hidden="1"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hidden="1"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hidden="1"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hidden="1"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hidden="1"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hidden="1"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hidden="1"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hidden="1"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hidden="1"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hidden="1"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hidden="1"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hidden="1"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hidden="1"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hidden="1"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hidden="1"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hidden="1"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hidden="1"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hidden="1"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hidden="1"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hidden="1"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hidden="1"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hidden="1"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hidden="1"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hidden="1"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hidden="1"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hidden="1"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hidden="1"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hidden="1"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hidden="1"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hidden="1"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hidden="1"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hidden="1"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hidden="1"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hidden="1"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hidden="1"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hidden="1"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hidden="1"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hidden="1"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hidden="1"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hidden="1"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hidden="1"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hidden="1"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hidden="1"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hidden="1"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hidden="1"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hidden="1"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hidden="1"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hidden="1"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hidden="1"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hidden="1"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hidden="1"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hidden="1"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hidden="1"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hidden="1"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hidden="1"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hidden="1"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hidden="1"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hidden="1"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hidden="1"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hidden="1"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hidden="1"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hidden="1"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hidden="1"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hidden="1"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hidden="1"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hidden="1"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hidden="1"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hidden="1"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hidden="1"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hidden="1"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hidden="1"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hidden="1"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hidden="1"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hidden="1"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hidden="1"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hidden="1"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hidden="1"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hidden="1"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hidden="1"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hidden="1"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hidden="1"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hidden="1"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hidden="1"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hidden="1"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hidden="1"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hidden="1"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hidden="1"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hidden="1"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hidden="1"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hidden="1"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hidden="1"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hidden="1"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hidden="1"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hidden="1"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hidden="1"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hidden="1"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hidden="1"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hidden="1"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hidden="1"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hidden="1"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hidden="1"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hidden="1"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hidden="1"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hidden="1"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hidden="1"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hidden="1"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hidden="1"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hidden="1"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hidden="1"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hidden="1"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hidden="1"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hidden="1"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hidden="1"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hidden="1"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hidden="1"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hidden="1"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hidden="1"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hidden="1"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hidden="1"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hidden="1"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hidden="1"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hidden="1"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hidden="1"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hidden="1"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hidden="1"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hidden="1"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hidden="1"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hidden="1"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hidden="1"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hidden="1"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hidden="1"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hidden="1"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hidden="1"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hidden="1"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hidden="1"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hidden="1"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hidden="1"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hidden="1"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hidden="1"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hidden="1"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hidden="1"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hidden="1"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hidden="1"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hidden="1"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hidden="1"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hidden="1"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hidden="1"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hidden="1"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hidden="1"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hidden="1"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hidden="1"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hidden="1"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hidden="1"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hidden="1"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hidden="1"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hidden="1"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hidden="1"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hidden="1"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hidden="1"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hidden="1"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hidden="1"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hidden="1"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hidden="1"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hidden="1"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hidden="1"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hidden="1"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hidden="1"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hidden="1"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hidden="1"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hidden="1"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hidden="1"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hidden="1"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hidden="1"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hidden="1"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hidden="1"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hidden="1"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hidden="1"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hidden="1"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hidden="1"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hidden="1"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hidden="1"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hidden="1"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hidden="1"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hidden="1"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hidden="1"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hidden="1"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hidden="1"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hidden="1"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hidden="1"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hidden="1"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hidden="1"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hidden="1"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hidden="1"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hidden="1"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hidden="1"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hidden="1"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hidden="1"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hidden="1"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hidden="1"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hidden="1"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hidden="1"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hidden="1"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hidden="1"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hidden="1"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hidden="1"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hidden="1"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hidden="1"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hidden="1"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hidden="1"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hidden="1"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hidden="1"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hidden="1"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hidden="1"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hidden="1"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hidden="1"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hidden="1"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hidden="1"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hidden="1"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hidden="1"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hidden="1"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hidden="1"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hidden="1"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hidden="1"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hidden="1"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hidden="1"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hidden="1"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hidden="1"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hidden="1"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hidden="1"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hidden="1"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hidden="1"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hidden="1"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hidden="1"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hidden="1"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hidden="1"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hidden="1"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hidden="1"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hidden="1"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hidden="1"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hidden="1"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hidden="1"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hidden="1"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hidden="1"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hidden="1"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hidden="1"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hidden="1"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hidden="1"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hidden="1"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hidden="1"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hidden="1"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hidden="1"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hidden="1"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hidden="1"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hidden="1"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hidden="1"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hidden="1"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hidden="1"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hidden="1"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hidden="1"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hidden="1"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hidden="1"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hidden="1"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hidden="1"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hidden="1"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hidden="1"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hidden="1"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hidden="1"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hidden="1"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hidden="1"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hidden="1"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hidden="1"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hidden="1"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hidden="1"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hidden="1"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hidden="1"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hidden="1"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hidden="1"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hidden="1"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hidden="1"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hidden="1"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hidden="1"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hidden="1"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hidden="1"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hidden="1"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hidden="1"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hidden="1"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hidden="1"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hidden="1"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hidden="1"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hidden="1"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hidden="1"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hidden="1"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hidden="1"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hidden="1"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hidden="1"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hidden="1"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hidden="1"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hidden="1"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hidden="1"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hidden="1"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hidden="1"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hidden="1"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hidden="1"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hidden="1"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hidden="1"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hidden="1"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hidden="1"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hidden="1"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hidden="1"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hidden="1"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hidden="1"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hidden="1"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hidden="1"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hidden="1"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hidden="1"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hidden="1"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hidden="1"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hidden="1"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hidden="1"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hidden="1"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hidden="1"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hidden="1"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hidden="1"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hidden="1"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hidden="1"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hidden="1"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hidden="1"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hidden="1"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hidden="1"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hidden="1"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hidden="1"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hidden="1"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hidden="1"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hidden="1"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hidden="1"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hidden="1"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hidden="1"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hidden="1"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hidden="1"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hidden="1"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hidden="1"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hidden="1"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hidden="1"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hidden="1"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hidden="1"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hidden="1"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hidden="1"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hidden="1"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hidden="1"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hidden="1"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hidden="1"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hidden="1"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hidden="1"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hidden="1"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hidden="1"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hidden="1"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hidden="1"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hidden="1"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hidden="1"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hidden="1"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hidden="1"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hidden="1"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hidden="1"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hidden="1"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hidden="1"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hidden="1"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hidden="1"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hidden="1"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hidden="1"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hidden="1"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hidden="1"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hidden="1"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hidden="1"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hidden="1"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hidden="1"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hidden="1"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hidden="1"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hidden="1"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hidden="1"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hidden="1"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hidden="1"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hidden="1"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hidden="1"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hidden="1"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hidden="1"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hidden="1"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hidden="1"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hidden="1"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hidden="1"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hidden="1"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hidden="1"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hidden="1"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hidden="1"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hidden="1"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hidden="1"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hidden="1"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hidden="1"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hidden="1"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hidden="1"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hidden="1"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hidden="1"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hidden="1"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hidden="1"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hidden="1"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hidden="1"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hidden="1"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hidden="1"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hidden="1"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hidden="1"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hidden="1"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hidden="1"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hidden="1"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hidden="1"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hidden="1"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hidden="1"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hidden="1"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hidden="1"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hidden="1"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hidden="1"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hidden="1"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hidden="1"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hidden="1"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hidden="1"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hidden="1"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hidden="1"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hidden="1"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hidden="1"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hidden="1"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hidden="1"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hidden="1"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hidden="1"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hidden="1"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hidden="1"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hidden="1"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hidden="1"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hidden="1"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hidden="1"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hidden="1"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hidden="1"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hidden="1"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hidden="1"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hidden="1"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hidden="1"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hidden="1"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hidden="1"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hidden="1"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hidden="1"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hidden="1"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hidden="1"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hidden="1"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hidden="1"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hidden="1"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hidden="1"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hidden="1"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hidden="1"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hidden="1"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hidden="1"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hidden="1"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hidden="1"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hidden="1"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hidden="1"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hidden="1"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hidden="1"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hidden="1"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hidden="1"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hidden="1"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hidden="1"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hidden="1"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hidden="1"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hidden="1"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hidden="1"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hidden="1"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hidden="1"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hidden="1"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hidden="1"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hidden="1"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hidden="1"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hidden="1"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hidden="1"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hidden="1"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hidden="1"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hidden="1"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hidden="1"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hidden="1"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hidden="1"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hidden="1"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hidden="1"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hidden="1"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hidden="1"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hidden="1"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hidden="1"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hidden="1"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hidden="1"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hidden="1"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hidden="1"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hidden="1"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hidden="1"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hidden="1"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hidden="1"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hidden="1"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hidden="1"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hidden="1"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hidden="1"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hidden="1"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hidden="1"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hidden="1"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hidden="1"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hidden="1"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hidden="1"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hidden="1"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hidden="1"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hidden="1"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hidden="1"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hidden="1"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hidden="1"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hidden="1"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hidden="1"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hidden="1"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hidden="1"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hidden="1"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hidden="1"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hidden="1"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hidden="1"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hidden="1"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hidden="1"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hidden="1"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hidden="1"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hidden="1"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hidden="1"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hidden="1"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hidden="1"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hidden="1"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hidden="1"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hidden="1"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hidden="1"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hidden="1"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hidden="1"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hidden="1"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hidden="1"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hidden="1"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hidden="1"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hidden="1"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hidden="1"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hidden="1"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hidden="1"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hidden="1"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hidden="1"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hidden="1"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hidden="1"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hidden="1"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hidden="1"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hidden="1"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hidden="1"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hidden="1"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hidden="1"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hidden="1"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hidden="1"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hidden="1"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hidden="1"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hidden="1"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hidden="1"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hidden="1"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hidden="1"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hidden="1"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hidden="1"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hidden="1"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hidden="1"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hidden="1"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hidden="1"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hidden="1"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hidden="1"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hidden="1"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hidden="1"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hidden="1"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hidden="1"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hidden="1"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hidden="1"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hidden="1"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hidden="1"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hidden="1"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hidden="1"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hidden="1"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hidden="1"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hidden="1"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hidden="1"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hidden="1"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hidden="1"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hidden="1"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hidden="1"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hidden="1"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hidden="1"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hidden="1"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hidden="1"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hidden="1"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hidden="1"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hidden="1"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hidden="1"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hidden="1"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hidden="1"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hidden="1"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hidden="1"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hidden="1"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hidden="1"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hidden="1"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hidden="1"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hidden="1"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hidden="1"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hidden="1"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hidden="1"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hidden="1"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hidden="1"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hidden="1"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hidden="1"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hidden="1"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hidden="1"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hidden="1"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hidden="1"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hidden="1"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hidden="1"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hidden="1"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hidden="1"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hidden="1"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hidden="1"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hidden="1"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hidden="1"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hidden="1"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hidden="1"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hidden="1"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hidden="1"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hidden="1"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hidden="1"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hidden="1"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hidden="1"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hidden="1"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hidden="1"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hidden="1"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hidden="1"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hidden="1"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hidden="1"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hidden="1"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hidden="1"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hidden="1"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hidden="1"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hidden="1"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hidden="1"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hidden="1"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hidden="1"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hidden="1"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hidden="1"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hidden="1"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hidden="1"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hidden="1"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hidden="1"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hidden="1"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hidden="1"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hidden="1"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hidden="1"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hidden="1"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hidden="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hidden="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hidden="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hidden="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hidden="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hidden="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hidden="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hidden="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hidden="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hidden="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hidden="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hidden="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hidden="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hidden="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hidden="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hidden="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hidden="1"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hidden="1"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hidden="1"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hidden="1"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hidden="1"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hidden="1"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hidden="1"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hidden="1"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hidden="1"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hidden="1"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hidden="1"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hidden="1"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hidden="1"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hidden="1"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hidden="1"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hidden="1"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hidden="1"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hidden="1"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hidden="1"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hidden="1"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hidden="1"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hidden="1"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hidden="1"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hidden="1"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hidden="1"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hidden="1"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hidden="1"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hidden="1"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hidden="1"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hidden="1"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hidden="1"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hidden="1"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hidden="1"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hidden="1"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hidden="1"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hidden="1"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hidden="1"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hidden="1"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hidden="1"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hidden="1"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hidden="1"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hidden="1"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hidden="1"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hidden="1"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hidden="1"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hidden="1"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hidden="1"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hidden="1"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hidden="1"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hidden="1"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hidden="1"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hidden="1"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hidden="1"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hidden="1"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hidden="1"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hidden="1"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hidden="1"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hidden="1"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hidden="1"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hidden="1"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hidden="1"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hidden="1"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hidden="1"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hidden="1"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hidden="1"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hidden="1"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hidden="1"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hidden="1"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hidden="1"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hidden="1"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hidden="1"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hidden="1"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hidden="1"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hidden="1"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hidden="1"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hidden="1"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hidden="1"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hidden="1"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hidden="1"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hidden="1"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hidden="1"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hidden="1"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hidden="1"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hidden="1"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hidden="1"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hidden="1"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hidden="1"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hidden="1"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hidden="1"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hidden="1"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hidden="1"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hidden="1"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hidden="1"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hidden="1"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hidden="1"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hidden="1"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hidden="1"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hidden="1"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hidden="1"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hidden="1"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hidden="1"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hidden="1"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hidden="1"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hidden="1"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hidden="1"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hidden="1"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hidden="1"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hidden="1"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hidden="1"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hidden="1"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hidden="1"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hidden="1"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hidden="1"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hidden="1"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hidden="1"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hidden="1"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hidden="1"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hidden="1"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hidden="1"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hidden="1"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hidden="1"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hidden="1"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hidden="1"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hidden="1"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hidden="1"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hidden="1"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hidden="1"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hidden="1"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hidden="1"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hidden="1"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hidden="1"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hidden="1"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hidden="1"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hidden="1"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hidden="1"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hidden="1"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hidden="1"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hidden="1"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hidden="1"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hidden="1"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hidden="1"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hidden="1"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hidden="1"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hidden="1"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hidden="1"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hidden="1"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hidden="1"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hidden="1"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hidden="1"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hidden="1"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hidden="1"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hidden="1"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hidden="1"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hidden="1"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hidden="1"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hidden="1"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hidden="1"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hidden="1"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hidden="1"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hidden="1"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hidden="1"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hidden="1"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hidden="1"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hidden="1"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hidden="1"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hidden="1"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hidden="1"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hidden="1"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hidden="1"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hidden="1"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hidden="1"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hidden="1"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hidden="1"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hidden="1"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hidden="1"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hidden="1"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hidden="1"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hidden="1"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hidden="1"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hidden="1"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hidden="1"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hidden="1"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hidden="1"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hidden="1"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hidden="1"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hidden="1"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hidden="1"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hidden="1"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hidden="1"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hidden="1"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hidden="1"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hidden="1"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hidden="1"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hidden="1"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hidden="1"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hidden="1"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hidden="1"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hidden="1"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hidden="1"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hidden="1"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hidden="1"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hidden="1"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hidden="1"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hidden="1"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hidden="1"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hidden="1"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hidden="1"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hidden="1"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hidden="1"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hidden="1"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hidden="1"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hidden="1"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hidden="1"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hidden="1"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hidden="1"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hidden="1"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hidden="1"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hidden="1"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hidden="1"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hidden="1"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hidden="1"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hidden="1"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hidden="1"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hidden="1"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hidden="1"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hidden="1"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hidden="1"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hidden="1"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hidden="1"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hidden="1"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hidden="1"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hidden="1"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hidden="1"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hidden="1"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hidden="1"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hidden="1"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hidden="1"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hidden="1"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hidden="1"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hidden="1"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hidden="1"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hidden="1"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hidden="1"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hidden="1"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hidden="1"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hidden="1"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hidden="1"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hidden="1"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hidden="1"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hidden="1"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hidden="1"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hidden="1"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hidden="1"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hidden="1"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hidden="1"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hidden="1"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hidden="1"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hidden="1"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hidden="1"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hidden="1"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hidden="1"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hidden="1"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hidden="1"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hidden="1"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hidden="1"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hidden="1"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hidden="1"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hidden="1"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hidden="1"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hidden="1"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hidden="1"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hidden="1"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hidden="1"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hidden="1"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hidden="1"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hidden="1"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hidden="1"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hidden="1"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hidden="1"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hidden="1"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hidden="1"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hidden="1"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hidden="1"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hidden="1"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hidden="1"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hidden="1"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hidden="1"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hidden="1"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hidden="1"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hidden="1"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hidden="1"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hidden="1"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hidden="1"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hidden="1"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hidden="1"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hidden="1"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hidden="1"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hidden="1"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hidden="1"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hidden="1"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hidden="1"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hidden="1"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hidden="1"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hidden="1"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hidden="1"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hidden="1"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hidden="1"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hidden="1"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hidden="1"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hidden="1"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hidden="1"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hidden="1"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hidden="1"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hidden="1"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hidden="1"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hidden="1"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hidden="1"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hidden="1"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hidden="1"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hidden="1"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hidden="1"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hidden="1"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hidden="1"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hidden="1"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hidden="1"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hidden="1"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hidden="1"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hidden="1"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hidden="1"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hidden="1"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hidden="1"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hidden="1"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hidden="1"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hidden="1"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hidden="1"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hidden="1"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hidden="1"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hidden="1"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hidden="1"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hidden="1"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hidden="1"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hidden="1"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hidden="1"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hidden="1"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hidden="1"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hidden="1"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hidden="1"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hidden="1"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hidden="1"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hidden="1"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hidden="1"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hidden="1"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hidden="1"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hidden="1"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hidden="1"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hidden="1"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hidden="1"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hidden="1"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hidden="1"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hidden="1"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hidden="1"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hidden="1"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hidden="1"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hidden="1"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hidden="1"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hidden="1"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hidden="1"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hidden="1"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hidden="1"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hidden="1"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hidden="1"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hidden="1"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hidden="1"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hidden="1"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hidden="1"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hidden="1"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hidden="1"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hidden="1"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hidden="1"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hidden="1"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hidden="1"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hidden="1"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hidden="1"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hidden="1"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hidden="1"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hidden="1"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hidden="1"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hidden="1"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hidden="1"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hidden="1"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hidden="1"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hidden="1"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hidden="1"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hidden="1"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hidden="1"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hidden="1"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hidden="1"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hidden="1"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hidden="1"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hidden="1"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hidden="1"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hidden="1"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hidden="1"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hidden="1"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hidden="1"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hidden="1"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hidden="1"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hidden="1"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hidden="1"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hidden="1"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hidden="1"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hidden="1"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hidden="1"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hidden="1"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hidden="1"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hidden="1"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hidden="1"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hidden="1"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hidden="1"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hidden="1"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hidden="1"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hidden="1"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hidden="1"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hidden="1"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hidden="1"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hidden="1"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hidden="1"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hidden="1"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hidden="1"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hidden="1"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hidden="1"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hidden="1"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hidden="1"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hidden="1"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hidden="1"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hidden="1"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hidden="1"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hidden="1"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hidden="1"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hidden="1"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hidden="1"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hidden="1"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hidden="1"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hidden="1"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hidden="1"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hidden="1"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hidden="1"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hidden="1"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hidden="1"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hidden="1"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hidden="1"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hidden="1"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hidden="1"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hidden="1"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hidden="1"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hidden="1"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hidden="1"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hidden="1"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hidden="1"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hidden="1"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hidden="1"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hidden="1"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hidden="1"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hidden="1"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hidden="1"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hidden="1"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hidden="1"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hidden="1"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hidden="1"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hidden="1"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hidden="1"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hidden="1"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hidden="1"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hidden="1"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hidden="1"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hidden="1"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hidden="1"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hidden="1"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hidden="1"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hidden="1"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hidden="1"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hidden="1"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hidden="1"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hidden="1"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hidden="1"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hidden="1"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hidden="1"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hidden="1"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hidden="1"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hidden="1"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hidden="1"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hidden="1"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hidden="1"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hidden="1"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hidden="1"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hidden="1"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hidden="1"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hidden="1"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hidden="1"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hidden="1"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hidden="1"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hidden="1"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hidden="1"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hidden="1"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hidden="1"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hidden="1"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hidden="1"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hidden="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hidden="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hidden="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hidden="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hidden="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hidden="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hidden="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hidden="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hidden="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hidden="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hidden="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hidden="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hidden="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hidden="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hidden="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hidden="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hidden="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hidden="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hidden="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hidden="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hidden="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hidden="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hidden="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hidden="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hidden="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hidden="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hidden="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hidden="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hidden="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hidden="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hidden="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hidden="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hidden="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hidden="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hidden="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hidden="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hidden="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hidden="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hidden="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hidden="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hidden="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hidden="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hidden="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hidden="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hidden="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hidden="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hidden="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hidden="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hidden="1"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hidden="1"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hidden="1"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hidden="1"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hidden="1"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hidden="1"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hidden="1"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hidden="1"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hidden="1"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hidden="1"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hidden="1"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hidden="1"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hidden="1"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hidden="1"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hidden="1"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hidden="1"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hidden="1"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hidden="1"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hidden="1"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hidden="1"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hidden="1"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hidden="1"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hidden="1"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hidden="1"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hidden="1"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hidden="1"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hidden="1"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hidden="1"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hidden="1"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hidden="1"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hidden="1"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hidden="1"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hidden="1"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hidden="1"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hidden="1"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hidden="1"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hidden="1"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hidden="1"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hidden="1"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hidden="1"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hidden="1"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hidden="1"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hidden="1"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hidden="1"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hidden="1"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hidden="1"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hidden="1"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hidden="1"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hidden="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hidden="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hidden="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hidden="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hidden="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hidden="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hidden="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hidden="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hidden="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hidden="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hidden="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hidden="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hidden="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hidden="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hidden="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hidden="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hidden="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hidden="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hidden="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hidden="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hidden="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hidden="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hidden="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hidden="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hidden="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hidden="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hidden="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hidden="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hidden="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hidden="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hidden="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hidden="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hidden="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hidden="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hidden="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hidden="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hidden="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hidden="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hidden="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hidden="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hidden="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hidden="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hidden="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hidden="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hidden="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hidden="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hidden="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hidden="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hidden="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hidden="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hidden="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hidden="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hidden="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hidden="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hidden="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hidden="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hidden="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hidden="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hidden="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hidden="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hidden="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hidden="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hidden="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hidden="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hidden="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hidden="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hidden="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hidden="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hidden="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hidden="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hidden="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hidden="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hidden="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hidden="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hidden="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hidden="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hidden="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hidden="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hidden="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hidden="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hidden="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hidden="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hidden="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hidden="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hidden="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hidden="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hidden="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hidden="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hidden="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hidden="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hidden="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hidden="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hidden="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hidden="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hidden="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hidden="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hidden="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hidden="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hidden="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hidden="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hidden="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hidden="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hidden="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hidden="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hidden="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hidden="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hidden="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hidden="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hidden="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hidden="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hidden="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hidden="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hidden="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hidden="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hidden="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hidden="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hidden="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hidden="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hidden="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hidden="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hidden="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hidden="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hidden="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hidden="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hidden="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hidden="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hidden="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hidden="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hidden="1"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hidden="1"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hidden="1"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hidden="1"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hidden="1"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hidden="1"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hidden="1"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hidden="1"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hidden="1"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hidden="1"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hidden="1"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hidden="1"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hidden="1"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hidden="1"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hidden="1"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hidden="1"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hidden="1"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hidden="1"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hidden="1"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hidden="1"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hidden="1"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hidden="1"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hidden="1"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hidden="1"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hidden="1"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hidden="1"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hidden="1"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hidden="1"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hidden="1"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hidden="1"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hidden="1"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hidden="1"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hidden="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hidden="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hidden="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hidden="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hidden="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hidden="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hidden="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hidden="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hidden="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hidden="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hidden="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hidden="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hidden="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hidden="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hidden="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hidden="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hidden="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hidden="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hidden="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hidden="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hidden="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hidden="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hidden="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hidden="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hidden="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hidden="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hidden="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hidden="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hidden="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hidden="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hidden="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hidden="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hidden="1"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hidden="1"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hidden="1"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hidden="1"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hidden="1"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hidden="1"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hidden="1"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hidden="1"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hidden="1"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hidden="1"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hidden="1"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hidden="1"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hidden="1"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hidden="1"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hidden="1"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hidden="1"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hidden="1"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hidden="1"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hidden="1"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hidden="1"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hidden="1"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hidden="1"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hidden="1"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hidden="1"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hidden="1"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hidden="1"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hidden="1"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hidden="1"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hidden="1"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hidden="1"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hidden="1"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hidden="1"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hidden="1"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hidden="1"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hidden="1"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hidden="1"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hidden="1"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hidden="1"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hidden="1"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hidden="1"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hidden="1"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hidden="1"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hidden="1"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hidden="1"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hidden="1"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hidden="1"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hidden="1"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hidden="1"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hidden="1"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hidden="1"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hidden="1"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hidden="1"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hidden="1"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hidden="1"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hidden="1"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hidden="1"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hidden="1"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hidden="1"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hidden="1"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hidden="1"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hidden="1"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hidden="1"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hidden="1"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hidden="1"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hidden="1"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hidden="1"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hidden="1"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hidden="1"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hidden="1"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hidden="1"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hidden="1"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hidden="1"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hidden="1"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hidden="1"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hidden="1"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hidden="1"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hidden="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hidden="1"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hidden="1"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hidden="1"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hidden="1"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hidden="1"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hidden="1"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hidden="1"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hidden="1"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hidden="1"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hidden="1"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hidden="1"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hidden="1"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hidden="1"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hidden="1"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hidden="1"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hidden="1"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hidden="1"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hidden="1"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hidden="1"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hidden="1"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hidden="1"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hidden="1"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hidden="1"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hidden="1"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hidden="1"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hidden="1"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hidden="1"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hidden="1"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hidden="1"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hidden="1"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hidden="1"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hidden="1"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hidden="1"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hidden="1"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hidden="1"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hidden="1"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hidden="1"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hidden="1"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hidden="1"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hidden="1"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hidden="1"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hidden="1"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hidden="1"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hidden="1"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hidden="1"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hidden="1"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hidden="1"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hidden="1"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hidden="1"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hidden="1"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hidden="1"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hidden="1"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hidden="1"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hidden="1"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hidden="1"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hidden="1"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hidden="1"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hidden="1"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hidden="1"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hidden="1"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hidden="1"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hidden="1"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hidden="1"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hidden="1"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hidden="1"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hidden="1"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hidden="1"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hidden="1"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hidden="1"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hidden="1"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hidden="1"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hidden="1"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hidden="1"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hidden="1"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hidden="1"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hidden="1"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hidden="1"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hidden="1"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hidden="1"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hidden="1"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hidden="1"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hidden="1"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hidden="1"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hidden="1"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hidden="1"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hidden="1"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hidden="1"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hidden="1"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hidden="1"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hidden="1"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hidden="1"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hidden="1"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hidden="1"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hidden="1"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hidden="1"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hidden="1"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hidden="1"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hidden="1"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hidden="1"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hidden="1"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hidden="1"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hidden="1"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hidden="1"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hidden="1"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hidden="1"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hidden="1"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hidden="1"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hidden="1"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hidden="1"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hidden="1"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hidden="1"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hidden="1"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hidden="1"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hidden="1"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hidden="1"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hidden="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hidden="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hidden="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hidden="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hidden="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hidden="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hidden="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hidden="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hidden="1"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hidden="1"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hidden="1"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hidden="1"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hidden="1"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hidden="1"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hidden="1"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hidden="1"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hidden="1"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hidden="1"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hidden="1"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hidden="1"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hidden="1"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hidden="1"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hidden="1"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hidden="1"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hidden="1"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hidden="1"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hidden="1"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hidden="1"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hidden="1"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hidden="1"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hidden="1"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hidden="1"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hidden="1"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hidden="1"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hidden="1"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hidden="1"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hidden="1"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hidden="1"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hidden="1"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hidden="1"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hidden="1"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hidden="1"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hidden="1"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hidden="1"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hidden="1"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hidden="1"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hidden="1"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hidden="1"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hidden="1"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hidden="1"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hidden="1"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hidden="1"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hidden="1"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hidden="1"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hidden="1"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hidden="1"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hidden="1"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hidden="1"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hidden="1"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hidden="1"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hidden="1"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hidden="1"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hidden="1"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hidden="1"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hidden="1"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hidden="1"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hidden="1"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hidden="1"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hidden="1"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hidden="1"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hidden="1"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hidden="1"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hidden="1"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hidden="1"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hidden="1"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hidden="1"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hidden="1"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hidden="1"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hidden="1"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hidden="1"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hidden="1"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hidden="1"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hidden="1"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hidden="1"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hidden="1"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hidden="1"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hidden="1"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hidden="1"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hidden="1"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hidden="1"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hidden="1"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hidden="1"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hidden="1"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hidden="1"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hidden="1"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hidden="1"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hidden="1"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hidden="1"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hidden="1"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hidden="1"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hidden="1"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hidden="1"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hidden="1"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hidden="1"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hidden="1"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hidden="1"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hidden="1"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hidden="1"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hidden="1"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hidden="1"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hidden="1"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hidden="1"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hidden="1"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hidden="1"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hidden="1"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hidden="1"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hidden="1"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hidden="1"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hidden="1"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hidden="1"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hidden="1"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hidden="1"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hidden="1"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hidden="1"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hidden="1"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hidden="1"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hidden="1"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hidden="1"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hidden="1"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hidden="1"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hidden="1"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hidden="1"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hidden="1"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hidden="1"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510" xr:uid="{00000000-0009-0000-0000-000002000000}">
    <filterColumn colId="1">
      <filters>
        <filter val="Mikus 2017"/>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66"/>
  <sheetViews>
    <sheetView zoomScale="80" zoomScaleNormal="80" workbookViewId="0">
      <pane xSplit="4" ySplit="1" topLeftCell="E162" activePane="bottomRight" state="frozen"/>
      <selection pane="topRight" activeCell="E1" sqref="E1"/>
      <selection pane="bottomLeft" activeCell="A2" sqref="A2"/>
      <selection pane="bottomRight" activeCell="F185" sqref="F185"/>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19" style="176" customWidth="1"/>
    <col min="31" max="31" width="28.375" style="176" bestFit="1" customWidth="1"/>
    <col min="32" max="32" width="23.625" style="23" bestFit="1" customWidth="1"/>
    <col min="33" max="33" width="27.75" style="177" bestFit="1" customWidth="1"/>
    <col min="34" max="34" width="19" style="24" bestFit="1" customWidth="1"/>
    <col min="35" max="35" width="38" style="23" bestFit="1" customWidth="1"/>
    <col min="36" max="36" width="38" style="23" customWidth="1"/>
    <col min="37" max="37" width="13.875" style="52" bestFit="1" customWidth="1"/>
    <col min="38" max="38" width="40.125" style="52" bestFit="1" customWidth="1"/>
    <col min="39" max="39" width="38.625" style="52" bestFit="1" customWidth="1"/>
    <col min="40" max="40" width="23.625" style="52" bestFit="1" customWidth="1"/>
    <col min="41" max="16384" width="11" style="30"/>
  </cols>
  <sheetData>
    <row r="1" spans="1:40" s="29" customFormat="1" x14ac:dyDescent="0.2">
      <c r="A1" s="29" t="s">
        <v>11</v>
      </c>
      <c r="B1" s="95" t="s">
        <v>1076</v>
      </c>
      <c r="C1" s="96" t="s">
        <v>13</v>
      </c>
      <c r="D1" s="95" t="s">
        <v>14</v>
      </c>
      <c r="E1" s="102" t="s">
        <v>1397</v>
      </c>
      <c r="F1" s="36" t="s">
        <v>1077</v>
      </c>
      <c r="G1" s="104" t="s">
        <v>1398</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3054</v>
      </c>
      <c r="AE1" s="10" t="s">
        <v>26</v>
      </c>
      <c r="AF1" s="12" t="s">
        <v>27</v>
      </c>
      <c r="AG1" s="12" t="s">
        <v>28</v>
      </c>
      <c r="AH1" s="13" t="s">
        <v>29</v>
      </c>
      <c r="AI1" s="12" t="s">
        <v>30</v>
      </c>
      <c r="AJ1" s="12" t="s">
        <v>31</v>
      </c>
      <c r="AK1" s="14" t="s">
        <v>32</v>
      </c>
      <c r="AL1" s="74" t="s">
        <v>33</v>
      </c>
      <c r="AM1" s="74" t="s">
        <v>34</v>
      </c>
      <c r="AN1" s="14" t="s">
        <v>35</v>
      </c>
    </row>
    <row r="2" spans="1:40"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1319</v>
      </c>
      <c r="AC2" s="176" t="s">
        <v>59</v>
      </c>
      <c r="AD2" s="176" t="s">
        <v>3019</v>
      </c>
      <c r="AE2" s="176" t="s">
        <v>166</v>
      </c>
      <c r="AF2" s="177"/>
      <c r="AG2" s="177" t="s">
        <v>361</v>
      </c>
      <c r="AH2" s="178"/>
      <c r="AI2" s="177"/>
      <c r="AJ2" s="177" t="s">
        <v>1320</v>
      </c>
      <c r="AK2" s="193"/>
      <c r="AL2" s="193"/>
      <c r="AM2" s="193"/>
      <c r="AN2" s="193"/>
    </row>
    <row r="3" spans="1:40"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D3" s="176" t="s">
        <v>3022</v>
      </c>
      <c r="AF3" s="177"/>
      <c r="AG3" s="177" t="s">
        <v>1120</v>
      </c>
      <c r="AH3" s="178"/>
      <c r="AI3" s="177"/>
      <c r="AJ3" s="177"/>
      <c r="AK3" s="193"/>
      <c r="AL3" s="193"/>
      <c r="AM3" s="193"/>
      <c r="AN3" s="193"/>
    </row>
    <row r="4" spans="1:40"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D4" s="176" t="s">
        <v>3022</v>
      </c>
      <c r="AF4" s="177"/>
      <c r="AG4" s="177" t="s">
        <v>1120</v>
      </c>
      <c r="AH4" s="178"/>
      <c r="AI4" s="177"/>
      <c r="AJ4" s="177"/>
      <c r="AK4" s="193" t="s">
        <v>61</v>
      </c>
      <c r="AL4" s="193"/>
      <c r="AM4" s="193"/>
      <c r="AN4" s="193"/>
    </row>
    <row r="5" spans="1:40"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D5" s="176" t="s">
        <v>3022</v>
      </c>
      <c r="AF5" s="177"/>
      <c r="AG5" s="177" t="s">
        <v>1120</v>
      </c>
      <c r="AH5" s="178"/>
      <c r="AI5" s="177"/>
      <c r="AJ5" s="177"/>
      <c r="AK5" s="193" t="s">
        <v>61</v>
      </c>
      <c r="AL5" s="193"/>
      <c r="AM5" s="193"/>
      <c r="AN5" s="193"/>
    </row>
    <row r="6" spans="1:40"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W6" s="181" t="s">
        <v>2983</v>
      </c>
      <c r="X6" s="176">
        <v>200</v>
      </c>
      <c r="Y6" s="180"/>
      <c r="Z6" s="180" t="s">
        <v>57</v>
      </c>
      <c r="AA6" s="176" t="s">
        <v>58</v>
      </c>
      <c r="AB6" s="176" t="s">
        <v>830</v>
      </c>
      <c r="AC6" s="176" t="s">
        <v>59</v>
      </c>
      <c r="AD6" s="176" t="s">
        <v>3019</v>
      </c>
      <c r="AF6" s="177"/>
      <c r="AG6" s="177" t="s">
        <v>1123</v>
      </c>
      <c r="AH6" s="178"/>
      <c r="AI6" s="177"/>
      <c r="AJ6" s="177"/>
      <c r="AK6" s="193" t="s">
        <v>61</v>
      </c>
      <c r="AL6" s="193"/>
      <c r="AM6" s="193"/>
      <c r="AN6" s="193"/>
    </row>
    <row r="7" spans="1:40"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W7" s="181" t="s">
        <v>2983</v>
      </c>
      <c r="X7" s="176">
        <v>200</v>
      </c>
      <c r="Y7" s="180"/>
      <c r="Z7" s="180" t="s">
        <v>57</v>
      </c>
      <c r="AA7" s="176" t="s">
        <v>58</v>
      </c>
      <c r="AB7" s="176" t="s">
        <v>830</v>
      </c>
      <c r="AC7" s="176" t="s">
        <v>59</v>
      </c>
      <c r="AD7" s="176" t="s">
        <v>3019</v>
      </c>
      <c r="AF7" s="177"/>
      <c r="AG7" s="177" t="s">
        <v>1123</v>
      </c>
      <c r="AH7" s="178"/>
      <c r="AI7" s="177"/>
      <c r="AJ7" s="177"/>
      <c r="AK7" s="193" t="s">
        <v>61</v>
      </c>
      <c r="AL7" s="193"/>
      <c r="AM7" s="193"/>
      <c r="AN7" s="193"/>
    </row>
    <row r="8" spans="1:40"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D8" s="176" t="s">
        <v>3020</v>
      </c>
      <c r="AF8" s="177" t="s">
        <v>1102</v>
      </c>
      <c r="AH8" s="178"/>
      <c r="AI8" s="177"/>
      <c r="AJ8" s="177" t="s">
        <v>1103</v>
      </c>
      <c r="AK8" s="193"/>
      <c r="AL8" s="193"/>
      <c r="AM8" s="193"/>
      <c r="AN8" s="193"/>
    </row>
    <row r="9" spans="1:40"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D9" s="176" t="s">
        <v>3021</v>
      </c>
      <c r="AF9" s="177" t="s">
        <v>1104</v>
      </c>
      <c r="AH9" s="178"/>
      <c r="AI9" s="177"/>
      <c r="AJ9" s="177" t="s">
        <v>1105</v>
      </c>
      <c r="AK9" s="193"/>
      <c r="AL9" s="193"/>
      <c r="AM9" s="193"/>
      <c r="AN9" s="193"/>
    </row>
    <row r="10" spans="1:40"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D10" s="176" t="s">
        <v>3020</v>
      </c>
      <c r="AF10" s="177" t="s">
        <v>1102</v>
      </c>
      <c r="AH10" s="178"/>
      <c r="AI10" s="177"/>
      <c r="AJ10" s="177" t="s">
        <v>1103</v>
      </c>
      <c r="AK10" s="193"/>
      <c r="AL10" s="193"/>
      <c r="AM10" s="193"/>
      <c r="AN10" s="193"/>
    </row>
    <row r="11" spans="1:40"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D11" s="176" t="s">
        <v>3021</v>
      </c>
      <c r="AF11" s="177" t="s">
        <v>1104</v>
      </c>
      <c r="AH11" s="178"/>
      <c r="AI11" s="177"/>
      <c r="AJ11" s="177" t="s">
        <v>1105</v>
      </c>
      <c r="AK11" s="193"/>
      <c r="AL11" s="193"/>
      <c r="AM11" s="193"/>
      <c r="AN11" s="193"/>
    </row>
    <row r="12" spans="1:40"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1316</v>
      </c>
      <c r="AC12" s="176" t="s">
        <v>59</v>
      </c>
      <c r="AD12" s="176" t="s">
        <v>3022</v>
      </c>
      <c r="AE12" s="176" t="s">
        <v>1317</v>
      </c>
      <c r="AF12" s="177"/>
      <c r="AH12" s="178"/>
      <c r="AI12" s="177"/>
      <c r="AJ12" s="177"/>
      <c r="AK12" s="193"/>
      <c r="AL12" s="193"/>
      <c r="AM12" s="193"/>
      <c r="AN12" s="193"/>
    </row>
    <row r="13" spans="1:40"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1318</v>
      </c>
      <c r="AC13" s="176" t="s">
        <v>59</v>
      </c>
      <c r="AD13" s="176" t="s">
        <v>3025</v>
      </c>
      <c r="AE13" s="176" t="s">
        <v>111</v>
      </c>
      <c r="AF13" s="177"/>
      <c r="AH13" s="178"/>
      <c r="AI13" s="177"/>
      <c r="AJ13" s="177"/>
      <c r="AK13" s="193"/>
      <c r="AL13" s="193"/>
      <c r="AM13" s="193"/>
      <c r="AN13" s="193"/>
    </row>
    <row r="14" spans="1:40"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1316</v>
      </c>
      <c r="AC14" s="176" t="s">
        <v>59</v>
      </c>
      <c r="AD14" s="176" t="s">
        <v>3022</v>
      </c>
      <c r="AE14" s="176" t="s">
        <v>1317</v>
      </c>
      <c r="AF14" s="177"/>
      <c r="AH14" s="178"/>
      <c r="AI14" s="177"/>
      <c r="AJ14" s="177"/>
      <c r="AK14" s="193"/>
      <c r="AL14" s="193"/>
      <c r="AM14" s="193"/>
      <c r="AN14" s="193"/>
    </row>
    <row r="15" spans="1:40"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1126</v>
      </c>
      <c r="X15" s="158">
        <v>500</v>
      </c>
      <c r="Y15" s="159"/>
      <c r="Z15" s="159" t="s">
        <v>57</v>
      </c>
      <c r="AA15" s="158" t="s">
        <v>58</v>
      </c>
      <c r="AB15" s="176" t="s">
        <v>3026</v>
      </c>
      <c r="AC15" s="158" t="s">
        <v>59</v>
      </c>
      <c r="AD15" s="176" t="s">
        <v>3029</v>
      </c>
      <c r="AE15" s="158" t="s">
        <v>91</v>
      </c>
      <c r="AF15" s="160"/>
      <c r="AG15" s="160" t="s">
        <v>1148</v>
      </c>
      <c r="AH15" s="174"/>
      <c r="AI15" s="175"/>
      <c r="AJ15" s="175"/>
      <c r="AK15" s="193"/>
      <c r="AL15" s="193"/>
      <c r="AM15" s="193"/>
      <c r="AN15" s="193"/>
    </row>
    <row r="16" spans="1:40"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1126</v>
      </c>
      <c r="X16" s="158">
        <v>500</v>
      </c>
      <c r="Y16" s="159"/>
      <c r="Z16" s="159" t="s">
        <v>57</v>
      </c>
      <c r="AA16" s="158" t="s">
        <v>58</v>
      </c>
      <c r="AB16" s="176" t="s">
        <v>3026</v>
      </c>
      <c r="AC16" s="158" t="s">
        <v>59</v>
      </c>
      <c r="AD16" s="176" t="s">
        <v>3029</v>
      </c>
      <c r="AE16" s="158" t="s">
        <v>91</v>
      </c>
      <c r="AF16" s="160"/>
      <c r="AG16" s="160" t="s">
        <v>1148</v>
      </c>
      <c r="AH16" s="174"/>
      <c r="AI16" s="175"/>
      <c r="AJ16" s="175"/>
      <c r="AK16" s="193"/>
      <c r="AL16" s="193"/>
      <c r="AM16" s="193"/>
      <c r="AN16" s="193"/>
    </row>
    <row r="17" spans="1:40"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2982</v>
      </c>
      <c r="X17" s="176">
        <v>600</v>
      </c>
      <c r="Y17" s="180"/>
      <c r="Z17" s="180" t="s">
        <v>57</v>
      </c>
      <c r="AA17" s="176" t="s">
        <v>58</v>
      </c>
      <c r="AB17" s="176" t="s">
        <v>1124</v>
      </c>
      <c r="AC17" s="176" t="s">
        <v>59</v>
      </c>
      <c r="AD17" s="176" t="s">
        <v>3024</v>
      </c>
      <c r="AE17" s="176" t="s">
        <v>91</v>
      </c>
      <c r="AF17" s="177"/>
      <c r="AG17" s="160" t="s">
        <v>1125</v>
      </c>
      <c r="AH17" s="178"/>
      <c r="AI17" s="177"/>
      <c r="AJ17" s="177"/>
      <c r="AK17" s="193"/>
      <c r="AL17" s="193"/>
      <c r="AM17" s="193"/>
      <c r="AN17" s="193"/>
    </row>
    <row r="18" spans="1:40"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1124</v>
      </c>
      <c r="AC18" s="176" t="s">
        <v>59</v>
      </c>
      <c r="AD18" s="176" t="s">
        <v>3024</v>
      </c>
      <c r="AE18" s="176" t="s">
        <v>91</v>
      </c>
      <c r="AF18" s="177"/>
      <c r="AG18" s="160" t="s">
        <v>1125</v>
      </c>
      <c r="AH18" s="178"/>
      <c r="AI18" s="177"/>
      <c r="AJ18" s="177"/>
      <c r="AK18" s="193"/>
      <c r="AL18" s="193"/>
      <c r="AM18" s="193"/>
      <c r="AN18" s="193"/>
    </row>
    <row r="19" spans="1:40"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1147</v>
      </c>
      <c r="AC19" s="176" t="s">
        <v>59</v>
      </c>
      <c r="AD19" s="176" t="s">
        <v>3028</v>
      </c>
      <c r="AE19" s="176" t="s">
        <v>91</v>
      </c>
      <c r="AF19" s="177" t="s">
        <v>1137</v>
      </c>
      <c r="AG19" s="177" t="s">
        <v>2933</v>
      </c>
      <c r="AH19" s="178"/>
      <c r="AI19" s="177"/>
      <c r="AJ19" s="177"/>
      <c r="AK19" s="193"/>
      <c r="AL19" s="193"/>
      <c r="AM19" s="193"/>
      <c r="AN19" s="193"/>
    </row>
    <row r="20" spans="1:40"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1147</v>
      </c>
      <c r="AC20" s="176" t="s">
        <v>59</v>
      </c>
      <c r="AD20" s="176" t="s">
        <v>3028</v>
      </c>
      <c r="AE20" s="136" t="s">
        <v>91</v>
      </c>
      <c r="AF20" s="177" t="s">
        <v>1137</v>
      </c>
      <c r="AG20" s="177" t="s">
        <v>2933</v>
      </c>
      <c r="AH20" s="174"/>
      <c r="AI20" s="175"/>
      <c r="AJ20" s="175"/>
      <c r="AK20" s="193"/>
      <c r="AL20" s="193"/>
      <c r="AM20" s="193"/>
      <c r="AN20" s="193"/>
    </row>
    <row r="21" spans="1:40"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1127</v>
      </c>
      <c r="AC21" s="206" t="s">
        <v>59</v>
      </c>
      <c r="AD21" s="176" t="s">
        <v>3029</v>
      </c>
      <c r="AE21" s="206" t="s">
        <v>91</v>
      </c>
      <c r="AF21" s="208" t="s">
        <v>1128</v>
      </c>
      <c r="AG21" s="208" t="s">
        <v>1129</v>
      </c>
      <c r="AH21" s="209"/>
      <c r="AI21" s="208"/>
      <c r="AJ21" s="208" t="s">
        <v>1130</v>
      </c>
      <c r="AK21" s="193"/>
      <c r="AL21" s="193"/>
      <c r="AM21" s="193"/>
      <c r="AN21" s="193"/>
    </row>
    <row r="22" spans="1:40"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1127</v>
      </c>
      <c r="AC22" s="206" t="s">
        <v>59</v>
      </c>
      <c r="AD22" s="176" t="s">
        <v>3029</v>
      </c>
      <c r="AE22" s="206" t="s">
        <v>91</v>
      </c>
      <c r="AF22" s="208" t="s">
        <v>1131</v>
      </c>
      <c r="AG22" s="208" t="s">
        <v>1132</v>
      </c>
      <c r="AH22" s="209"/>
      <c r="AI22" s="208"/>
      <c r="AJ22" s="208" t="s">
        <v>1130</v>
      </c>
      <c r="AK22" s="193"/>
      <c r="AL22" s="193"/>
      <c r="AM22" s="193"/>
      <c r="AN22" s="193"/>
    </row>
    <row r="23" spans="1:40"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1127</v>
      </c>
      <c r="AC23" s="206" t="s">
        <v>59</v>
      </c>
      <c r="AD23" s="176" t="s">
        <v>3029</v>
      </c>
      <c r="AE23" s="206" t="s">
        <v>91</v>
      </c>
      <c r="AF23" s="208" t="s">
        <v>1128</v>
      </c>
      <c r="AG23" s="208" t="s">
        <v>1129</v>
      </c>
      <c r="AH23" s="209"/>
      <c r="AI23" s="208"/>
      <c r="AJ23" s="208" t="s">
        <v>1130</v>
      </c>
      <c r="AK23" s="193"/>
      <c r="AL23" s="193"/>
      <c r="AM23" s="193"/>
      <c r="AN23" s="193"/>
    </row>
    <row r="24" spans="1:40"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1127</v>
      </c>
      <c r="AC24" s="206" t="s">
        <v>59</v>
      </c>
      <c r="AD24" s="176" t="s">
        <v>3029</v>
      </c>
      <c r="AE24" s="206" t="s">
        <v>91</v>
      </c>
      <c r="AF24" s="208" t="s">
        <v>1131</v>
      </c>
      <c r="AG24" s="208" t="s">
        <v>1132</v>
      </c>
      <c r="AH24" s="209"/>
      <c r="AI24" s="208"/>
      <c r="AJ24" s="208" t="s">
        <v>1130</v>
      </c>
      <c r="AK24" s="193"/>
      <c r="AL24" s="193"/>
      <c r="AM24" s="193"/>
      <c r="AN24" s="193"/>
    </row>
    <row r="25" spans="1:40"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1127</v>
      </c>
      <c r="AC25" s="176" t="s">
        <v>59</v>
      </c>
      <c r="AD25" s="176" t="s">
        <v>3029</v>
      </c>
      <c r="AE25" s="176" t="s">
        <v>91</v>
      </c>
      <c r="AF25" s="177" t="s">
        <v>1128</v>
      </c>
      <c r="AG25" s="177" t="s">
        <v>1133</v>
      </c>
      <c r="AH25" s="178"/>
      <c r="AI25" s="177"/>
      <c r="AJ25" s="177" t="s">
        <v>1130</v>
      </c>
      <c r="AK25" s="193"/>
      <c r="AL25" s="193"/>
      <c r="AM25" s="193"/>
      <c r="AN25" s="193"/>
    </row>
    <row r="26" spans="1:40"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1127</v>
      </c>
      <c r="AC26" s="176" t="s">
        <v>59</v>
      </c>
      <c r="AD26" s="176" t="s">
        <v>3029</v>
      </c>
      <c r="AE26" s="176" t="s">
        <v>91</v>
      </c>
      <c r="AF26" s="177" t="s">
        <v>1131</v>
      </c>
      <c r="AG26" s="177" t="s">
        <v>1134</v>
      </c>
      <c r="AH26" s="178"/>
      <c r="AI26" s="177"/>
      <c r="AJ26" s="177" t="s">
        <v>1130</v>
      </c>
      <c r="AK26" s="193"/>
      <c r="AL26" s="193"/>
      <c r="AM26" s="193"/>
      <c r="AN26" s="193"/>
    </row>
    <row r="27" spans="1:40"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76" t="s">
        <v>3022</v>
      </c>
      <c r="AE27" s="136"/>
      <c r="AF27" s="174"/>
      <c r="AG27" s="174" t="s">
        <v>1392</v>
      </c>
      <c r="AH27" s="174"/>
      <c r="AI27" s="175">
        <v>120</v>
      </c>
      <c r="AJ27" s="175"/>
      <c r="AK27" s="193"/>
      <c r="AL27" s="193"/>
      <c r="AM27" s="193"/>
      <c r="AN27" s="193"/>
    </row>
    <row r="28" spans="1:40"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1149</v>
      </c>
      <c r="X28" s="158">
        <v>600</v>
      </c>
      <c r="Y28" s="159"/>
      <c r="Z28" s="159" t="s">
        <v>57</v>
      </c>
      <c r="AA28" s="158" t="s">
        <v>58</v>
      </c>
      <c r="AB28" s="176" t="s">
        <v>182</v>
      </c>
      <c r="AC28" s="158" t="s">
        <v>59</v>
      </c>
      <c r="AD28" s="176" t="s">
        <v>3022</v>
      </c>
      <c r="AE28" s="158" t="s">
        <v>91</v>
      </c>
      <c r="AF28" s="174"/>
      <c r="AG28" s="174"/>
      <c r="AH28" s="174"/>
      <c r="AI28" s="175"/>
      <c r="AJ28" s="175"/>
      <c r="AK28" s="193"/>
      <c r="AL28" s="193"/>
      <c r="AM28" s="193"/>
      <c r="AN28" s="193"/>
    </row>
    <row r="29" spans="1:40"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1149</v>
      </c>
      <c r="X29" s="158">
        <v>600</v>
      </c>
      <c r="Y29" s="159"/>
      <c r="Z29" s="159" t="s">
        <v>57</v>
      </c>
      <c r="AA29" s="158" t="s">
        <v>58</v>
      </c>
      <c r="AB29" s="176" t="s">
        <v>182</v>
      </c>
      <c r="AC29" s="158" t="s">
        <v>59</v>
      </c>
      <c r="AD29" s="176" t="s">
        <v>3022</v>
      </c>
      <c r="AE29" s="158" t="s">
        <v>91</v>
      </c>
      <c r="AF29" s="174"/>
      <c r="AG29" s="174"/>
      <c r="AH29" s="174"/>
      <c r="AI29" s="175"/>
      <c r="AJ29" s="175"/>
      <c r="AK29" s="193"/>
      <c r="AL29" s="193"/>
      <c r="AM29" s="193"/>
      <c r="AN29" s="193"/>
    </row>
    <row r="30" spans="1:40"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3030</v>
      </c>
      <c r="AE30" s="176" t="s">
        <v>460</v>
      </c>
      <c r="AF30" s="177"/>
      <c r="AG30" s="177"/>
      <c r="AH30" s="178"/>
      <c r="AI30" s="177"/>
      <c r="AJ30" s="177"/>
      <c r="AK30" s="193"/>
      <c r="AL30" s="193"/>
      <c r="AM30" s="193"/>
      <c r="AN30" s="193"/>
    </row>
    <row r="31" spans="1:40"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3030</v>
      </c>
      <c r="AE31" s="176" t="s">
        <v>460</v>
      </c>
      <c r="AF31" s="177"/>
      <c r="AG31" s="177"/>
      <c r="AH31" s="178"/>
      <c r="AI31" s="177"/>
      <c r="AJ31" s="177"/>
      <c r="AK31" s="193"/>
      <c r="AL31" s="193"/>
      <c r="AM31" s="193"/>
      <c r="AN31" s="193"/>
    </row>
    <row r="32" spans="1:40"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3030</v>
      </c>
      <c r="AE32" s="176" t="s">
        <v>460</v>
      </c>
      <c r="AF32" s="177"/>
      <c r="AG32" s="177"/>
      <c r="AH32" s="178"/>
      <c r="AI32" s="177"/>
      <c r="AJ32" s="177"/>
      <c r="AK32" s="193"/>
      <c r="AL32" s="193"/>
      <c r="AM32" s="193"/>
      <c r="AN32" s="193"/>
    </row>
    <row r="33" spans="1:40"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3030</v>
      </c>
      <c r="AE33" s="176" t="s">
        <v>460</v>
      </c>
      <c r="AF33" s="177"/>
      <c r="AG33" s="177"/>
      <c r="AH33" s="178"/>
      <c r="AI33" s="177"/>
      <c r="AJ33" s="177"/>
      <c r="AK33" s="193"/>
      <c r="AL33" s="193"/>
      <c r="AM33" s="193"/>
      <c r="AN33" s="193"/>
    </row>
    <row r="34" spans="1:40"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1135</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1136</v>
      </c>
      <c r="AC34" s="176" t="s">
        <v>59</v>
      </c>
      <c r="AD34" s="176" t="s">
        <v>3030</v>
      </c>
      <c r="AE34" s="176" t="s">
        <v>91</v>
      </c>
      <c r="AF34" s="177" t="s">
        <v>1137</v>
      </c>
      <c r="AG34" s="177" t="s">
        <v>1138</v>
      </c>
      <c r="AH34" s="178"/>
      <c r="AI34" s="177"/>
      <c r="AJ34" s="177" t="s">
        <v>1139</v>
      </c>
      <c r="AK34" s="193"/>
      <c r="AL34" s="193"/>
      <c r="AM34" s="193"/>
      <c r="AN34" s="193"/>
    </row>
    <row r="35" spans="1:40"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1135</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1136</v>
      </c>
      <c r="AC35" s="176" t="s">
        <v>59</v>
      </c>
      <c r="AD35" s="176" t="s">
        <v>3030</v>
      </c>
      <c r="AE35" s="176" t="s">
        <v>91</v>
      </c>
      <c r="AF35" s="177" t="s">
        <v>1137</v>
      </c>
      <c r="AG35" s="177" t="s">
        <v>1138</v>
      </c>
      <c r="AH35" s="178"/>
      <c r="AI35" s="177"/>
      <c r="AJ35" s="177" t="s">
        <v>1139</v>
      </c>
      <c r="AK35" s="193"/>
      <c r="AL35" s="193"/>
      <c r="AM35" s="193"/>
      <c r="AN35" s="193"/>
    </row>
    <row r="36" spans="1:40"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1135</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1136</v>
      </c>
      <c r="AC36" s="176" t="s">
        <v>59</v>
      </c>
      <c r="AD36" s="176" t="s">
        <v>3030</v>
      </c>
      <c r="AE36" s="176" t="s">
        <v>91</v>
      </c>
      <c r="AF36" s="177" t="s">
        <v>1137</v>
      </c>
      <c r="AG36" s="177" t="s">
        <v>1138</v>
      </c>
      <c r="AH36" s="178"/>
      <c r="AI36" s="177"/>
      <c r="AJ36" s="177" t="s">
        <v>1139</v>
      </c>
      <c r="AK36" s="193"/>
      <c r="AL36" s="193"/>
      <c r="AM36" s="193"/>
      <c r="AN36" s="193"/>
    </row>
    <row r="37" spans="1:40"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1135</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1136</v>
      </c>
      <c r="AC37" s="176" t="s">
        <v>59</v>
      </c>
      <c r="AD37" s="176" t="s">
        <v>3030</v>
      </c>
      <c r="AE37" s="176" t="s">
        <v>91</v>
      </c>
      <c r="AF37" s="177" t="s">
        <v>1137</v>
      </c>
      <c r="AG37" s="177" t="s">
        <v>1138</v>
      </c>
      <c r="AH37" s="178"/>
      <c r="AI37" s="177"/>
      <c r="AJ37" s="177" t="s">
        <v>1139</v>
      </c>
      <c r="AK37" s="193"/>
      <c r="AL37" s="193"/>
      <c r="AM37" s="193"/>
      <c r="AN37" s="193"/>
    </row>
    <row r="38" spans="1:40"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1135</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1136</v>
      </c>
      <c r="AC38" s="176" t="s">
        <v>59</v>
      </c>
      <c r="AD38" s="176" t="s">
        <v>3030</v>
      </c>
      <c r="AE38" s="176" t="s">
        <v>91</v>
      </c>
      <c r="AF38" s="177" t="s">
        <v>1137</v>
      </c>
      <c r="AG38" s="177" t="s">
        <v>1138</v>
      </c>
      <c r="AH38" s="178"/>
      <c r="AI38" s="177"/>
      <c r="AJ38" s="177" t="s">
        <v>1139</v>
      </c>
      <c r="AK38" s="193"/>
      <c r="AL38" s="193"/>
      <c r="AM38" s="193"/>
      <c r="AN38" s="193"/>
    </row>
    <row r="39" spans="1:40"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1135</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1136</v>
      </c>
      <c r="AC39" s="176" t="s">
        <v>59</v>
      </c>
      <c r="AD39" s="176" t="s">
        <v>3030</v>
      </c>
      <c r="AE39" s="176" t="s">
        <v>91</v>
      </c>
      <c r="AF39" s="177" t="s">
        <v>1137</v>
      </c>
      <c r="AG39" s="177" t="s">
        <v>1138</v>
      </c>
      <c r="AH39" s="178"/>
      <c r="AI39" s="177"/>
      <c r="AJ39" s="177" t="s">
        <v>1139</v>
      </c>
      <c r="AK39" s="193"/>
      <c r="AL39" s="193"/>
      <c r="AM39" s="193"/>
      <c r="AN39" s="193"/>
    </row>
    <row r="40" spans="1:40"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1135</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1136</v>
      </c>
      <c r="AC40" s="176" t="s">
        <v>59</v>
      </c>
      <c r="AD40" s="176" t="s">
        <v>3030</v>
      </c>
      <c r="AE40" s="176" t="s">
        <v>91</v>
      </c>
      <c r="AF40" s="177" t="s">
        <v>1137</v>
      </c>
      <c r="AG40" s="177" t="s">
        <v>1138</v>
      </c>
      <c r="AH40" s="178"/>
      <c r="AI40" s="177"/>
      <c r="AJ40" s="177" t="s">
        <v>1139</v>
      </c>
      <c r="AK40" s="193"/>
      <c r="AL40" s="193"/>
      <c r="AM40" s="193"/>
      <c r="AN40" s="193"/>
    </row>
    <row r="41" spans="1:40"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1135</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1136</v>
      </c>
      <c r="AC41" s="176" t="s">
        <v>59</v>
      </c>
      <c r="AD41" s="176" t="s">
        <v>3030</v>
      </c>
      <c r="AE41" s="176" t="s">
        <v>91</v>
      </c>
      <c r="AF41" s="177" t="s">
        <v>1137</v>
      </c>
      <c r="AG41" s="177" t="s">
        <v>1138</v>
      </c>
      <c r="AH41" s="178"/>
      <c r="AI41" s="177"/>
      <c r="AJ41" s="177" t="s">
        <v>1139</v>
      </c>
      <c r="AK41" s="193"/>
      <c r="AL41" s="193"/>
      <c r="AM41" s="193"/>
      <c r="AN41" s="193"/>
    </row>
    <row r="42" spans="1:40"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1135</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1136</v>
      </c>
      <c r="AC42" s="176" t="s">
        <v>59</v>
      </c>
      <c r="AD42" s="176" t="s">
        <v>3030</v>
      </c>
      <c r="AE42" s="176" t="s">
        <v>91</v>
      </c>
      <c r="AF42" s="177" t="s">
        <v>1137</v>
      </c>
      <c r="AG42" s="177" t="s">
        <v>1138</v>
      </c>
      <c r="AH42" s="178"/>
      <c r="AI42" s="177"/>
      <c r="AJ42" s="177" t="s">
        <v>1139</v>
      </c>
      <c r="AK42" s="193"/>
      <c r="AL42" s="193"/>
      <c r="AM42" s="193"/>
      <c r="AN42" s="193"/>
    </row>
    <row r="43" spans="1:40"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1135</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1136</v>
      </c>
      <c r="AC43" s="176" t="s">
        <v>59</v>
      </c>
      <c r="AD43" s="176" t="s">
        <v>3030</v>
      </c>
      <c r="AE43" s="176" t="s">
        <v>91</v>
      </c>
      <c r="AF43" s="177" t="s">
        <v>1137</v>
      </c>
      <c r="AG43" s="177" t="s">
        <v>1138</v>
      </c>
      <c r="AH43" s="178"/>
      <c r="AI43" s="177"/>
      <c r="AJ43" s="177" t="s">
        <v>1139</v>
      </c>
      <c r="AK43" s="193"/>
      <c r="AL43" s="193"/>
      <c r="AM43" s="193"/>
      <c r="AN43" s="193"/>
    </row>
    <row r="44" spans="1:40"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1135</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1136</v>
      </c>
      <c r="AC44" s="176" t="s">
        <v>59</v>
      </c>
      <c r="AD44" s="176" t="s">
        <v>3030</v>
      </c>
      <c r="AE44" s="176" t="s">
        <v>91</v>
      </c>
      <c r="AF44" s="177" t="s">
        <v>1137</v>
      </c>
      <c r="AG44" s="177" t="s">
        <v>1138</v>
      </c>
      <c r="AH44" s="178"/>
      <c r="AI44" s="177"/>
      <c r="AJ44" s="177" t="s">
        <v>1139</v>
      </c>
      <c r="AK44" s="193"/>
      <c r="AL44" s="193"/>
      <c r="AM44" s="193"/>
      <c r="AN44" s="193"/>
    </row>
    <row r="45" spans="1:40"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1135</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1136</v>
      </c>
      <c r="AC45" s="176" t="s">
        <v>59</v>
      </c>
      <c r="AD45" s="176" t="s">
        <v>3030</v>
      </c>
      <c r="AE45" s="176" t="s">
        <v>91</v>
      </c>
      <c r="AF45" s="177" t="s">
        <v>1137</v>
      </c>
      <c r="AG45" s="177" t="s">
        <v>1138</v>
      </c>
      <c r="AH45" s="178"/>
      <c r="AI45" s="177"/>
      <c r="AJ45" s="177" t="s">
        <v>1139</v>
      </c>
      <c r="AK45" s="193"/>
      <c r="AL45" s="193"/>
      <c r="AM45" s="193"/>
      <c r="AN45" s="193"/>
    </row>
    <row r="46" spans="1:40"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1135</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1136</v>
      </c>
      <c r="AC46" s="176" t="s">
        <v>59</v>
      </c>
      <c r="AD46" s="176" t="s">
        <v>3030</v>
      </c>
      <c r="AE46" s="176" t="s">
        <v>91</v>
      </c>
      <c r="AF46" s="177" t="s">
        <v>1137</v>
      </c>
      <c r="AG46" s="177" t="s">
        <v>1138</v>
      </c>
      <c r="AH46" s="178"/>
      <c r="AI46" s="177"/>
      <c r="AJ46" s="177" t="s">
        <v>1139</v>
      </c>
      <c r="AK46" s="193"/>
      <c r="AL46" s="193"/>
      <c r="AM46" s="193"/>
      <c r="AN46" s="193"/>
    </row>
    <row r="47" spans="1:40"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1135</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1136</v>
      </c>
      <c r="AC47" s="176" t="s">
        <v>59</v>
      </c>
      <c r="AD47" s="176" t="s">
        <v>3030</v>
      </c>
      <c r="AE47" s="176" t="s">
        <v>91</v>
      </c>
      <c r="AF47" s="177" t="s">
        <v>1137</v>
      </c>
      <c r="AG47" s="177" t="s">
        <v>1138</v>
      </c>
      <c r="AH47" s="178"/>
      <c r="AI47" s="177"/>
      <c r="AJ47" s="177" t="s">
        <v>1139</v>
      </c>
      <c r="AK47" s="193"/>
      <c r="AL47" s="193"/>
      <c r="AM47" s="193"/>
      <c r="AN47" s="193"/>
    </row>
    <row r="48" spans="1:40"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1135</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1136</v>
      </c>
      <c r="AC48" s="176" t="s">
        <v>59</v>
      </c>
      <c r="AD48" s="176" t="s">
        <v>3030</v>
      </c>
      <c r="AE48" s="176" t="s">
        <v>91</v>
      </c>
      <c r="AF48" s="177" t="s">
        <v>1137</v>
      </c>
      <c r="AG48" s="177" t="s">
        <v>1138</v>
      </c>
      <c r="AH48" s="178"/>
      <c r="AI48" s="177"/>
      <c r="AJ48" s="177" t="s">
        <v>1139</v>
      </c>
      <c r="AK48" s="193"/>
      <c r="AL48" s="193"/>
      <c r="AM48" s="193"/>
      <c r="AN48" s="193"/>
    </row>
    <row r="49" spans="1:40"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1135</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1136</v>
      </c>
      <c r="AC49" s="176" t="s">
        <v>59</v>
      </c>
      <c r="AD49" s="176" t="s">
        <v>3030</v>
      </c>
      <c r="AE49" s="176" t="s">
        <v>91</v>
      </c>
      <c r="AF49" s="177" t="s">
        <v>1137</v>
      </c>
      <c r="AG49" s="177" t="s">
        <v>1138</v>
      </c>
      <c r="AH49" s="178"/>
      <c r="AI49" s="177"/>
      <c r="AJ49" s="177" t="s">
        <v>1139</v>
      </c>
      <c r="AK49" s="193"/>
      <c r="AL49" s="193"/>
      <c r="AM49" s="193"/>
      <c r="AN49" s="193"/>
    </row>
    <row r="50" spans="1:40"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76" t="s">
        <v>3031</v>
      </c>
      <c r="AE50" s="136" t="s">
        <v>1317</v>
      </c>
      <c r="AF50" s="174" t="s">
        <v>1137</v>
      </c>
      <c r="AG50" s="174" t="s">
        <v>2934</v>
      </c>
      <c r="AH50" s="174"/>
      <c r="AI50" s="175"/>
      <c r="AJ50" s="175"/>
      <c r="AK50" s="193"/>
      <c r="AL50" s="193"/>
      <c r="AM50" s="193"/>
      <c r="AN50" s="193"/>
    </row>
    <row r="51" spans="1:40"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76" t="s">
        <v>3031</v>
      </c>
      <c r="AE51" s="136" t="s">
        <v>1317</v>
      </c>
      <c r="AF51" s="174" t="s">
        <v>1137</v>
      </c>
      <c r="AG51" s="174" t="s">
        <v>2934</v>
      </c>
      <c r="AH51" s="174"/>
      <c r="AI51" s="175"/>
      <c r="AJ51" s="175"/>
      <c r="AK51" s="193"/>
      <c r="AL51" s="193"/>
      <c r="AM51" s="193"/>
      <c r="AN51" s="193"/>
    </row>
    <row r="52" spans="1:40"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3032</v>
      </c>
      <c r="AE52" s="176" t="s">
        <v>91</v>
      </c>
      <c r="AF52" s="174" t="s">
        <v>357</v>
      </c>
      <c r="AG52" s="177" t="s">
        <v>358</v>
      </c>
      <c r="AH52" s="178"/>
      <c r="AI52" s="178">
        <v>150</v>
      </c>
      <c r="AJ52" s="178"/>
      <c r="AK52" s="19" t="s">
        <v>61</v>
      </c>
      <c r="AL52" s="166">
        <v>2</v>
      </c>
      <c r="AM52" s="166">
        <v>3</v>
      </c>
      <c r="AN52" s="165" t="s">
        <v>352</v>
      </c>
    </row>
    <row r="53" spans="1:40"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3033</v>
      </c>
      <c r="AE53" s="176" t="s">
        <v>91</v>
      </c>
      <c r="AF53" s="174"/>
      <c r="AG53" s="177" t="s">
        <v>361</v>
      </c>
      <c r="AH53" s="178"/>
      <c r="AI53" s="178">
        <v>150</v>
      </c>
      <c r="AJ53" s="178"/>
      <c r="AK53" s="19" t="s">
        <v>61</v>
      </c>
      <c r="AL53" s="166">
        <v>2</v>
      </c>
      <c r="AM53" s="166">
        <v>3</v>
      </c>
      <c r="AN53" s="165" t="s">
        <v>352</v>
      </c>
    </row>
    <row r="54" spans="1:40"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3022</v>
      </c>
      <c r="AE54" s="176" t="s">
        <v>78</v>
      </c>
      <c r="AF54" s="174"/>
      <c r="AG54" s="177" t="s">
        <v>1094</v>
      </c>
      <c r="AH54" s="178"/>
      <c r="AI54" s="178">
        <v>150</v>
      </c>
      <c r="AJ54" s="178"/>
      <c r="AK54" s="19" t="s">
        <v>61</v>
      </c>
      <c r="AL54" s="166">
        <v>2</v>
      </c>
      <c r="AM54" s="166">
        <v>3</v>
      </c>
      <c r="AN54" s="165" t="s">
        <v>352</v>
      </c>
    </row>
    <row r="55" spans="1:40"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3022</v>
      </c>
      <c r="AE55" s="176" t="s">
        <v>78</v>
      </c>
      <c r="AF55" s="174"/>
      <c r="AG55" s="177" t="s">
        <v>1098</v>
      </c>
      <c r="AH55" s="178"/>
      <c r="AI55" s="178">
        <v>150</v>
      </c>
      <c r="AJ55" s="178"/>
      <c r="AK55" s="165" t="s">
        <v>61</v>
      </c>
      <c r="AL55" s="166">
        <v>2</v>
      </c>
      <c r="AM55" s="166">
        <v>3</v>
      </c>
      <c r="AN55" s="165" t="s">
        <v>352</v>
      </c>
    </row>
    <row r="56" spans="1:40"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c r="AE56" s="176" t="s">
        <v>78</v>
      </c>
      <c r="AF56" s="174"/>
      <c r="AG56" s="177" t="s">
        <v>384</v>
      </c>
      <c r="AH56" s="178"/>
      <c r="AI56" s="178">
        <v>150</v>
      </c>
      <c r="AJ56" s="178"/>
      <c r="AK56" s="165" t="s">
        <v>61</v>
      </c>
      <c r="AL56" s="166">
        <v>2</v>
      </c>
      <c r="AM56" s="166">
        <v>3</v>
      </c>
      <c r="AN56" s="165" t="s">
        <v>352</v>
      </c>
    </row>
    <row r="57" spans="1:40"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c r="AE57" s="176" t="s">
        <v>78</v>
      </c>
      <c r="AF57" s="174"/>
      <c r="AG57" s="177" t="s">
        <v>387</v>
      </c>
      <c r="AH57" s="178"/>
      <c r="AI57" s="178">
        <v>150</v>
      </c>
      <c r="AJ57" s="178"/>
      <c r="AK57" s="165" t="s">
        <v>61</v>
      </c>
      <c r="AL57" s="166">
        <v>2</v>
      </c>
      <c r="AM57" s="166">
        <v>3</v>
      </c>
      <c r="AN57" s="165" t="s">
        <v>352</v>
      </c>
    </row>
    <row r="58" spans="1:40"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1136</v>
      </c>
      <c r="AC58" s="136" t="s">
        <v>59</v>
      </c>
      <c r="AD58" s="176" t="s">
        <v>3030</v>
      </c>
      <c r="AE58" s="136" t="s">
        <v>91</v>
      </c>
      <c r="AF58" s="174"/>
      <c r="AG58" s="174"/>
      <c r="AH58" s="174"/>
      <c r="AI58" s="175"/>
      <c r="AJ58" s="175"/>
      <c r="AK58" s="193"/>
      <c r="AL58" s="193"/>
      <c r="AM58" s="193"/>
      <c r="AN58" s="193"/>
    </row>
    <row r="59" spans="1:40"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t="s">
        <v>58</v>
      </c>
      <c r="AB59" s="136" t="s">
        <v>830</v>
      </c>
      <c r="AC59" s="136" t="s">
        <v>59</v>
      </c>
      <c r="AD59" s="176" t="s">
        <v>3022</v>
      </c>
      <c r="AE59" s="136" t="s">
        <v>91</v>
      </c>
      <c r="AF59" s="174"/>
      <c r="AG59" s="174"/>
      <c r="AH59" s="174"/>
      <c r="AI59" s="175"/>
      <c r="AJ59" s="175"/>
      <c r="AK59" s="193"/>
      <c r="AL59" s="193"/>
      <c r="AM59" s="193"/>
      <c r="AN59" s="193"/>
    </row>
    <row r="60" spans="1:40"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205" t="str">
        <f>IF(AND(A60&lt;&gt;"",ISNUMBER(A60)),VLOOKUP(A60,Studies!A:BR,6,FALSE),"")</f>
        <v>Plasma</v>
      </c>
      <c r="J60" s="187">
        <v>0.65500794910000004</v>
      </c>
      <c r="K60" s="187" t="s">
        <v>1140</v>
      </c>
      <c r="L60" s="201"/>
      <c r="M60" s="201"/>
      <c r="N60" s="193">
        <v>1.1059602649</v>
      </c>
      <c r="O60" s="193" t="s">
        <v>1140</v>
      </c>
      <c r="P60" s="202"/>
      <c r="Q60" s="202"/>
      <c r="R60" s="182">
        <v>0</v>
      </c>
      <c r="S60" s="183" t="s">
        <v>935</v>
      </c>
      <c r="T60" s="184">
        <v>144</v>
      </c>
      <c r="U60" s="185" t="s">
        <v>935</v>
      </c>
      <c r="V60" s="186" t="s">
        <v>59</v>
      </c>
      <c r="W60" s="181"/>
      <c r="X60" s="176">
        <v>600</v>
      </c>
      <c r="Y60" s="180"/>
      <c r="Z60" s="180" t="s">
        <v>57</v>
      </c>
      <c r="AA60" s="176" t="s">
        <v>58</v>
      </c>
      <c r="AB60" s="176" t="s">
        <v>1136</v>
      </c>
      <c r="AC60" s="176" t="s">
        <v>59</v>
      </c>
      <c r="AD60" s="176" t="s">
        <v>3030</v>
      </c>
      <c r="AE60" s="176" t="s">
        <v>91</v>
      </c>
      <c r="AF60" s="177" t="s">
        <v>1141</v>
      </c>
      <c r="AG60" s="177" t="s">
        <v>1142</v>
      </c>
      <c r="AH60" s="178"/>
      <c r="AI60" s="177"/>
      <c r="AJ60" s="177" t="s">
        <v>1143</v>
      </c>
      <c r="AK60" s="193"/>
      <c r="AL60" s="193"/>
      <c r="AM60" s="193"/>
      <c r="AN60" s="193"/>
    </row>
    <row r="61" spans="1:40"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205" t="str">
        <f>IF(AND(A61&lt;&gt;"",ISNUMBER(A61)),VLOOKUP(A61,Studies!A:BR,6,FALSE),"")</f>
        <v>Plasma</v>
      </c>
      <c r="J61" s="187">
        <v>1.554907677E-2</v>
      </c>
      <c r="K61" s="187" t="s">
        <v>1140</v>
      </c>
      <c r="L61" s="201"/>
      <c r="M61" s="201"/>
      <c r="N61" s="193">
        <v>3.4865292999999999E-2</v>
      </c>
      <c r="O61" s="193" t="s">
        <v>1140</v>
      </c>
      <c r="P61" s="202"/>
      <c r="Q61" s="202"/>
      <c r="R61" s="182">
        <v>0</v>
      </c>
      <c r="S61" s="183" t="s">
        <v>935</v>
      </c>
      <c r="T61" s="184">
        <v>144</v>
      </c>
      <c r="U61" s="185" t="s">
        <v>935</v>
      </c>
      <c r="V61" s="186" t="s">
        <v>59</v>
      </c>
      <c r="W61" s="181"/>
      <c r="X61" s="176">
        <v>600</v>
      </c>
      <c r="Y61" s="180"/>
      <c r="Z61" s="180" t="s">
        <v>57</v>
      </c>
      <c r="AA61" s="176" t="s">
        <v>58</v>
      </c>
      <c r="AB61" s="176" t="s">
        <v>1136</v>
      </c>
      <c r="AC61" s="176" t="s">
        <v>59</v>
      </c>
      <c r="AD61" s="176" t="s">
        <v>3030</v>
      </c>
      <c r="AE61" s="176" t="s">
        <v>91</v>
      </c>
      <c r="AF61" s="177" t="s">
        <v>1141</v>
      </c>
      <c r="AG61" s="177" t="s">
        <v>1142</v>
      </c>
      <c r="AH61" s="178"/>
      <c r="AI61" s="177"/>
      <c r="AJ61" s="177" t="s">
        <v>1143</v>
      </c>
      <c r="AK61" s="193"/>
      <c r="AL61" s="193"/>
      <c r="AM61" s="193"/>
      <c r="AN61" s="193"/>
    </row>
    <row r="62" spans="1:40"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2871</v>
      </c>
      <c r="L62" s="201" t="str">
        <f>1/0.21&amp;"-"&amp;1/0.15</f>
        <v>4.76190476190476-6.66666666666667</v>
      </c>
      <c r="M62" s="201"/>
      <c r="N62" s="193"/>
      <c r="O62" s="193"/>
      <c r="P62" s="202"/>
      <c r="Q62" s="202"/>
      <c r="R62" s="182">
        <v>0</v>
      </c>
      <c r="S62" s="183" t="s">
        <v>935</v>
      </c>
      <c r="T62" s="184">
        <f>3*24+15/60</f>
        <v>72.25</v>
      </c>
      <c r="U62" s="185" t="s">
        <v>935</v>
      </c>
      <c r="V62" s="186" t="s">
        <v>59</v>
      </c>
      <c r="W62" s="181" t="s">
        <v>2870</v>
      </c>
      <c r="X62" s="176">
        <v>500</v>
      </c>
      <c r="Y62" s="180"/>
      <c r="Z62" s="180" t="s">
        <v>57</v>
      </c>
      <c r="AA62" s="176" t="s">
        <v>58</v>
      </c>
      <c r="AB62" s="136" t="s">
        <v>2868</v>
      </c>
      <c r="AC62" s="176" t="s">
        <v>59</v>
      </c>
      <c r="AD62" s="176" t="s">
        <v>3034</v>
      </c>
      <c r="AE62" s="176" t="s">
        <v>91</v>
      </c>
      <c r="AF62" s="177"/>
      <c r="AG62" s="177" t="s">
        <v>2869</v>
      </c>
      <c r="AH62" s="178"/>
      <c r="AI62" s="177"/>
      <c r="AJ62" s="177"/>
      <c r="AK62" s="193"/>
      <c r="AL62" s="193"/>
      <c r="AM62" s="193"/>
      <c r="AN62" s="193"/>
    </row>
    <row r="63" spans="1:40"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2979</v>
      </c>
      <c r="X63" s="176">
        <v>200</v>
      </c>
      <c r="Y63" s="180"/>
      <c r="Z63" s="180" t="s">
        <v>57</v>
      </c>
      <c r="AA63" s="176" t="s">
        <v>58</v>
      </c>
      <c r="AB63" s="176" t="s">
        <v>1158</v>
      </c>
      <c r="AC63" s="176" t="s">
        <v>59</v>
      </c>
      <c r="AD63" s="176" t="s">
        <v>3035</v>
      </c>
      <c r="AE63" s="176" t="s">
        <v>91</v>
      </c>
      <c r="AF63" s="177" t="s">
        <v>1159</v>
      </c>
      <c r="AG63" s="177" t="s">
        <v>2935</v>
      </c>
      <c r="AH63" s="178"/>
      <c r="AI63" s="177">
        <v>150</v>
      </c>
      <c r="AJ63" s="177"/>
      <c r="AK63" s="193" t="s">
        <v>435</v>
      </c>
      <c r="AL63" s="193"/>
      <c r="AM63" s="193"/>
      <c r="AN63" s="193" t="s">
        <v>1160</v>
      </c>
    </row>
    <row r="64" spans="1:40"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2979</v>
      </c>
      <c r="X64" s="176">
        <v>200</v>
      </c>
      <c r="Y64" s="180"/>
      <c r="Z64" s="180" t="s">
        <v>57</v>
      </c>
      <c r="AA64" s="176" t="s">
        <v>58</v>
      </c>
      <c r="AB64" s="176" t="s">
        <v>1161</v>
      </c>
      <c r="AC64" s="176" t="s">
        <v>59</v>
      </c>
      <c r="AD64" s="176" t="s">
        <v>3037</v>
      </c>
      <c r="AE64" s="176" t="s">
        <v>91</v>
      </c>
      <c r="AF64" s="177" t="s">
        <v>1159</v>
      </c>
      <c r="AG64" s="177" t="s">
        <v>2935</v>
      </c>
      <c r="AH64" s="178"/>
      <c r="AI64" s="177">
        <v>150</v>
      </c>
      <c r="AJ64" s="177"/>
      <c r="AK64" s="193" t="s">
        <v>435</v>
      </c>
      <c r="AL64" s="193"/>
      <c r="AM64" s="193"/>
      <c r="AN64" s="193" t="s">
        <v>1160</v>
      </c>
    </row>
    <row r="65" spans="1:40"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2979</v>
      </c>
      <c r="X65" s="176">
        <v>200</v>
      </c>
      <c r="Y65" s="180"/>
      <c r="Z65" s="180" t="s">
        <v>57</v>
      </c>
      <c r="AA65" s="176" t="s">
        <v>58</v>
      </c>
      <c r="AB65" s="176" t="s">
        <v>1162</v>
      </c>
      <c r="AC65" s="176" t="s">
        <v>59</v>
      </c>
      <c r="AD65" s="176" t="s">
        <v>3036</v>
      </c>
      <c r="AE65" s="176" t="s">
        <v>91</v>
      </c>
      <c r="AF65" s="177" t="s">
        <v>1159</v>
      </c>
      <c r="AG65" s="177" t="s">
        <v>2935</v>
      </c>
      <c r="AH65" s="178"/>
      <c r="AI65" s="177">
        <v>150</v>
      </c>
      <c r="AJ65" s="177"/>
      <c r="AK65" s="193" t="s">
        <v>435</v>
      </c>
      <c r="AL65" s="193"/>
      <c r="AM65" s="193"/>
      <c r="AN65" s="193" t="s">
        <v>1160</v>
      </c>
    </row>
    <row r="66" spans="1:40"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2855</v>
      </c>
      <c r="M66" s="201" t="s">
        <v>971</v>
      </c>
      <c r="N66" s="193">
        <v>2.7</v>
      </c>
      <c r="O66" s="193" t="s">
        <v>1099</v>
      </c>
      <c r="P66" s="202"/>
      <c r="Q66" s="202"/>
      <c r="R66" s="182">
        <v>0</v>
      </c>
      <c r="S66" s="183" t="s">
        <v>935</v>
      </c>
      <c r="T66" s="184">
        <v>128</v>
      </c>
      <c r="U66" s="185" t="s">
        <v>935</v>
      </c>
      <c r="V66" s="186" t="s">
        <v>59</v>
      </c>
      <c r="W66" s="181" t="s">
        <v>2950</v>
      </c>
      <c r="X66" s="176">
        <v>500</v>
      </c>
      <c r="Y66" s="180"/>
      <c r="Z66" s="180" t="s">
        <v>57</v>
      </c>
      <c r="AA66" s="176" t="s">
        <v>58</v>
      </c>
      <c r="AB66" s="176" t="s">
        <v>1151</v>
      </c>
      <c r="AC66" s="176" t="s">
        <v>59</v>
      </c>
      <c r="AD66" s="176" t="s">
        <v>3038</v>
      </c>
      <c r="AE66" s="176" t="s">
        <v>1152</v>
      </c>
      <c r="AF66" s="177" t="s">
        <v>357</v>
      </c>
      <c r="AG66" s="177" t="s">
        <v>1153</v>
      </c>
      <c r="AH66" s="178"/>
      <c r="AI66" s="177">
        <v>200</v>
      </c>
      <c r="AJ66" s="177"/>
      <c r="AK66" s="193"/>
      <c r="AL66" s="193"/>
      <c r="AM66" s="193"/>
      <c r="AN66" s="193"/>
    </row>
    <row r="67" spans="1:40"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2856</v>
      </c>
      <c r="M67" s="201" t="s">
        <v>971</v>
      </c>
      <c r="N67" s="193"/>
      <c r="O67" s="193"/>
      <c r="P67" s="202"/>
      <c r="Q67" s="202"/>
      <c r="R67" s="182">
        <v>0</v>
      </c>
      <c r="S67" s="183" t="s">
        <v>935</v>
      </c>
      <c r="T67" s="184">
        <v>128</v>
      </c>
      <c r="U67" s="185" t="s">
        <v>935</v>
      </c>
      <c r="V67" s="186" t="s">
        <v>59</v>
      </c>
      <c r="W67" s="181" t="s">
        <v>2950</v>
      </c>
      <c r="X67" s="176">
        <v>500</v>
      </c>
      <c r="Y67" s="180"/>
      <c r="Z67" s="180" t="s">
        <v>57</v>
      </c>
      <c r="AA67" s="176" t="s">
        <v>58</v>
      </c>
      <c r="AB67" s="176" t="s">
        <v>1151</v>
      </c>
      <c r="AC67" s="176" t="s">
        <v>59</v>
      </c>
      <c r="AD67" s="176" t="s">
        <v>3038</v>
      </c>
      <c r="AE67" s="176" t="s">
        <v>1152</v>
      </c>
      <c r="AF67" s="177" t="s">
        <v>357</v>
      </c>
      <c r="AG67" s="177" t="s">
        <v>1153</v>
      </c>
      <c r="AH67" s="178"/>
      <c r="AI67" s="177">
        <v>200</v>
      </c>
      <c r="AJ67" s="177"/>
      <c r="AK67" s="193"/>
      <c r="AL67" s="193"/>
      <c r="AM67" s="193"/>
      <c r="AN67" s="193"/>
    </row>
    <row r="68" spans="1:40"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176" t="s">
        <v>3019</v>
      </c>
      <c r="AE68" s="206" t="s">
        <v>91</v>
      </c>
      <c r="AF68" s="208" t="s">
        <v>831</v>
      </c>
      <c r="AG68" s="208" t="s">
        <v>832</v>
      </c>
      <c r="AH68" s="209"/>
      <c r="AI68" s="223"/>
      <c r="AJ68" s="223"/>
      <c r="AK68" s="193" t="s">
        <v>61</v>
      </c>
      <c r="AL68" s="193">
        <v>2</v>
      </c>
      <c r="AM68" s="193">
        <v>5</v>
      </c>
      <c r="AN68" s="193"/>
    </row>
    <row r="69" spans="1:40"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176" t="s">
        <v>3019</v>
      </c>
      <c r="AE69" s="206" t="s">
        <v>91</v>
      </c>
      <c r="AF69" s="208" t="s">
        <v>834</v>
      </c>
      <c r="AG69" s="208" t="s">
        <v>835</v>
      </c>
      <c r="AH69" s="209"/>
      <c r="AI69" s="223"/>
      <c r="AJ69" s="223"/>
      <c r="AK69" s="193" t="s">
        <v>61</v>
      </c>
      <c r="AL69" s="193">
        <v>2</v>
      </c>
      <c r="AM69" s="193">
        <v>5</v>
      </c>
      <c r="AN69" s="193"/>
    </row>
    <row r="70" spans="1:40"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221" t="s">
        <v>78</v>
      </c>
      <c r="AF70" s="174"/>
      <c r="AG70" s="174"/>
      <c r="AH70" s="174"/>
      <c r="AI70" s="175"/>
      <c r="AJ70" s="175"/>
      <c r="AK70" s="193"/>
      <c r="AL70" s="193"/>
      <c r="AM70" s="193"/>
      <c r="AN70" s="193"/>
    </row>
    <row r="71" spans="1:40"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176" t="s">
        <v>3019</v>
      </c>
      <c r="AE71" s="221" t="s">
        <v>91</v>
      </c>
      <c r="AF71" s="174"/>
      <c r="AG71" s="174"/>
      <c r="AH71" s="174"/>
      <c r="AI71" s="175"/>
      <c r="AJ71" s="175"/>
      <c r="AK71" s="193"/>
      <c r="AL71" s="193"/>
      <c r="AM71" s="193"/>
      <c r="AN71" s="193"/>
    </row>
    <row r="72" spans="1:40"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1136</v>
      </c>
      <c r="AC72" s="221" t="s">
        <v>59</v>
      </c>
      <c r="AD72" s="176" t="s">
        <v>3030</v>
      </c>
      <c r="AE72" s="221" t="s">
        <v>91</v>
      </c>
      <c r="AF72" s="174"/>
      <c r="AG72" s="174"/>
      <c r="AH72" s="174"/>
      <c r="AI72" s="175"/>
      <c r="AJ72" s="175"/>
      <c r="AK72" s="193"/>
      <c r="AL72" s="193"/>
      <c r="AM72" s="193"/>
      <c r="AN72" s="193"/>
    </row>
    <row r="73" spans="1:40"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78</v>
      </c>
      <c r="AE73" s="221" t="s">
        <v>91</v>
      </c>
      <c r="AF73" s="174"/>
      <c r="AG73" s="174"/>
      <c r="AH73" s="174"/>
      <c r="AI73" s="175"/>
      <c r="AJ73" s="175"/>
      <c r="AK73" s="193"/>
      <c r="AL73" s="193"/>
      <c r="AM73" s="193"/>
      <c r="AN73" s="193"/>
    </row>
    <row r="74" spans="1:40"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2941</v>
      </c>
      <c r="AC74" s="221" t="s">
        <v>59</v>
      </c>
      <c r="AD74" s="176" t="s">
        <v>3019</v>
      </c>
      <c r="AE74" s="221" t="s">
        <v>91</v>
      </c>
      <c r="AF74" s="174"/>
      <c r="AG74" s="174"/>
      <c r="AH74" s="174"/>
      <c r="AI74" s="175"/>
      <c r="AJ74" s="175"/>
      <c r="AK74" s="193"/>
      <c r="AL74" s="193"/>
      <c r="AM74" s="193"/>
      <c r="AN74" s="193"/>
    </row>
    <row r="75" spans="1:40"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2942</v>
      </c>
      <c r="AC75" s="221" t="s">
        <v>59</v>
      </c>
      <c r="AD75" s="176" t="s">
        <v>3030</v>
      </c>
      <c r="AE75" s="221" t="s">
        <v>91</v>
      </c>
      <c r="AF75" s="174"/>
      <c r="AG75" s="174"/>
      <c r="AH75" s="174"/>
      <c r="AI75" s="175"/>
      <c r="AJ75" s="175"/>
      <c r="AK75" s="193"/>
      <c r="AL75" s="193"/>
      <c r="AM75" s="193"/>
      <c r="AN75" s="193"/>
    </row>
    <row r="76" spans="1:40"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176" t="s">
        <v>3022</v>
      </c>
      <c r="AE76" s="206" t="s">
        <v>91</v>
      </c>
      <c r="AF76" s="208" t="s">
        <v>1137</v>
      </c>
      <c r="AG76" s="208"/>
      <c r="AH76" s="209"/>
      <c r="AI76" s="208"/>
      <c r="AJ76" s="208" t="s">
        <v>1144</v>
      </c>
      <c r="AK76" s="193"/>
      <c r="AL76" s="193"/>
      <c r="AM76" s="193"/>
      <c r="AN76" s="193"/>
    </row>
    <row r="77" spans="1:40"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176" t="s">
        <v>3022</v>
      </c>
      <c r="AE77" s="206" t="s">
        <v>91</v>
      </c>
      <c r="AF77" s="208" t="s">
        <v>1137</v>
      </c>
      <c r="AG77" s="208"/>
      <c r="AH77" s="209"/>
      <c r="AI77" s="208"/>
      <c r="AJ77" s="208" t="s">
        <v>1144</v>
      </c>
      <c r="AK77" s="193"/>
      <c r="AL77" s="193"/>
      <c r="AM77" s="193"/>
      <c r="AN77" s="193"/>
    </row>
    <row r="78" spans="1:40"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t="s">
        <v>3040</v>
      </c>
      <c r="AE78" s="176"/>
      <c r="AF78" s="177"/>
      <c r="AG78" s="177" t="s">
        <v>1108</v>
      </c>
      <c r="AH78" s="178"/>
      <c r="AI78" s="177"/>
      <c r="AJ78" s="177" t="s">
        <v>1109</v>
      </c>
      <c r="AK78" s="193" t="s">
        <v>61</v>
      </c>
      <c r="AL78" s="193"/>
      <c r="AM78" s="193"/>
      <c r="AN78" s="193"/>
    </row>
    <row r="79" spans="1:40"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t="s">
        <v>3040</v>
      </c>
      <c r="AE79" s="176"/>
      <c r="AF79" s="177"/>
      <c r="AG79" s="177" t="s">
        <v>1108</v>
      </c>
      <c r="AH79" s="178"/>
      <c r="AI79" s="177"/>
      <c r="AJ79" s="177" t="s">
        <v>1109</v>
      </c>
      <c r="AK79" s="193" t="s">
        <v>61</v>
      </c>
      <c r="AL79" s="193"/>
      <c r="AM79" s="193"/>
      <c r="AN79" s="193"/>
    </row>
    <row r="80" spans="1:40"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t="s">
        <v>3040</v>
      </c>
      <c r="AE80" s="176"/>
      <c r="AF80" s="177"/>
      <c r="AG80" s="177" t="s">
        <v>1108</v>
      </c>
      <c r="AH80" s="178"/>
      <c r="AI80" s="177"/>
      <c r="AJ80" s="177" t="s">
        <v>1109</v>
      </c>
      <c r="AK80" s="193" t="s">
        <v>61</v>
      </c>
      <c r="AL80" s="193"/>
      <c r="AM80" s="193"/>
      <c r="AN80" s="193"/>
    </row>
    <row r="81" spans="1:40"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t="s">
        <v>3040</v>
      </c>
      <c r="AE81" s="176"/>
      <c r="AF81" s="177"/>
      <c r="AG81" s="177" t="s">
        <v>1108</v>
      </c>
      <c r="AH81" s="178"/>
      <c r="AI81" s="177"/>
      <c r="AJ81" s="177" t="s">
        <v>1109</v>
      </c>
      <c r="AK81" s="193" t="s">
        <v>61</v>
      </c>
      <c r="AL81" s="193"/>
      <c r="AM81" s="193"/>
      <c r="AN81" s="193"/>
    </row>
    <row r="82" spans="1:40"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t="s">
        <v>3040</v>
      </c>
      <c r="AE82" s="176"/>
      <c r="AF82" s="177"/>
      <c r="AG82" s="177" t="s">
        <v>1108</v>
      </c>
      <c r="AH82" s="178"/>
      <c r="AI82" s="177"/>
      <c r="AJ82" s="177" t="s">
        <v>1109</v>
      </c>
      <c r="AK82" s="193" t="s">
        <v>61</v>
      </c>
      <c r="AL82" s="193"/>
      <c r="AM82" s="193"/>
      <c r="AN82" s="193"/>
    </row>
    <row r="83" spans="1:40"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t="s">
        <v>3040</v>
      </c>
      <c r="AE83" s="176"/>
      <c r="AF83" s="177"/>
      <c r="AG83" s="177" t="s">
        <v>1108</v>
      </c>
      <c r="AH83" s="178"/>
      <c r="AI83" s="177"/>
      <c r="AJ83" s="177" t="s">
        <v>1109</v>
      </c>
      <c r="AK83" s="193" t="s">
        <v>61</v>
      </c>
      <c r="AL83" s="193"/>
      <c r="AM83" s="193"/>
      <c r="AN83" s="193"/>
    </row>
    <row r="84" spans="1:40"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1154</v>
      </c>
      <c r="M84" s="201" t="s">
        <v>1155</v>
      </c>
      <c r="N84" s="213">
        <v>3.56</v>
      </c>
      <c r="O84" s="213" t="s">
        <v>1000</v>
      </c>
      <c r="P84" s="202" t="s">
        <v>1156</v>
      </c>
      <c r="Q84" s="202" t="s">
        <v>1155</v>
      </c>
      <c r="R84" s="182">
        <v>0</v>
      </c>
      <c r="S84" s="183" t="s">
        <v>935</v>
      </c>
      <c r="T84" s="184">
        <v>37</v>
      </c>
      <c r="U84" s="185" t="s">
        <v>935</v>
      </c>
      <c r="V84" s="219" t="s">
        <v>59</v>
      </c>
      <c r="W84" s="220"/>
      <c r="X84" s="206" t="s">
        <v>873</v>
      </c>
      <c r="Y84" s="207"/>
      <c r="Z84" s="176" t="s">
        <v>57</v>
      </c>
      <c r="AA84" s="176" t="s">
        <v>58</v>
      </c>
      <c r="AB84" s="176" t="s">
        <v>2944</v>
      </c>
      <c r="AC84" s="176" t="s">
        <v>59</v>
      </c>
      <c r="AD84" s="176" t="s">
        <v>3044</v>
      </c>
      <c r="AE84" s="176" t="s">
        <v>91</v>
      </c>
      <c r="AF84" s="177" t="s">
        <v>875</v>
      </c>
      <c r="AG84" s="177" t="s">
        <v>2936</v>
      </c>
      <c r="AH84" s="209"/>
      <c r="AI84" s="208">
        <v>150</v>
      </c>
      <c r="AJ84" s="177" t="s">
        <v>877</v>
      </c>
      <c r="AK84" s="165" t="s">
        <v>61</v>
      </c>
      <c r="AL84" s="166">
        <v>11</v>
      </c>
      <c r="AM84" s="166">
        <v>5</v>
      </c>
      <c r="AN84" s="165"/>
    </row>
    <row r="85" spans="1:40"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1157</v>
      </c>
      <c r="M85" s="201" t="s">
        <v>1155</v>
      </c>
      <c r="N85" s="213"/>
      <c r="O85" s="213"/>
      <c r="P85" s="202"/>
      <c r="Q85" s="202"/>
      <c r="R85" s="182">
        <v>0</v>
      </c>
      <c r="S85" s="183" t="s">
        <v>935</v>
      </c>
      <c r="T85" s="184">
        <v>37</v>
      </c>
      <c r="U85" s="185" t="s">
        <v>935</v>
      </c>
      <c r="V85" s="219" t="s">
        <v>59</v>
      </c>
      <c r="W85" s="220"/>
      <c r="X85" s="206" t="s">
        <v>873</v>
      </c>
      <c r="Y85" s="207"/>
      <c r="Z85" s="176" t="s">
        <v>57</v>
      </c>
      <c r="AA85" s="176" t="s">
        <v>58</v>
      </c>
      <c r="AB85" s="176" t="s">
        <v>2944</v>
      </c>
      <c r="AC85" s="176" t="s">
        <v>59</v>
      </c>
      <c r="AD85" s="176" t="s">
        <v>3044</v>
      </c>
      <c r="AE85" s="176" t="s">
        <v>91</v>
      </c>
      <c r="AF85" s="177" t="s">
        <v>875</v>
      </c>
      <c r="AG85" s="177" t="s">
        <v>2936</v>
      </c>
      <c r="AH85" s="209"/>
      <c r="AI85" s="208">
        <v>150</v>
      </c>
      <c r="AJ85" s="177" t="s">
        <v>877</v>
      </c>
      <c r="AK85" s="165" t="s">
        <v>61</v>
      </c>
      <c r="AL85" s="166">
        <v>11</v>
      </c>
      <c r="AM85" s="166">
        <v>5</v>
      </c>
      <c r="AN85" s="165"/>
    </row>
    <row r="86" spans="1:40"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2877</v>
      </c>
      <c r="M86" s="201" t="s">
        <v>971</v>
      </c>
      <c r="N86" s="213"/>
      <c r="O86" s="213"/>
      <c r="P86" s="202"/>
      <c r="Q86" s="202"/>
      <c r="R86" s="182">
        <v>0</v>
      </c>
      <c r="S86" s="183" t="s">
        <v>935</v>
      </c>
      <c r="T86" s="184">
        <v>96</v>
      </c>
      <c r="U86" s="185" t="s">
        <v>935</v>
      </c>
      <c r="V86" s="219" t="s">
        <v>59</v>
      </c>
      <c r="W86" s="220" t="s">
        <v>1377</v>
      </c>
      <c r="X86" s="206">
        <v>500</v>
      </c>
      <c r="Y86" s="207"/>
      <c r="Z86" s="180" t="s">
        <v>57</v>
      </c>
      <c r="AA86" s="176" t="s">
        <v>58</v>
      </c>
      <c r="AB86" s="136" t="s">
        <v>3041</v>
      </c>
      <c r="AC86" s="176" t="s">
        <v>59</v>
      </c>
      <c r="AD86" s="176" t="s">
        <v>3042</v>
      </c>
      <c r="AE86" s="176" t="s">
        <v>1378</v>
      </c>
      <c r="AF86" s="177"/>
      <c r="AG86" s="177" t="s">
        <v>149</v>
      </c>
      <c r="AH86" s="209"/>
      <c r="AI86" s="208">
        <v>200</v>
      </c>
      <c r="AJ86" s="177" t="s">
        <v>150</v>
      </c>
      <c r="AK86" s="193"/>
      <c r="AL86" s="193"/>
      <c r="AM86" s="193"/>
      <c r="AN86" s="193"/>
    </row>
    <row r="87" spans="1:40"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1145</v>
      </c>
      <c r="AC87" s="176" t="s">
        <v>59</v>
      </c>
      <c r="AD87" s="176" t="s">
        <v>3024</v>
      </c>
      <c r="AE87" s="176" t="s">
        <v>91</v>
      </c>
      <c r="AF87" s="177" t="s">
        <v>1141</v>
      </c>
      <c r="AG87" s="177" t="s">
        <v>1146</v>
      </c>
      <c r="AH87" s="178"/>
      <c r="AI87" s="177"/>
      <c r="AJ87" s="177"/>
      <c r="AK87" s="193"/>
      <c r="AL87" s="193"/>
      <c r="AM87" s="193"/>
      <c r="AN87" s="193"/>
    </row>
    <row r="88" spans="1:40"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6" t="s">
        <v>78</v>
      </c>
      <c r="AF88" s="177"/>
      <c r="AG88" s="177" t="s">
        <v>757</v>
      </c>
      <c r="AH88" s="209"/>
      <c r="AI88" s="208"/>
      <c r="AJ88" s="177"/>
      <c r="AK88" s="193" t="s">
        <v>61</v>
      </c>
      <c r="AL88" s="193"/>
      <c r="AM88" s="193">
        <v>0.5</v>
      </c>
      <c r="AN88" s="193" t="s">
        <v>1163</v>
      </c>
    </row>
    <row r="89" spans="1:40"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6" t="s">
        <v>78</v>
      </c>
      <c r="AF89" s="177"/>
      <c r="AG89" s="177" t="s">
        <v>757</v>
      </c>
      <c r="AH89" s="209"/>
      <c r="AI89" s="208"/>
      <c r="AJ89" s="177"/>
      <c r="AK89" s="193" t="s">
        <v>61</v>
      </c>
      <c r="AL89" s="193"/>
      <c r="AM89" s="193">
        <v>0.5</v>
      </c>
      <c r="AN89" s="193" t="s">
        <v>1163</v>
      </c>
    </row>
    <row r="90" spans="1:40"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6" t="s">
        <v>78</v>
      </c>
      <c r="AF90" s="177"/>
      <c r="AG90" s="177" t="s">
        <v>757</v>
      </c>
      <c r="AH90" s="209"/>
      <c r="AI90" s="208"/>
      <c r="AJ90" s="177"/>
      <c r="AK90" s="193" t="s">
        <v>61</v>
      </c>
      <c r="AL90" s="193"/>
      <c r="AM90" s="193">
        <v>0.5</v>
      </c>
      <c r="AN90" s="193" t="s">
        <v>1163</v>
      </c>
    </row>
    <row r="91" spans="1:40"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1164</v>
      </c>
      <c r="AC91" s="176" t="s">
        <v>59</v>
      </c>
      <c r="AD91" s="176" t="s">
        <v>3033</v>
      </c>
      <c r="AE91" s="176" t="s">
        <v>91</v>
      </c>
      <c r="AF91" s="177" t="s">
        <v>834</v>
      </c>
      <c r="AG91" s="177" t="s">
        <v>1165</v>
      </c>
      <c r="AH91" s="209"/>
      <c r="AI91" s="208"/>
      <c r="AJ91" s="177" t="s">
        <v>1166</v>
      </c>
      <c r="AK91" s="193"/>
      <c r="AL91" s="193"/>
      <c r="AM91" s="193"/>
      <c r="AN91" s="193"/>
    </row>
    <row r="92" spans="1:40"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3043</v>
      </c>
      <c r="AE92" s="176" t="s">
        <v>1112</v>
      </c>
      <c r="AF92" s="177"/>
      <c r="AG92" s="177" t="s">
        <v>1113</v>
      </c>
      <c r="AH92" s="178"/>
      <c r="AI92" s="177"/>
      <c r="AJ92" s="177" t="s">
        <v>1114</v>
      </c>
      <c r="AK92" s="193" t="s">
        <v>61</v>
      </c>
      <c r="AL92" s="193"/>
      <c r="AM92" s="193">
        <v>2</v>
      </c>
      <c r="AN92" s="193"/>
    </row>
    <row r="93" spans="1:40"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3032</v>
      </c>
      <c r="AE93" s="176" t="s">
        <v>1116</v>
      </c>
      <c r="AF93" s="177"/>
      <c r="AG93" s="177" t="s">
        <v>1117</v>
      </c>
      <c r="AH93" s="178"/>
      <c r="AI93" s="177">
        <v>100</v>
      </c>
      <c r="AJ93" s="177" t="s">
        <v>1118</v>
      </c>
      <c r="AK93" s="193" t="s">
        <v>61</v>
      </c>
      <c r="AL93" s="193">
        <v>10</v>
      </c>
      <c r="AM93" s="193">
        <v>3.5</v>
      </c>
      <c r="AN93" s="193"/>
    </row>
    <row r="94" spans="1:40"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205" t="str">
        <f>IF(AND(A94&lt;&gt;"",ISNUMBER(A94)),VLOOKUP(A94,Studies!A:BR,6,FALSE),"")</f>
        <v>Plasma</v>
      </c>
      <c r="J94" s="187">
        <v>1.72</v>
      </c>
      <c r="K94" s="187" t="s">
        <v>1000</v>
      </c>
      <c r="L94" s="201" t="s">
        <v>1492</v>
      </c>
      <c r="M94" s="201" t="s">
        <v>1155</v>
      </c>
      <c r="N94" s="193">
        <v>1.53</v>
      </c>
      <c r="O94" s="193" t="s">
        <v>1000</v>
      </c>
      <c r="P94" s="202" t="s">
        <v>1493</v>
      </c>
      <c r="Q94" s="202" t="s">
        <v>1155</v>
      </c>
      <c r="R94" s="182">
        <v>0</v>
      </c>
      <c r="S94" s="183" t="s">
        <v>935</v>
      </c>
      <c r="T94" s="184">
        <v>144</v>
      </c>
      <c r="U94" s="185" t="s">
        <v>935</v>
      </c>
      <c r="V94" s="186" t="s">
        <v>59</v>
      </c>
      <c r="X94" s="176">
        <v>400</v>
      </c>
      <c r="Y94" s="137"/>
      <c r="Z94" s="137" t="s">
        <v>57</v>
      </c>
      <c r="AA94" s="176" t="s">
        <v>58</v>
      </c>
      <c r="AB94" s="176" t="s">
        <v>1494</v>
      </c>
      <c r="AC94" s="136" t="s">
        <v>59</v>
      </c>
      <c r="AD94" s="176" t="s">
        <v>3020</v>
      </c>
      <c r="AE94" s="176" t="s">
        <v>1495</v>
      </c>
      <c r="AF94" s="174"/>
      <c r="AH94" s="178"/>
      <c r="AI94" s="178"/>
      <c r="AJ94" s="178"/>
      <c r="AK94" s="193" t="s">
        <v>435</v>
      </c>
      <c r="AL94" s="193"/>
      <c r="AM94" s="193"/>
      <c r="AN94" s="193"/>
    </row>
    <row r="95" spans="1:40"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205" t="str">
        <f>IF(AND(A95&lt;&gt;"",ISNUMBER(A95)),VLOOKUP(A95,Studies!A:BR,6,FALSE),"")</f>
        <v>Plasma</v>
      </c>
      <c r="J95" s="187">
        <v>1.72</v>
      </c>
      <c r="K95" s="187" t="s">
        <v>1000</v>
      </c>
      <c r="L95" s="201" t="s">
        <v>1722</v>
      </c>
      <c r="M95" s="201" t="s">
        <v>1155</v>
      </c>
      <c r="N95" s="193">
        <v>1.37</v>
      </c>
      <c r="O95" s="193" t="s">
        <v>1000</v>
      </c>
      <c r="P95" s="202" t="s">
        <v>1723</v>
      </c>
      <c r="Q95" s="202" t="s">
        <v>1155</v>
      </c>
      <c r="R95" s="182">
        <v>168</v>
      </c>
      <c r="S95" s="183">
        <v>180</v>
      </c>
      <c r="T95" s="184">
        <v>168</v>
      </c>
      <c r="U95" s="185">
        <v>192</v>
      </c>
      <c r="V95" s="186" t="s">
        <v>59</v>
      </c>
      <c r="X95" s="176">
        <v>400</v>
      </c>
      <c r="Y95" s="137"/>
      <c r="Z95" s="137" t="s">
        <v>57</v>
      </c>
      <c r="AA95" s="176" t="s">
        <v>58</v>
      </c>
      <c r="AB95" s="176" t="s">
        <v>1445</v>
      </c>
      <c r="AC95" s="136" t="s">
        <v>59</v>
      </c>
      <c r="AD95" s="176" t="s">
        <v>3039</v>
      </c>
      <c r="AE95" s="176" t="s">
        <v>1495</v>
      </c>
      <c r="AF95" s="174"/>
      <c r="AH95" s="178"/>
      <c r="AI95" s="178"/>
      <c r="AJ95" s="178" t="s">
        <v>149</v>
      </c>
      <c r="AK95" s="193" t="s">
        <v>1443</v>
      </c>
      <c r="AL95" s="193">
        <v>1</v>
      </c>
      <c r="AM95" s="193">
        <v>2</v>
      </c>
      <c r="AN95" s="193"/>
    </row>
    <row r="96" spans="1:40"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205" t="str">
        <f>IF(AND(A96&lt;&gt;"",ISNUMBER(A96)),VLOOKUP(A96,Studies!A:BR,6,FALSE),"")</f>
        <v>Plasma</v>
      </c>
      <c r="J96" s="43">
        <v>1.67</v>
      </c>
      <c r="K96" s="187" t="s">
        <v>1000</v>
      </c>
      <c r="L96" s="76" t="s">
        <v>1496</v>
      </c>
      <c r="M96" s="76" t="s">
        <v>1155</v>
      </c>
      <c r="N96" s="52">
        <v>1.1599999999999999</v>
      </c>
      <c r="O96" s="193" t="s">
        <v>1000</v>
      </c>
      <c r="P96" s="84" t="s">
        <v>1497</v>
      </c>
      <c r="Q96" s="84" t="s">
        <v>1155</v>
      </c>
      <c r="R96" s="38">
        <v>0</v>
      </c>
      <c r="S96" s="39" t="s">
        <v>935</v>
      </c>
      <c r="T96" s="40">
        <v>144</v>
      </c>
      <c r="U96" s="41" t="s">
        <v>935</v>
      </c>
      <c r="V96" s="42" t="s">
        <v>59</v>
      </c>
      <c r="X96" s="22">
        <v>400</v>
      </c>
      <c r="Y96" s="137"/>
      <c r="Z96" s="137" t="s">
        <v>57</v>
      </c>
      <c r="AA96" s="176" t="s">
        <v>58</v>
      </c>
      <c r="AB96" s="176" t="s">
        <v>1494</v>
      </c>
      <c r="AC96" s="136" t="s">
        <v>59</v>
      </c>
      <c r="AD96" s="176" t="s">
        <v>3020</v>
      </c>
      <c r="AE96" s="176" t="s">
        <v>1495</v>
      </c>
      <c r="AF96" s="174"/>
      <c r="AH96" s="178"/>
      <c r="AI96" s="178"/>
      <c r="AJ96" s="178"/>
      <c r="AK96" s="52" t="s">
        <v>435</v>
      </c>
      <c r="AN96" s="52" t="s">
        <v>1498</v>
      </c>
    </row>
    <row r="97" spans="1:40"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205" t="str">
        <f>IF(AND(A97&lt;&gt;"",ISNUMBER(A97)),VLOOKUP(A97,Studies!A:BR,6,FALSE),"")</f>
        <v>Plasma</v>
      </c>
      <c r="J97" s="43">
        <v>1.536</v>
      </c>
      <c r="K97" s="187" t="s">
        <v>1000</v>
      </c>
      <c r="L97" s="76" t="s">
        <v>1499</v>
      </c>
      <c r="M97" s="201" t="s">
        <v>1155</v>
      </c>
      <c r="N97" s="52">
        <v>1.3939999999999999</v>
      </c>
      <c r="O97" s="193" t="s">
        <v>1000</v>
      </c>
      <c r="P97" s="84" t="s">
        <v>1500</v>
      </c>
      <c r="Q97" s="202" t="s">
        <v>1155</v>
      </c>
      <c r="R97" s="38">
        <v>96</v>
      </c>
      <c r="S97" s="39">
        <v>108</v>
      </c>
      <c r="T97" s="40">
        <v>600</v>
      </c>
      <c r="U97" s="41">
        <v>612</v>
      </c>
      <c r="V97" s="42" t="s">
        <v>59</v>
      </c>
      <c r="X97" s="22">
        <v>400</v>
      </c>
      <c r="Y97" s="137"/>
      <c r="Z97" s="137" t="s">
        <v>57</v>
      </c>
      <c r="AA97" s="176" t="s">
        <v>58</v>
      </c>
      <c r="AB97" s="176" t="s">
        <v>1595</v>
      </c>
      <c r="AC97" s="136" t="s">
        <v>59</v>
      </c>
      <c r="AD97" s="176" t="s">
        <v>3027</v>
      </c>
      <c r="AE97" s="176" t="s">
        <v>1112</v>
      </c>
      <c r="AF97" s="177" t="s">
        <v>1501</v>
      </c>
      <c r="AG97" s="177" t="s">
        <v>2937</v>
      </c>
      <c r="AH97" s="178"/>
      <c r="AI97" s="178"/>
      <c r="AJ97" s="178"/>
      <c r="AK97" s="52" t="s">
        <v>435</v>
      </c>
      <c r="AN97" s="52" t="s">
        <v>1502</v>
      </c>
    </row>
    <row r="98" spans="1:40"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205" t="str">
        <f>IF(AND(A98&lt;&gt;"",ISNUMBER(A98)),VLOOKUP(A98,Studies!A:BR,6,FALSE),"")</f>
        <v>Plasma</v>
      </c>
      <c r="J98" s="43">
        <v>1.51</v>
      </c>
      <c r="K98" s="187" t="s">
        <v>1000</v>
      </c>
      <c r="L98" s="76" t="s">
        <v>1637</v>
      </c>
      <c r="M98" s="201" t="s">
        <v>1155</v>
      </c>
      <c r="N98" s="52">
        <v>1.1299999999999999</v>
      </c>
      <c r="O98" s="193" t="s">
        <v>1000</v>
      </c>
      <c r="P98" s="84" t="s">
        <v>1639</v>
      </c>
      <c r="Q98" s="202" t="s">
        <v>1155</v>
      </c>
      <c r="R98" s="38">
        <v>0</v>
      </c>
      <c r="S98" s="39" t="s">
        <v>935</v>
      </c>
      <c r="T98" s="40">
        <v>24</v>
      </c>
      <c r="U98" s="41" t="s">
        <v>935</v>
      </c>
      <c r="V98" s="42" t="s">
        <v>59</v>
      </c>
      <c r="X98" s="22" t="s">
        <v>1724</v>
      </c>
      <c r="Y98" s="137"/>
      <c r="Z98" s="137" t="s">
        <v>57</v>
      </c>
      <c r="AA98" s="176" t="s">
        <v>58</v>
      </c>
      <c r="AB98" s="176" t="s">
        <v>1643</v>
      </c>
      <c r="AC98" s="136" t="s">
        <v>59</v>
      </c>
      <c r="AD98" s="176" t="s">
        <v>3045</v>
      </c>
      <c r="AE98" s="176" t="s">
        <v>1640</v>
      </c>
      <c r="AF98" s="174"/>
      <c r="AH98" s="178"/>
      <c r="AI98" s="178"/>
      <c r="AJ98" s="178"/>
      <c r="AK98" s="52" t="s">
        <v>1641</v>
      </c>
      <c r="AN98" s="52" t="s">
        <v>1642</v>
      </c>
    </row>
    <row r="99" spans="1:40"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1636</v>
      </c>
      <c r="M99" s="201" t="s">
        <v>1155</v>
      </c>
      <c r="N99" s="52">
        <v>0.93</v>
      </c>
      <c r="O99" s="193" t="s">
        <v>1000</v>
      </c>
      <c r="P99" s="84" t="s">
        <v>1638</v>
      </c>
      <c r="Q99" s="202" t="s">
        <v>1155</v>
      </c>
      <c r="R99" s="38">
        <v>0</v>
      </c>
      <c r="S99" s="39" t="s">
        <v>935</v>
      </c>
      <c r="T99" s="40">
        <v>120</v>
      </c>
      <c r="U99" s="41" t="s">
        <v>935</v>
      </c>
      <c r="V99" s="42" t="s">
        <v>59</v>
      </c>
      <c r="X99" s="22">
        <v>600</v>
      </c>
      <c r="Y99" s="137"/>
      <c r="Z99" s="137" t="s">
        <v>57</v>
      </c>
      <c r="AA99" s="176" t="s">
        <v>58</v>
      </c>
      <c r="AB99" s="176" t="s">
        <v>1475</v>
      </c>
      <c r="AC99" s="136" t="s">
        <v>59</v>
      </c>
      <c r="AD99" s="176" t="s">
        <v>3021</v>
      </c>
      <c r="AE99" s="176" t="s">
        <v>166</v>
      </c>
      <c r="AF99" s="177"/>
      <c r="AH99" s="178"/>
      <c r="AI99" s="178"/>
      <c r="AJ99" s="178"/>
    </row>
    <row r="100" spans="1:40"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2945</v>
      </c>
      <c r="X100" s="22">
        <v>333</v>
      </c>
      <c r="Y100" s="180"/>
      <c r="Z100" s="180" t="s">
        <v>57</v>
      </c>
      <c r="AA100" s="176" t="s">
        <v>58</v>
      </c>
      <c r="AB100" s="176" t="s">
        <v>2173</v>
      </c>
      <c r="AC100" s="176" t="s">
        <v>59</v>
      </c>
      <c r="AD100" s="176" t="s">
        <v>3032</v>
      </c>
      <c r="AE100" s="176" t="s">
        <v>1116</v>
      </c>
      <c r="AF100" s="177"/>
      <c r="AG100" s="177" t="s">
        <v>2169</v>
      </c>
      <c r="AH100" s="178"/>
      <c r="AI100" s="177"/>
      <c r="AJ100" s="177"/>
    </row>
    <row r="101" spans="1:40"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I101" s="205" t="str">
        <f>IF(AND(A101&lt;&gt;"",ISNUMBER(A101)),VLOOKUP(A101,Studies!A:BR,6,FALSE),"")</f>
        <v>Plasma</v>
      </c>
      <c r="J101" s="43">
        <v>1</v>
      </c>
      <c r="K101" s="43" t="s">
        <v>2137</v>
      </c>
      <c r="L101" s="76" t="s">
        <v>2138</v>
      </c>
      <c r="M101" s="76" t="s">
        <v>1155</v>
      </c>
      <c r="R101" s="38">
        <v>0</v>
      </c>
      <c r="S101" s="39" t="s">
        <v>935</v>
      </c>
      <c r="T101" s="40">
        <v>0</v>
      </c>
      <c r="U101" s="41" t="s">
        <v>935</v>
      </c>
      <c r="V101" s="42" t="s">
        <v>59</v>
      </c>
      <c r="X101" s="22">
        <v>8</v>
      </c>
      <c r="Y101" s="137"/>
      <c r="Z101" s="137" t="s">
        <v>2139</v>
      </c>
      <c r="AA101" s="22" t="s">
        <v>58</v>
      </c>
      <c r="AB101" s="22">
        <v>0</v>
      </c>
      <c r="AC101" s="136" t="s">
        <v>59</v>
      </c>
      <c r="AD101" s="176" t="s">
        <v>78</v>
      </c>
      <c r="AF101" s="174"/>
      <c r="AI101" s="178"/>
      <c r="AJ101" s="178"/>
    </row>
    <row r="102" spans="1:40"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2137</v>
      </c>
      <c r="R102" s="38">
        <v>0</v>
      </c>
      <c r="S102" s="39" t="s">
        <v>935</v>
      </c>
      <c r="T102" s="40">
        <v>60</v>
      </c>
      <c r="U102" s="41" t="s">
        <v>935</v>
      </c>
      <c r="V102" s="42" t="s">
        <v>59</v>
      </c>
      <c r="W102" s="181" t="s">
        <v>2140</v>
      </c>
      <c r="X102" s="22">
        <v>400</v>
      </c>
      <c r="Z102" s="28" t="s">
        <v>57</v>
      </c>
      <c r="AA102" s="22" t="s">
        <v>58</v>
      </c>
      <c r="AB102" s="22" t="s">
        <v>830</v>
      </c>
      <c r="AC102" s="22" t="s">
        <v>59</v>
      </c>
      <c r="AD102" s="176" t="s">
        <v>3019</v>
      </c>
      <c r="AE102" s="176" t="s">
        <v>1495</v>
      </c>
    </row>
    <row r="103" spans="1:40"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2137</v>
      </c>
      <c r="L103" s="76" t="s">
        <v>2141</v>
      </c>
      <c r="M103" s="76" t="s">
        <v>1155</v>
      </c>
      <c r="R103" s="38">
        <v>0</v>
      </c>
      <c r="S103" s="39">
        <v>24</v>
      </c>
      <c r="T103" s="40">
        <v>108</v>
      </c>
      <c r="U103" s="41">
        <v>132</v>
      </c>
      <c r="V103" s="42" t="s">
        <v>59</v>
      </c>
      <c r="X103" s="22">
        <v>600</v>
      </c>
      <c r="Z103" s="28" t="s">
        <v>57</v>
      </c>
      <c r="AA103" s="22" t="s">
        <v>58</v>
      </c>
      <c r="AB103" s="22" t="s">
        <v>1136</v>
      </c>
      <c r="AC103" s="22" t="s">
        <v>59</v>
      </c>
      <c r="AD103" s="176" t="s">
        <v>3030</v>
      </c>
      <c r="AE103" s="176" t="s">
        <v>1495</v>
      </c>
    </row>
    <row r="104" spans="1:40"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I104" s="205" t="str">
        <f>IF(AND(A104&lt;&gt;"",ISNUMBER(A104)),VLOOKUP(A104,Studies!A:BR,6,FALSE),"")</f>
        <v>Plasma</v>
      </c>
      <c r="J104" s="43">
        <v>1.2</v>
      </c>
      <c r="K104" s="43" t="s">
        <v>2137</v>
      </c>
      <c r="L104" s="76" t="s">
        <v>2142</v>
      </c>
      <c r="M104" s="76" t="s">
        <v>1155</v>
      </c>
      <c r="R104" s="38">
        <v>0</v>
      </c>
      <c r="S104" s="39" t="s">
        <v>935</v>
      </c>
      <c r="T104" s="40">
        <v>24</v>
      </c>
      <c r="U104" s="41" t="s">
        <v>935</v>
      </c>
      <c r="V104" s="42" t="s">
        <v>59</v>
      </c>
      <c r="X104" s="22">
        <v>8</v>
      </c>
      <c r="Z104" s="28" t="s">
        <v>2139</v>
      </c>
      <c r="AA104" s="22" t="s">
        <v>58</v>
      </c>
      <c r="AB104" s="22">
        <v>0</v>
      </c>
      <c r="AC104" s="22" t="s">
        <v>59</v>
      </c>
      <c r="AD104" s="176" t="s">
        <v>78</v>
      </c>
    </row>
    <row r="105" spans="1:40"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2137</v>
      </c>
      <c r="R105" s="38">
        <v>0</v>
      </c>
      <c r="S105" s="39" t="s">
        <v>935</v>
      </c>
      <c r="T105" s="40">
        <v>84</v>
      </c>
      <c r="U105" s="41" t="s">
        <v>935</v>
      </c>
      <c r="V105" s="42" t="s">
        <v>59</v>
      </c>
      <c r="W105" s="181" t="s">
        <v>2140</v>
      </c>
      <c r="X105" s="22">
        <v>400</v>
      </c>
      <c r="Z105" s="28" t="s">
        <v>57</v>
      </c>
      <c r="AA105" s="22" t="s">
        <v>58</v>
      </c>
      <c r="AB105" s="22" t="s">
        <v>830</v>
      </c>
      <c r="AC105" s="22" t="s">
        <v>59</v>
      </c>
      <c r="AD105" s="176" t="s">
        <v>3019</v>
      </c>
      <c r="AE105" s="176" t="s">
        <v>1495</v>
      </c>
    </row>
    <row r="106" spans="1:40"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2137</v>
      </c>
      <c r="L106" s="76" t="s">
        <v>2143</v>
      </c>
      <c r="M106" s="76" t="s">
        <v>1155</v>
      </c>
      <c r="R106" s="38">
        <v>24</v>
      </c>
      <c r="S106" s="39" t="s">
        <v>935</v>
      </c>
      <c r="T106" s="40">
        <v>132</v>
      </c>
      <c r="U106" s="41" t="s">
        <v>935</v>
      </c>
      <c r="V106" s="42" t="s">
        <v>59</v>
      </c>
      <c r="X106" s="22">
        <v>600</v>
      </c>
      <c r="Z106" s="28" t="s">
        <v>57</v>
      </c>
      <c r="AA106" s="22" t="s">
        <v>58</v>
      </c>
      <c r="AB106" s="22" t="s">
        <v>1136</v>
      </c>
      <c r="AC106" s="22" t="s">
        <v>59</v>
      </c>
      <c r="AD106" s="176" t="s">
        <v>3030</v>
      </c>
      <c r="AE106" s="176" t="s">
        <v>1495</v>
      </c>
    </row>
    <row r="107" spans="1:40"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I107" s="205" t="str">
        <f>IF(AND(A107&lt;&gt;"",ISNUMBER(A107)),VLOOKUP(A107,Studies!A:BR,6,FALSE),"")</f>
        <v>Plasma</v>
      </c>
      <c r="J107" s="43">
        <v>1.7</v>
      </c>
      <c r="K107" s="43" t="s">
        <v>2137</v>
      </c>
      <c r="L107" s="76" t="s">
        <v>2144</v>
      </c>
      <c r="M107" s="76" t="s">
        <v>1155</v>
      </c>
      <c r="R107" s="38">
        <v>0</v>
      </c>
      <c r="S107" s="39" t="s">
        <v>935</v>
      </c>
      <c r="T107" s="40">
        <v>0</v>
      </c>
      <c r="U107" s="41" t="s">
        <v>935</v>
      </c>
      <c r="V107" s="42" t="s">
        <v>59</v>
      </c>
      <c r="X107" s="22">
        <v>8</v>
      </c>
      <c r="Z107" s="28" t="s">
        <v>2139</v>
      </c>
      <c r="AA107" s="22" t="s">
        <v>58</v>
      </c>
      <c r="AB107" s="22">
        <v>0</v>
      </c>
      <c r="AC107" s="22" t="s">
        <v>59</v>
      </c>
      <c r="AD107" s="176" t="s">
        <v>78</v>
      </c>
    </row>
    <row r="108" spans="1:40"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2137</v>
      </c>
      <c r="R108" s="38">
        <v>0</v>
      </c>
      <c r="S108" s="39" t="s">
        <v>935</v>
      </c>
      <c r="T108" s="40">
        <v>63</v>
      </c>
      <c r="U108" s="41" t="s">
        <v>935</v>
      </c>
      <c r="V108" s="42" t="s">
        <v>59</v>
      </c>
      <c r="W108" s="181" t="s">
        <v>2140</v>
      </c>
      <c r="X108" s="22">
        <v>400</v>
      </c>
      <c r="Z108" s="28" t="s">
        <v>57</v>
      </c>
      <c r="AA108" s="22" t="s">
        <v>58</v>
      </c>
      <c r="AB108" s="22" t="s">
        <v>830</v>
      </c>
      <c r="AC108" s="22" t="s">
        <v>59</v>
      </c>
      <c r="AD108" s="176" t="s">
        <v>3019</v>
      </c>
      <c r="AE108" s="176" t="s">
        <v>1495</v>
      </c>
    </row>
    <row r="109" spans="1:40"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2137</v>
      </c>
      <c r="L109" s="76" t="s">
        <v>2145</v>
      </c>
      <c r="M109" s="76" t="s">
        <v>1155</v>
      </c>
      <c r="R109" s="38">
        <v>0</v>
      </c>
      <c r="S109" s="39">
        <v>21</v>
      </c>
      <c r="T109" s="40">
        <v>111</v>
      </c>
      <c r="U109" s="41">
        <v>132</v>
      </c>
      <c r="V109" s="42" t="s">
        <v>59</v>
      </c>
      <c r="X109" s="22">
        <v>600</v>
      </c>
      <c r="Z109" s="28" t="s">
        <v>57</v>
      </c>
      <c r="AA109" s="22" t="s">
        <v>58</v>
      </c>
      <c r="AB109" s="22" t="s">
        <v>1136</v>
      </c>
      <c r="AC109" s="22" t="s">
        <v>59</v>
      </c>
      <c r="AD109" s="176" t="s">
        <v>3030</v>
      </c>
      <c r="AE109" s="176" t="s">
        <v>1495</v>
      </c>
    </row>
    <row r="110" spans="1:40"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I110" s="205" t="str">
        <f>IF(AND(A110&lt;&gt;"",ISNUMBER(A110)),VLOOKUP(A110,Studies!A:BR,6,FALSE),"")</f>
        <v>Plasma</v>
      </c>
      <c r="J110" s="43">
        <v>2.2000000000000002</v>
      </c>
      <c r="K110" s="43" t="s">
        <v>2137</v>
      </c>
      <c r="L110" s="76" t="s">
        <v>2146</v>
      </c>
      <c r="M110" s="76" t="s">
        <v>1155</v>
      </c>
      <c r="R110" s="38">
        <v>0</v>
      </c>
      <c r="S110" s="39" t="s">
        <v>935</v>
      </c>
      <c r="T110" s="40">
        <v>21</v>
      </c>
      <c r="U110" s="41" t="s">
        <v>935</v>
      </c>
      <c r="V110" s="42" t="s">
        <v>59</v>
      </c>
      <c r="X110" s="22">
        <v>8</v>
      </c>
      <c r="Z110" s="28" t="s">
        <v>2139</v>
      </c>
      <c r="AA110" s="22" t="s">
        <v>58</v>
      </c>
      <c r="AB110" s="22">
        <v>0</v>
      </c>
      <c r="AC110" s="22" t="s">
        <v>59</v>
      </c>
      <c r="AD110" s="176" t="s">
        <v>78</v>
      </c>
    </row>
    <row r="111" spans="1:40"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2137</v>
      </c>
      <c r="M111" s="201"/>
      <c r="R111" s="38">
        <v>0</v>
      </c>
      <c r="S111" s="39" t="s">
        <v>935</v>
      </c>
      <c r="T111" s="40">
        <v>84</v>
      </c>
      <c r="U111" s="41" t="s">
        <v>935</v>
      </c>
      <c r="V111" s="42" t="s">
        <v>59</v>
      </c>
      <c r="W111" s="181" t="s">
        <v>2140</v>
      </c>
      <c r="X111" s="22">
        <v>400</v>
      </c>
      <c r="Z111" s="28" t="s">
        <v>57</v>
      </c>
      <c r="AA111" s="22" t="s">
        <v>58</v>
      </c>
      <c r="AB111" s="22" t="s">
        <v>830</v>
      </c>
      <c r="AC111" s="22" t="s">
        <v>59</v>
      </c>
      <c r="AD111" s="176" t="s">
        <v>3019</v>
      </c>
      <c r="AE111" s="176" t="s">
        <v>1495</v>
      </c>
    </row>
    <row r="112" spans="1:40"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2137</v>
      </c>
      <c r="L112" s="76" t="s">
        <v>2147</v>
      </c>
      <c r="M112" s="201" t="s">
        <v>1155</v>
      </c>
      <c r="O112" s="193"/>
      <c r="R112" s="38">
        <v>21</v>
      </c>
      <c r="S112" s="39" t="s">
        <v>935</v>
      </c>
      <c r="T112" s="40">
        <v>132</v>
      </c>
      <c r="U112" s="41" t="s">
        <v>935</v>
      </c>
      <c r="V112" s="42" t="s">
        <v>59</v>
      </c>
      <c r="X112" s="22">
        <v>600</v>
      </c>
      <c r="Z112" s="28" t="s">
        <v>57</v>
      </c>
      <c r="AA112" s="22" t="s">
        <v>58</v>
      </c>
      <c r="AB112" s="22" t="s">
        <v>1136</v>
      </c>
      <c r="AC112" s="22" t="s">
        <v>59</v>
      </c>
      <c r="AD112" s="176" t="s">
        <v>3030</v>
      </c>
      <c r="AE112" s="176" t="s">
        <v>1495</v>
      </c>
      <c r="AK112" s="193"/>
      <c r="AL112" s="193"/>
    </row>
    <row r="113" spans="1:40"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2158</v>
      </c>
      <c r="AC113" s="22" t="s">
        <v>59</v>
      </c>
      <c r="AD113" s="176" t="s">
        <v>3046</v>
      </c>
      <c r="AE113" s="176" t="s">
        <v>1116</v>
      </c>
      <c r="AG113" s="177" t="s">
        <v>2159</v>
      </c>
      <c r="AK113" s="52" t="s">
        <v>61</v>
      </c>
      <c r="AL113" s="52" t="s">
        <v>1958</v>
      </c>
    </row>
    <row r="114" spans="1:40"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2137</v>
      </c>
      <c r="L114" s="76">
        <v>1.204995</v>
      </c>
      <c r="M114" s="201" t="s">
        <v>2166</v>
      </c>
      <c r="R114" s="38">
        <v>0</v>
      </c>
      <c r="S114" s="39" t="s">
        <v>935</v>
      </c>
      <c r="T114" s="40">
        <v>1.5</v>
      </c>
      <c r="U114" s="41" t="s">
        <v>935</v>
      </c>
      <c r="V114" s="42" t="s">
        <v>59</v>
      </c>
      <c r="W114" s="181" t="s">
        <v>2167</v>
      </c>
      <c r="X114" s="22">
        <v>500</v>
      </c>
      <c r="Z114" s="28" t="s">
        <v>57</v>
      </c>
      <c r="AA114" s="22" t="s">
        <v>58</v>
      </c>
      <c r="AB114" s="22">
        <v>0</v>
      </c>
      <c r="AC114" s="22" t="s">
        <v>59</v>
      </c>
      <c r="AD114" s="176" t="s">
        <v>78</v>
      </c>
      <c r="AE114" s="176" t="s">
        <v>78</v>
      </c>
      <c r="AG114" s="177" t="s">
        <v>2169</v>
      </c>
      <c r="AK114" s="52" t="s">
        <v>61</v>
      </c>
      <c r="AL114" s="52" t="s">
        <v>1958</v>
      </c>
    </row>
    <row r="115" spans="1:40"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2137</v>
      </c>
      <c r="L115" s="76">
        <v>1.312773</v>
      </c>
      <c r="M115" s="201" t="s">
        <v>2166</v>
      </c>
      <c r="O115" s="193"/>
      <c r="R115" s="38">
        <v>0</v>
      </c>
      <c r="S115" s="39" t="s">
        <v>935</v>
      </c>
      <c r="T115" s="40">
        <v>145.5</v>
      </c>
      <c r="U115" s="41" t="s">
        <v>935</v>
      </c>
      <c r="V115" s="42" t="s">
        <v>59</v>
      </c>
      <c r="W115" s="181" t="s">
        <v>2167</v>
      </c>
      <c r="X115" s="22">
        <v>500</v>
      </c>
      <c r="Z115" s="28" t="s">
        <v>57</v>
      </c>
      <c r="AA115" s="22" t="s">
        <v>58</v>
      </c>
      <c r="AB115" s="22" t="s">
        <v>2168</v>
      </c>
      <c r="AC115" s="22" t="s">
        <v>59</v>
      </c>
      <c r="AD115" s="176" t="s">
        <v>3047</v>
      </c>
      <c r="AE115" s="176" t="s">
        <v>1112</v>
      </c>
      <c r="AG115" s="177" t="s">
        <v>2169</v>
      </c>
      <c r="AK115" s="193" t="s">
        <v>61</v>
      </c>
      <c r="AL115" s="193" t="s">
        <v>1958</v>
      </c>
      <c r="AM115" s="193"/>
      <c r="AN115" s="193"/>
    </row>
    <row r="116" spans="1:40"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201" t="s">
        <v>1121</v>
      </c>
      <c r="N116" s="52">
        <v>1.768</v>
      </c>
      <c r="O116" s="193" t="s">
        <v>1099</v>
      </c>
      <c r="R116" s="38">
        <v>0</v>
      </c>
      <c r="S116" s="39" t="s">
        <v>935</v>
      </c>
      <c r="T116" s="40">
        <v>25</v>
      </c>
      <c r="U116" s="41" t="s">
        <v>935</v>
      </c>
      <c r="V116" s="42" t="s">
        <v>59</v>
      </c>
      <c r="X116" s="22">
        <v>500</v>
      </c>
      <c r="Z116" s="28" t="s">
        <v>57</v>
      </c>
      <c r="AA116" s="22" t="s">
        <v>58</v>
      </c>
      <c r="AB116" s="22" t="s">
        <v>2172</v>
      </c>
      <c r="AC116" s="22" t="s">
        <v>59</v>
      </c>
      <c r="AD116" s="176" t="s">
        <v>3023</v>
      </c>
      <c r="AE116" s="176" t="s">
        <v>2618</v>
      </c>
      <c r="AG116" s="177" t="s">
        <v>1138</v>
      </c>
      <c r="AJ116" s="23" t="s">
        <v>2619</v>
      </c>
      <c r="AK116" s="165" t="s">
        <v>435</v>
      </c>
      <c r="AL116" s="166"/>
      <c r="AM116" s="106" t="s">
        <v>202</v>
      </c>
      <c r="AN116" s="165" t="s">
        <v>516</v>
      </c>
    </row>
    <row r="117" spans="1:40"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205" t="str">
        <f>IF(AND(A117&lt;&gt;"",ISNUMBER(A117)),VLOOKUP(A117,Studies!A:BR,6,FALSE),"")</f>
        <v>Plasma</v>
      </c>
      <c r="J117" s="43">
        <v>0.22</v>
      </c>
      <c r="K117" s="43" t="s">
        <v>2137</v>
      </c>
      <c r="L117" s="201" t="s">
        <v>2247</v>
      </c>
      <c r="M117" s="201" t="s">
        <v>1155</v>
      </c>
      <c r="N117" s="52">
        <v>0.42857139999999999</v>
      </c>
      <c r="O117" s="193" t="s">
        <v>1099</v>
      </c>
      <c r="R117" s="38">
        <v>0</v>
      </c>
      <c r="S117" s="39" t="s">
        <v>935</v>
      </c>
      <c r="T117" s="40">
        <v>336.5</v>
      </c>
      <c r="U117" s="41" t="s">
        <v>935</v>
      </c>
      <c r="V117" s="42" t="s">
        <v>59</v>
      </c>
      <c r="W117" s="181" t="s">
        <v>2946</v>
      </c>
      <c r="X117" s="22">
        <v>600</v>
      </c>
      <c r="Z117" s="28" t="s">
        <v>57</v>
      </c>
      <c r="AA117" s="22" t="s">
        <v>58</v>
      </c>
      <c r="AB117" s="22" t="s">
        <v>2244</v>
      </c>
      <c r="AC117" s="22" t="s">
        <v>59</v>
      </c>
      <c r="AD117" s="176" t="s">
        <v>3048</v>
      </c>
      <c r="AE117" s="176" t="s">
        <v>1495</v>
      </c>
    </row>
    <row r="118" spans="1:40"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205" t="str">
        <f>IF(AND(A118&lt;&gt;"",ISNUMBER(A118)),VLOOKUP(A118,Studies!A:BR,6,FALSE),"")</f>
        <v>Plasma</v>
      </c>
      <c r="J118" s="43">
        <v>0.54</v>
      </c>
      <c r="K118" s="43" t="s">
        <v>2137</v>
      </c>
      <c r="L118" s="201" t="s">
        <v>2246</v>
      </c>
      <c r="M118" s="201" t="s">
        <v>1155</v>
      </c>
      <c r="N118" s="52">
        <v>1.097826</v>
      </c>
      <c r="O118" s="193" t="s">
        <v>1099</v>
      </c>
      <c r="R118" s="38">
        <v>0</v>
      </c>
      <c r="S118" s="39" t="s">
        <v>935</v>
      </c>
      <c r="T118" s="40">
        <v>360.5</v>
      </c>
      <c r="U118" s="41" t="s">
        <v>935</v>
      </c>
      <c r="V118" s="42" t="s">
        <v>59</v>
      </c>
      <c r="W118" s="181" t="s">
        <v>2946</v>
      </c>
      <c r="X118" s="22">
        <v>600</v>
      </c>
      <c r="Z118" s="28" t="s">
        <v>57</v>
      </c>
      <c r="AA118" s="22" t="s">
        <v>58</v>
      </c>
      <c r="AB118" s="22" t="s">
        <v>2244</v>
      </c>
      <c r="AC118" s="22" t="s">
        <v>59</v>
      </c>
      <c r="AD118" s="176" t="s">
        <v>3048</v>
      </c>
      <c r="AE118" s="176" t="s">
        <v>1495</v>
      </c>
    </row>
    <row r="119" spans="1:40"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E119" s="176" t="s">
        <v>78</v>
      </c>
      <c r="AG119" s="177" t="s">
        <v>2880</v>
      </c>
    </row>
    <row r="120" spans="1:40"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E120" s="176" t="s">
        <v>78</v>
      </c>
      <c r="AG120" s="177" t="s">
        <v>2880</v>
      </c>
    </row>
    <row r="121" spans="1:40"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2947</v>
      </c>
      <c r="X121" s="22">
        <v>450</v>
      </c>
      <c r="Z121" s="28" t="s">
        <v>57</v>
      </c>
      <c r="AB121" s="22" t="s">
        <v>2282</v>
      </c>
      <c r="AC121" s="22" t="s">
        <v>59</v>
      </c>
      <c r="AD121" s="176" t="s">
        <v>3019</v>
      </c>
      <c r="AE121" s="176" t="s">
        <v>1495</v>
      </c>
    </row>
    <row r="122" spans="1:40"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2948</v>
      </c>
      <c r="X122" s="22">
        <v>200</v>
      </c>
      <c r="Z122" s="28" t="s">
        <v>57</v>
      </c>
      <c r="AB122" s="22" t="s">
        <v>2642</v>
      </c>
      <c r="AC122" s="22" t="s">
        <v>59</v>
      </c>
      <c r="AD122" s="176" t="s">
        <v>3025</v>
      </c>
      <c r="AE122" s="176" t="s">
        <v>1112</v>
      </c>
    </row>
    <row r="123" spans="1:40"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1122</v>
      </c>
      <c r="L123" s="76" t="s">
        <v>2794</v>
      </c>
      <c r="M123" s="201" t="s">
        <v>2795</v>
      </c>
      <c r="N123" s="52">
        <v>0.12413793103448276</v>
      </c>
      <c r="O123" s="52" t="s">
        <v>1100</v>
      </c>
      <c r="R123" s="38">
        <v>0</v>
      </c>
      <c r="S123" s="39" t="s">
        <v>935</v>
      </c>
      <c r="T123" s="40">
        <v>113</v>
      </c>
      <c r="U123" s="41" t="s">
        <v>935</v>
      </c>
      <c r="V123" s="42" t="s">
        <v>59</v>
      </c>
      <c r="W123" s="181" t="s">
        <v>2796</v>
      </c>
      <c r="X123" s="22">
        <v>600</v>
      </c>
      <c r="Z123" s="28" t="s">
        <v>57</v>
      </c>
      <c r="AA123" s="22" t="s">
        <v>58</v>
      </c>
      <c r="AB123" s="22" t="s">
        <v>2629</v>
      </c>
      <c r="AC123" s="22" t="s">
        <v>59</v>
      </c>
      <c r="AD123" s="176" t="s">
        <v>3022</v>
      </c>
      <c r="AE123" s="176" t="s">
        <v>2797</v>
      </c>
      <c r="AG123" s="177" t="s">
        <v>2654</v>
      </c>
    </row>
    <row r="124" spans="1:40"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2659</v>
      </c>
      <c r="AC124" s="22" t="s">
        <v>59</v>
      </c>
      <c r="AD124" s="176" t="s">
        <v>3030</v>
      </c>
      <c r="AE124" s="176" t="s">
        <v>2799</v>
      </c>
      <c r="AG124" s="177" t="s">
        <v>2660</v>
      </c>
    </row>
    <row r="125" spans="1:40"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2800</v>
      </c>
      <c r="L125" s="76" t="s">
        <v>2801</v>
      </c>
      <c r="M125" s="201" t="s">
        <v>971</v>
      </c>
      <c r="N125" s="52">
        <v>3.1074871263980901</v>
      </c>
      <c r="O125" s="52" t="s">
        <v>2800</v>
      </c>
      <c r="P125" s="84" t="s">
        <v>2802</v>
      </c>
      <c r="Q125" s="84" t="s">
        <v>971</v>
      </c>
      <c r="R125" s="38">
        <v>0</v>
      </c>
      <c r="S125" s="39" t="s">
        <v>935</v>
      </c>
      <c r="T125" s="40">
        <v>73</v>
      </c>
      <c r="U125" s="41" t="s">
        <v>935</v>
      </c>
      <c r="V125" s="42" t="s">
        <v>59</v>
      </c>
      <c r="W125" s="181" t="s">
        <v>2803</v>
      </c>
      <c r="X125" s="22">
        <v>400</v>
      </c>
      <c r="Z125" s="28" t="s">
        <v>57</v>
      </c>
      <c r="AB125" s="22" t="s">
        <v>2282</v>
      </c>
      <c r="AC125" s="22" t="s">
        <v>59</v>
      </c>
      <c r="AD125" s="176" t="s">
        <v>3019</v>
      </c>
      <c r="AE125" s="176" t="s">
        <v>2804</v>
      </c>
      <c r="AG125" s="177" t="s">
        <v>2284</v>
      </c>
      <c r="AN125" s="52" t="s">
        <v>2972</v>
      </c>
    </row>
    <row r="126" spans="1:40"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2800</v>
      </c>
      <c r="L126" s="76" t="s">
        <v>2805</v>
      </c>
      <c r="M126" s="201" t="s">
        <v>971</v>
      </c>
      <c r="N126" s="52">
        <v>2.6854478328357501</v>
      </c>
      <c r="O126" s="52" t="s">
        <v>2800</v>
      </c>
      <c r="P126" s="84" t="s">
        <v>2806</v>
      </c>
      <c r="Q126" s="84" t="s">
        <v>971</v>
      </c>
      <c r="R126" s="38">
        <v>0</v>
      </c>
      <c r="S126" s="39" t="s">
        <v>935</v>
      </c>
      <c r="T126" s="40">
        <v>73</v>
      </c>
      <c r="U126" s="41" t="s">
        <v>935</v>
      </c>
      <c r="V126" s="42" t="s">
        <v>59</v>
      </c>
      <c r="W126" s="181" t="s">
        <v>2803</v>
      </c>
      <c r="X126" s="22">
        <v>200</v>
      </c>
      <c r="Z126" s="28" t="s">
        <v>57</v>
      </c>
      <c r="AB126" s="22" t="s">
        <v>2282</v>
      </c>
      <c r="AC126" s="22" t="s">
        <v>59</v>
      </c>
      <c r="AD126" s="176" t="s">
        <v>3019</v>
      </c>
      <c r="AE126" s="176" t="s">
        <v>2804</v>
      </c>
      <c r="AG126" s="177" t="s">
        <v>832</v>
      </c>
      <c r="AN126" s="52" t="s">
        <v>2972</v>
      </c>
    </row>
    <row r="127" spans="1:40"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2719</v>
      </c>
      <c r="N127" s="52">
        <v>1.41</v>
      </c>
      <c r="O127" s="52" t="s">
        <v>334</v>
      </c>
      <c r="R127" s="38">
        <v>0</v>
      </c>
      <c r="S127" s="39" t="s">
        <v>935</v>
      </c>
      <c r="T127" s="40">
        <v>0</v>
      </c>
      <c r="U127" s="41" t="s">
        <v>935</v>
      </c>
      <c r="V127" s="42" t="s">
        <v>59</v>
      </c>
      <c r="W127" s="181" t="s">
        <v>2807</v>
      </c>
      <c r="X127" s="22">
        <v>200</v>
      </c>
      <c r="Z127" s="28" t="s">
        <v>57</v>
      </c>
      <c r="AA127" s="22" t="s">
        <v>58</v>
      </c>
      <c r="AB127" s="22">
        <v>0</v>
      </c>
      <c r="AC127" s="22" t="s">
        <v>59</v>
      </c>
      <c r="AD127" s="176" t="s">
        <v>78</v>
      </c>
      <c r="AE127" s="176" t="s">
        <v>78</v>
      </c>
      <c r="AG127" s="177" t="s">
        <v>2343</v>
      </c>
      <c r="AI127" s="23">
        <v>150</v>
      </c>
      <c r="AK127" s="52" t="s">
        <v>613</v>
      </c>
      <c r="AL127" s="52">
        <v>3</v>
      </c>
      <c r="AM127" s="52">
        <v>4</v>
      </c>
      <c r="AN127" s="52" t="s">
        <v>2973</v>
      </c>
    </row>
    <row r="128" spans="1:40"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2719</v>
      </c>
      <c r="N128" s="52">
        <v>1.76</v>
      </c>
      <c r="O128" s="52" t="s">
        <v>334</v>
      </c>
      <c r="R128" s="38">
        <v>0</v>
      </c>
      <c r="S128" s="39" t="s">
        <v>935</v>
      </c>
      <c r="T128" s="40">
        <v>3</v>
      </c>
      <c r="U128" s="41" t="s">
        <v>935</v>
      </c>
      <c r="V128" s="42" t="s">
        <v>59</v>
      </c>
      <c r="W128" s="181" t="s">
        <v>2807</v>
      </c>
      <c r="X128" s="22">
        <v>200</v>
      </c>
      <c r="Z128" s="28" t="s">
        <v>57</v>
      </c>
      <c r="AA128" s="22" t="s">
        <v>58</v>
      </c>
      <c r="AB128" s="22">
        <v>0</v>
      </c>
      <c r="AC128" s="22" t="s">
        <v>59</v>
      </c>
      <c r="AD128" s="176" t="s">
        <v>78</v>
      </c>
      <c r="AE128" s="176" t="s">
        <v>78</v>
      </c>
      <c r="AG128" s="177" t="s">
        <v>2343</v>
      </c>
      <c r="AI128" s="23">
        <v>150</v>
      </c>
      <c r="AK128" s="52" t="s">
        <v>2986</v>
      </c>
      <c r="AL128" s="52">
        <v>3</v>
      </c>
      <c r="AN128" s="52" t="s">
        <v>2974</v>
      </c>
    </row>
    <row r="129" spans="1:40"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2719</v>
      </c>
      <c r="N129" s="52">
        <v>1.76</v>
      </c>
      <c r="O129" s="52" t="s">
        <v>334</v>
      </c>
      <c r="R129" s="38">
        <v>0</v>
      </c>
      <c r="S129" s="39" t="s">
        <v>935</v>
      </c>
      <c r="T129" s="40">
        <v>12</v>
      </c>
      <c r="U129" s="41" t="s">
        <v>935</v>
      </c>
      <c r="V129" s="42" t="s">
        <v>59</v>
      </c>
      <c r="W129" s="181" t="s">
        <v>2807</v>
      </c>
      <c r="X129" s="22">
        <v>200</v>
      </c>
      <c r="Z129" s="28" t="s">
        <v>57</v>
      </c>
      <c r="AA129" s="22" t="s">
        <v>58</v>
      </c>
      <c r="AB129" s="22">
        <v>0</v>
      </c>
      <c r="AC129" s="22" t="s">
        <v>59</v>
      </c>
      <c r="AD129" s="176" t="s">
        <v>78</v>
      </c>
      <c r="AE129" s="176" t="s">
        <v>78</v>
      </c>
      <c r="AG129" s="177" t="s">
        <v>2343</v>
      </c>
      <c r="AI129" s="23">
        <v>150</v>
      </c>
      <c r="AK129" s="52" t="s">
        <v>2986</v>
      </c>
      <c r="AL129" s="52">
        <v>3</v>
      </c>
      <c r="AN129" s="52" t="s">
        <v>2975</v>
      </c>
    </row>
    <row r="130" spans="1:40"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2719</v>
      </c>
      <c r="N130" s="52">
        <v>1.71</v>
      </c>
      <c r="O130" s="52" t="s">
        <v>334</v>
      </c>
      <c r="R130" s="38">
        <v>0</v>
      </c>
      <c r="S130" s="39" t="s">
        <v>935</v>
      </c>
      <c r="T130" s="40">
        <v>24</v>
      </c>
      <c r="U130" s="41" t="s">
        <v>935</v>
      </c>
      <c r="V130" s="42" t="s">
        <v>59</v>
      </c>
      <c r="W130" s="181" t="s">
        <v>2807</v>
      </c>
      <c r="X130" s="22">
        <v>200</v>
      </c>
      <c r="Z130" s="28" t="s">
        <v>57</v>
      </c>
      <c r="AA130" s="22" t="s">
        <v>58</v>
      </c>
      <c r="AB130" s="22">
        <v>0</v>
      </c>
      <c r="AC130" s="22" t="s">
        <v>59</v>
      </c>
      <c r="AD130" s="176" t="s">
        <v>78</v>
      </c>
      <c r="AE130" s="176" t="s">
        <v>78</v>
      </c>
      <c r="AG130" s="177" t="s">
        <v>2343</v>
      </c>
      <c r="AI130" s="23">
        <v>150</v>
      </c>
      <c r="AK130" s="52" t="s">
        <v>2986</v>
      </c>
      <c r="AL130" s="52">
        <v>3</v>
      </c>
      <c r="AN130" s="52" t="s">
        <v>2987</v>
      </c>
    </row>
    <row r="131" spans="1:40"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2620</v>
      </c>
      <c r="L131" s="76">
        <f>596/100</f>
        <v>5.96</v>
      </c>
      <c r="M131" s="76" t="s">
        <v>78</v>
      </c>
      <c r="N131" s="52">
        <f>268/100+1</f>
        <v>3.68</v>
      </c>
      <c r="O131" s="52" t="s">
        <v>2620</v>
      </c>
      <c r="P131" s="84">
        <f>222/100</f>
        <v>2.2200000000000002</v>
      </c>
      <c r="Q131" s="84" t="s">
        <v>78</v>
      </c>
      <c r="R131" s="38">
        <v>0</v>
      </c>
      <c r="S131" s="39" t="s">
        <v>935</v>
      </c>
      <c r="T131" s="40">
        <v>265</v>
      </c>
      <c r="U131" s="41" t="s">
        <v>935</v>
      </c>
      <c r="V131" s="42" t="s">
        <v>59</v>
      </c>
      <c r="X131" s="176">
        <v>200</v>
      </c>
      <c r="Y131" s="180"/>
      <c r="Z131" s="180" t="s">
        <v>57</v>
      </c>
      <c r="AA131" s="176"/>
      <c r="AB131" s="22" t="s">
        <v>2621</v>
      </c>
      <c r="AC131" s="176" t="s">
        <v>59</v>
      </c>
      <c r="AD131" s="176" t="s">
        <v>3049</v>
      </c>
      <c r="AE131" s="176" t="s">
        <v>2622</v>
      </c>
      <c r="AF131" s="177" t="s">
        <v>834</v>
      </c>
      <c r="AH131" s="178"/>
      <c r="AI131" s="177"/>
      <c r="AJ131" s="177"/>
    </row>
    <row r="132" spans="1:40"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2620</v>
      </c>
      <c r="L132" s="76">
        <f>80/100</f>
        <v>0.8</v>
      </c>
      <c r="M132" s="76" t="s">
        <v>78</v>
      </c>
      <c r="N132" s="52">
        <f>63/100+1</f>
        <v>1.63</v>
      </c>
      <c r="O132" s="52" t="s">
        <v>2620</v>
      </c>
      <c r="P132" s="84">
        <f>107/100</f>
        <v>1.07</v>
      </c>
      <c r="Q132" s="84" t="s">
        <v>78</v>
      </c>
      <c r="R132" s="38">
        <v>0</v>
      </c>
      <c r="S132" s="39" t="s">
        <v>935</v>
      </c>
      <c r="T132" s="40">
        <v>265</v>
      </c>
      <c r="U132" s="41" t="s">
        <v>935</v>
      </c>
      <c r="V132" s="42" t="s">
        <v>59</v>
      </c>
      <c r="X132" s="176" t="s">
        <v>2611</v>
      </c>
      <c r="Y132" s="180"/>
      <c r="Z132" s="180" t="s">
        <v>57</v>
      </c>
      <c r="AA132" s="176"/>
      <c r="AB132" s="22" t="s">
        <v>2623</v>
      </c>
      <c r="AC132" s="176" t="s">
        <v>59</v>
      </c>
      <c r="AD132" s="176" t="s">
        <v>3050</v>
      </c>
      <c r="AE132" s="176" t="s">
        <v>2976</v>
      </c>
      <c r="AF132" s="177" t="s">
        <v>2624</v>
      </c>
      <c r="AH132" s="178"/>
      <c r="AI132" s="177"/>
      <c r="AJ132" s="177"/>
    </row>
    <row r="133" spans="1:40"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2625</v>
      </c>
      <c r="L133" s="76" t="s">
        <v>2643</v>
      </c>
      <c r="M133" s="76" t="s">
        <v>1155</v>
      </c>
      <c r="R133" s="38">
        <v>0</v>
      </c>
      <c r="S133" s="39" t="s">
        <v>935</v>
      </c>
      <c r="T133" s="40">
        <v>73</v>
      </c>
      <c r="U133" s="41" t="s">
        <v>935</v>
      </c>
      <c r="V133" s="42" t="s">
        <v>59</v>
      </c>
      <c r="W133" s="181" t="s">
        <v>2741</v>
      </c>
      <c r="X133" s="22">
        <v>400</v>
      </c>
      <c r="Y133" s="180"/>
      <c r="Z133" s="180" t="s">
        <v>57</v>
      </c>
      <c r="AA133" s="22" t="s">
        <v>58</v>
      </c>
      <c r="AB133" s="22" t="s">
        <v>2644</v>
      </c>
      <c r="AC133" s="176" t="s">
        <v>59</v>
      </c>
      <c r="AD133" s="176" t="s">
        <v>3019</v>
      </c>
      <c r="AE133" s="176" t="s">
        <v>2645</v>
      </c>
      <c r="AF133" s="177" t="s">
        <v>2646</v>
      </c>
      <c r="AG133" s="177" t="s">
        <v>2647</v>
      </c>
      <c r="AI133" s="177"/>
      <c r="AJ133" s="177"/>
    </row>
    <row r="134" spans="1:40"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2625</v>
      </c>
      <c r="L134" s="76" t="str">
        <f>0.41*2.5&amp;" - "&amp;0.51*2.5</f>
        <v>1.025 - 1.275</v>
      </c>
      <c r="M134" s="76" t="s">
        <v>1155</v>
      </c>
      <c r="R134" s="38">
        <v>0</v>
      </c>
      <c r="S134" s="39" t="s">
        <v>935</v>
      </c>
      <c r="T134" s="40">
        <v>216</v>
      </c>
      <c r="U134" s="41" t="s">
        <v>935</v>
      </c>
      <c r="V134" s="42" t="s">
        <v>59</v>
      </c>
      <c r="W134" s="181" t="s">
        <v>2949</v>
      </c>
      <c r="X134" s="22">
        <v>600</v>
      </c>
      <c r="Y134" s="180"/>
      <c r="Z134" s="180" t="s">
        <v>57</v>
      </c>
      <c r="AA134" s="22" t="s">
        <v>58</v>
      </c>
      <c r="AB134" s="22" t="s">
        <v>2648</v>
      </c>
      <c r="AC134" s="176" t="s">
        <v>59</v>
      </c>
      <c r="AD134" s="176" t="s">
        <v>3021</v>
      </c>
      <c r="AE134" s="176" t="s">
        <v>2649</v>
      </c>
      <c r="AF134" s="23" t="s">
        <v>2650</v>
      </c>
      <c r="AG134" s="177" t="s">
        <v>2651</v>
      </c>
      <c r="AI134" s="177"/>
      <c r="AJ134" s="177"/>
    </row>
    <row r="135" spans="1:40"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2625</v>
      </c>
      <c r="L135" s="76" t="s">
        <v>2652</v>
      </c>
      <c r="M135" s="76" t="s">
        <v>1155</v>
      </c>
      <c r="N135" s="52">
        <v>1.45</v>
      </c>
      <c r="O135" s="52" t="s">
        <v>2625</v>
      </c>
      <c r="P135" s="84" t="s">
        <v>2653</v>
      </c>
      <c r="Q135" s="84" t="s">
        <v>1155</v>
      </c>
      <c r="R135" s="38">
        <v>0</v>
      </c>
      <c r="S135" s="39" t="s">
        <v>935</v>
      </c>
      <c r="T135" s="40">
        <v>73</v>
      </c>
      <c r="U135" s="41" t="s">
        <v>935</v>
      </c>
      <c r="V135" s="42" t="s">
        <v>59</v>
      </c>
      <c r="X135" s="176">
        <v>400</v>
      </c>
      <c r="Y135" s="180"/>
      <c r="Z135" s="180" t="s">
        <v>57</v>
      </c>
      <c r="AA135" s="176"/>
      <c r="AB135" s="176" t="s">
        <v>2644</v>
      </c>
      <c r="AC135" s="176" t="s">
        <v>59</v>
      </c>
      <c r="AD135" s="176" t="s">
        <v>3019</v>
      </c>
      <c r="AE135" s="176" t="s">
        <v>2645</v>
      </c>
      <c r="AF135" s="23" t="s">
        <v>834</v>
      </c>
      <c r="AG135" s="177" t="s">
        <v>2978</v>
      </c>
    </row>
    <row r="136" spans="1:40"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2625</v>
      </c>
      <c r="L136" s="76" t="str">
        <f>0.46*2.5&amp;" - "&amp;0.53*2.5</f>
        <v>1.15 - 1.325</v>
      </c>
      <c r="M136" s="76" t="s">
        <v>1155</v>
      </c>
      <c r="N136" s="52">
        <f>0.71*2.5</f>
        <v>1.7749999999999999</v>
      </c>
      <c r="O136" s="52" t="s">
        <v>2625</v>
      </c>
      <c r="P136" s="84" t="str">
        <f>0.68*2.5&amp;" - "&amp;0.76*2.5</f>
        <v>1.7 - 1.9</v>
      </c>
      <c r="Q136" s="84" t="s">
        <v>1155</v>
      </c>
      <c r="R136" s="38">
        <v>0</v>
      </c>
      <c r="S136" s="39" t="s">
        <v>935</v>
      </c>
      <c r="T136" s="40">
        <v>216</v>
      </c>
      <c r="U136" s="41" t="s">
        <v>935</v>
      </c>
      <c r="V136" s="42" t="s">
        <v>59</v>
      </c>
      <c r="W136" s="181" t="s">
        <v>2740</v>
      </c>
      <c r="X136" s="176">
        <v>600</v>
      </c>
      <c r="Y136" s="180"/>
      <c r="Z136" s="180" t="s">
        <v>57</v>
      </c>
      <c r="AA136" s="176" t="s">
        <v>58</v>
      </c>
      <c r="AB136" s="176" t="s">
        <v>2648</v>
      </c>
      <c r="AC136" s="176" t="s">
        <v>59</v>
      </c>
      <c r="AD136" s="176" t="s">
        <v>3021</v>
      </c>
      <c r="AE136" s="176" t="s">
        <v>2649</v>
      </c>
      <c r="AF136" s="177" t="s">
        <v>1141</v>
      </c>
      <c r="AG136" s="177" t="s">
        <v>2651</v>
      </c>
      <c r="AH136" s="178"/>
      <c r="AI136" s="177"/>
      <c r="AJ136" s="177"/>
    </row>
    <row r="137" spans="1:40"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2137</v>
      </c>
      <c r="L137" s="76" t="s">
        <v>2626</v>
      </c>
      <c r="M137" s="76" t="s">
        <v>1155</v>
      </c>
      <c r="N137" s="52">
        <v>3.71</v>
      </c>
      <c r="O137" s="52" t="s">
        <v>2137</v>
      </c>
      <c r="P137" s="84" t="s">
        <v>2627</v>
      </c>
      <c r="Q137" s="84" t="s">
        <v>1155</v>
      </c>
      <c r="R137" s="38">
        <v>0</v>
      </c>
      <c r="S137" s="39" t="s">
        <v>935</v>
      </c>
      <c r="T137" s="40">
        <v>72</v>
      </c>
      <c r="U137" s="41" t="s">
        <v>935</v>
      </c>
      <c r="V137" s="42" t="s">
        <v>59</v>
      </c>
      <c r="W137" s="181" t="s">
        <v>2628</v>
      </c>
      <c r="X137" s="22">
        <v>200</v>
      </c>
      <c r="Y137" s="180"/>
      <c r="Z137" s="180" t="s">
        <v>57</v>
      </c>
      <c r="AA137" s="22" t="s">
        <v>58</v>
      </c>
      <c r="AB137" s="22" t="s">
        <v>2629</v>
      </c>
      <c r="AC137" s="176" t="s">
        <v>59</v>
      </c>
      <c r="AD137" s="176" t="s">
        <v>3022</v>
      </c>
      <c r="AE137" s="176" t="s">
        <v>2630</v>
      </c>
      <c r="AF137" s="177" t="s">
        <v>831</v>
      </c>
      <c r="AG137" s="177" t="s">
        <v>2631</v>
      </c>
      <c r="AI137" s="177"/>
      <c r="AJ137" s="177"/>
    </row>
    <row r="138" spans="1:40"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2137</v>
      </c>
      <c r="L138" s="76" t="s">
        <v>2632</v>
      </c>
      <c r="M138" s="76" t="s">
        <v>1155</v>
      </c>
      <c r="N138" s="52">
        <v>1.3</v>
      </c>
      <c r="O138" s="52" t="s">
        <v>2137</v>
      </c>
      <c r="P138" s="84" t="s">
        <v>2633</v>
      </c>
      <c r="Q138" s="84" t="s">
        <v>1155</v>
      </c>
      <c r="R138" s="38">
        <v>0</v>
      </c>
      <c r="S138" s="39" t="s">
        <v>935</v>
      </c>
      <c r="T138" s="40">
        <v>0</v>
      </c>
      <c r="U138" s="41" t="s">
        <v>935</v>
      </c>
      <c r="V138" s="42" t="s">
        <v>59</v>
      </c>
      <c r="W138" s="181" t="s">
        <v>2634</v>
      </c>
      <c r="X138" s="22">
        <v>600</v>
      </c>
      <c r="Z138" s="28" t="s">
        <v>57</v>
      </c>
      <c r="AA138" s="176" t="s">
        <v>58</v>
      </c>
      <c r="AB138" s="22">
        <v>0</v>
      </c>
      <c r="AC138" s="22" t="s">
        <v>59</v>
      </c>
      <c r="AD138" s="176" t="s">
        <v>78</v>
      </c>
      <c r="AE138" s="176" t="s">
        <v>78</v>
      </c>
      <c r="AF138" s="23" t="s">
        <v>1137</v>
      </c>
      <c r="AG138" s="177" t="s">
        <v>2635</v>
      </c>
    </row>
    <row r="139" spans="1:40"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2137</v>
      </c>
      <c r="L139" s="76" t="s">
        <v>2636</v>
      </c>
      <c r="M139" s="76" t="s">
        <v>1155</v>
      </c>
      <c r="N139" s="52">
        <v>2.69</v>
      </c>
      <c r="O139" s="52" t="s">
        <v>2137</v>
      </c>
      <c r="P139" s="84" t="s">
        <v>2637</v>
      </c>
      <c r="Q139" s="84" t="s">
        <v>1155</v>
      </c>
      <c r="R139" s="38">
        <v>0</v>
      </c>
      <c r="S139" s="39" t="s">
        <v>935</v>
      </c>
      <c r="T139" s="40">
        <v>72</v>
      </c>
      <c r="U139" s="41" t="s">
        <v>935</v>
      </c>
      <c r="V139" s="42" t="s">
        <v>59</v>
      </c>
      <c r="W139" s="181" t="s">
        <v>2638</v>
      </c>
      <c r="X139" s="22">
        <v>500</v>
      </c>
      <c r="Z139" s="28" t="s">
        <v>57</v>
      </c>
      <c r="AA139" s="176" t="s">
        <v>58</v>
      </c>
      <c r="AB139" s="22" t="s">
        <v>2639</v>
      </c>
      <c r="AC139" s="22" t="s">
        <v>59</v>
      </c>
      <c r="AD139" s="176" t="s">
        <v>3043</v>
      </c>
      <c r="AE139" s="176" t="s">
        <v>2640</v>
      </c>
      <c r="AF139" s="23" t="s">
        <v>1131</v>
      </c>
      <c r="AG139" s="177" t="s">
        <v>2641</v>
      </c>
    </row>
    <row r="140" spans="1:40"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2587</v>
      </c>
      <c r="L140" s="76">
        <v>0.44</v>
      </c>
      <c r="M140" s="76" t="s">
        <v>1121</v>
      </c>
      <c r="N140" s="193">
        <v>1.968</v>
      </c>
      <c r="O140" s="193" t="s">
        <v>1099</v>
      </c>
      <c r="R140" s="38">
        <v>0</v>
      </c>
      <c r="S140" s="39" t="s">
        <v>935</v>
      </c>
      <c r="T140" s="40">
        <v>25</v>
      </c>
      <c r="U140" s="41" t="s">
        <v>935</v>
      </c>
      <c r="V140" s="186" t="s">
        <v>59</v>
      </c>
      <c r="X140" s="176">
        <v>500</v>
      </c>
      <c r="Y140" s="180"/>
      <c r="Z140" s="180" t="s">
        <v>57</v>
      </c>
      <c r="AA140" s="176" t="s">
        <v>58</v>
      </c>
      <c r="AB140" s="22" t="s">
        <v>2172</v>
      </c>
      <c r="AC140" s="176" t="s">
        <v>59</v>
      </c>
      <c r="AD140" s="176" t="s">
        <v>3023</v>
      </c>
      <c r="AE140" s="176" t="s">
        <v>2618</v>
      </c>
      <c r="AF140" s="177"/>
      <c r="AG140" s="177" t="s">
        <v>1138</v>
      </c>
      <c r="AH140" s="178"/>
      <c r="AI140" s="177"/>
      <c r="AJ140" s="177" t="s">
        <v>2619</v>
      </c>
      <c r="AK140" s="52" t="s">
        <v>642</v>
      </c>
      <c r="AM140" s="52">
        <v>4</v>
      </c>
      <c r="AN140" s="52" t="s">
        <v>516</v>
      </c>
    </row>
    <row r="141" spans="1:40"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2610</v>
      </c>
      <c r="X141" s="176" t="s">
        <v>2611</v>
      </c>
      <c r="Y141" s="180"/>
      <c r="Z141" s="180" t="s">
        <v>57</v>
      </c>
      <c r="AA141" s="176" t="s">
        <v>58</v>
      </c>
      <c r="AB141" s="22" t="s">
        <v>2612</v>
      </c>
      <c r="AC141" s="176" t="s">
        <v>59</v>
      </c>
      <c r="AD141" s="176" t="s">
        <v>3052</v>
      </c>
      <c r="AE141" s="176" t="s">
        <v>2613</v>
      </c>
      <c r="AF141" s="177" t="s">
        <v>2407</v>
      </c>
      <c r="AG141" s="177" t="s">
        <v>2408</v>
      </c>
      <c r="AH141" s="178"/>
      <c r="AI141" s="177"/>
      <c r="AJ141" s="177" t="s">
        <v>2614</v>
      </c>
      <c r="AK141" s="52" t="s">
        <v>642</v>
      </c>
      <c r="AN141" s="52" t="s">
        <v>2402</v>
      </c>
    </row>
    <row r="142" spans="1:40"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2617</v>
      </c>
      <c r="X142" s="176">
        <v>1</v>
      </c>
      <c r="Y142" s="180"/>
      <c r="Z142" s="180" t="s">
        <v>57</v>
      </c>
      <c r="AA142" s="176" t="s">
        <v>58</v>
      </c>
      <c r="AB142" s="22" t="s">
        <v>2404</v>
      </c>
      <c r="AC142" s="176" t="s">
        <v>59</v>
      </c>
      <c r="AD142" s="176" t="s">
        <v>3037</v>
      </c>
      <c r="AE142" s="176" t="s">
        <v>2401</v>
      </c>
      <c r="AF142" s="177" t="s">
        <v>2269</v>
      </c>
      <c r="AG142" s="177" t="s">
        <v>1887</v>
      </c>
      <c r="AH142" s="178"/>
      <c r="AI142" s="177"/>
      <c r="AJ142" s="177"/>
      <c r="AK142" s="52" t="s">
        <v>642</v>
      </c>
      <c r="AN142" s="52" t="s">
        <v>2402</v>
      </c>
    </row>
    <row r="143" spans="1:40"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2719</v>
      </c>
      <c r="N143" s="193">
        <v>1.9692307692307693</v>
      </c>
      <c r="O143" s="193" t="s">
        <v>2719</v>
      </c>
      <c r="R143" s="38">
        <v>0</v>
      </c>
      <c r="S143" s="39" t="s">
        <v>935</v>
      </c>
      <c r="T143" s="40">
        <v>25</v>
      </c>
      <c r="U143" s="41" t="s">
        <v>935</v>
      </c>
      <c r="V143" s="186" t="s">
        <v>59</v>
      </c>
      <c r="X143" s="176">
        <v>80</v>
      </c>
      <c r="Y143" s="180"/>
      <c r="Z143" s="180" t="s">
        <v>57</v>
      </c>
      <c r="AA143" s="176" t="s">
        <v>58</v>
      </c>
      <c r="AB143" s="22" t="s">
        <v>2420</v>
      </c>
      <c r="AC143" s="176" t="s">
        <v>59</v>
      </c>
      <c r="AD143" s="176" t="s">
        <v>3051</v>
      </c>
      <c r="AE143" s="176" t="s">
        <v>2607</v>
      </c>
      <c r="AF143" s="177" t="s">
        <v>2608</v>
      </c>
      <c r="AG143" s="177" t="s">
        <v>2609</v>
      </c>
      <c r="AH143" s="178"/>
      <c r="AI143" s="177"/>
      <c r="AJ143" s="177"/>
    </row>
    <row r="144" spans="1:40"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2719</v>
      </c>
      <c r="R144" s="38">
        <v>0</v>
      </c>
      <c r="S144" s="39" t="s">
        <v>935</v>
      </c>
      <c r="T144" s="40">
        <v>144</v>
      </c>
      <c r="U144" s="41" t="s">
        <v>935</v>
      </c>
      <c r="V144" s="42" t="s">
        <v>59</v>
      </c>
      <c r="W144" s="181" t="s">
        <v>2655</v>
      </c>
      <c r="X144" s="22">
        <v>240</v>
      </c>
      <c r="Z144" s="180" t="s">
        <v>57</v>
      </c>
      <c r="AB144" s="22" t="s">
        <v>2612</v>
      </c>
      <c r="AC144" s="22" t="s">
        <v>59</v>
      </c>
      <c r="AD144" s="176" t="s">
        <v>3024</v>
      </c>
      <c r="AE144" s="176" t="s">
        <v>91</v>
      </c>
      <c r="AF144" s="23" t="s">
        <v>2656</v>
      </c>
      <c r="AG144" s="177" t="s">
        <v>2657</v>
      </c>
    </row>
    <row r="145" spans="1:40"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2814</v>
      </c>
      <c r="X145" s="176" t="s">
        <v>2611</v>
      </c>
      <c r="Y145" s="180"/>
      <c r="Z145" s="180" t="s">
        <v>57</v>
      </c>
      <c r="AA145" s="22" t="s">
        <v>58</v>
      </c>
      <c r="AB145" s="22" t="s">
        <v>2616</v>
      </c>
      <c r="AC145" s="22" t="s">
        <v>59</v>
      </c>
      <c r="AD145" s="176" t="s">
        <v>3052</v>
      </c>
      <c r="AE145" s="176" t="s">
        <v>2804</v>
      </c>
      <c r="AF145" s="23" t="s">
        <v>2815</v>
      </c>
      <c r="AH145" s="178"/>
      <c r="AI145" s="177"/>
      <c r="AJ145" s="177"/>
      <c r="AK145" s="52" t="s">
        <v>642</v>
      </c>
      <c r="AN145" s="52" t="s">
        <v>2402</v>
      </c>
    </row>
    <row r="146" spans="1:40"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2615</v>
      </c>
      <c r="X146" s="22">
        <v>1</v>
      </c>
      <c r="Z146" s="28" t="s">
        <v>57</v>
      </c>
      <c r="AA146" s="22" t="s">
        <v>58</v>
      </c>
      <c r="AB146" s="22" t="s">
        <v>2404</v>
      </c>
      <c r="AC146" s="22" t="s">
        <v>59</v>
      </c>
      <c r="AD146" s="176" t="s">
        <v>3037</v>
      </c>
      <c r="AE146" s="176" t="s">
        <v>2401</v>
      </c>
      <c r="AF146" s="23" t="s">
        <v>2269</v>
      </c>
      <c r="AG146" s="177" t="s">
        <v>1887</v>
      </c>
      <c r="AK146" s="193" t="s">
        <v>642</v>
      </c>
      <c r="AL146" s="193"/>
      <c r="AM146" s="193"/>
      <c r="AN146" s="193" t="s">
        <v>2402</v>
      </c>
    </row>
    <row r="147" spans="1:40"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2719</v>
      </c>
      <c r="L147" s="201"/>
      <c r="O147" s="193"/>
      <c r="Q147" s="202"/>
      <c r="R147" s="38">
        <v>0</v>
      </c>
      <c r="S147" s="39" t="s">
        <v>935</v>
      </c>
      <c r="T147" s="40">
        <v>168</v>
      </c>
      <c r="U147" s="41" t="s">
        <v>935</v>
      </c>
      <c r="V147" s="42" t="s">
        <v>59</v>
      </c>
      <c r="W147" s="181" t="s">
        <v>2658</v>
      </c>
      <c r="X147" s="22">
        <v>240</v>
      </c>
      <c r="Z147" s="28" t="s">
        <v>57</v>
      </c>
      <c r="AB147" s="22" t="s">
        <v>2612</v>
      </c>
      <c r="AC147" s="22" t="s">
        <v>59</v>
      </c>
      <c r="AD147" s="176" t="s">
        <v>3024</v>
      </c>
      <c r="AE147" s="176" t="s">
        <v>91</v>
      </c>
      <c r="AF147" s="23" t="s">
        <v>2656</v>
      </c>
      <c r="AG147" s="177" t="s">
        <v>2657</v>
      </c>
    </row>
    <row r="148" spans="1:40"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2669</v>
      </c>
      <c r="X148" s="22">
        <v>300</v>
      </c>
      <c r="Z148" s="28" t="s">
        <v>57</v>
      </c>
      <c r="AA148" s="22" t="s">
        <v>58</v>
      </c>
      <c r="AB148" s="22" t="s">
        <v>2612</v>
      </c>
      <c r="AC148" s="22" t="s">
        <v>59</v>
      </c>
      <c r="AD148" s="176" t="s">
        <v>3024</v>
      </c>
      <c r="AE148" s="176" t="s">
        <v>2670</v>
      </c>
      <c r="AF148" s="23" t="s">
        <v>1141</v>
      </c>
      <c r="AG148" s="177" t="s">
        <v>2938</v>
      </c>
    </row>
    <row r="149" spans="1:40"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2671</v>
      </c>
      <c r="X149" s="22">
        <v>300</v>
      </c>
      <c r="Z149" s="28" t="s">
        <v>57</v>
      </c>
      <c r="AA149" s="22" t="s">
        <v>58</v>
      </c>
      <c r="AB149" s="22" t="s">
        <v>2612</v>
      </c>
      <c r="AC149" s="22" t="s">
        <v>59</v>
      </c>
      <c r="AD149" s="176" t="s">
        <v>3024</v>
      </c>
      <c r="AE149" s="176" t="s">
        <v>2670</v>
      </c>
      <c r="AF149" s="23" t="s">
        <v>1141</v>
      </c>
      <c r="AG149" s="177" t="s">
        <v>2938</v>
      </c>
    </row>
    <row r="150" spans="1:40"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2672</v>
      </c>
      <c r="M150" s="76" t="s">
        <v>1096</v>
      </c>
      <c r="N150" s="52">
        <f>12.6/7.2</f>
        <v>1.75</v>
      </c>
      <c r="O150" s="52" t="s">
        <v>1100</v>
      </c>
      <c r="R150" s="38">
        <v>0</v>
      </c>
      <c r="S150" s="39">
        <v>6</v>
      </c>
      <c r="T150" s="40">
        <v>324</v>
      </c>
      <c r="U150" s="41">
        <v>330</v>
      </c>
      <c r="V150" s="42" t="s">
        <v>59</v>
      </c>
      <c r="W150" s="181" t="s">
        <v>2980</v>
      </c>
      <c r="X150" s="176">
        <v>250</v>
      </c>
      <c r="Y150" s="180"/>
      <c r="Z150" s="180" t="s">
        <v>57</v>
      </c>
      <c r="AA150" s="176"/>
      <c r="AB150" s="22" t="s">
        <v>2990</v>
      </c>
      <c r="AC150" s="176" t="s">
        <v>59</v>
      </c>
      <c r="AD150" s="176" t="s">
        <v>3033</v>
      </c>
      <c r="AE150" s="176" t="s">
        <v>2673</v>
      </c>
      <c r="AF150" s="177" t="s">
        <v>1131</v>
      </c>
      <c r="AG150" s="177" t="s">
        <v>2939</v>
      </c>
      <c r="AH150" s="178"/>
      <c r="AI150" s="177"/>
      <c r="AJ150" s="177"/>
    </row>
    <row r="151" spans="1:40"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2674</v>
      </c>
      <c r="M151" s="76" t="s">
        <v>1096</v>
      </c>
      <c r="N151" s="52">
        <f>8.3/5.5</f>
        <v>1.5090909090909093</v>
      </c>
      <c r="O151" s="52" t="s">
        <v>1100</v>
      </c>
      <c r="R151" s="38">
        <v>0</v>
      </c>
      <c r="S151" s="39">
        <v>6</v>
      </c>
      <c r="T151" s="40">
        <v>324</v>
      </c>
      <c r="U151" s="41">
        <v>330</v>
      </c>
      <c r="V151" s="42" t="s">
        <v>59</v>
      </c>
      <c r="W151" s="181" t="s">
        <v>2981</v>
      </c>
      <c r="X151" s="176">
        <v>250</v>
      </c>
      <c r="Y151" s="180"/>
      <c r="Z151" s="180" t="s">
        <v>57</v>
      </c>
      <c r="AA151" s="176"/>
      <c r="AB151" s="22" t="s">
        <v>2990</v>
      </c>
      <c r="AC151" s="176" t="s">
        <v>59</v>
      </c>
      <c r="AD151" s="176" t="s">
        <v>3033</v>
      </c>
      <c r="AE151" s="176" t="s">
        <v>2673</v>
      </c>
      <c r="AF151" s="177" t="s">
        <v>1131</v>
      </c>
      <c r="AG151" s="177" t="s">
        <v>2939</v>
      </c>
      <c r="AH151" s="178"/>
      <c r="AI151" s="177"/>
      <c r="AJ151" s="177"/>
    </row>
    <row r="152" spans="1:40"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2876</v>
      </c>
      <c r="X152" s="22" t="s">
        <v>2611</v>
      </c>
      <c r="Z152" s="28" t="s">
        <v>57</v>
      </c>
      <c r="AA152" s="22" t="s">
        <v>58</v>
      </c>
      <c r="AB152" s="22" t="s">
        <v>2675</v>
      </c>
      <c r="AC152" s="22" t="s">
        <v>59</v>
      </c>
      <c r="AD152" s="176" t="s">
        <v>3053</v>
      </c>
      <c r="AE152" s="176" t="s">
        <v>2977</v>
      </c>
      <c r="AF152" s="23" t="s">
        <v>2624</v>
      </c>
      <c r="AG152" s="177" t="s">
        <v>2676</v>
      </c>
    </row>
    <row r="153" spans="1:40"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2819</v>
      </c>
      <c r="X153" s="22">
        <v>450</v>
      </c>
      <c r="Z153" s="28" t="s">
        <v>57</v>
      </c>
      <c r="AA153" s="22" t="s">
        <v>58</v>
      </c>
      <c r="AB153" s="22" t="s">
        <v>2662</v>
      </c>
      <c r="AC153" s="22" t="s">
        <v>59</v>
      </c>
      <c r="AD153" s="272" t="s">
        <v>2630</v>
      </c>
      <c r="AE153" s="176" t="s">
        <v>2630</v>
      </c>
      <c r="AG153" s="177" t="s">
        <v>2940</v>
      </c>
    </row>
    <row r="154" spans="1:40"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2819</v>
      </c>
      <c r="X154" s="22">
        <v>450</v>
      </c>
      <c r="Z154" s="28" t="s">
        <v>57</v>
      </c>
      <c r="AA154" s="22" t="s">
        <v>58</v>
      </c>
      <c r="AB154" s="176" t="s">
        <v>2662</v>
      </c>
      <c r="AC154" s="22" t="s">
        <v>59</v>
      </c>
      <c r="AD154" s="272" t="s">
        <v>2630</v>
      </c>
      <c r="AE154" s="176" t="s">
        <v>2630</v>
      </c>
      <c r="AG154" s="177" t="s">
        <v>2940</v>
      </c>
    </row>
    <row r="155" spans="1:40"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2719</v>
      </c>
      <c r="O155" s="193"/>
      <c r="R155" s="38">
        <v>0</v>
      </c>
      <c r="S155" s="39" t="s">
        <v>935</v>
      </c>
      <c r="T155" s="184">
        <v>336</v>
      </c>
      <c r="U155" s="41" t="s">
        <v>935</v>
      </c>
      <c r="V155" s="42" t="s">
        <v>59</v>
      </c>
      <c r="W155" s="181" t="s">
        <v>2655</v>
      </c>
      <c r="X155" s="22" t="s">
        <v>2611</v>
      </c>
      <c r="Z155" s="28" t="s">
        <v>57</v>
      </c>
      <c r="AA155" s="22" t="s">
        <v>58</v>
      </c>
      <c r="AB155" s="176" t="s">
        <v>2675</v>
      </c>
      <c r="AC155" s="22" t="s">
        <v>59</v>
      </c>
      <c r="AD155" s="176" t="s">
        <v>3053</v>
      </c>
      <c r="AE155" s="176" t="s">
        <v>2977</v>
      </c>
      <c r="AF155" s="23" t="s">
        <v>2624</v>
      </c>
      <c r="AG155" s="177" t="s">
        <v>2676</v>
      </c>
    </row>
    <row r="156" spans="1:40"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2719</v>
      </c>
      <c r="O156" s="193"/>
      <c r="R156" s="38">
        <v>0</v>
      </c>
      <c r="S156" s="39" t="s">
        <v>935</v>
      </c>
      <c r="T156" s="184">
        <v>336</v>
      </c>
      <c r="U156" s="41" t="s">
        <v>935</v>
      </c>
      <c r="V156" s="42" t="s">
        <v>59</v>
      </c>
      <c r="W156" s="181" t="s">
        <v>2655</v>
      </c>
      <c r="X156" s="22" t="s">
        <v>2611</v>
      </c>
      <c r="Y156" s="180"/>
      <c r="Z156" s="180" t="s">
        <v>57</v>
      </c>
      <c r="AA156" s="176" t="s">
        <v>58</v>
      </c>
      <c r="AB156" s="176" t="s">
        <v>2675</v>
      </c>
      <c r="AC156" s="176" t="s">
        <v>59</v>
      </c>
      <c r="AD156" s="176" t="s">
        <v>3053</v>
      </c>
      <c r="AE156" s="176" t="s">
        <v>2977</v>
      </c>
      <c r="AF156" s="177" t="s">
        <v>2624</v>
      </c>
      <c r="AG156" s="177" t="s">
        <v>2676</v>
      </c>
      <c r="AH156" s="178"/>
      <c r="AI156" s="177"/>
      <c r="AJ156" s="177"/>
    </row>
    <row r="157" spans="1:40"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2719</v>
      </c>
      <c r="O157" s="193"/>
      <c r="R157" s="38">
        <v>0</v>
      </c>
      <c r="S157" s="39" t="s">
        <v>935</v>
      </c>
      <c r="T157" s="184">
        <v>336</v>
      </c>
      <c r="U157" s="41" t="s">
        <v>935</v>
      </c>
      <c r="V157" s="42" t="s">
        <v>59</v>
      </c>
      <c r="W157" s="181" t="s">
        <v>2655</v>
      </c>
      <c r="X157" s="22" t="s">
        <v>2611</v>
      </c>
      <c r="Y157" s="180"/>
      <c r="Z157" s="180" t="s">
        <v>57</v>
      </c>
      <c r="AA157" s="176" t="s">
        <v>58</v>
      </c>
      <c r="AB157" s="176" t="s">
        <v>2675</v>
      </c>
      <c r="AC157" s="176" t="s">
        <v>59</v>
      </c>
      <c r="AD157" s="176" t="s">
        <v>3053</v>
      </c>
      <c r="AE157" s="176" t="s">
        <v>2977</v>
      </c>
      <c r="AF157" s="177" t="s">
        <v>2624</v>
      </c>
      <c r="AG157" s="177" t="s">
        <v>2676</v>
      </c>
      <c r="AH157" s="178"/>
      <c r="AI157" s="177"/>
      <c r="AJ157" s="177"/>
    </row>
    <row r="158" spans="1:40"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2567</v>
      </c>
      <c r="S158" s="39" t="s">
        <v>935</v>
      </c>
      <c r="T158" s="184" t="s">
        <v>2567</v>
      </c>
      <c r="U158" s="41" t="s">
        <v>935</v>
      </c>
      <c r="V158" s="42" t="s">
        <v>59</v>
      </c>
      <c r="X158" s="22" t="s">
        <v>2677</v>
      </c>
      <c r="Z158" s="28" t="s">
        <v>57</v>
      </c>
      <c r="AA158" s="22" t="s">
        <v>58</v>
      </c>
      <c r="AB158" s="176" t="s">
        <v>2479</v>
      </c>
      <c r="AC158" s="22" t="s">
        <v>59</v>
      </c>
      <c r="AD158" s="176" t="s">
        <v>3031</v>
      </c>
      <c r="AE158" s="176" t="s">
        <v>2943</v>
      </c>
      <c r="AF158" s="23" t="s">
        <v>2624</v>
      </c>
      <c r="AG158" s="177" t="s">
        <v>2661</v>
      </c>
    </row>
    <row r="159" spans="1:40"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2683</v>
      </c>
      <c r="L159" s="76" t="s">
        <v>2663</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2875</v>
      </c>
      <c r="AC159" s="22" t="s">
        <v>59</v>
      </c>
      <c r="AD159" s="176" t="s">
        <v>3029</v>
      </c>
      <c r="AE159" s="176" t="s">
        <v>2505</v>
      </c>
      <c r="AF159" s="23" t="s">
        <v>1131</v>
      </c>
    </row>
    <row r="160" spans="1:40"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2683</v>
      </c>
      <c r="L160" s="76" t="s">
        <v>2664</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2875</v>
      </c>
      <c r="AC160" s="176" t="s">
        <v>59</v>
      </c>
      <c r="AD160" s="176" t="s">
        <v>3029</v>
      </c>
      <c r="AE160" s="176" t="s">
        <v>2505</v>
      </c>
      <c r="AF160" s="177" t="s">
        <v>1131</v>
      </c>
      <c r="AI160" s="177"/>
      <c r="AJ160" s="177"/>
    </row>
    <row r="161" spans="1:36"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2683</v>
      </c>
      <c r="L161" s="76" t="s">
        <v>2665</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2875</v>
      </c>
      <c r="AC161" s="176" t="s">
        <v>59</v>
      </c>
      <c r="AD161" s="176" t="s">
        <v>3029</v>
      </c>
      <c r="AE161" s="176" t="s">
        <v>2505</v>
      </c>
      <c r="AF161" s="177" t="s">
        <v>1131</v>
      </c>
      <c r="AI161" s="177"/>
      <c r="AJ161" s="177"/>
    </row>
    <row r="162" spans="1:36"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2683</v>
      </c>
      <c r="L162" s="76" t="s">
        <v>2666</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2875</v>
      </c>
      <c r="AC162" s="136" t="s">
        <v>59</v>
      </c>
      <c r="AD162" s="176" t="s">
        <v>3029</v>
      </c>
      <c r="AE162" s="176" t="s">
        <v>2505</v>
      </c>
      <c r="AF162" s="174" t="s">
        <v>1131</v>
      </c>
      <c r="AI162" s="178"/>
      <c r="AJ162" s="178"/>
    </row>
    <row r="163" spans="1:36"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2683</v>
      </c>
      <c r="L163" s="76" t="s">
        <v>2667</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2875</v>
      </c>
      <c r="AC163" s="136" t="s">
        <v>59</v>
      </c>
      <c r="AD163" s="176" t="s">
        <v>3029</v>
      </c>
      <c r="AE163" s="176" t="s">
        <v>2505</v>
      </c>
      <c r="AF163" s="174" t="s">
        <v>1131</v>
      </c>
      <c r="AI163" s="178"/>
      <c r="AJ163" s="178"/>
    </row>
    <row r="164" spans="1:36"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2683</v>
      </c>
      <c r="L164" s="76" t="s">
        <v>2668</v>
      </c>
      <c r="M164" s="76" t="s">
        <v>1096</v>
      </c>
      <c r="N164" s="52">
        <f>33/12</f>
        <v>2.75</v>
      </c>
      <c r="O164" s="52" t="s">
        <v>1100</v>
      </c>
      <c r="R164" s="38">
        <v>0</v>
      </c>
      <c r="S164" s="39" t="s">
        <v>935</v>
      </c>
      <c r="T164" s="40">
        <v>146</v>
      </c>
      <c r="U164" s="41" t="s">
        <v>935</v>
      </c>
      <c r="V164" s="42" t="s">
        <v>59</v>
      </c>
      <c r="X164" s="22">
        <v>500</v>
      </c>
      <c r="Z164" s="28" t="s">
        <v>57</v>
      </c>
      <c r="AA164" s="22" t="s">
        <v>58</v>
      </c>
      <c r="AB164" s="22" t="s">
        <v>2875</v>
      </c>
      <c r="AC164" s="22" t="s">
        <v>59</v>
      </c>
      <c r="AD164" s="176" t="s">
        <v>3029</v>
      </c>
      <c r="AE164" s="176" t="s">
        <v>2505</v>
      </c>
      <c r="AF164" s="23" t="s">
        <v>1131</v>
      </c>
    </row>
    <row r="165" spans="1:36"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2625</v>
      </c>
      <c r="L165" s="76" t="s">
        <v>2643</v>
      </c>
      <c r="M165" s="76" t="s">
        <v>1155</v>
      </c>
      <c r="R165" s="38">
        <v>0</v>
      </c>
      <c r="S165" s="39" t="s">
        <v>935</v>
      </c>
      <c r="T165" s="40">
        <v>72</v>
      </c>
      <c r="U165" s="41" t="s">
        <v>935</v>
      </c>
      <c r="V165" s="42" t="s">
        <v>59</v>
      </c>
      <c r="X165" s="176">
        <v>400</v>
      </c>
      <c r="Y165" s="180"/>
      <c r="Z165" s="180" t="s">
        <v>57</v>
      </c>
      <c r="AA165" s="176" t="s">
        <v>58</v>
      </c>
      <c r="AB165" s="176" t="s">
        <v>2282</v>
      </c>
      <c r="AC165" s="176" t="s">
        <v>59</v>
      </c>
      <c r="AD165" s="176" t="s">
        <v>3019</v>
      </c>
      <c r="AE165" s="176" t="s">
        <v>2645</v>
      </c>
      <c r="AF165" s="23" t="s">
        <v>834</v>
      </c>
      <c r="AG165" s="177" t="s">
        <v>2661</v>
      </c>
    </row>
    <row r="166" spans="1:36"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2625</v>
      </c>
      <c r="L166" s="76" t="str">
        <f>0.41*2.5&amp;" - "&amp;2.5*0.51</f>
        <v>1.025 - 1.275</v>
      </c>
      <c r="M166" s="76" t="s">
        <v>1155</v>
      </c>
      <c r="R166" s="38">
        <v>0</v>
      </c>
      <c r="S166" s="39" t="s">
        <v>935</v>
      </c>
      <c r="T166" s="40">
        <v>216</v>
      </c>
      <c r="U166" s="41" t="s">
        <v>935</v>
      </c>
      <c r="V166" s="42" t="s">
        <v>59</v>
      </c>
      <c r="W166" s="181" t="s">
        <v>2984</v>
      </c>
      <c r="X166" s="176">
        <v>600</v>
      </c>
      <c r="Y166" s="180"/>
      <c r="Z166" s="180" t="s">
        <v>57</v>
      </c>
      <c r="AA166" s="176" t="s">
        <v>58</v>
      </c>
      <c r="AB166" s="176" t="s">
        <v>2616</v>
      </c>
      <c r="AC166" s="176" t="s">
        <v>59</v>
      </c>
      <c r="AD166" s="176" t="s">
        <v>3021</v>
      </c>
      <c r="AE166" s="176" t="s">
        <v>2649</v>
      </c>
      <c r="AF166" s="23" t="s">
        <v>1141</v>
      </c>
      <c r="AG166" s="177" t="s">
        <v>2661</v>
      </c>
    </row>
    <row r="167" spans="1:36"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2625</v>
      </c>
      <c r="L167" s="76" t="s">
        <v>2652</v>
      </c>
      <c r="M167" s="76" t="s">
        <v>1155</v>
      </c>
      <c r="R167" s="38">
        <v>0</v>
      </c>
      <c r="S167" s="39" t="s">
        <v>935</v>
      </c>
      <c r="T167" s="40">
        <v>72</v>
      </c>
      <c r="U167" s="41" t="s">
        <v>935</v>
      </c>
      <c r="V167" s="42" t="s">
        <v>59</v>
      </c>
      <c r="X167" s="176">
        <v>400</v>
      </c>
      <c r="Y167" s="180"/>
      <c r="Z167" s="180" t="s">
        <v>57</v>
      </c>
      <c r="AA167" s="176" t="s">
        <v>58</v>
      </c>
      <c r="AB167" s="176" t="s">
        <v>2282</v>
      </c>
      <c r="AC167" s="176" t="s">
        <v>59</v>
      </c>
      <c r="AD167" s="176" t="s">
        <v>3019</v>
      </c>
      <c r="AE167" s="176" t="s">
        <v>2645</v>
      </c>
      <c r="AF167" s="23" t="s">
        <v>834</v>
      </c>
      <c r="AG167" s="177" t="s">
        <v>2661</v>
      </c>
    </row>
    <row r="168" spans="1:36"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2625</v>
      </c>
      <c r="L168" s="76" t="str">
        <f>2.5*0.46&amp;" - "&amp;0.53*2.5</f>
        <v>1.15 - 1.325</v>
      </c>
      <c r="M168" s="76" t="s">
        <v>1155</v>
      </c>
      <c r="R168" s="38">
        <v>0</v>
      </c>
      <c r="S168" s="39" t="s">
        <v>935</v>
      </c>
      <c r="T168" s="40">
        <v>216</v>
      </c>
      <c r="U168" s="41" t="s">
        <v>935</v>
      </c>
      <c r="V168" s="42" t="s">
        <v>59</v>
      </c>
      <c r="W168" s="181" t="s">
        <v>2984</v>
      </c>
      <c r="X168" s="22">
        <v>600</v>
      </c>
      <c r="Z168" s="28" t="s">
        <v>57</v>
      </c>
      <c r="AA168" s="22" t="s">
        <v>58</v>
      </c>
      <c r="AB168" s="22" t="s">
        <v>2616</v>
      </c>
      <c r="AC168" s="22" t="s">
        <v>59</v>
      </c>
      <c r="AD168" s="176" t="s">
        <v>3021</v>
      </c>
      <c r="AE168" s="176" t="s">
        <v>2649</v>
      </c>
      <c r="AF168" s="23" t="s">
        <v>1141</v>
      </c>
      <c r="AG168" s="177" t="s">
        <v>2661</v>
      </c>
    </row>
    <row r="169" spans="1:36"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205" t="str">
        <f>IF(AND(A169&lt;&gt;"",ISNUMBER(A169)),VLOOKUP(A169,Studies!A:BR,6,FALSE),"")</f>
        <v>Plasma</v>
      </c>
      <c r="J169" s="187">
        <v>0.5905511</v>
      </c>
      <c r="K169" s="43" t="s">
        <v>2137</v>
      </c>
      <c r="R169" s="38">
        <v>0</v>
      </c>
      <c r="S169" s="39">
        <v>6</v>
      </c>
      <c r="T169" s="40">
        <v>12</v>
      </c>
      <c r="U169" s="41">
        <v>18</v>
      </c>
      <c r="V169" s="42" t="s">
        <v>59</v>
      </c>
      <c r="X169" s="22">
        <v>400</v>
      </c>
      <c r="Z169" s="28" t="s">
        <v>57</v>
      </c>
      <c r="AA169" s="22" t="s">
        <v>58</v>
      </c>
      <c r="AB169" s="22">
        <v>0</v>
      </c>
      <c r="AC169" s="22" t="s">
        <v>59</v>
      </c>
      <c r="AD169" s="176" t="s">
        <v>78</v>
      </c>
    </row>
    <row r="170" spans="1:36"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205" t="str">
        <f>IF(AND(A170&lt;&gt;"",ISNUMBER(A170)),VLOOKUP(A170,Studies!A:BR,6,FALSE),"")</f>
        <v>Plasma</v>
      </c>
      <c r="J170" s="43">
        <v>0.78537734999999997</v>
      </c>
      <c r="K170" s="43" t="s">
        <v>2137</v>
      </c>
      <c r="R170" s="38">
        <v>6</v>
      </c>
      <c r="S170" s="39">
        <v>14</v>
      </c>
      <c r="T170" s="40">
        <v>18</v>
      </c>
      <c r="U170" s="41">
        <v>26</v>
      </c>
      <c r="V170" s="42" t="s">
        <v>59</v>
      </c>
      <c r="X170" s="22">
        <v>400</v>
      </c>
      <c r="Z170" s="28" t="s">
        <v>57</v>
      </c>
      <c r="AA170" s="22" t="s">
        <v>58</v>
      </c>
      <c r="AB170" s="176">
        <v>0</v>
      </c>
      <c r="AC170" s="176" t="s">
        <v>59</v>
      </c>
      <c r="AD170" s="176" t="s">
        <v>78</v>
      </c>
    </row>
    <row r="171" spans="1:36"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205" t="str">
        <f>IF(AND(A171&lt;&gt;"",ISNUMBER(A171)),VLOOKUP(A171,Studies!A:BR,6,FALSE),"")</f>
        <v>Plasma</v>
      </c>
      <c r="J171" s="43">
        <v>0.61417319999999997</v>
      </c>
      <c r="K171" s="43" t="s">
        <v>2137</v>
      </c>
      <c r="R171" s="38">
        <v>0</v>
      </c>
      <c r="S171" s="39">
        <v>6</v>
      </c>
      <c r="T171" s="40">
        <v>132</v>
      </c>
      <c r="U171" s="41">
        <v>138</v>
      </c>
      <c r="V171" s="42" t="s">
        <v>59</v>
      </c>
      <c r="X171" s="22">
        <v>400</v>
      </c>
      <c r="Z171" s="28" t="s">
        <v>57</v>
      </c>
      <c r="AA171" s="22" t="s">
        <v>58</v>
      </c>
      <c r="AB171" s="176">
        <v>0</v>
      </c>
      <c r="AC171" s="176" t="s">
        <v>59</v>
      </c>
      <c r="AD171" s="176" t="s">
        <v>78</v>
      </c>
    </row>
    <row r="172" spans="1:36"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205" t="str">
        <f>IF(AND(A172&lt;&gt;"",ISNUMBER(A172)),VLOOKUP(A172,Studies!A:BR,6,FALSE),"")</f>
        <v>Plasma</v>
      </c>
      <c r="J172" s="43">
        <v>0.7771226</v>
      </c>
      <c r="K172" s="43" t="s">
        <v>2137</v>
      </c>
      <c r="R172" s="38">
        <v>6</v>
      </c>
      <c r="S172" s="39">
        <v>14</v>
      </c>
      <c r="T172" s="40">
        <v>138</v>
      </c>
      <c r="U172" s="41">
        <v>146</v>
      </c>
      <c r="V172" s="42" t="s">
        <v>59</v>
      </c>
      <c r="X172" s="22">
        <v>400</v>
      </c>
      <c r="Z172" s="28" t="s">
        <v>57</v>
      </c>
      <c r="AA172" s="22" t="s">
        <v>58</v>
      </c>
      <c r="AB172" s="176">
        <v>0</v>
      </c>
      <c r="AC172" s="176" t="s">
        <v>59</v>
      </c>
      <c r="AD172" s="176" t="s">
        <v>78</v>
      </c>
    </row>
    <row r="173" spans="1:36"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205" t="str">
        <f>IF(AND(A173&lt;&gt;"",ISNUMBER(A173)),VLOOKUP(A173,Studies!A:BR,6,FALSE),"")</f>
        <v>Plasma</v>
      </c>
      <c r="J173" s="43">
        <v>0.76968499999999995</v>
      </c>
      <c r="K173" s="43" t="s">
        <v>2137</v>
      </c>
      <c r="R173" s="38">
        <v>0</v>
      </c>
      <c r="S173" s="39">
        <v>6</v>
      </c>
      <c r="T173" s="40">
        <v>252</v>
      </c>
      <c r="U173" s="41">
        <v>258</v>
      </c>
      <c r="V173" s="42" t="s">
        <v>59</v>
      </c>
      <c r="X173" s="22">
        <v>400</v>
      </c>
      <c r="Z173" s="28" t="s">
        <v>57</v>
      </c>
      <c r="AA173" s="22" t="s">
        <v>58</v>
      </c>
      <c r="AB173" s="176">
        <v>0</v>
      </c>
      <c r="AC173" s="176" t="s">
        <v>59</v>
      </c>
      <c r="AD173" s="176" t="s">
        <v>78</v>
      </c>
    </row>
    <row r="174" spans="1:36"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205" t="str">
        <f>IF(AND(A174&lt;&gt;"",ISNUMBER(A174)),VLOOKUP(A174,Studies!A:BR,6,FALSE),"")</f>
        <v>Plasma</v>
      </c>
      <c r="J174" s="43">
        <v>0.9375</v>
      </c>
      <c r="K174" s="43" t="s">
        <v>2137</v>
      </c>
      <c r="R174" s="38">
        <v>6</v>
      </c>
      <c r="S174" s="39">
        <v>14</v>
      </c>
      <c r="T174" s="40">
        <v>258</v>
      </c>
      <c r="U174" s="41">
        <v>266</v>
      </c>
      <c r="V174" s="42" t="s">
        <v>59</v>
      </c>
      <c r="X174" s="22">
        <v>400</v>
      </c>
      <c r="Z174" s="28" t="s">
        <v>57</v>
      </c>
      <c r="AA174" s="22" t="s">
        <v>58</v>
      </c>
      <c r="AB174" s="176">
        <v>0</v>
      </c>
      <c r="AC174" s="176" t="s">
        <v>59</v>
      </c>
      <c r="AD174" s="176" t="s">
        <v>78</v>
      </c>
    </row>
    <row r="175" spans="1:36"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205" t="str">
        <f>IF(AND(A175&lt;&gt;"",ISNUMBER(A175)),VLOOKUP(A175,Studies!A:BR,6,FALSE),"")</f>
        <v>Plasma</v>
      </c>
      <c r="J175" s="43">
        <v>0.74803140000000001</v>
      </c>
      <c r="K175" s="43" t="s">
        <v>2137</v>
      </c>
      <c r="R175" s="38">
        <v>0</v>
      </c>
      <c r="S175" s="39">
        <v>6</v>
      </c>
      <c r="T175" s="40">
        <v>372</v>
      </c>
      <c r="U175" s="41">
        <v>378</v>
      </c>
      <c r="V175" s="42" t="s">
        <v>59</v>
      </c>
      <c r="X175" s="22">
        <v>400</v>
      </c>
      <c r="Z175" s="28" t="s">
        <v>57</v>
      </c>
      <c r="AA175" s="22" t="s">
        <v>58</v>
      </c>
      <c r="AB175" s="176">
        <v>0</v>
      </c>
      <c r="AC175" s="176" t="s">
        <v>59</v>
      </c>
      <c r="AD175" s="176" t="s">
        <v>78</v>
      </c>
    </row>
    <row r="176" spans="1:36"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205" t="str">
        <f>IF(AND(A176&lt;&gt;"",ISNUMBER(A176)),VLOOKUP(A176,Studies!A:BR,6,FALSE),"")</f>
        <v>Plasma</v>
      </c>
      <c r="J176" s="43">
        <v>0.85377349999999996</v>
      </c>
      <c r="K176" s="43" t="s">
        <v>2137</v>
      </c>
      <c r="R176" s="38">
        <v>6</v>
      </c>
      <c r="S176" s="39">
        <v>14</v>
      </c>
      <c r="T176" s="40">
        <v>378</v>
      </c>
      <c r="U176" s="41">
        <v>386</v>
      </c>
      <c r="V176" s="42" t="s">
        <v>59</v>
      </c>
      <c r="X176" s="22">
        <v>400</v>
      </c>
      <c r="Z176" s="28" t="s">
        <v>57</v>
      </c>
      <c r="AA176" s="22" t="s">
        <v>58</v>
      </c>
      <c r="AB176" s="176">
        <v>0</v>
      </c>
      <c r="AC176" s="176" t="s">
        <v>59</v>
      </c>
      <c r="AD176" s="176" t="s">
        <v>78</v>
      </c>
    </row>
    <row r="177" spans="1:38"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205" t="str">
        <f>IF(AND(A177&lt;&gt;"",ISNUMBER(A177)),VLOOKUP(A177,Studies!A:BR,6,FALSE),"")</f>
        <v>Plasma</v>
      </c>
      <c r="J177" s="187">
        <v>0.83661410000000003</v>
      </c>
      <c r="K177" s="43" t="s">
        <v>2137</v>
      </c>
      <c r="R177" s="38">
        <v>0</v>
      </c>
      <c r="S177" s="39">
        <v>6</v>
      </c>
      <c r="T177" s="40">
        <v>516</v>
      </c>
      <c r="U177" s="41">
        <v>522</v>
      </c>
      <c r="V177" s="42" t="s">
        <v>59</v>
      </c>
      <c r="X177" s="22">
        <v>400</v>
      </c>
      <c r="Z177" s="28" t="s">
        <v>57</v>
      </c>
      <c r="AA177" s="22" t="s">
        <v>58</v>
      </c>
      <c r="AB177" s="176">
        <v>0</v>
      </c>
      <c r="AC177" s="176" t="s">
        <v>59</v>
      </c>
      <c r="AD177" s="176" t="s">
        <v>78</v>
      </c>
    </row>
    <row r="178" spans="1:38"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205" t="str">
        <f>IF(AND(A178&lt;&gt;"",ISNUMBER(A178)),VLOOKUP(A178,Studies!A:BR,6,FALSE),"")</f>
        <v>Plasma</v>
      </c>
      <c r="J178" s="187">
        <v>0.92216980000000004</v>
      </c>
      <c r="K178" s="187" t="s">
        <v>2137</v>
      </c>
      <c r="R178" s="38">
        <v>6</v>
      </c>
      <c r="S178" s="39">
        <v>14</v>
      </c>
      <c r="T178" s="40">
        <v>522</v>
      </c>
      <c r="U178" s="41">
        <v>530</v>
      </c>
      <c r="V178" s="42" t="s">
        <v>59</v>
      </c>
      <c r="X178" s="22">
        <v>400</v>
      </c>
      <c r="Z178" s="28" t="s">
        <v>57</v>
      </c>
      <c r="AA178" s="22" t="s">
        <v>58</v>
      </c>
      <c r="AB178" s="176">
        <v>0</v>
      </c>
      <c r="AC178" s="176" t="s">
        <v>59</v>
      </c>
      <c r="AD178" s="176" t="s">
        <v>78</v>
      </c>
    </row>
    <row r="179" spans="1:38"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205" t="str">
        <f>IF(AND(A179&lt;&gt;"",ISNUMBER(A179)),VLOOKUP(A179,Studies!A:BR,6,FALSE),"")</f>
        <v>Plasma</v>
      </c>
      <c r="J179" s="43">
        <f>1/0.44</f>
        <v>2.2727272727272729</v>
      </c>
      <c r="K179" s="187" t="s">
        <v>2719</v>
      </c>
      <c r="R179" s="38">
        <v>0</v>
      </c>
      <c r="S179" s="39">
        <v>9999</v>
      </c>
      <c r="T179" s="40">
        <v>72</v>
      </c>
      <c r="U179" s="41">
        <v>9999</v>
      </c>
      <c r="V179" s="186" t="s">
        <v>59</v>
      </c>
      <c r="W179" s="181" t="s">
        <v>2655</v>
      </c>
      <c r="X179" s="22">
        <v>200</v>
      </c>
      <c r="Z179" s="28" t="s">
        <v>57</v>
      </c>
      <c r="AA179" s="22" t="s">
        <v>58</v>
      </c>
      <c r="AB179" s="22" t="s">
        <v>2282</v>
      </c>
      <c r="AC179" s="22" t="s">
        <v>59</v>
      </c>
      <c r="AD179" s="176" t="s">
        <v>3019</v>
      </c>
      <c r="AE179" s="176" t="s">
        <v>2645</v>
      </c>
      <c r="AG179" s="177" t="s">
        <v>3015</v>
      </c>
      <c r="AK179" s="52" t="s">
        <v>613</v>
      </c>
      <c r="AL179" s="52" t="s">
        <v>1958</v>
      </c>
    </row>
    <row r="180" spans="1:38"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205" t="str">
        <f>IF(AND(A180&lt;&gt;"",ISNUMBER(A180)),VLOOKUP(A180,Studies!A:BR,6,FALSE),"")</f>
        <v>Plasma</v>
      </c>
      <c r="J180" s="43">
        <f>1/0.37</f>
        <v>2.7027027027027026</v>
      </c>
      <c r="K180" s="187" t="s">
        <v>2719</v>
      </c>
      <c r="R180" s="182">
        <v>0</v>
      </c>
      <c r="S180" s="183">
        <v>9999</v>
      </c>
      <c r="T180" s="40">
        <v>72</v>
      </c>
      <c r="U180" s="185">
        <v>9999</v>
      </c>
      <c r="V180" s="186" t="s">
        <v>59</v>
      </c>
      <c r="W180" s="181" t="s">
        <v>2655</v>
      </c>
      <c r="X180" s="176">
        <v>200</v>
      </c>
      <c r="Y180" s="180"/>
      <c r="Z180" s="180" t="s">
        <v>57</v>
      </c>
      <c r="AA180" s="176" t="s">
        <v>58</v>
      </c>
      <c r="AB180" s="176" t="s">
        <v>2282</v>
      </c>
      <c r="AC180" s="176" t="s">
        <v>59</v>
      </c>
      <c r="AD180" s="176" t="s">
        <v>3019</v>
      </c>
      <c r="AE180" s="176" t="s">
        <v>2645</v>
      </c>
      <c r="AF180" s="177"/>
      <c r="AG180" s="177" t="s">
        <v>3015</v>
      </c>
      <c r="AH180" s="178"/>
      <c r="AI180" s="177"/>
      <c r="AJ180" s="177"/>
      <c r="AK180" s="193" t="s">
        <v>613</v>
      </c>
      <c r="AL180" s="193" t="s">
        <v>1958</v>
      </c>
    </row>
    <row r="181" spans="1:38"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205" t="str">
        <f>IF(AND(A181&lt;&gt;"",ISNUMBER(A181)),VLOOKUP(A181,Studies!A:BR,6,FALSE),"")</f>
        <v>Plasma</v>
      </c>
      <c r="J181" s="43">
        <f>1/0.3</f>
        <v>3.3333333333333335</v>
      </c>
      <c r="K181" s="187" t="s">
        <v>2719</v>
      </c>
      <c r="R181" s="182">
        <v>0</v>
      </c>
      <c r="S181" s="183">
        <v>9999</v>
      </c>
      <c r="T181" s="40">
        <v>72</v>
      </c>
      <c r="U181" s="185">
        <v>9999</v>
      </c>
      <c r="V181" s="186" t="s">
        <v>59</v>
      </c>
      <c r="W181" s="181" t="s">
        <v>2655</v>
      </c>
      <c r="X181" s="176">
        <v>200</v>
      </c>
      <c r="Y181" s="180"/>
      <c r="Z181" s="180" t="s">
        <v>57</v>
      </c>
      <c r="AA181" s="176" t="s">
        <v>58</v>
      </c>
      <c r="AB181" s="176" t="s">
        <v>2282</v>
      </c>
      <c r="AC181" s="176" t="s">
        <v>59</v>
      </c>
      <c r="AD181" s="176" t="s">
        <v>3019</v>
      </c>
      <c r="AE181" s="176" t="s">
        <v>2645</v>
      </c>
      <c r="AF181" s="177"/>
      <c r="AG181" s="177" t="s">
        <v>3015</v>
      </c>
      <c r="AH181" s="178"/>
      <c r="AI181" s="177"/>
      <c r="AJ181" s="177"/>
      <c r="AK181" s="193" t="s">
        <v>613</v>
      </c>
      <c r="AL181" s="193" t="s">
        <v>1958</v>
      </c>
    </row>
    <row r="182" spans="1:38"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205" t="str">
        <f>IF(AND(A182&lt;&gt;"",ISNUMBER(A182)),VLOOKUP(A182,Studies!A:BR,6,FALSE),"")</f>
        <v>Plasma</v>
      </c>
      <c r="J182" s="43">
        <f>1/2.03*2/1</f>
        <v>0.98522167487684742</v>
      </c>
      <c r="K182" s="187" t="s">
        <v>2719</v>
      </c>
      <c r="R182" s="182">
        <v>0</v>
      </c>
      <c r="S182" s="183">
        <v>9999</v>
      </c>
      <c r="T182" s="40">
        <v>240</v>
      </c>
      <c r="U182" s="185">
        <v>9999</v>
      </c>
      <c r="V182" s="186" t="s">
        <v>59</v>
      </c>
      <c r="W182" s="181" t="s">
        <v>3017</v>
      </c>
      <c r="X182" s="22">
        <v>600</v>
      </c>
      <c r="Z182" s="28" t="s">
        <v>57</v>
      </c>
      <c r="AA182" s="22" t="s">
        <v>58</v>
      </c>
      <c r="AB182" s="22" t="s">
        <v>2616</v>
      </c>
      <c r="AC182" s="22" t="s">
        <v>59</v>
      </c>
      <c r="AD182" s="176" t="s">
        <v>3021</v>
      </c>
      <c r="AE182" s="176" t="s">
        <v>2649</v>
      </c>
      <c r="AG182" s="177" t="s">
        <v>3016</v>
      </c>
      <c r="AK182" s="52" t="s">
        <v>613</v>
      </c>
      <c r="AL182" s="52" t="s">
        <v>1958</v>
      </c>
    </row>
    <row r="183" spans="1:38"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205" t="str">
        <f>IF(AND(A183&lt;&gt;"",ISNUMBER(A183)),VLOOKUP(A183,Studies!A:BR,6,FALSE),"")</f>
        <v>Plasma</v>
      </c>
      <c r="J183" s="43">
        <f>1/2.44*2/1</f>
        <v>0.81967213114754101</v>
      </c>
      <c r="K183" s="187" t="s">
        <v>2719</v>
      </c>
      <c r="R183" s="182">
        <v>0</v>
      </c>
      <c r="S183" s="183">
        <v>9999</v>
      </c>
      <c r="T183" s="40">
        <v>240</v>
      </c>
      <c r="U183" s="185">
        <v>9999</v>
      </c>
      <c r="V183" s="186" t="s">
        <v>59</v>
      </c>
      <c r="W183" s="181" t="s">
        <v>3017</v>
      </c>
      <c r="X183" s="176">
        <v>600</v>
      </c>
      <c r="Y183" s="180"/>
      <c r="Z183" s="180" t="s">
        <v>57</v>
      </c>
      <c r="AA183" s="176" t="s">
        <v>58</v>
      </c>
      <c r="AB183" s="176" t="s">
        <v>2616</v>
      </c>
      <c r="AC183" s="176" t="s">
        <v>59</v>
      </c>
      <c r="AD183" s="176" t="s">
        <v>3021</v>
      </c>
      <c r="AE183" s="176" t="s">
        <v>2649</v>
      </c>
      <c r="AF183" s="177"/>
      <c r="AG183" s="177" t="s">
        <v>3016</v>
      </c>
      <c r="AH183" s="178"/>
      <c r="AI183" s="177"/>
      <c r="AJ183" s="177"/>
      <c r="AK183" s="193" t="s">
        <v>613</v>
      </c>
      <c r="AL183" s="193" t="s">
        <v>1958</v>
      </c>
    </row>
    <row r="184" spans="1:38"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205" t="str">
        <f>IF(AND(A184&lt;&gt;"",ISNUMBER(A184)),VLOOKUP(A184,Studies!A:BR,6,FALSE),"")</f>
        <v>Plasma</v>
      </c>
      <c r="J184" s="43">
        <f>1/2.4*2/1</f>
        <v>0.83333333333333337</v>
      </c>
      <c r="K184" s="187" t="s">
        <v>2719</v>
      </c>
      <c r="R184" s="182">
        <v>0</v>
      </c>
      <c r="S184" s="183">
        <v>9999</v>
      </c>
      <c r="T184" s="184">
        <v>240</v>
      </c>
      <c r="U184" s="185">
        <v>9999</v>
      </c>
      <c r="V184" s="186" t="s">
        <v>59</v>
      </c>
      <c r="W184" s="181" t="s">
        <v>3017</v>
      </c>
      <c r="X184" s="176">
        <v>600</v>
      </c>
      <c r="Y184" s="180"/>
      <c r="Z184" s="180" t="s">
        <v>57</v>
      </c>
      <c r="AA184" s="176" t="s">
        <v>58</v>
      </c>
      <c r="AB184" s="176" t="s">
        <v>2616</v>
      </c>
      <c r="AC184" s="176" t="s">
        <v>59</v>
      </c>
      <c r="AD184" s="176" t="s">
        <v>3021</v>
      </c>
      <c r="AE184" s="176" t="s">
        <v>2649</v>
      </c>
      <c r="AF184" s="177"/>
      <c r="AG184" s="177" t="s">
        <v>3016</v>
      </c>
      <c r="AH184" s="178"/>
      <c r="AI184" s="177"/>
      <c r="AJ184" s="177"/>
      <c r="AK184" s="193" t="s">
        <v>613</v>
      </c>
      <c r="AL184" s="193" t="s">
        <v>1958</v>
      </c>
    </row>
    <row r="185" spans="1:38"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205" t="str">
        <f>IF(AND(A185&lt;&gt;"",ISNUMBER(A185)),VLOOKUP(A185,Studies!A:BR,6,FALSE),"")</f>
        <v>Plasma</v>
      </c>
      <c r="J185" s="43">
        <v>0.1027</v>
      </c>
      <c r="K185" s="43" t="s">
        <v>1099</v>
      </c>
      <c r="N185" s="52">
        <v>0.18060000000000001</v>
      </c>
      <c r="O185" s="52" t="s">
        <v>1099</v>
      </c>
      <c r="R185" s="38">
        <v>0</v>
      </c>
      <c r="S185" s="39">
        <v>12</v>
      </c>
      <c r="T185" s="40">
        <v>336</v>
      </c>
      <c r="U185" s="41">
        <v>340</v>
      </c>
      <c r="V185" s="42" t="s">
        <v>59</v>
      </c>
      <c r="W185" s="181" t="s">
        <v>3055</v>
      </c>
      <c r="X185" s="22">
        <v>400</v>
      </c>
      <c r="Z185" s="28" t="s">
        <v>57</v>
      </c>
      <c r="AA185" s="22" t="s">
        <v>58</v>
      </c>
      <c r="AB185" s="22" t="s">
        <v>2479</v>
      </c>
      <c r="AC185" s="22" t="s">
        <v>59</v>
      </c>
      <c r="AD185" s="176" t="s">
        <v>3031</v>
      </c>
      <c r="AE185" s="176" t="s">
        <v>3056</v>
      </c>
      <c r="AF185" s="23" t="s">
        <v>2183</v>
      </c>
      <c r="AG185" s="23" t="s">
        <v>2784</v>
      </c>
    </row>
    <row r="243" spans="25:36" x14ac:dyDescent="0.2">
      <c r="Y243" s="137"/>
      <c r="Z243" s="137"/>
      <c r="AA243" s="176"/>
      <c r="AB243" s="176"/>
      <c r="AC243" s="136"/>
      <c r="AD243" s="136"/>
      <c r="AF243" s="174"/>
      <c r="AH243" s="178"/>
      <c r="AI243" s="178"/>
      <c r="AJ243" s="178"/>
    </row>
    <row r="244" spans="25:36" x14ac:dyDescent="0.2">
      <c r="Y244" s="137"/>
      <c r="Z244" s="137"/>
      <c r="AA244" s="176"/>
      <c r="AB244" s="176"/>
      <c r="AC244" s="136"/>
      <c r="AD244" s="136"/>
      <c r="AF244" s="174"/>
      <c r="AH244" s="178"/>
      <c r="AI244" s="178"/>
      <c r="AJ244" s="178"/>
    </row>
    <row r="245" spans="25:36" x14ac:dyDescent="0.2">
      <c r="Y245" s="137"/>
      <c r="Z245" s="137"/>
      <c r="AA245" s="176"/>
      <c r="AB245" s="176"/>
      <c r="AC245" s="136"/>
      <c r="AD245" s="136"/>
      <c r="AF245" s="174"/>
      <c r="AH245" s="178"/>
      <c r="AI245" s="178"/>
      <c r="AJ245" s="178"/>
    </row>
    <row r="246" spans="25:36" x14ac:dyDescent="0.2">
      <c r="Y246" s="137"/>
      <c r="Z246" s="137"/>
      <c r="AA246" s="176"/>
      <c r="AB246" s="176"/>
      <c r="AC246" s="136"/>
      <c r="AD246" s="136"/>
      <c r="AF246" s="174"/>
      <c r="AH246" s="178"/>
      <c r="AI246" s="178"/>
      <c r="AJ246" s="178"/>
    </row>
    <row r="247" spans="25:36" x14ac:dyDescent="0.2">
      <c r="Y247" s="137"/>
      <c r="Z247" s="137"/>
      <c r="AA247" s="176"/>
      <c r="AB247" s="27"/>
      <c r="AC247" s="136"/>
      <c r="AD247" s="136"/>
      <c r="AF247" s="174"/>
      <c r="AH247" s="178"/>
      <c r="AI247" s="178"/>
      <c r="AJ247" s="178"/>
    </row>
    <row r="248" spans="25:36" x14ac:dyDescent="0.2">
      <c r="Y248" s="137"/>
      <c r="Z248" s="137"/>
      <c r="AA248" s="176"/>
      <c r="AB248" s="176"/>
      <c r="AC248" s="136"/>
      <c r="AD248" s="136"/>
      <c r="AF248" s="174"/>
      <c r="AH248" s="178"/>
      <c r="AI248" s="178"/>
      <c r="AJ248" s="178"/>
    </row>
    <row r="249" spans="25:36" x14ac:dyDescent="0.2">
      <c r="Y249" s="137"/>
      <c r="Z249" s="137"/>
      <c r="AA249" s="176"/>
      <c r="AB249" s="176"/>
      <c r="AC249" s="136"/>
      <c r="AD249" s="136"/>
      <c r="AF249" s="174"/>
      <c r="AH249" s="178"/>
      <c r="AI249" s="178"/>
      <c r="AJ249" s="178"/>
    </row>
    <row r="250" spans="25:36" x14ac:dyDescent="0.2">
      <c r="Y250" s="137"/>
      <c r="Z250" s="137"/>
      <c r="AA250" s="176"/>
      <c r="AB250" s="176"/>
      <c r="AC250" s="136"/>
      <c r="AD250" s="136"/>
      <c r="AF250" s="174"/>
      <c r="AH250" s="178"/>
      <c r="AI250" s="178"/>
      <c r="AJ250" s="178"/>
    </row>
    <row r="251" spans="25:36" x14ac:dyDescent="0.2">
      <c r="Y251" s="137"/>
      <c r="Z251" s="137"/>
      <c r="AA251" s="176"/>
      <c r="AB251" s="176"/>
      <c r="AC251" s="136"/>
      <c r="AD251" s="136"/>
      <c r="AF251" s="174"/>
      <c r="AH251" s="178"/>
      <c r="AI251" s="178"/>
      <c r="AJ251" s="178"/>
    </row>
    <row r="252" spans="25:36" x14ac:dyDescent="0.2">
      <c r="Y252" s="137"/>
      <c r="Z252" s="137"/>
      <c r="AA252" s="176"/>
      <c r="AB252" s="176"/>
      <c r="AC252" s="136"/>
      <c r="AD252" s="136"/>
      <c r="AF252" s="174"/>
      <c r="AH252" s="178"/>
      <c r="AI252" s="178"/>
      <c r="AJ252" s="178"/>
    </row>
    <row r="253" spans="25:36" x14ac:dyDescent="0.2">
      <c r="Y253" s="137"/>
      <c r="Z253" s="137"/>
      <c r="AA253" s="176"/>
      <c r="AB253" s="176"/>
      <c r="AC253" s="136"/>
      <c r="AD253" s="136"/>
      <c r="AF253" s="174"/>
      <c r="AH253" s="178"/>
      <c r="AI253" s="178"/>
      <c r="AJ253" s="178"/>
    </row>
    <row r="254" spans="25:36" x14ac:dyDescent="0.2">
      <c r="Y254" s="137"/>
      <c r="Z254" s="137"/>
      <c r="AA254" s="176"/>
      <c r="AB254" s="176"/>
      <c r="AC254" s="136"/>
      <c r="AD254" s="136"/>
      <c r="AF254" s="174"/>
      <c r="AH254" s="178"/>
      <c r="AI254" s="178"/>
      <c r="AJ254" s="178"/>
    </row>
    <row r="255" spans="25:36" x14ac:dyDescent="0.2">
      <c r="Y255" s="137"/>
      <c r="Z255" s="137"/>
      <c r="AA255" s="176"/>
      <c r="AB255" s="176"/>
      <c r="AC255" s="136"/>
      <c r="AD255" s="136"/>
      <c r="AF255" s="174"/>
      <c r="AH255" s="178"/>
      <c r="AI255" s="178"/>
      <c r="AJ255" s="178"/>
    </row>
    <row r="256" spans="25:36" x14ac:dyDescent="0.2">
      <c r="Y256" s="137"/>
      <c r="Z256" s="137"/>
      <c r="AA256" s="176"/>
      <c r="AB256" s="176"/>
      <c r="AC256" s="136"/>
      <c r="AD256" s="136"/>
      <c r="AF256" s="174"/>
      <c r="AH256" s="178"/>
      <c r="AI256" s="178"/>
      <c r="AJ256" s="178"/>
    </row>
    <row r="257" spans="25:36" x14ac:dyDescent="0.2">
      <c r="Y257" s="137"/>
      <c r="Z257" s="137"/>
      <c r="AA257" s="176"/>
      <c r="AB257" s="176"/>
      <c r="AC257" s="136"/>
      <c r="AD257" s="136"/>
      <c r="AF257" s="174"/>
      <c r="AH257" s="178"/>
      <c r="AI257" s="178"/>
      <c r="AJ257" s="178"/>
    </row>
    <row r="258" spans="25:36" x14ac:dyDescent="0.2">
      <c r="Y258" s="137"/>
      <c r="Z258" s="137"/>
      <c r="AA258" s="176"/>
      <c r="AB258" s="176"/>
      <c r="AC258" s="136"/>
      <c r="AD258" s="136"/>
      <c r="AF258" s="174"/>
      <c r="AH258" s="178"/>
      <c r="AI258" s="178"/>
      <c r="AJ258" s="178"/>
    </row>
    <row r="259" spans="25:36" x14ac:dyDescent="0.2">
      <c r="Y259" s="137"/>
      <c r="Z259" s="137"/>
      <c r="AA259" s="176"/>
      <c r="AB259" s="176"/>
      <c r="AC259" s="136"/>
      <c r="AD259" s="136"/>
      <c r="AF259" s="174"/>
      <c r="AH259" s="178"/>
      <c r="AI259" s="178"/>
      <c r="AJ259" s="178"/>
    </row>
    <row r="260" spans="25:36" x14ac:dyDescent="0.2">
      <c r="Y260" s="137"/>
      <c r="Z260" s="137"/>
      <c r="AA260" s="176"/>
      <c r="AB260" s="176"/>
      <c r="AC260" s="136"/>
      <c r="AD260" s="136"/>
      <c r="AF260" s="174"/>
      <c r="AH260" s="178"/>
      <c r="AI260" s="178"/>
      <c r="AJ260" s="178"/>
    </row>
    <row r="261" spans="25:36" x14ac:dyDescent="0.2">
      <c r="Y261" s="137"/>
      <c r="Z261" s="137"/>
      <c r="AA261" s="176"/>
      <c r="AB261" s="176"/>
      <c r="AC261" s="136"/>
      <c r="AD261" s="136"/>
      <c r="AF261" s="174"/>
      <c r="AH261" s="178"/>
      <c r="AI261" s="178"/>
      <c r="AJ261" s="178"/>
    </row>
    <row r="265" spans="25:36" x14ac:dyDescent="0.2">
      <c r="Y265" s="137"/>
      <c r="Z265" s="137"/>
      <c r="AA265" s="176"/>
      <c r="AB265" s="176"/>
      <c r="AC265" s="136"/>
      <c r="AD265" s="136"/>
      <c r="AF265" s="174"/>
      <c r="AH265" s="178"/>
      <c r="AI265" s="178"/>
      <c r="AJ265" s="178"/>
    </row>
    <row r="266" spans="25:36" x14ac:dyDescent="0.2">
      <c r="Y266" s="137"/>
      <c r="Z266" s="137"/>
      <c r="AA266" s="176"/>
      <c r="AB266" s="176"/>
      <c r="AC266" s="136"/>
      <c r="AD266" s="136"/>
      <c r="AF266" s="174"/>
      <c r="AH266" s="178"/>
      <c r="AI266" s="178"/>
      <c r="AJ266" s="178"/>
    </row>
  </sheetData>
  <autoFilter ref="A1:AN18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2020-04-01T09:31:38Z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