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riachi/Downloads/"/>
    </mc:Choice>
  </mc:AlternateContent>
  <xr:revisionPtr revIDLastSave="0" documentId="8_{A7DF4E69-F3BB-EF44-8C55-50BA9AF47DB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ys_BOM" sheetId="8" r:id="rId1"/>
    <sheet name="PCB_BOM" sheetId="2" r:id="rId2"/>
  </sheets>
  <definedNames>
    <definedName name="DonnéesExternes_1" localSheetId="1" hidden="1">PCB_BOM!$B$4:$M$46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8" l="1"/>
  <c r="N15" i="8"/>
  <c r="N12" i="8"/>
  <c r="N11" i="8"/>
  <c r="N10" i="8"/>
  <c r="N9" i="8"/>
  <c r="N8" i="8"/>
  <c r="N7" i="8"/>
  <c r="N6" i="8"/>
  <c r="N5" i="8"/>
  <c r="O16" i="8" s="1"/>
  <c r="O17" i="8" s="1"/>
  <c r="N44" i="2" l="1"/>
  <c r="N45" i="2"/>
  <c r="N4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5" i="2"/>
  <c r="N47" i="2" l="1"/>
  <c r="N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tc={6458A66A-594A-A246-9006-A89CA9752174}</author>
  </authors>
  <commentList>
    <comment ref="A15" authorId="0" shapeId="0" xr:uid="{6458A66A-594A-A246-9006-A89CA9752174}">
      <text>
        <t>[Threaded comment]
Your version of Excel allows you to read this threaded comment; however, any edits to it will get removed if the file is opened in a newer version of Excel. Learn more: https://go.microsoft.com/fwlink/?linkid=870924
Comment:
    AMAZON LINK YOU CAN FIND THE SCREEN ON AMAZON ITS S THE CHEAPEST PLACE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Copy/paste the "Detailed Description" from Digikey.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00000000-0015-0000-FFFF-FFFF01000000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00000000-0015-0000-FFFF-FFFF02000000}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xr16:uid="{00000000-0015-0000-FFFF-FFFF03000000}" keepAlive="1" name="Requête - 490 Project PCB (4)" description="Connexion à la requête « 490 Project PCB (4) » dans le classeur." type="5" refreshedVersion="8" background="1" saveData="1">
    <dbPr connection="Provider=Microsoft.Mashup.OleDb.1;Data Source=$Workbook$;Location=&quot;490 Project PCB (4)&quot;;Extended Properties=&quot;&quot;" command="SELECT * FROM [490 Project PCB (4)]"/>
  </connection>
  <connection id="5" xr16:uid="{00000000-0015-0000-FFFF-FFFF04000000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<sst xmlns="http://schemas.openxmlformats.org/spreadsheetml/2006/main" count="584" uniqueCount="312">
  <si>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</si>
  <si>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</si>
  <si>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</si>
  <si>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</si>
  <si>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</si>
  <si>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</si>
  <si>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</si>
  <si>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</si>
  <si>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</si>
  <si>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</si>
  <si>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</si>
  <si>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</si>
  <si>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</si>
  <si>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</si>
  <si>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100u</t>
  </si>
  <si>
    <t>Panasonic Electronic Components</t>
  </si>
  <si>
    <t>EEU-FC1J101</t>
  </si>
  <si>
    <t>P10343-ND</t>
  </si>
  <si>
    <t>22u</t>
  </si>
  <si>
    <t>SMD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</si>
  <si>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</si>
  <si>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</si>
  <si>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</si>
  <si>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</si>
  <si>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</si>
  <si>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</si>
  <si>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</si>
  <si>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</si>
  <si>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</si>
  <si>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</si>
  <si>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</si>
  <si>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</si>
  <si>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</si>
  <si>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</si>
  <si>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</si>
  <si>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</si>
  <si>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</si>
  <si>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</si>
  <si>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</si>
  <si>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</si>
  <si>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</si>
  <si>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</si>
  <si>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</si>
  <si>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91R</t>
  </si>
  <si>
    <t>CFR-25JR-91R</t>
  </si>
  <si>
    <t>13-CFR-25JR-52-91RTR-ND</t>
  </si>
  <si>
    <t>U7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</si>
  <si>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</si>
  <si>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</si>
  <si>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</si>
  <si>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</si>
  <si>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</si>
  <si>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</si>
  <si>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</si>
  <si>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</si>
  <si>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ESP32-S3-WROOM-1</t>
  </si>
  <si>
    <t>Espressif</t>
  </si>
  <si>
    <t>ESP32-S3-WROOM-1-N8R2</t>
  </si>
  <si>
    <t>41-SMD Module</t>
  </si>
  <si>
    <t>1965-ESP32-S3-WROOM-1-N4TR-ND</t>
  </si>
  <si>
    <t>1N5819HW-7-F</t>
  </si>
  <si>
    <t>Diodes Incorporated</t>
  </si>
  <si>
    <t>SOD-123</t>
  </si>
  <si>
    <t>1N5819HW-FDICT-ND</t>
  </si>
  <si>
    <t>TXB0102DCT</t>
  </si>
  <si>
    <t>Texas Instrument</t>
  </si>
  <si>
    <t>TXB0102DCUT</t>
  </si>
  <si>
    <t>8-VSSOP</t>
  </si>
  <si>
    <t>296-32601-2-ND</t>
  </si>
  <si>
    <t>L1, L2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</si>
  <si>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</si>
  <si>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</si>
  <si>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</si>
  <si>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</si>
  <si>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</si>
  <si>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</si>
  <si>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</si>
  <si>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</si>
  <si>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</si>
  <si>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</si>
  <si>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</si>
  <si>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</si>
  <si>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</si>
  <si>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</si>
  <si>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ESDA14V2SC5</t>
  </si>
  <si>
    <t>STMicroelectronics</t>
  </si>
  <si>
    <t>SOT-23-5</t>
  </si>
  <si>
    <t>497-7744-2-ND</t>
  </si>
  <si>
    <t>U6</t>
  </si>
  <si>
    <t>WP7113VBC/D</t>
  </si>
  <si>
    <t>Kingbright</t>
  </si>
  <si>
    <t>754-1807-ND</t>
  </si>
  <si>
    <t>WP7113PGD</t>
  </si>
  <si>
    <t>754-1897-ND</t>
  </si>
  <si>
    <t>Molex</t>
  </si>
  <si>
    <t>CPC1966Y</t>
  </si>
  <si>
    <t>IXYS Integrated Circuits Division</t>
  </si>
  <si>
    <t>4-SIP</t>
  </si>
  <si>
    <t>CLA393-ND</t>
  </si>
  <si>
    <t>PJ-102A</t>
  </si>
  <si>
    <t>CP-102A-ND</t>
  </si>
  <si>
    <t>0.1u</t>
  </si>
  <si>
    <t>SP0503BAHT</t>
  </si>
  <si>
    <t>Littelfuse Inc.</t>
  </si>
  <si>
    <t>SP0503BAHTG</t>
  </si>
  <si>
    <t>SOT-143-4</t>
  </si>
  <si>
    <t>F2715TR-ND</t>
  </si>
  <si>
    <t>D3</t>
  </si>
  <si>
    <t>SP0504BAHT</t>
  </si>
  <si>
    <t>SP0504BAHTG</t>
  </si>
  <si>
    <t>F3157TR-ND</t>
  </si>
  <si>
    <t>1u</t>
  </si>
  <si>
    <t>Molex_0022112022</t>
  </si>
  <si>
    <t>WM2700-ND</t>
  </si>
  <si>
    <t>Molex_0022112032</t>
  </si>
  <si>
    <t>WM2701-ND</t>
  </si>
  <si>
    <t>Molex_0022112042</t>
  </si>
  <si>
    <t>WM2702-ND</t>
  </si>
  <si>
    <t>Item</t>
  </si>
  <si>
    <t>Price Ext.</t>
  </si>
  <si>
    <t>CFR-25JR-560R</t>
  </si>
  <si>
    <t>13-CFR-25JR-52-560RTR-ND</t>
  </si>
  <si>
    <t>WP7113ID5V</t>
  </si>
  <si>
    <t>NEXTION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</si>
  <si>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</si>
  <si>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</si>
  <si>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</si>
  <si>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</si>
  <si>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</si>
  <si>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</si>
  <si>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</si>
  <si>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</si>
  <si>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</si>
  <si>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</si>
  <si>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</si>
  <si>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</si>
  <si>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</si>
  <si>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</si>
  <si>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</si>
  <si>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</si>
  <si>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</si>
  <si>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</si>
  <si>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LTH3MM12VFR4100-ND</t>
  </si>
  <si>
    <t>1.78000</t>
  </si>
  <si>
    <t>1.02000</t>
  </si>
  <si>
    <t>0.99000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</si>
  <si>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</si>
  <si>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</si>
  <si>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</si>
  <si>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</si>
  <si>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</si>
  <si>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</si>
  <si>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</si>
  <si>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</si>
  <si>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</si>
  <si>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</si>
  <si>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</si>
  <si>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</si>
  <si>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WN1716-51</t>
  </si>
  <si>
    <t>Amazon.ca</t>
  </si>
  <si>
    <t>47 pF</t>
  </si>
  <si>
    <t>GRM1885C1H470JA01D</t>
  </si>
  <si>
    <t>0603 (1608 Metric)</t>
  </si>
  <si>
    <t>490-1419-2-ND</t>
  </si>
  <si>
    <t>0.18000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</si>
  <si>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</si>
  <si>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</si>
  <si>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</si>
  <si>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</si>
  <si>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</si>
  <si>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</si>
  <si>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</si>
  <si>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</si>
  <si>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</si>
  <si>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</si>
  <si>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</si>
  <si>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</si>
  <si>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</si>
  <si>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</si>
  <si>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Adam Tech</t>
  </si>
  <si>
    <t>J9</t>
  </si>
  <si>
    <t>392</t>
  </si>
  <si>
    <t>SW0</t>
  </si>
  <si>
    <t>PH1-02-UA</t>
  </si>
  <si>
    <t>CONN HEADER VERT 2POS 2.54MM</t>
  </si>
  <si>
    <t>2057-PH1-02-UA-ND</t>
  </si>
  <si>
    <t>U2, U3</t>
  </si>
  <si>
    <t>U4</t>
  </si>
  <si>
    <t>VN340SP-33-E</t>
  </si>
  <si>
    <t>497-19252-ND</t>
  </si>
  <si>
    <t>Power Switch/Driver 1:1 N-Channel 1A 10-PowerSO</t>
  </si>
  <si>
    <t>D1</t>
  </si>
  <si>
    <t>R2</t>
  </si>
  <si>
    <t>VN340SPTR-33-E</t>
  </si>
  <si>
    <t>10-PowerSO</t>
  </si>
  <si>
    <t>9.21</t>
  </si>
  <si>
    <t>C1, C9</t>
  </si>
  <si>
    <t>C2, C7, C14, C15, C17, C22, C25, C29-C33</t>
  </si>
  <si>
    <t>C3, C5, C6, C19</t>
  </si>
  <si>
    <t>C4, C12</t>
  </si>
  <si>
    <t>C8, C10, C11, C18, C20, C23</t>
  </si>
  <si>
    <t>C13, C16, C21, C24, C27, C28</t>
  </si>
  <si>
    <t>Diode 40 V 1A Surface Mount SOD-123</t>
  </si>
  <si>
    <t>8.5V Clamp Ipp Tvs Diode Surface Mount SOT-143-4</t>
  </si>
  <si>
    <t>D5</t>
  </si>
  <si>
    <t>D6</t>
  </si>
  <si>
    <t>D7</t>
  </si>
  <si>
    <t>J1, J3, J10-J13</t>
  </si>
  <si>
    <t>Connector Header Through Hole 2 position 0.100" (2.54mm)</t>
  </si>
  <si>
    <t>J2, J5, J6, J8</t>
  </si>
  <si>
    <t>Connector Header Through Hole 3 position 0.100" (2.54mm)</t>
  </si>
  <si>
    <t>J4</t>
  </si>
  <si>
    <t>Connector Header Through Hole 4 position 0.100" (2.54mm)</t>
  </si>
  <si>
    <t>J7</t>
  </si>
  <si>
    <t>JP5</t>
  </si>
  <si>
    <t>R5, R6</t>
  </si>
  <si>
    <t>R7</t>
  </si>
  <si>
    <t>R8, R11</t>
  </si>
  <si>
    <t>R10</t>
  </si>
  <si>
    <t>R13, R14</t>
  </si>
  <si>
    <t>R15</t>
  </si>
  <si>
    <t>R16</t>
  </si>
  <si>
    <t>R17, R18</t>
  </si>
  <si>
    <t>SW1, SW2</t>
  </si>
  <si>
    <t>SW3</t>
  </si>
  <si>
    <t>Bluetooth, WiFi 802.11b/g/n, Bluetooth v5.0 Transceiver Module 2.4GHz PCB Trace Surface Mount</t>
  </si>
  <si>
    <t>Solid State SPST-NO (1 Form A) 8-SIP, 4 Leads</t>
  </si>
  <si>
    <t>Voltage Level Translator Bidirectional 1 Circuit 2 Channel 100Mbps 8-VSSOP</t>
  </si>
  <si>
    <t>Linear Regulator Replacement DC DC Converter 1 Output 3.3V 1A 6V - 36V Input</t>
  </si>
  <si>
    <t>Linear Regulator Replacement DC DC Converter 1 Output 5V 2A 7V - 18V Input</t>
  </si>
  <si>
    <t>XF1, XF2</t>
  </si>
  <si>
    <t>XF3</t>
  </si>
  <si>
    <t>XF4</t>
  </si>
  <si>
    <t>1 A 250 V AC DC Fuse Cartridge, Glass Requires Holder 5mm x 20mm</t>
  </si>
  <si>
    <t>1A</t>
  </si>
  <si>
    <t>F4</t>
  </si>
  <si>
    <t>507-1297-ND</t>
  </si>
  <si>
    <t>Bel Fuse Inc.</t>
  </si>
  <si>
    <t>5TT 3-R</t>
  </si>
  <si>
    <t>507-1246-ND</t>
  </si>
  <si>
    <t>Cartrige</t>
  </si>
  <si>
    <t>3 A 250 V AC DC Fuse Cartridge, Glass Requires Holder 5mm x 20mm</t>
  </si>
  <si>
    <t>5ST 1-R</t>
  </si>
  <si>
    <t>Fuse Holder 15 A 500V 1 Circuit Cartridge Free Hanging (In-Line)</t>
  </si>
  <si>
    <t>F1, F2, F3</t>
  </si>
  <si>
    <t>MPD (Memory Protection Devices)</t>
  </si>
  <si>
    <t>BF303</t>
  </si>
  <si>
    <t>BF303-ND</t>
  </si>
  <si>
    <t>R1, R19</t>
  </si>
  <si>
    <t>Surface Mount, Through Hole</t>
  </si>
  <si>
    <t>USB-C (USB TYPE-C) USB 2.0 Receptacle Connector 24 (16+8 Dummy) Position Surface Mount, Right Angle; Through Hole</t>
  </si>
  <si>
    <t>Molex_2130830005</t>
  </si>
  <si>
    <t>900-2130830005TR-ND</t>
  </si>
  <si>
    <t>2 Rectangular Connectors - Housings Receptacle White 0.100" (2.54mm)</t>
  </si>
  <si>
    <t>4 Rectangular Connectors - Housings Receptacle White 0.100" (2.54mm)</t>
  </si>
  <si>
    <t>3 Rectangular Connectors - Housings Receptacle White 0.100" (2.54mm)</t>
  </si>
  <si>
    <t>900-0022013027-ND</t>
  </si>
  <si>
    <t>900-0022013037-ND</t>
  </si>
  <si>
    <t>WM2002-ND</t>
  </si>
  <si>
    <t>0.100" (2.54mm)</t>
  </si>
  <si>
    <t>Non-Gendered Contact Gold 22-30 AWG Crimp</t>
  </si>
  <si>
    <t>WM2312TR-ND</t>
  </si>
  <si>
    <t>Non-Gendered Contact Tin 22-30 AWG Crimp</t>
  </si>
  <si>
    <t>22-30 AWG</t>
  </si>
  <si>
    <t>Free Hanging (In-Line)</t>
  </si>
  <si>
    <t>J2, J5, J6, J8, J4</t>
  </si>
  <si>
    <t>WM1114TR-ND</t>
  </si>
  <si>
    <t>Non-Gendered</t>
  </si>
  <si>
    <t>B0B9GP7P7W</t>
  </si>
  <si>
    <t>47 pF ±5% 50V Ceramic Capacitor C0G, NP0 0603 (1608 Metric)</t>
  </si>
  <si>
    <t>Unit</t>
  </si>
  <si>
    <t>pcs</t>
  </si>
  <si>
    <t>0.1 µF ±10% 50V Ceramic Capacitor X7R Radial</t>
  </si>
  <si>
    <t>10 µF ±10% 50V Ceramic Capacitor X7S Radial</t>
  </si>
  <si>
    <t>1 µF ±10% 50V Ceramic Capacitor X7R Radial</t>
  </si>
  <si>
    <t>22 pF ±5% 6000V (6kV) Ceramic Capacitor SL Radial, Disc</t>
  </si>
  <si>
    <t>100 µF 63 V Aluminum Electrolytic Capacitors Radial, Can 3000 Hrs @ 105°C</t>
  </si>
  <si>
    <t>8.5V Clamp Ipp Tvs Diode Surface Mount SOT-23-5</t>
  </si>
  <si>
    <t>Blue 470nm LED Indication - Discrete 3.3V Radial</t>
  </si>
  <si>
    <t>Green 557nm LED Indication - Discrete 2.25V Radial</t>
  </si>
  <si>
    <t>Red 625nm LED Indication - Discrete 12V Radial</t>
  </si>
  <si>
    <t>Clamp Ipp Tvs Diode Surface Mount SOT-23-5</t>
  </si>
  <si>
    <t>Power Barrel Connector Jack 2.00mm ID (0.079"), 5.50mm OD (0.217") Through Hole, Right Angle</t>
  </si>
  <si>
    <t>10 µH Shielded Inductor 2.4 A 50mOhm Max Radial, Vertical Cylinder</t>
  </si>
  <si>
    <t>10 kOhms ±5% 0.25W, 1/4W Through Hole Resistor Axial Carbon Film</t>
  </si>
  <si>
    <t>51 kOhms ±5% 0.25W, 1/4W Through Hole Resistor Axial Carbon Film</t>
  </si>
  <si>
    <t>13-CFR-25JR-52-390RTR-ND</t>
  </si>
  <si>
    <t>390 Ohms ±5% 0.25W, 1/4W Through Hole Resistor Axial Carbon Film</t>
  </si>
  <si>
    <t>56 Ohms ±5% 0.25W, 1/4W Through Hole Resistor Axial Carbon Film</t>
  </si>
  <si>
    <t>1.8 kOhms ±5% 0.25W, 1/4W Through Hole Resistor Axial Carbon Film</t>
  </si>
  <si>
    <t>510 Ohms ±5% 0.25W, 1/4W Through Hole Resistor Axial Carbon Film</t>
  </si>
  <si>
    <t>5.1 kOhms ±5% 0.25W, 1/4W Through Hole Resistor Axial Carbon Film</t>
  </si>
  <si>
    <t>560 Ohms ±5% 0.25W, 1/4W Through Hole Resistor Axial Carbon Film</t>
  </si>
  <si>
    <t>91 Ohms ±5% 0.25W, 1/4W Through Hole Resistor Axial Carbon Film</t>
  </si>
  <si>
    <t>4.7 kOhms ±5% 0.25W, 1/4W Through Hole Resistor Axial Carbon Film</t>
  </si>
  <si>
    <t>Total</t>
  </si>
  <si>
    <t>System BOM</t>
  </si>
  <si>
    <t>PCB BOM</t>
  </si>
  <si>
    <t>DHT11</t>
  </si>
  <si>
    <t>DHT11 TEMPERATURE AND HUMIDITY SENSOR</t>
  </si>
  <si>
    <t>Concordia</t>
  </si>
  <si>
    <t>https://www.amazon.ca/DIYmalls-Nextion-Resistive-Raspberry-NX3224T024/dp/B0B9GR8GV9?th=1</t>
  </si>
  <si>
    <t>Link</t>
  </si>
  <si>
    <t>NX3224T028</t>
  </si>
  <si>
    <t>DIYmalls Nextion 2.8 inch HMI Display Resistive Touch Screen 5V TFT LCD 320x240 for Arduino ESP32 Development Board (NX3224T028)</t>
  </si>
  <si>
    <t>DFROBOT</t>
  </si>
  <si>
    <t>SEN0161</t>
  </si>
  <si>
    <t>ANALOG PH SENSOR/METER KIT, ARDUINO BRD</t>
  </si>
  <si>
    <t>Newark</t>
  </si>
  <si>
    <t>79AC7368</t>
  </si>
  <si>
    <t>https://canada.newark.com/dfrobot/sen0161/analog-ph-sensor-meter-kit-arduino/dp/79AC7368#</t>
  </si>
  <si>
    <t>BOM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</si>
</sst>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"/>
    <numFmt numFmtId="174" formatCode="_([$CAD]\ * #,##0.00_);_([$CAD]\ * \(#,##0.00\);_([$CAD]\ * &quot;-&quot;??_);_(@_)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49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0" borderId="2" xfId="2" applyBorder="1" applyAlignment="1">
      <alignment horizontal="center" vertical="center" wrapText="1"/>
    </xf>
    <xf numFmtId="0" fontId="9" fillId="0" borderId="3" xfId="2" applyBorder="1" applyAlignment="1">
      <alignment horizontal="center" vertical="center" wrapText="1"/>
    </xf>
    <xf numFmtId="0" fontId="0" fillId="0" borderId="1" xfId="0" applyFill="1" applyBorder="1"/>
    <xf numFmtId="164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174" fontId="0" fillId="4" borderId="0" xfId="1" applyNumberFormat="1" applyFont="1" applyFill="1"/>
    <xf numFmtId="174" fontId="7" fillId="2" borderId="2" xfId="1" applyNumberFormat="1" applyFont="1" applyFill="1" applyBorder="1"/>
    <xf numFmtId="0" fontId="7" fillId="2" borderId="5" xfId="0" applyFont="1" applyFill="1" applyBorder="1"/>
    <xf numFmtId="174" fontId="7" fillId="2" borderId="5" xfId="0" applyNumberFormat="1" applyFont="1" applyFill="1" applyBorder="1" applyAlignment="1">
      <alignment horizontal="center" vertical="center"/>
    </xf>
    <xf numFmtId="174" fontId="7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32"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([$CAD]\ * #,##0.00_);_([$CAD]\ * \(#,##0.00\);_([$CAD]\ * &quot;-&quot;??_);_(@_)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numFmt numFmtId="174" formatCode="_([$CAD]\ * #,##0.00_);_([$CAD]\ * \(#,##0.00\);_([$CAD]\ * &quot;-&quot;??_);_(@_)"/>
      <fill>
        <patternFill patternType="solid">
          <fgColor indexed="64"/>
          <bgColor rgb="FF92D050"/>
        </patternFill>
      </fill>
    </dxf>
    <dxf>
      <numFmt numFmtId="174" formatCode="_([$CAD]\ * #,##0.00_);_([$CAD]\ * \(#,##0.00\);_([$CAD]\ * &quot;-&quot;??_);_(@_)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k Riachi" id="{82AF03DE-E644-8B4E-B268-0746E5844614}" userId="S::p_riach@live.concordia.ca::443b0c21-1f3f-4ec0-9519-c6b29de2781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52CD9-8CFA-4449-8A0C-6B0E3E088CC4}" name="Tableau2" displayName="Tableau2" ref="A4:O16" totalsRowCount="1" dataDxfId="28">
  <autoFilter ref="A4:O15" xr:uid="{1EB52CD9-8CFA-4449-8A0C-6B0E3E088CC4}"/>
  <tableColumns count="15">
    <tableColumn id="1" xr3:uid="{0FEBFE55-7539-4A18-A470-B611DBEAD105}" name="Item" dataDxfId="27"/>
    <tableColumn id="2" xr3:uid="{9E3ED1AA-C6A7-450A-ACBE-53C297A9088B}" name="Reference" dataDxfId="25" totalsRowDxfId="26"/>
    <tableColumn id="3" xr3:uid="{DFD4BAD4-3903-48DC-A950-659B8E60AF49}" name="Description" dataDxfId="23" totalsRowDxfId="24"/>
    <tableColumn id="4" xr3:uid="{B5811C0C-1202-4040-8656-1C3F7E827C0C}" name="Value" dataDxfId="21" totalsRowDxfId="22"/>
    <tableColumn id="5" xr3:uid="{6F4FC9A5-0D90-485A-A660-39C99C2393A6}" name="Qty" dataDxfId="19" totalsRowDxfId="20"/>
    <tableColumn id="6" xr3:uid="{BA3EEF8F-99E7-42E6-AE68-DEF69DA94C24}" name="Unit" dataDxfId="17" totalsRowDxfId="18"/>
    <tableColumn id="7" xr3:uid="{48F20F54-DB3D-46E6-A0C3-EAAC5EAEF827}" name="Manufacturer" dataDxfId="15" totalsRowDxfId="16"/>
    <tableColumn id="8" xr3:uid="{9437BA44-60B2-411C-8D2B-B112D6B8DBFC}" name="MPN" dataDxfId="13" totalsRowDxfId="14"/>
    <tableColumn id="9" xr3:uid="{81567711-161F-4CAD-A8F1-DB011C8010FB}" name="Package" dataDxfId="11" totalsRowDxfId="12"/>
    <tableColumn id="10" xr3:uid="{C5D76E1C-21AE-49E7-9490-6380321571BA}" name="Type" dataDxfId="9" totalsRowDxfId="10"/>
    <tableColumn id="11" xr3:uid="{A8FC3940-D84E-4262-8977-B480A9B37731}" name="Supplier" dataDxfId="7" totalsRowDxfId="8"/>
    <tableColumn id="12" xr3:uid="{423EC669-F1DF-4AAA-B1AC-CA312914A534}" name="Supplier_PN" dataDxfId="5" totalsRowDxfId="6"/>
    <tableColumn id="13" xr3:uid="{7E389CDA-EB39-4B11-B9D3-0190B696A230}" name="Price" dataDxfId="4"/>
    <tableColumn id="14" xr3:uid="{F7EC7FBA-DF8D-4B65-8441-FF26E3D85DA1}" name="Price Ext." totalsRowLabel="Total" dataDxfId="3" totalsRowDxfId="0"/>
    <tableColumn id="15" xr3:uid="{6D32C9B9-2AE9-E446-BD80-1C000B334778}" name="Link" totalsRowFunction="custom" dataDxfId="2" totalsRowDxfId="1" dataCellStyle="Hyperlink">
      <totalsRowFormula>SUM(N4:N15)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46FCC-C0E0-4CBC-AB44-4BA264F7DA84}" name="Tableau1" displayName="Tableau1" ref="A4:N47" totalsRowCount="1" headerRowDxfId="31" dataCellStyle="Normal">
  <autoFilter ref="A4:N46" xr:uid="{10746FCC-C0E0-4CBC-AB44-4BA264F7DA84}"/>
  <tableColumns count="14">
    <tableColumn id="1" xr3:uid="{3402E53D-26DE-4FC8-A964-0B551E0E5F73}" name="Item" dataCellStyle="Normal"/>
    <tableColumn id="2" xr3:uid="{2FF22235-7AEE-43AD-9FAD-E7583F0BF77B}" name="Reference" dataCellStyle="Normal"/>
    <tableColumn id="3" xr3:uid="{6BA2F299-66CA-4E85-9971-33698011FE39}" name="Description" dataCellStyle="Normal"/>
    <tableColumn id="4" xr3:uid="{745D3A71-B5E2-4D6C-96EA-B5BAC0C4302A}" name="Value" dataCellStyle="Normal"/>
    <tableColumn id="5" xr3:uid="{77352E7F-E7CC-49B9-A563-CD32E092ED7F}" name="Qty" dataCellStyle="Normal"/>
    <tableColumn id="6" xr3:uid="{3BEE7A22-61D1-44ED-B224-0C9E7E4912D6}" name="Unit" dataCellStyle="Normal"/>
    <tableColumn id="7" xr3:uid="{4079E658-C527-40A3-BF08-9D2BFC46CE86}" name="Manufacturer" dataCellStyle="Normal"/>
    <tableColumn id="8" xr3:uid="{36A98AB3-1157-402F-B7FC-A689A281504F}" name="MPN" dataCellStyle="Normal"/>
    <tableColumn id="9" xr3:uid="{D9D28837-823E-46EF-AF39-4825AD2CCA54}" name="Package" dataCellStyle="Normal"/>
    <tableColumn id="10" xr3:uid="{048ABE42-8FF6-4BFC-8394-E41791C2C851}" name="Type" dataCellStyle="Normal"/>
    <tableColumn id="11" xr3:uid="{3A1D4F16-DA86-418E-91F9-811F35A1A1FE}" name="Supplier" dataCellStyle="Normal"/>
    <tableColumn id="12" xr3:uid="{9B3AD321-5195-4ADB-BD90-5C706E272A70}" name="Supplier_PN" dataCellStyle="Normal"/>
    <tableColumn id="13" xr3:uid="{1B9147AD-27E3-4293-897A-3C1D5F9E09D5}" name="Price" totalsRowLabel="Total" totalsRowDxfId="30" dataCellStyle="Normal" totalsRowCellStyle="Currency"/>
    <tableColumn id="14" xr3:uid="{3F2F951F-FF09-46F0-A65C-C145CF535FAE}" name="Price Ext." totalsRowFunction="sum" totalsRowDxfId="29" dataCellStyle="Normal" totalsRowCellStyle="Currenc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4-02-19T01:01:50.75" personId="{82AF03DE-E644-8B4E-B268-0746E5844614}" id="{6458A66A-594A-A246-9006-A89CA9752174}">
    <text>AMAZON LINK YOU CAN FIND THE SCREEN ON AMAZON ITS S THE CHEAPEST PLACE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amazon.ca/DIYmalls-Nextion-Resistive-Raspberry-NX3224T024/dp/B0B9GR8GV9?th=1" TargetMode="External"/><Relationship Id="rId1" Type="http://schemas.openxmlformats.org/officeDocument/2006/relationships/hyperlink" Target="https://canada.newark.com/dfrobot/sen0161/analog-ph-sensor-meter-kit-arduino/dp/79AC7368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85" workbookViewId="0">
      <selection activeCell="P21" sqref="P21"/>
    </sheetView>
  </sheetViews>
  <sheetFormatPr baseColWidth="10" defaultColWidth="9.1640625" defaultRowHeight="15" x14ac:dyDescent="0.2"/>
  <cols>
    <col min="2" max="2" width="14" customWidth="1"/>
    <col min="3" max="3" width="41.83203125" style="11" customWidth="1"/>
    <col min="4" max="4" width="15.6640625" style="5" customWidth="1"/>
    <col min="7" max="7" width="17.5" customWidth="1"/>
    <col min="8" max="8" width="13.6640625" style="5" customWidth="1"/>
    <col min="9" max="9" width="13.6640625" customWidth="1"/>
    <col min="10" max="10" width="16.1640625" style="4" customWidth="1"/>
    <col min="11" max="11" width="11.5" customWidth="1"/>
    <col min="12" max="12" width="20.33203125" customWidth="1"/>
    <col min="13" max="13" width="11.5" customWidth="1"/>
    <col min="14" max="14" width="14.1640625" customWidth="1"/>
    <col min="15" max="15" width="27.83203125" style="4" customWidth="1"/>
  </cols>
  <sheetData>
    <row r="1" spans="1:15" ht="54" x14ac:dyDescent="0.2">
      <c r="B1" s="8" t="s">
        <v>296</v>
      </c>
    </row>
    <row r="2" spans="1:15" ht="17.25" customHeight="1" x14ac:dyDescent="0.2">
      <c r="B2" s="8"/>
    </row>
    <row r="4" spans="1:15" ht="16" x14ac:dyDescent="0.2">
      <c r="A4" s="6" t="s">
        <v>118</v>
      </c>
      <c r="B4" t="s">
        <v>0</v>
      </c>
      <c r="C4" s="9" t="s">
        <v>1</v>
      </c>
      <c r="D4" s="5" t="s">
        <v>2</v>
      </c>
      <c r="E4" t="s">
        <v>3</v>
      </c>
      <c r="F4" t="s">
        <v>270</v>
      </c>
      <c r="G4" t="s">
        <v>4</v>
      </c>
      <c r="H4" s="5" t="s">
        <v>5</v>
      </c>
      <c r="I4" t="s">
        <v>6</v>
      </c>
      <c r="J4" s="4" t="s">
        <v>7</v>
      </c>
      <c r="K4" t="s">
        <v>8</v>
      </c>
      <c r="L4" t="s">
        <v>124</v>
      </c>
      <c r="M4" t="s">
        <v>9</v>
      </c>
      <c r="N4" s="3" t="s">
        <v>119</v>
      </c>
      <c r="O4" s="4" t="s">
        <v>302</v>
      </c>
    </row>
    <row r="5" spans="1:15" ht="32" x14ac:dyDescent="0.2">
      <c r="A5" s="12">
        <v>1</v>
      </c>
      <c r="B5" s="12" t="s">
        <v>230</v>
      </c>
      <c r="C5" s="13" t="s">
        <v>243</v>
      </c>
      <c r="D5" s="12" t="s">
        <v>246</v>
      </c>
      <c r="E5" s="12">
        <v>2</v>
      </c>
      <c r="F5" s="12" t="s">
        <v>271</v>
      </c>
      <c r="G5" s="12" t="s">
        <v>245</v>
      </c>
      <c r="H5" s="14" t="s">
        <v>246</v>
      </c>
      <c r="I5" s="12" t="s">
        <v>175</v>
      </c>
      <c r="J5" s="15" t="s">
        <v>240</v>
      </c>
      <c r="K5" s="12" t="s">
        <v>13</v>
      </c>
      <c r="L5" s="12" t="s">
        <v>247</v>
      </c>
      <c r="M5" s="16">
        <v>2.68</v>
      </c>
      <c r="N5" s="16">
        <f t="shared" ref="N5:N15" si="0">E5*M5</f>
        <v>5.36</v>
      </c>
      <c r="O5" s="15"/>
    </row>
    <row r="6" spans="1:15" ht="32" x14ac:dyDescent="0.2">
      <c r="A6" s="12">
        <v>2</v>
      </c>
      <c r="B6" s="12" t="s">
        <v>244</v>
      </c>
      <c r="C6" s="13" t="s">
        <v>241</v>
      </c>
      <c r="D6" s="12" t="s">
        <v>172</v>
      </c>
      <c r="E6" s="12">
        <v>3</v>
      </c>
      <c r="F6" s="12" t="s">
        <v>271</v>
      </c>
      <c r="G6" s="12" t="s">
        <v>237</v>
      </c>
      <c r="H6" s="14" t="s">
        <v>242</v>
      </c>
      <c r="I6" s="12" t="s">
        <v>175</v>
      </c>
      <c r="J6" s="15" t="s">
        <v>240</v>
      </c>
      <c r="K6" s="12" t="s">
        <v>13</v>
      </c>
      <c r="L6" s="12" t="s">
        <v>236</v>
      </c>
      <c r="M6" s="16">
        <v>0.88</v>
      </c>
      <c r="N6" s="16">
        <f t="shared" si="0"/>
        <v>2.64</v>
      </c>
      <c r="O6" s="15"/>
    </row>
    <row r="7" spans="1:15" ht="32" x14ac:dyDescent="0.2">
      <c r="A7" s="12">
        <v>3</v>
      </c>
      <c r="B7" s="12" t="s">
        <v>235</v>
      </c>
      <c r="C7" s="13" t="s">
        <v>233</v>
      </c>
      <c r="D7" s="12" t="s">
        <v>234</v>
      </c>
      <c r="E7" s="12">
        <v>1</v>
      </c>
      <c r="F7" s="12" t="s">
        <v>271</v>
      </c>
      <c r="G7" s="12" t="s">
        <v>237</v>
      </c>
      <c r="H7" s="14" t="s">
        <v>238</v>
      </c>
      <c r="I7" s="12" t="s">
        <v>175</v>
      </c>
      <c r="J7" s="15" t="s">
        <v>240</v>
      </c>
      <c r="K7" s="12" t="s">
        <v>13</v>
      </c>
      <c r="L7" s="12" t="s">
        <v>239</v>
      </c>
      <c r="M7" s="16">
        <v>0.9</v>
      </c>
      <c r="N7" s="16">
        <f t="shared" si="0"/>
        <v>0.9</v>
      </c>
      <c r="O7" s="15"/>
    </row>
    <row r="8" spans="1:15" ht="32" x14ac:dyDescent="0.2">
      <c r="A8" s="12">
        <v>4</v>
      </c>
      <c r="B8" s="12" t="s">
        <v>207</v>
      </c>
      <c r="C8" s="13" t="s">
        <v>253</v>
      </c>
      <c r="D8" s="12">
        <v>22013027</v>
      </c>
      <c r="E8" s="12">
        <v>4</v>
      </c>
      <c r="F8" s="12" t="s">
        <v>271</v>
      </c>
      <c r="G8" s="12" t="s">
        <v>94</v>
      </c>
      <c r="H8" s="14">
        <v>22013027</v>
      </c>
      <c r="I8" s="12" t="s">
        <v>259</v>
      </c>
      <c r="J8" s="15" t="s">
        <v>264</v>
      </c>
      <c r="K8" s="12" t="s">
        <v>13</v>
      </c>
      <c r="L8" s="12" t="s">
        <v>256</v>
      </c>
      <c r="M8" s="16">
        <v>0.23</v>
      </c>
      <c r="N8" s="16">
        <f t="shared" si="0"/>
        <v>0.92</v>
      </c>
      <c r="O8" s="15"/>
    </row>
    <row r="9" spans="1:15" s="2" customFormat="1" ht="32" x14ac:dyDescent="0.2">
      <c r="A9" s="12">
        <v>5</v>
      </c>
      <c r="B9" s="12" t="s">
        <v>209</v>
      </c>
      <c r="C9" s="13" t="s">
        <v>255</v>
      </c>
      <c r="D9" s="12">
        <v>22013037</v>
      </c>
      <c r="E9" s="12">
        <v>6</v>
      </c>
      <c r="F9" s="12" t="s">
        <v>271</v>
      </c>
      <c r="G9" s="12" t="s">
        <v>94</v>
      </c>
      <c r="H9" s="14">
        <v>22013037</v>
      </c>
      <c r="I9" s="12" t="s">
        <v>259</v>
      </c>
      <c r="J9" s="15" t="s">
        <v>264</v>
      </c>
      <c r="K9" s="12" t="s">
        <v>13</v>
      </c>
      <c r="L9" s="12" t="s">
        <v>257</v>
      </c>
      <c r="M9" s="16">
        <v>0.27</v>
      </c>
      <c r="N9" s="16">
        <f t="shared" si="0"/>
        <v>1.62</v>
      </c>
      <c r="O9" s="17"/>
    </row>
    <row r="10" spans="1:15" ht="32" x14ac:dyDescent="0.2">
      <c r="A10" s="12">
        <v>6</v>
      </c>
      <c r="B10" s="12" t="s">
        <v>211</v>
      </c>
      <c r="C10" s="13" t="s">
        <v>254</v>
      </c>
      <c r="D10" s="12">
        <v>22013047</v>
      </c>
      <c r="E10" s="12">
        <v>2</v>
      </c>
      <c r="F10" s="12" t="s">
        <v>271</v>
      </c>
      <c r="G10" s="12" t="s">
        <v>94</v>
      </c>
      <c r="H10" s="14">
        <v>22013047</v>
      </c>
      <c r="I10" s="12" t="s">
        <v>259</v>
      </c>
      <c r="J10" s="15" t="s">
        <v>264</v>
      </c>
      <c r="K10" s="12" t="s">
        <v>13</v>
      </c>
      <c r="L10" s="12" t="s">
        <v>258</v>
      </c>
      <c r="M10" s="16">
        <v>0.39</v>
      </c>
      <c r="N10" s="16">
        <f t="shared" si="0"/>
        <v>0.78</v>
      </c>
      <c r="O10" s="15"/>
    </row>
    <row r="11" spans="1:15" s="2" customFormat="1" ht="16" x14ac:dyDescent="0.2">
      <c r="A11" s="12">
        <v>7</v>
      </c>
      <c r="B11" s="12" t="s">
        <v>265</v>
      </c>
      <c r="C11" s="13" t="s">
        <v>260</v>
      </c>
      <c r="D11" s="12">
        <v>8550101</v>
      </c>
      <c r="E11" s="12">
        <v>10</v>
      </c>
      <c r="F11" s="12" t="s">
        <v>271</v>
      </c>
      <c r="G11" s="12" t="s">
        <v>94</v>
      </c>
      <c r="H11" s="14">
        <v>8550101</v>
      </c>
      <c r="I11" s="12" t="s">
        <v>263</v>
      </c>
      <c r="J11" s="15" t="s">
        <v>267</v>
      </c>
      <c r="K11" s="12" t="s">
        <v>13</v>
      </c>
      <c r="L11" s="12" t="s">
        <v>261</v>
      </c>
      <c r="M11" s="16">
        <v>0.23599999999999999</v>
      </c>
      <c r="N11" s="16">
        <f t="shared" si="0"/>
        <v>2.36</v>
      </c>
      <c r="O11" s="17"/>
    </row>
    <row r="12" spans="1:15" ht="16" x14ac:dyDescent="0.2">
      <c r="A12" s="12">
        <v>8</v>
      </c>
      <c r="B12" s="12" t="s">
        <v>207</v>
      </c>
      <c r="C12" s="13" t="s">
        <v>262</v>
      </c>
      <c r="D12" s="12">
        <v>8500113</v>
      </c>
      <c r="E12" s="12">
        <v>30</v>
      </c>
      <c r="F12" s="12" t="s">
        <v>271</v>
      </c>
      <c r="G12" s="12" t="s">
        <v>94</v>
      </c>
      <c r="H12" s="14">
        <v>8500113</v>
      </c>
      <c r="I12" s="12" t="s">
        <v>263</v>
      </c>
      <c r="J12" s="15" t="s">
        <v>267</v>
      </c>
      <c r="K12" s="12" t="s">
        <v>13</v>
      </c>
      <c r="L12" s="12" t="s">
        <v>266</v>
      </c>
      <c r="M12" s="16">
        <v>9.5000000000000001E-2</v>
      </c>
      <c r="N12" s="16">
        <f t="shared" si="0"/>
        <v>2.85</v>
      </c>
      <c r="O12" s="17"/>
    </row>
    <row r="13" spans="1:15" ht="47" customHeight="1" x14ac:dyDescent="0.2">
      <c r="A13" s="12">
        <v>9</v>
      </c>
      <c r="B13" s="19" t="s">
        <v>306</v>
      </c>
      <c r="C13" s="13" t="s">
        <v>307</v>
      </c>
      <c r="D13" s="19" t="s">
        <v>306</v>
      </c>
      <c r="E13" s="12">
        <v>1</v>
      </c>
      <c r="F13" s="12" t="s">
        <v>271</v>
      </c>
      <c r="G13" s="12" t="s">
        <v>305</v>
      </c>
      <c r="H13" s="14" t="s">
        <v>306</v>
      </c>
      <c r="I13" s="12"/>
      <c r="J13" s="15"/>
      <c r="K13" s="12" t="s">
        <v>308</v>
      </c>
      <c r="L13" s="18" t="s">
        <v>309</v>
      </c>
      <c r="M13" s="16">
        <v>41.01</v>
      </c>
      <c r="N13" s="16">
        <f t="shared" si="0"/>
        <v>41.01</v>
      </c>
      <c r="O13" s="29" t="s">
        <v>310</v>
      </c>
    </row>
    <row r="14" spans="1:15" ht="16" x14ac:dyDescent="0.2">
      <c r="A14" s="18">
        <v>10</v>
      </c>
      <c r="B14" s="12" t="s">
        <v>298</v>
      </c>
      <c r="C14" s="13" t="s">
        <v>299</v>
      </c>
      <c r="D14" s="19"/>
      <c r="E14" s="12">
        <v>1</v>
      </c>
      <c r="F14" s="12" t="s">
        <v>271</v>
      </c>
      <c r="G14" s="12"/>
      <c r="H14" s="14"/>
      <c r="I14" s="12"/>
      <c r="J14" s="15"/>
      <c r="K14" s="12" t="s">
        <v>300</v>
      </c>
      <c r="L14" s="12"/>
      <c r="M14" s="16"/>
      <c r="N14" s="16"/>
      <c r="O14" s="15"/>
    </row>
    <row r="15" spans="1:15" ht="64" x14ac:dyDescent="0.2">
      <c r="A15" s="20">
        <v>11</v>
      </c>
      <c r="B15" s="20" t="s">
        <v>303</v>
      </c>
      <c r="C15" s="21" t="s">
        <v>304</v>
      </c>
      <c r="D15" s="22" t="s">
        <v>158</v>
      </c>
      <c r="E15" s="20">
        <v>1</v>
      </c>
      <c r="F15" s="20" t="s">
        <v>271</v>
      </c>
      <c r="G15" s="20" t="s">
        <v>123</v>
      </c>
      <c r="H15" s="23" t="s">
        <v>158</v>
      </c>
      <c r="I15" s="20"/>
      <c r="J15" s="24"/>
      <c r="K15" s="25" t="s">
        <v>159</v>
      </c>
      <c r="L15" s="26" t="s">
        <v>268</v>
      </c>
      <c r="M15" s="36">
        <v>51.9</v>
      </c>
      <c r="N15" s="36">
        <f t="shared" si="0"/>
        <v>51.9</v>
      </c>
      <c r="O15" s="30" t="s">
        <v>301</v>
      </c>
    </row>
    <row r="16" spans="1:15" s="37" customFormat="1" x14ac:dyDescent="0.2">
      <c r="B16" s="27"/>
      <c r="C16" s="38"/>
      <c r="D16" s="35"/>
      <c r="E16" s="35"/>
      <c r="F16" s="35"/>
      <c r="G16" s="27"/>
      <c r="H16" s="27"/>
      <c r="I16" s="27"/>
      <c r="J16" s="28"/>
      <c r="K16" s="27"/>
      <c r="L16" s="27"/>
      <c r="M16" s="27"/>
      <c r="N16" s="44" t="s">
        <v>295</v>
      </c>
      <c r="O16" s="43">
        <f>SUM(N4:N15)</f>
        <v>110.34</v>
      </c>
    </row>
    <row r="17" spans="14:15" x14ac:dyDescent="0.2">
      <c r="N17" s="41" t="s">
        <v>311</v>
      </c>
      <c r="O17" s="42">
        <f>SUM(Tableau2[[#Totals],[Link]],Tableau1[[#Totals],[Price Ext.]])</f>
        <v>221.07</v>
      </c>
    </row>
    <row r="18" spans="14:15" x14ac:dyDescent="0.2">
      <c r="N18" s="7"/>
    </row>
  </sheetData>
  <hyperlinks>
    <hyperlink ref="O13" r:id="rId1" xr:uid="{F7705EBD-EAD6-5545-9C75-001F67AE4A23}"/>
    <hyperlink ref="O15" r:id="rId2" xr:uid="{3C264BD5-E43A-CD42-8002-247475FC0F60}"/>
  </hyperlinks>
  <pageMargins left="0.7" right="0.7" top="0.75" bottom="0.75" header="0.3" footer="0.3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zoomScale="82" zoomScaleNormal="100" workbookViewId="0">
      <selection activeCell="L52" sqref="L52"/>
    </sheetView>
  </sheetViews>
  <sheetFormatPr baseColWidth="10" defaultColWidth="11.5" defaultRowHeight="15" x14ac:dyDescent="0.2"/>
  <cols>
    <col min="1" max="1" width="9.5" customWidth="1"/>
    <col min="2" max="2" width="32.5" style="9" customWidth="1"/>
    <col min="3" max="3" width="62.6640625" style="9" customWidth="1"/>
    <col min="4" max="4" width="19.5" customWidth="1"/>
    <col min="5" max="5" width="6.33203125" customWidth="1"/>
    <col min="6" max="6" width="7.33203125" customWidth="1"/>
    <col min="7" max="7" width="17.5" customWidth="1"/>
    <col min="8" max="8" width="24.5" bestFit="1" customWidth="1"/>
    <col min="9" max="9" width="15" bestFit="1" customWidth="1"/>
    <col min="10" max="10" width="9.5" customWidth="1"/>
    <col min="11" max="11" width="10.6640625" bestFit="1" customWidth="1"/>
    <col min="12" max="12" width="32.83203125" bestFit="1" customWidth="1"/>
    <col min="13" max="13" width="11.83203125" customWidth="1"/>
    <col min="14" max="14" width="19" customWidth="1"/>
  </cols>
  <sheetData>
    <row r="1" spans="1:14" ht="27" x14ac:dyDescent="0.2">
      <c r="B1" s="8" t="s">
        <v>297</v>
      </c>
    </row>
    <row r="4" spans="1:14" ht="16" x14ac:dyDescent="0.2">
      <c r="A4" s="1" t="s">
        <v>118</v>
      </c>
      <c r="B4" s="10" t="s">
        <v>0</v>
      </c>
      <c r="C4" s="10" t="s">
        <v>1</v>
      </c>
      <c r="D4" s="1" t="s">
        <v>2</v>
      </c>
      <c r="E4" s="1" t="s">
        <v>3</v>
      </c>
      <c r="F4" t="s">
        <v>270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124</v>
      </c>
      <c r="M4" s="1" t="s">
        <v>9</v>
      </c>
      <c r="N4" s="1" t="s">
        <v>119</v>
      </c>
    </row>
    <row r="5" spans="1:14" x14ac:dyDescent="0.2">
      <c r="A5">
        <v>1</v>
      </c>
      <c r="B5" t="s">
        <v>196</v>
      </c>
      <c r="C5" t="s">
        <v>269</v>
      </c>
      <c r="D5" t="s">
        <v>160</v>
      </c>
      <c r="E5">
        <v>2</v>
      </c>
      <c r="F5" t="s">
        <v>271</v>
      </c>
      <c r="G5" t="s">
        <v>125</v>
      </c>
      <c r="H5" t="s">
        <v>161</v>
      </c>
      <c r="I5" t="s">
        <v>162</v>
      </c>
      <c r="J5" t="s">
        <v>19</v>
      </c>
      <c r="K5" t="s">
        <v>13</v>
      </c>
      <c r="L5" t="s">
        <v>163</v>
      </c>
      <c r="M5" t="s">
        <v>164</v>
      </c>
      <c r="N5">
        <f t="shared" ref="N5:N46" si="0">E5*M5</f>
        <v>0.36</v>
      </c>
    </row>
    <row r="6" spans="1:14" x14ac:dyDescent="0.2">
      <c r="A6">
        <v>2</v>
      </c>
      <c r="B6" t="s">
        <v>197</v>
      </c>
      <c r="C6" t="s">
        <v>272</v>
      </c>
      <c r="D6" t="s">
        <v>101</v>
      </c>
      <c r="E6">
        <v>12</v>
      </c>
      <c r="F6" t="s">
        <v>271</v>
      </c>
      <c r="G6" t="s">
        <v>125</v>
      </c>
      <c r="H6" t="s">
        <v>132</v>
      </c>
      <c r="I6" t="s">
        <v>11</v>
      </c>
      <c r="J6" t="s">
        <v>12</v>
      </c>
      <c r="K6" t="s">
        <v>13</v>
      </c>
      <c r="L6" t="s">
        <v>133</v>
      </c>
      <c r="M6" t="s">
        <v>134</v>
      </c>
      <c r="N6">
        <f t="shared" si="0"/>
        <v>7.92</v>
      </c>
    </row>
    <row r="7" spans="1:14" x14ac:dyDescent="0.2">
      <c r="A7">
        <v>3</v>
      </c>
      <c r="B7" t="s">
        <v>198</v>
      </c>
      <c r="C7" t="s">
        <v>273</v>
      </c>
      <c r="D7" t="s">
        <v>70</v>
      </c>
      <c r="E7">
        <v>4</v>
      </c>
      <c r="F7" t="s">
        <v>271</v>
      </c>
      <c r="G7" t="s">
        <v>125</v>
      </c>
      <c r="H7" t="s">
        <v>129</v>
      </c>
      <c r="I7" t="s">
        <v>11</v>
      </c>
      <c r="J7" t="s">
        <v>12</v>
      </c>
      <c r="K7" t="s">
        <v>13</v>
      </c>
      <c r="L7" t="s">
        <v>130</v>
      </c>
      <c r="M7" t="s">
        <v>131</v>
      </c>
      <c r="N7">
        <f t="shared" si="0"/>
        <v>5.88</v>
      </c>
    </row>
    <row r="8" spans="1:14" x14ac:dyDescent="0.2">
      <c r="A8">
        <v>4</v>
      </c>
      <c r="B8" t="s">
        <v>199</v>
      </c>
      <c r="C8" t="s">
        <v>274</v>
      </c>
      <c r="D8" t="s">
        <v>111</v>
      </c>
      <c r="E8">
        <v>2</v>
      </c>
      <c r="F8" t="s">
        <v>271</v>
      </c>
      <c r="G8" t="s">
        <v>125</v>
      </c>
      <c r="H8" t="s">
        <v>126</v>
      </c>
      <c r="I8" t="s">
        <v>11</v>
      </c>
      <c r="J8" t="s">
        <v>12</v>
      </c>
      <c r="K8" t="s">
        <v>13</v>
      </c>
      <c r="L8" t="s">
        <v>127</v>
      </c>
      <c r="M8" t="s">
        <v>128</v>
      </c>
      <c r="N8">
        <f t="shared" si="0"/>
        <v>1.84</v>
      </c>
    </row>
    <row r="9" spans="1:14" x14ac:dyDescent="0.2">
      <c r="A9">
        <v>5</v>
      </c>
      <c r="B9" t="s">
        <v>200</v>
      </c>
      <c r="C9" t="s">
        <v>275</v>
      </c>
      <c r="D9" t="s">
        <v>18</v>
      </c>
      <c r="E9">
        <v>6</v>
      </c>
      <c r="F9" t="s">
        <v>271</v>
      </c>
      <c r="G9" t="s">
        <v>165</v>
      </c>
      <c r="H9" t="s">
        <v>166</v>
      </c>
      <c r="I9" t="s">
        <v>11</v>
      </c>
      <c r="J9" t="s">
        <v>12</v>
      </c>
      <c r="K9" t="s">
        <v>13</v>
      </c>
      <c r="L9" t="s">
        <v>167</v>
      </c>
      <c r="M9" t="s">
        <v>168</v>
      </c>
      <c r="N9">
        <f t="shared" si="0"/>
        <v>2.2199999999999998</v>
      </c>
    </row>
    <row r="10" spans="1:14" x14ac:dyDescent="0.2">
      <c r="A10">
        <v>6</v>
      </c>
      <c r="B10" t="s">
        <v>201</v>
      </c>
      <c r="C10" t="s">
        <v>276</v>
      </c>
      <c r="D10" t="s">
        <v>14</v>
      </c>
      <c r="E10">
        <v>6</v>
      </c>
      <c r="F10" t="s">
        <v>271</v>
      </c>
      <c r="G10" t="s">
        <v>15</v>
      </c>
      <c r="H10" t="s">
        <v>16</v>
      </c>
      <c r="I10" t="s">
        <v>11</v>
      </c>
      <c r="J10" t="s">
        <v>12</v>
      </c>
      <c r="K10" t="s">
        <v>13</v>
      </c>
      <c r="L10" t="s">
        <v>17</v>
      </c>
      <c r="M10" t="s">
        <v>135</v>
      </c>
      <c r="N10">
        <f t="shared" si="0"/>
        <v>5.0999999999999996</v>
      </c>
    </row>
    <row r="11" spans="1:14" x14ac:dyDescent="0.2">
      <c r="A11">
        <v>7</v>
      </c>
      <c r="B11" t="s">
        <v>191</v>
      </c>
      <c r="C11" t="s">
        <v>277</v>
      </c>
      <c r="D11" t="s">
        <v>108</v>
      </c>
      <c r="E11">
        <v>1</v>
      </c>
      <c r="F11" t="s">
        <v>271</v>
      </c>
      <c r="G11" t="s">
        <v>103</v>
      </c>
      <c r="H11" t="s">
        <v>109</v>
      </c>
      <c r="I11" t="s">
        <v>86</v>
      </c>
      <c r="J11" t="s">
        <v>19</v>
      </c>
      <c r="K11" t="s">
        <v>13</v>
      </c>
      <c r="L11" t="s">
        <v>110</v>
      </c>
      <c r="M11" t="s">
        <v>138</v>
      </c>
      <c r="N11">
        <f t="shared" si="0"/>
        <v>1.27</v>
      </c>
    </row>
    <row r="12" spans="1:14" x14ac:dyDescent="0.2">
      <c r="A12">
        <v>8</v>
      </c>
      <c r="B12" t="s">
        <v>170</v>
      </c>
      <c r="C12" t="s">
        <v>202</v>
      </c>
      <c r="D12" t="s">
        <v>60</v>
      </c>
      <c r="E12">
        <v>1</v>
      </c>
      <c r="F12" t="s">
        <v>271</v>
      </c>
      <c r="G12" t="s">
        <v>61</v>
      </c>
      <c r="H12" t="s">
        <v>60</v>
      </c>
      <c r="I12" t="s">
        <v>62</v>
      </c>
      <c r="J12" t="s">
        <v>19</v>
      </c>
      <c r="K12" t="s">
        <v>13</v>
      </c>
      <c r="L12" t="s">
        <v>63</v>
      </c>
      <c r="M12" t="s">
        <v>136</v>
      </c>
      <c r="N12">
        <f t="shared" si="0"/>
        <v>0.62</v>
      </c>
    </row>
    <row r="13" spans="1:14" x14ac:dyDescent="0.2">
      <c r="A13">
        <v>9</v>
      </c>
      <c r="B13" t="s">
        <v>107</v>
      </c>
      <c r="C13" t="s">
        <v>203</v>
      </c>
      <c r="D13" t="s">
        <v>102</v>
      </c>
      <c r="E13">
        <v>1</v>
      </c>
      <c r="F13" t="s">
        <v>271</v>
      </c>
      <c r="G13" t="s">
        <v>103</v>
      </c>
      <c r="H13" t="s">
        <v>104</v>
      </c>
      <c r="I13" t="s">
        <v>105</v>
      </c>
      <c r="J13" t="s">
        <v>19</v>
      </c>
      <c r="K13" t="s">
        <v>13</v>
      </c>
      <c r="L13" t="s">
        <v>106</v>
      </c>
      <c r="M13" t="s">
        <v>137</v>
      </c>
      <c r="N13">
        <f t="shared" si="0"/>
        <v>1.24</v>
      </c>
    </row>
    <row r="14" spans="1:14" x14ac:dyDescent="0.2">
      <c r="A14">
        <v>10</v>
      </c>
      <c r="B14" t="s">
        <v>83</v>
      </c>
      <c r="C14" t="s">
        <v>278</v>
      </c>
      <c r="D14" t="s">
        <v>89</v>
      </c>
      <c r="E14">
        <v>1</v>
      </c>
      <c r="F14" t="s">
        <v>271</v>
      </c>
      <c r="G14" t="s">
        <v>90</v>
      </c>
      <c r="H14" t="s">
        <v>89</v>
      </c>
      <c r="I14" t="s">
        <v>11</v>
      </c>
      <c r="J14" t="s">
        <v>12</v>
      </c>
      <c r="K14" t="s">
        <v>13</v>
      </c>
      <c r="L14" t="s">
        <v>91</v>
      </c>
      <c r="M14" t="s">
        <v>141</v>
      </c>
      <c r="N14">
        <f t="shared" si="0"/>
        <v>0.8</v>
      </c>
    </row>
    <row r="15" spans="1:14" x14ac:dyDescent="0.2">
      <c r="A15">
        <v>11</v>
      </c>
      <c r="B15" t="s">
        <v>204</v>
      </c>
      <c r="C15" t="s">
        <v>279</v>
      </c>
      <c r="D15" t="s">
        <v>92</v>
      </c>
      <c r="E15">
        <v>1</v>
      </c>
      <c r="F15" t="s">
        <v>271</v>
      </c>
      <c r="G15" t="s">
        <v>90</v>
      </c>
      <c r="H15" t="s">
        <v>92</v>
      </c>
      <c r="I15" t="s">
        <v>11</v>
      </c>
      <c r="J15" t="s">
        <v>12</v>
      </c>
      <c r="K15" t="s">
        <v>13</v>
      </c>
      <c r="L15" t="s">
        <v>93</v>
      </c>
      <c r="M15" t="s">
        <v>140</v>
      </c>
      <c r="N15">
        <f t="shared" si="0"/>
        <v>0.57999999999999996</v>
      </c>
    </row>
    <row r="16" spans="1:14" x14ac:dyDescent="0.2">
      <c r="A16">
        <v>12</v>
      </c>
      <c r="B16" t="s">
        <v>205</v>
      </c>
      <c r="C16" t="s">
        <v>280</v>
      </c>
      <c r="D16" t="s">
        <v>122</v>
      </c>
      <c r="E16">
        <v>1</v>
      </c>
      <c r="F16" t="s">
        <v>271</v>
      </c>
      <c r="G16" t="s">
        <v>90</v>
      </c>
      <c r="H16" t="s">
        <v>122</v>
      </c>
      <c r="I16" t="s">
        <v>11</v>
      </c>
      <c r="J16" t="s">
        <v>12</v>
      </c>
      <c r="K16" t="s">
        <v>13</v>
      </c>
      <c r="L16" t="s">
        <v>142</v>
      </c>
      <c r="M16" t="s">
        <v>143</v>
      </c>
      <c r="N16">
        <f t="shared" si="0"/>
        <v>1.78</v>
      </c>
    </row>
    <row r="17" spans="1:14" x14ac:dyDescent="0.2">
      <c r="A17">
        <v>13</v>
      </c>
      <c r="B17" t="s">
        <v>206</v>
      </c>
      <c r="C17" t="s">
        <v>281</v>
      </c>
      <c r="D17" t="s">
        <v>84</v>
      </c>
      <c r="E17">
        <v>1</v>
      </c>
      <c r="F17" t="s">
        <v>271</v>
      </c>
      <c r="G17" t="s">
        <v>85</v>
      </c>
      <c r="H17" t="s">
        <v>84</v>
      </c>
      <c r="I17" t="s">
        <v>86</v>
      </c>
      <c r="J17" t="s">
        <v>19</v>
      </c>
      <c r="K17" t="s">
        <v>13</v>
      </c>
      <c r="L17" t="s">
        <v>87</v>
      </c>
      <c r="M17" t="s">
        <v>139</v>
      </c>
      <c r="N17">
        <f t="shared" si="0"/>
        <v>1.1399999999999999</v>
      </c>
    </row>
    <row r="18" spans="1:14" x14ac:dyDescent="0.2">
      <c r="A18">
        <v>14</v>
      </c>
      <c r="B18" t="s">
        <v>207</v>
      </c>
      <c r="C18" t="s">
        <v>208</v>
      </c>
      <c r="D18" t="s">
        <v>112</v>
      </c>
      <c r="E18">
        <v>6</v>
      </c>
      <c r="F18" t="s">
        <v>271</v>
      </c>
      <c r="G18" t="s">
        <v>94</v>
      </c>
      <c r="H18">
        <v>22112022</v>
      </c>
      <c r="I18" t="s">
        <v>10</v>
      </c>
      <c r="J18" t="s">
        <v>12</v>
      </c>
      <c r="K18" t="s">
        <v>13</v>
      </c>
      <c r="L18" t="s">
        <v>113</v>
      </c>
      <c r="M18" t="s">
        <v>136</v>
      </c>
      <c r="N18">
        <f t="shared" si="0"/>
        <v>3.7199999999999998</v>
      </c>
    </row>
    <row r="19" spans="1:14" x14ac:dyDescent="0.2">
      <c r="A19">
        <v>15</v>
      </c>
      <c r="B19" t="s">
        <v>209</v>
      </c>
      <c r="C19" t="s">
        <v>210</v>
      </c>
      <c r="D19" t="s">
        <v>114</v>
      </c>
      <c r="E19">
        <v>4</v>
      </c>
      <c r="F19" t="s">
        <v>271</v>
      </c>
      <c r="G19" t="s">
        <v>94</v>
      </c>
      <c r="H19">
        <v>22112032</v>
      </c>
      <c r="I19" t="s">
        <v>10</v>
      </c>
      <c r="J19" t="s">
        <v>12</v>
      </c>
      <c r="K19" t="s">
        <v>13</v>
      </c>
      <c r="L19" t="s">
        <v>115</v>
      </c>
      <c r="M19" t="s">
        <v>145</v>
      </c>
      <c r="N19">
        <f t="shared" si="0"/>
        <v>3.96</v>
      </c>
    </row>
    <row r="20" spans="1:14" x14ac:dyDescent="0.2">
      <c r="A20">
        <v>16</v>
      </c>
      <c r="B20" t="s">
        <v>211</v>
      </c>
      <c r="C20" t="s">
        <v>212</v>
      </c>
      <c r="D20" t="s">
        <v>116</v>
      </c>
      <c r="E20">
        <v>1</v>
      </c>
      <c r="F20" t="s">
        <v>271</v>
      </c>
      <c r="G20" t="s">
        <v>94</v>
      </c>
      <c r="H20">
        <v>22112042</v>
      </c>
      <c r="I20" t="s">
        <v>10</v>
      </c>
      <c r="J20" t="s">
        <v>12</v>
      </c>
      <c r="K20" t="s">
        <v>13</v>
      </c>
      <c r="L20" t="s">
        <v>117</v>
      </c>
      <c r="M20" t="s">
        <v>144</v>
      </c>
      <c r="N20">
        <f t="shared" si="0"/>
        <v>1.02</v>
      </c>
    </row>
    <row r="21" spans="1:14" x14ac:dyDescent="0.2">
      <c r="A21">
        <v>17</v>
      </c>
      <c r="B21" t="s">
        <v>213</v>
      </c>
      <c r="C21" t="s">
        <v>250</v>
      </c>
      <c r="D21" t="s">
        <v>251</v>
      </c>
      <c r="E21">
        <v>1</v>
      </c>
      <c r="F21" t="s">
        <v>271</v>
      </c>
      <c r="G21" t="s">
        <v>94</v>
      </c>
      <c r="H21">
        <v>2130830005</v>
      </c>
      <c r="I21" t="s">
        <v>10</v>
      </c>
      <c r="J21" t="s">
        <v>249</v>
      </c>
      <c r="K21" t="s">
        <v>13</v>
      </c>
      <c r="L21" t="s">
        <v>252</v>
      </c>
      <c r="M21">
        <v>4.8600000000000003</v>
      </c>
      <c r="N21">
        <f t="shared" si="0"/>
        <v>4.8600000000000003</v>
      </c>
    </row>
    <row r="22" spans="1:14" x14ac:dyDescent="0.2">
      <c r="A22">
        <v>18</v>
      </c>
      <c r="B22" t="s">
        <v>180</v>
      </c>
      <c r="C22" t="s">
        <v>282</v>
      </c>
      <c r="D22" t="s">
        <v>99</v>
      </c>
      <c r="E22">
        <v>1</v>
      </c>
      <c r="F22" t="s">
        <v>271</v>
      </c>
      <c r="G22" t="s">
        <v>48</v>
      </c>
      <c r="H22" t="s">
        <v>99</v>
      </c>
      <c r="I22" t="s">
        <v>10</v>
      </c>
      <c r="J22" t="s">
        <v>12</v>
      </c>
      <c r="K22" t="s">
        <v>13</v>
      </c>
      <c r="L22" t="s">
        <v>100</v>
      </c>
      <c r="M22" t="s">
        <v>146</v>
      </c>
      <c r="N22">
        <f t="shared" si="0"/>
        <v>0.94</v>
      </c>
    </row>
    <row r="23" spans="1:14" x14ac:dyDescent="0.2">
      <c r="A23">
        <v>19</v>
      </c>
      <c r="B23" t="s">
        <v>214</v>
      </c>
      <c r="C23" t="s">
        <v>208</v>
      </c>
      <c r="D23" t="s">
        <v>183</v>
      </c>
      <c r="E23">
        <v>1</v>
      </c>
      <c r="F23" t="s">
        <v>271</v>
      </c>
      <c r="G23" t="s">
        <v>179</v>
      </c>
      <c r="H23" t="s">
        <v>183</v>
      </c>
      <c r="I23" t="s">
        <v>184</v>
      </c>
      <c r="J23" t="s">
        <v>12</v>
      </c>
      <c r="K23" t="s">
        <v>13</v>
      </c>
      <c r="L23" t="s">
        <v>185</v>
      </c>
      <c r="M23" t="s">
        <v>169</v>
      </c>
      <c r="N23">
        <f t="shared" si="0"/>
        <v>0.14000000000000001</v>
      </c>
    </row>
    <row r="24" spans="1:14" x14ac:dyDescent="0.2">
      <c r="A24">
        <v>20</v>
      </c>
      <c r="B24" t="s">
        <v>69</v>
      </c>
      <c r="C24" t="s">
        <v>283</v>
      </c>
      <c r="D24" t="s">
        <v>70</v>
      </c>
      <c r="E24">
        <v>2</v>
      </c>
      <c r="F24" t="s">
        <v>271</v>
      </c>
      <c r="G24" t="s">
        <v>71</v>
      </c>
      <c r="H24" t="s">
        <v>72</v>
      </c>
      <c r="I24" t="s">
        <v>11</v>
      </c>
      <c r="J24" t="s">
        <v>12</v>
      </c>
      <c r="K24" t="s">
        <v>13</v>
      </c>
      <c r="L24" t="s">
        <v>73</v>
      </c>
      <c r="M24" t="s">
        <v>147</v>
      </c>
      <c r="N24">
        <f t="shared" si="0"/>
        <v>2.76</v>
      </c>
    </row>
    <row r="25" spans="1:14" x14ac:dyDescent="0.2">
      <c r="A25">
        <v>21</v>
      </c>
      <c r="B25" t="s">
        <v>248</v>
      </c>
      <c r="C25" t="s">
        <v>284</v>
      </c>
      <c r="D25" t="s">
        <v>20</v>
      </c>
      <c r="E25">
        <v>2</v>
      </c>
      <c r="F25" t="s">
        <v>271</v>
      </c>
      <c r="G25" t="s">
        <v>21</v>
      </c>
      <c r="H25" t="s">
        <v>22</v>
      </c>
      <c r="I25" t="s">
        <v>23</v>
      </c>
      <c r="J25" t="s">
        <v>12</v>
      </c>
      <c r="K25" t="s">
        <v>13</v>
      </c>
      <c r="L25" t="s">
        <v>24</v>
      </c>
      <c r="M25" t="s">
        <v>148</v>
      </c>
      <c r="N25">
        <f t="shared" si="0"/>
        <v>0.3</v>
      </c>
    </row>
    <row r="26" spans="1:14" x14ac:dyDescent="0.2">
      <c r="A26">
        <v>22</v>
      </c>
      <c r="B26" t="s">
        <v>192</v>
      </c>
      <c r="C26" t="s">
        <v>285</v>
      </c>
      <c r="D26" t="s">
        <v>31</v>
      </c>
      <c r="E26">
        <v>1</v>
      </c>
      <c r="F26" t="s">
        <v>271</v>
      </c>
      <c r="G26" t="s">
        <v>21</v>
      </c>
      <c r="H26" t="s">
        <v>32</v>
      </c>
      <c r="I26" t="s">
        <v>23</v>
      </c>
      <c r="J26" t="s">
        <v>12</v>
      </c>
      <c r="K26" t="s">
        <v>13</v>
      </c>
      <c r="L26" t="s">
        <v>33</v>
      </c>
      <c r="M26" t="s">
        <v>148</v>
      </c>
      <c r="N26">
        <f t="shared" si="0"/>
        <v>0.15</v>
      </c>
    </row>
    <row r="27" spans="1:14" x14ac:dyDescent="0.2">
      <c r="A27">
        <v>23</v>
      </c>
      <c r="B27" t="s">
        <v>215</v>
      </c>
      <c r="C27" t="s">
        <v>287</v>
      </c>
      <c r="D27" t="s">
        <v>181</v>
      </c>
      <c r="E27">
        <v>2</v>
      </c>
      <c r="F27" t="s">
        <v>271</v>
      </c>
      <c r="G27" t="s">
        <v>21</v>
      </c>
      <c r="H27" t="s">
        <v>41</v>
      </c>
      <c r="I27" t="s">
        <v>23</v>
      </c>
      <c r="J27" t="s">
        <v>12</v>
      </c>
      <c r="K27" t="s">
        <v>13</v>
      </c>
      <c r="L27" t="s">
        <v>286</v>
      </c>
      <c r="M27" t="s">
        <v>148</v>
      </c>
      <c r="N27">
        <f t="shared" si="0"/>
        <v>0.3</v>
      </c>
    </row>
    <row r="28" spans="1:14" x14ac:dyDescent="0.2">
      <c r="A28">
        <v>24</v>
      </c>
      <c r="B28" t="s">
        <v>216</v>
      </c>
      <c r="C28" t="s">
        <v>288</v>
      </c>
      <c r="D28" t="s">
        <v>40</v>
      </c>
      <c r="E28">
        <v>1</v>
      </c>
      <c r="F28" t="s">
        <v>271</v>
      </c>
      <c r="G28" t="s">
        <v>21</v>
      </c>
      <c r="H28" t="s">
        <v>41</v>
      </c>
      <c r="I28" t="s">
        <v>23</v>
      </c>
      <c r="J28" t="s">
        <v>12</v>
      </c>
      <c r="K28" t="s">
        <v>13</v>
      </c>
      <c r="L28" t="s">
        <v>42</v>
      </c>
      <c r="M28" t="s">
        <v>148</v>
      </c>
      <c r="N28">
        <f t="shared" si="0"/>
        <v>0.15</v>
      </c>
    </row>
    <row r="29" spans="1:14" x14ac:dyDescent="0.2">
      <c r="A29">
        <v>25</v>
      </c>
      <c r="B29" t="s">
        <v>217</v>
      </c>
      <c r="C29" t="s">
        <v>289</v>
      </c>
      <c r="D29" t="s">
        <v>25</v>
      </c>
      <c r="E29">
        <v>2</v>
      </c>
      <c r="F29" t="s">
        <v>271</v>
      </c>
      <c r="G29" t="s">
        <v>21</v>
      </c>
      <c r="H29" t="s">
        <v>26</v>
      </c>
      <c r="I29" t="s">
        <v>23</v>
      </c>
      <c r="J29" t="s">
        <v>12</v>
      </c>
      <c r="K29" t="s">
        <v>13</v>
      </c>
      <c r="L29" t="s">
        <v>27</v>
      </c>
      <c r="M29" t="s">
        <v>148</v>
      </c>
      <c r="N29">
        <f t="shared" si="0"/>
        <v>0.3</v>
      </c>
    </row>
    <row r="30" spans="1:14" x14ac:dyDescent="0.2">
      <c r="A30">
        <v>26</v>
      </c>
      <c r="B30" t="s">
        <v>218</v>
      </c>
      <c r="C30" t="s">
        <v>290</v>
      </c>
      <c r="D30" t="s">
        <v>28</v>
      </c>
      <c r="E30">
        <v>1</v>
      </c>
      <c r="F30" t="s">
        <v>271</v>
      </c>
      <c r="G30" t="s">
        <v>21</v>
      </c>
      <c r="H30" t="s">
        <v>29</v>
      </c>
      <c r="I30" t="s">
        <v>23</v>
      </c>
      <c r="J30" t="s">
        <v>12</v>
      </c>
      <c r="K30" t="s">
        <v>13</v>
      </c>
      <c r="L30" t="s">
        <v>30</v>
      </c>
      <c r="M30" t="s">
        <v>148</v>
      </c>
      <c r="N30">
        <f t="shared" si="0"/>
        <v>0.15</v>
      </c>
    </row>
    <row r="31" spans="1:14" x14ac:dyDescent="0.2">
      <c r="A31">
        <v>27</v>
      </c>
      <c r="B31" t="s">
        <v>219</v>
      </c>
      <c r="C31" t="s">
        <v>291</v>
      </c>
      <c r="D31" t="s">
        <v>34</v>
      </c>
      <c r="E31">
        <v>2</v>
      </c>
      <c r="F31" t="s">
        <v>271</v>
      </c>
      <c r="G31" t="s">
        <v>21</v>
      </c>
      <c r="H31" t="s">
        <v>35</v>
      </c>
      <c r="I31" t="s">
        <v>23</v>
      </c>
      <c r="J31" t="s">
        <v>12</v>
      </c>
      <c r="K31" t="s">
        <v>13</v>
      </c>
      <c r="L31" t="s">
        <v>36</v>
      </c>
      <c r="M31" t="s">
        <v>148</v>
      </c>
      <c r="N31">
        <f t="shared" si="0"/>
        <v>0.3</v>
      </c>
    </row>
    <row r="32" spans="1:14" x14ac:dyDescent="0.2">
      <c r="A32">
        <v>28</v>
      </c>
      <c r="B32" t="s">
        <v>220</v>
      </c>
      <c r="C32" t="s">
        <v>292</v>
      </c>
      <c r="D32" t="s">
        <v>149</v>
      </c>
      <c r="E32">
        <v>1</v>
      </c>
      <c r="F32" t="s">
        <v>271</v>
      </c>
      <c r="G32" t="s">
        <v>21</v>
      </c>
      <c r="H32" t="s">
        <v>120</v>
      </c>
      <c r="I32" t="s">
        <v>23</v>
      </c>
      <c r="J32" t="s">
        <v>12</v>
      </c>
      <c r="K32" t="s">
        <v>13</v>
      </c>
      <c r="L32" t="s">
        <v>121</v>
      </c>
      <c r="M32" t="s">
        <v>148</v>
      </c>
      <c r="N32">
        <f t="shared" si="0"/>
        <v>0.15</v>
      </c>
    </row>
    <row r="33" spans="1:14" x14ac:dyDescent="0.2">
      <c r="A33">
        <v>29</v>
      </c>
      <c r="B33" t="s">
        <v>221</v>
      </c>
      <c r="C33" t="s">
        <v>293</v>
      </c>
      <c r="D33" t="s">
        <v>43</v>
      </c>
      <c r="E33">
        <v>1</v>
      </c>
      <c r="F33" t="s">
        <v>271</v>
      </c>
      <c r="G33" t="s">
        <v>21</v>
      </c>
      <c r="H33" t="s">
        <v>44</v>
      </c>
      <c r="I33" t="s">
        <v>23</v>
      </c>
      <c r="J33" t="s">
        <v>12</v>
      </c>
      <c r="K33" t="s">
        <v>13</v>
      </c>
      <c r="L33" t="s">
        <v>45</v>
      </c>
      <c r="M33" t="s">
        <v>148</v>
      </c>
      <c r="N33">
        <f t="shared" si="0"/>
        <v>0.15</v>
      </c>
    </row>
    <row r="34" spans="1:14" x14ac:dyDescent="0.2">
      <c r="A34">
        <v>30</v>
      </c>
      <c r="B34" t="s">
        <v>222</v>
      </c>
      <c r="C34" t="s">
        <v>294</v>
      </c>
      <c r="D34" t="s">
        <v>37</v>
      </c>
      <c r="E34">
        <v>2</v>
      </c>
      <c r="F34" t="s">
        <v>271</v>
      </c>
      <c r="G34" t="s">
        <v>21</v>
      </c>
      <c r="H34" t="s">
        <v>38</v>
      </c>
      <c r="I34" t="s">
        <v>23</v>
      </c>
      <c r="J34" t="s">
        <v>12</v>
      </c>
      <c r="K34" t="s">
        <v>13</v>
      </c>
      <c r="L34" t="s">
        <v>39</v>
      </c>
      <c r="M34" t="s">
        <v>148</v>
      </c>
      <c r="N34">
        <f t="shared" si="0"/>
        <v>0.3</v>
      </c>
    </row>
    <row r="35" spans="1:14" x14ac:dyDescent="0.2">
      <c r="A35">
        <v>31</v>
      </c>
      <c r="B35" t="s">
        <v>182</v>
      </c>
      <c r="C35" t="s">
        <v>208</v>
      </c>
      <c r="D35" t="s">
        <v>183</v>
      </c>
      <c r="E35">
        <v>1</v>
      </c>
      <c r="F35" t="s">
        <v>271</v>
      </c>
      <c r="G35" t="s">
        <v>179</v>
      </c>
      <c r="H35" t="s">
        <v>183</v>
      </c>
      <c r="I35" t="s">
        <v>184</v>
      </c>
      <c r="J35" t="s">
        <v>12</v>
      </c>
      <c r="K35" t="s">
        <v>13</v>
      </c>
      <c r="L35" t="s">
        <v>185</v>
      </c>
      <c r="M35" t="s">
        <v>169</v>
      </c>
      <c r="N35">
        <f t="shared" si="0"/>
        <v>0.14000000000000001</v>
      </c>
    </row>
    <row r="36" spans="1:14" x14ac:dyDescent="0.2">
      <c r="A36">
        <v>32</v>
      </c>
      <c r="B36" t="s">
        <v>223</v>
      </c>
      <c r="C36" t="s">
        <v>79</v>
      </c>
      <c r="D36" t="s">
        <v>80</v>
      </c>
      <c r="E36">
        <v>2</v>
      </c>
      <c r="F36" t="s">
        <v>271</v>
      </c>
      <c r="G36" t="s">
        <v>81</v>
      </c>
      <c r="H36" t="s">
        <v>80</v>
      </c>
      <c r="I36" t="s">
        <v>10</v>
      </c>
      <c r="J36" t="s">
        <v>12</v>
      </c>
      <c r="K36" t="s">
        <v>13</v>
      </c>
      <c r="L36" t="s">
        <v>82</v>
      </c>
      <c r="M36" t="s">
        <v>150</v>
      </c>
      <c r="N36">
        <f t="shared" si="0"/>
        <v>4</v>
      </c>
    </row>
    <row r="37" spans="1:14" x14ac:dyDescent="0.2">
      <c r="A37">
        <v>33</v>
      </c>
      <c r="B37" t="s">
        <v>224</v>
      </c>
      <c r="C37" t="s">
        <v>74</v>
      </c>
      <c r="D37" t="s">
        <v>75</v>
      </c>
      <c r="E37">
        <v>1</v>
      </c>
      <c r="F37" t="s">
        <v>271</v>
      </c>
      <c r="G37" t="s">
        <v>76</v>
      </c>
      <c r="H37" t="s">
        <v>77</v>
      </c>
      <c r="I37" t="s">
        <v>10</v>
      </c>
      <c r="J37" t="s">
        <v>12</v>
      </c>
      <c r="K37" t="s">
        <v>13</v>
      </c>
      <c r="L37" t="s">
        <v>78</v>
      </c>
      <c r="M37" t="s">
        <v>151</v>
      </c>
      <c r="N37">
        <f t="shared" si="0"/>
        <v>5.99</v>
      </c>
    </row>
    <row r="38" spans="1:14" x14ac:dyDescent="0.2">
      <c r="A38">
        <v>34</v>
      </c>
      <c r="B38" t="s">
        <v>54</v>
      </c>
      <c r="C38" t="s">
        <v>225</v>
      </c>
      <c r="D38" t="s">
        <v>55</v>
      </c>
      <c r="E38">
        <v>1</v>
      </c>
      <c r="F38" t="s">
        <v>271</v>
      </c>
      <c r="G38" t="s">
        <v>56</v>
      </c>
      <c r="H38" t="s">
        <v>57</v>
      </c>
      <c r="I38" t="s">
        <v>58</v>
      </c>
      <c r="J38" t="s">
        <v>19</v>
      </c>
      <c r="K38" t="s">
        <v>13</v>
      </c>
      <c r="L38" t="s">
        <v>59</v>
      </c>
      <c r="M38" t="s">
        <v>152</v>
      </c>
      <c r="N38">
        <f t="shared" si="0"/>
        <v>4.53</v>
      </c>
    </row>
    <row r="39" spans="1:14" x14ac:dyDescent="0.2">
      <c r="A39">
        <v>35</v>
      </c>
      <c r="B39" t="s">
        <v>186</v>
      </c>
      <c r="C39" t="s">
        <v>226</v>
      </c>
      <c r="D39" t="s">
        <v>95</v>
      </c>
      <c r="E39">
        <v>2</v>
      </c>
      <c r="F39" t="s">
        <v>271</v>
      </c>
      <c r="G39" t="s">
        <v>96</v>
      </c>
      <c r="H39" t="s">
        <v>95</v>
      </c>
      <c r="I39" t="s">
        <v>97</v>
      </c>
      <c r="J39" t="s">
        <v>12</v>
      </c>
      <c r="K39" t="s">
        <v>13</v>
      </c>
      <c r="L39" t="s">
        <v>98</v>
      </c>
      <c r="M39" t="s">
        <v>154</v>
      </c>
      <c r="N39">
        <f t="shared" si="0"/>
        <v>13.4</v>
      </c>
    </row>
    <row r="40" spans="1:14" x14ac:dyDescent="0.2">
      <c r="A40">
        <v>36</v>
      </c>
      <c r="B40" t="s">
        <v>187</v>
      </c>
      <c r="C40" t="s">
        <v>227</v>
      </c>
      <c r="D40" t="s">
        <v>64</v>
      </c>
      <c r="E40">
        <v>1</v>
      </c>
      <c r="F40" t="s">
        <v>271</v>
      </c>
      <c r="G40" t="s">
        <v>65</v>
      </c>
      <c r="H40" t="s">
        <v>66</v>
      </c>
      <c r="I40" t="s">
        <v>67</v>
      </c>
      <c r="J40" t="s">
        <v>19</v>
      </c>
      <c r="K40" t="s">
        <v>13</v>
      </c>
      <c r="L40" t="s">
        <v>68</v>
      </c>
      <c r="M40" t="s">
        <v>153</v>
      </c>
      <c r="N40">
        <f t="shared" si="0"/>
        <v>1.63</v>
      </c>
    </row>
    <row r="41" spans="1:14" x14ac:dyDescent="0.2">
      <c r="A41">
        <v>37</v>
      </c>
      <c r="B41" t="s">
        <v>51</v>
      </c>
      <c r="C41" t="s">
        <v>228</v>
      </c>
      <c r="D41" t="s">
        <v>52</v>
      </c>
      <c r="E41">
        <v>1</v>
      </c>
      <c r="F41" t="s">
        <v>271</v>
      </c>
      <c r="G41" t="s">
        <v>48</v>
      </c>
      <c r="H41" t="s">
        <v>52</v>
      </c>
      <c r="I41" t="s">
        <v>49</v>
      </c>
      <c r="J41" t="s">
        <v>12</v>
      </c>
      <c r="K41" t="s">
        <v>13</v>
      </c>
      <c r="L41" t="s">
        <v>53</v>
      </c>
      <c r="M41" t="s">
        <v>155</v>
      </c>
      <c r="N41">
        <f t="shared" si="0"/>
        <v>4.88</v>
      </c>
    </row>
    <row r="42" spans="1:14" x14ac:dyDescent="0.2">
      <c r="A42">
        <v>38</v>
      </c>
      <c r="B42" t="s">
        <v>88</v>
      </c>
      <c r="C42" t="s">
        <v>229</v>
      </c>
      <c r="D42" t="s">
        <v>47</v>
      </c>
      <c r="E42">
        <v>1</v>
      </c>
      <c r="F42" t="s">
        <v>271</v>
      </c>
      <c r="G42" t="s">
        <v>48</v>
      </c>
      <c r="H42" t="s">
        <v>156</v>
      </c>
      <c r="I42" t="s">
        <v>49</v>
      </c>
      <c r="J42" t="s">
        <v>12</v>
      </c>
      <c r="K42" t="s">
        <v>13</v>
      </c>
      <c r="L42" t="s">
        <v>50</v>
      </c>
      <c r="M42" t="s">
        <v>157</v>
      </c>
      <c r="N42">
        <f t="shared" si="0"/>
        <v>14.19</v>
      </c>
    </row>
    <row r="43" spans="1:14" x14ac:dyDescent="0.2">
      <c r="A43">
        <v>39</v>
      </c>
      <c r="B43" t="s">
        <v>46</v>
      </c>
      <c r="C43" t="s">
        <v>190</v>
      </c>
      <c r="D43" t="s">
        <v>193</v>
      </c>
      <c r="E43">
        <v>1</v>
      </c>
      <c r="F43" t="s">
        <v>271</v>
      </c>
      <c r="G43" t="s">
        <v>85</v>
      </c>
      <c r="H43" t="s">
        <v>188</v>
      </c>
      <c r="I43" t="s">
        <v>194</v>
      </c>
      <c r="J43" t="s">
        <v>19</v>
      </c>
      <c r="K43" t="s">
        <v>13</v>
      </c>
      <c r="L43" t="s">
        <v>189</v>
      </c>
      <c r="M43" t="s">
        <v>195</v>
      </c>
      <c r="N43">
        <f t="shared" si="0"/>
        <v>9.2100000000000009</v>
      </c>
    </row>
    <row r="44" spans="1:14" x14ac:dyDescent="0.2">
      <c r="A44">
        <v>40</v>
      </c>
      <c r="B44" t="s">
        <v>230</v>
      </c>
      <c r="C44" t="s">
        <v>208</v>
      </c>
      <c r="D44" t="s">
        <v>183</v>
      </c>
      <c r="E44">
        <v>2</v>
      </c>
      <c r="F44" t="s">
        <v>271</v>
      </c>
      <c r="G44" t="s">
        <v>179</v>
      </c>
      <c r="H44" t="s">
        <v>183</v>
      </c>
      <c r="I44" t="s">
        <v>184</v>
      </c>
      <c r="J44" t="s">
        <v>12</v>
      </c>
      <c r="K44" t="s">
        <v>13</v>
      </c>
      <c r="L44" t="s">
        <v>185</v>
      </c>
      <c r="M44" t="s">
        <v>169</v>
      </c>
      <c r="N44">
        <f t="shared" si="0"/>
        <v>0.28000000000000003</v>
      </c>
    </row>
    <row r="45" spans="1:14" x14ac:dyDescent="0.2">
      <c r="A45">
        <v>41</v>
      </c>
      <c r="B45" t="s">
        <v>231</v>
      </c>
      <c r="C45" t="s">
        <v>171</v>
      </c>
      <c r="D45" t="s">
        <v>172</v>
      </c>
      <c r="E45">
        <v>1</v>
      </c>
      <c r="F45" t="s">
        <v>271</v>
      </c>
      <c r="G45" t="s">
        <v>173</v>
      </c>
      <c r="H45" t="s">
        <v>174</v>
      </c>
      <c r="I45" t="s">
        <v>175</v>
      </c>
      <c r="J45" t="s">
        <v>12</v>
      </c>
      <c r="K45" t="s">
        <v>13</v>
      </c>
      <c r="L45" t="s">
        <v>176</v>
      </c>
      <c r="M45" t="s">
        <v>177</v>
      </c>
      <c r="N45">
        <f t="shared" si="0"/>
        <v>1.04</v>
      </c>
    </row>
    <row r="46" spans="1:14" x14ac:dyDescent="0.2">
      <c r="A46">
        <v>42</v>
      </c>
      <c r="B46" t="s">
        <v>232</v>
      </c>
      <c r="C46" t="s">
        <v>171</v>
      </c>
      <c r="D46" t="s">
        <v>178</v>
      </c>
      <c r="E46">
        <v>1</v>
      </c>
      <c r="F46" t="s">
        <v>271</v>
      </c>
      <c r="G46" t="s">
        <v>173</v>
      </c>
      <c r="H46" t="s">
        <v>174</v>
      </c>
      <c r="I46" t="s">
        <v>175</v>
      </c>
      <c r="J46" t="s">
        <v>12</v>
      </c>
      <c r="K46" t="s">
        <v>13</v>
      </c>
      <c r="L46" t="s">
        <v>176</v>
      </c>
      <c r="M46" t="s">
        <v>177</v>
      </c>
      <c r="N46">
        <f t="shared" si="0"/>
        <v>1.04</v>
      </c>
    </row>
    <row r="47" spans="1:14" x14ac:dyDescent="0.2">
      <c r="B47"/>
      <c r="C47"/>
      <c r="M47" s="39" t="s">
        <v>295</v>
      </c>
      <c r="N47" s="39">
        <f>SUBTOTAL(109,Tableau1[Price Ext.])</f>
        <v>110.72999999999999</v>
      </c>
    </row>
    <row r="48" spans="1:14" x14ac:dyDescent="0.2">
      <c r="M48" s="40" t="s">
        <v>311</v>
      </c>
      <c r="N48" s="40">
        <f>SUM(Tableau1[[#Totals],[Price Ext.]],Sys_BOM!O16)</f>
        <v>221.07</v>
      </c>
    </row>
    <row r="49" spans="2:14" x14ac:dyDescent="0.2">
      <c r="B49" s="33"/>
    </row>
    <row r="50" spans="2:14" x14ac:dyDescent="0.2">
      <c r="B50" s="34"/>
    </row>
    <row r="64" spans="2:14" x14ac:dyDescent="0.2">
      <c r="M64" s="31"/>
      <c r="N64" s="32"/>
    </row>
  </sheetData>
  <phoneticPr fontId="1" type="noConversion"/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G A A B Q S w M E F A A C A A g A O J F Q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O J F Q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i R U F j d p a + U c w M A A M c g A A A T A B w A R m 9 y b X V s Y X M v U 2 V j d G l v b j E u b S C i G A A o o B Q A A A A A A A A A A A A A A A A A A A A A A A A A A A D t W N l u 2 k A U f U f K P 4 y c F 5 A M i k 1 a d R E P j u 0 s i i C E J a o U V 8 g x Q z q t P Y N m x q g o 4 o P S 3 8 i P d R x I 8 M Z O y V L n J f E d m L n 3 3 D n 3 H I d B h y O C Q X P 8 W / m a y 7 E f N o V d s C 8 d f j 4 A d U p + i i V Q 1 4 + K R x d V C V S A C / l e D o i f J v G p A 0 V E Z 4 O S Q R z f g 5 j n j 5 E L S z r B X D y w v K R / s d o M U m b d Q N p 1 r Q s M D Y o G 0 N I c u w s 9 Z F v q g V o G m s + J h 6 F l 1 k 4 a I D i 3 C H S 7 z z g R s U k K 1 j n S N c M K J W X F E o w / B w m X H D a Q C v K 1 A V 3 k I Q 5 p R Z I l G e j E 9 T 3 M K o o i A x M 7 p I v w b U V R P 6 g y u P Q J h 0 0 + d G F l + m e p J j L 5 X p D H h e 9 L J i 7 y h z 8 c M t C n x P N Z g E v L v h E f F O d 7 4 l u n U J R H W X 6 M k Q y u J 3 H N d Z u O 7 d q U V T j 1 w 1 u 2 h n 0 I P J F J D z 3 c T / d r U R u z H q H e O O X g U y y f k o B 8 d y c 1 Y A 9 S i B 0 o K u T B d h z + 5 i M Z 3 E l X t u s n o w Z k D k X 9 o P H J N X S L i u d w 2 K n X E m v V t J i N / Z 7 t c J 9 C m l i s 2 8 4 v + z a Z Q F B N I t j 0 + 3 0 X p e 1 C U U p p l 3 w o Y m e Y f z w s B f u N R l N M B W Y E 4 w A k S D 2 f P 9 z D U K c a k F D R o 8 l V y M c 7 I E f x j I H 1 j O j k / H j 9 E 4 x C l T 8 V G 6 4 v h v K k w l F h L 4 f w v B r m s P R N M T R j 5 2 t m Z z r f Z t I z l c w Z O y M X H u T V w j 9 g 6 E 5 J + e l / J u U x I b x P E e b b o 6 t W a x 9 r e q v d M B s p i 9 / O q u 1 q p 6 7 p 5 9 q J 2 T k 1 z 0 5 O W 1 u g v N Z o N c y r 1 H g n t N C 1 O V x n R t S 0 u m l o 4 3 J D 5 H 9 c a 2 k 1 Q 2 s Y u x g s o r P E 8 + K D B d s e n D 1 X E s h F n k u K l H o S E 8 l T l D j K I 4 P Q U W l 5 y R F E o s i F 2 / H c s r U H a G q u G 8 x R A Y W I h A k R H 5 i x q z 3 7 N q f M 4 6 e L F R n I j z d h A f z K E v i H 8 J I T D J y V 5 n z g l R W R V z a H f g M R i z R u o a I p 8 y W t n E l a J m m Z p L 0 3 S V t N V K K S t t R g 2 6 p 0 J M f j 9 E J E d T R N Y y K q G 9 H j u P p M B v L m H i C q Q R E s w u n O S G 2 7 Y r S 5 F m 2 s / K F m 7 d w E K F t z A e p r c A H z 1 D 8 E 8 x O 2 y + C p r o S n G l S 1 n F 8 t r w i Y + q K 2 a a F T K s 9 3 S o e Z U 8 q c U u a U 3 p t T 2 u T l P / w a 9 o I v 9 m / F f m U v / 1 E V m 6 P v O w N 9 N X P w W P t a r n Z V c 7 U 9 r z A b 5 T B W i x B f B s v y e k Z r t X 8 S r m q 6 y q / e d P 0 F U E s B A i 0 A F A A C A A g A O J F Q W P N w Q C m n A A A A 9 w A A A B I A A A A A A A A A A A A A A A A A A A A A A E N v b m Z p Z y 9 Q Y W N r Y W d l L n h t b F B L A Q I t A B Q A A g A I A D i R U F h T c j g s m w A A A O E A A A A T A A A A A A A A A A A A A A A A A P M A A A B b Q 2 9 u d G V u d F 9 U e X B l c 1 0 u e G 1 s U E s B A i 0 A F A A C A A g A O J F Q W N 2 l r 5 R z A w A A x y A A A B M A A A A A A A A A A A A A A A A A 2 w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k A A A A A A A D i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N D k w J T I w U H J v a m V j d C U y M F B D Q i 1 C T 0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y M D o 1 M T o 0 M y 4 5 N j g y M D Q 5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j V h Y 2 M w O S 1 h Y j V m L T R m N T I t O W Q 2 N y 0 1 M W Z k M j M 5 N j E 4 N j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t Q k 9 N L 0 F 1 d G 9 S Z W 1 v d m V k Q 2 9 s d W 1 u c z E u e 1 J l Z m V y Z W 5 j Z S w w f S Z x d W 9 0 O y w m c X V v d D t T Z W N 0 a W 9 u M S 8 0 O T A g U H J v a m V j d C B Q Q 0 I t Q k 9 N L 0 F 1 d G 9 S Z W 1 v d m V k Q 2 9 s d W 1 u c z E u e 0 R l c 2 N y a X B 0 a W 9 u L D F 9 J n F 1 b 3 Q 7 L C Z x d W 9 0 O 1 N l Y 3 R p b 2 4 x L z Q 5 M C B Q c m 9 q Z W N 0 I F B D Q i 1 C T 0 0 v Q X V 0 b 1 J l b W 9 2 Z W R D b 2 x 1 b W 5 z M S 5 7 V m F s d W U s M n 0 m c X V v d D s s J n F 1 b 3 Q 7 U 2 V j d G l v b j E v N D k w I F B y b 2 p l Y 3 Q g U E N C L U J P T S 9 B d X R v U m V t b 3 Z l Z E N v b H V t b n M x L n t R d H k s M 3 0 m c X V v d D s s J n F 1 b 3 Q 7 U 2 V j d G l v b j E v N D k w I F B y b 2 p l Y 3 Q g U E N C L U J P T S 9 B d X R v U m V t b 3 Z l Z E N v b H V t b n M x L n t N Y W 5 1 Z m F j d H V y Z X I s N H 0 m c X V v d D s s J n F 1 b 3 Q 7 U 2 V j d G l v b j E v N D k w I F B y b 2 p l Y 3 Q g U E N C L U J P T S 9 B d X R v U m V t b 3 Z l Z E N v b H V t b n M x L n t N U E 4 s N X 0 m c X V v d D s s J n F 1 b 3 Q 7 U 2 V j d G l v b j E v N D k w I F B y b 2 p l Y 3 Q g U E N C L U J P T S 9 B d X R v U m V t b 3 Z l Z E N v b H V t b n M x L n t Q Y W N r Y W d l L D Z 9 J n F 1 b 3 Q 7 L C Z x d W 9 0 O 1 N l Y 3 R p b 2 4 x L z Q 5 M C B Q c m 9 q Z W N 0 I F B D Q i 1 C T 0 0 v Q X V 0 b 1 J l b W 9 2 Z W R D b 2 x 1 b W 5 z M S 5 7 V H l w Z S w 3 f S Z x d W 9 0 O y w m c X V v d D t T Z W N 0 a W 9 u M S 8 0 O T A g U H J v a m V j d C B Q Q 0 I t Q k 9 N L 0 F 1 d G 9 S Z W 1 v d m V k Q 2 9 s d W 1 u c z E u e 1 N 1 c H B s a W V y L D h 9 J n F 1 b 3 Q 7 L C Z x d W 9 0 O 1 N l Y 3 R p b 2 4 x L z Q 5 M C B Q c m 9 q Z W N 0 I F B D Q i 1 C T 0 0 v Q X V 0 b 1 J l b W 9 2 Z W R D b 2 x 1 b W 5 z M S 5 7 R G l n a S 1 L Z X l f U E 4 s O X 0 m c X V v d D s s J n F 1 b 3 Q 7 U 2 V j d G l v b j E v N D k w I F B y b 2 p l Y 3 Q g U E N C L U J P T S 9 B d X R v U m V t b 3 Z l Z E N v b H V t b n M x L n t Q c m l j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5 M F 9 Q c m 9 q Z W N 0 X 1 B D Q l 9 C T 0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5 O j U 3 O j I 5 L j I 4 M z k y N z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5 Y W M 5 Y W M y L W R m M W Q t N D h k N y 1 h O D V k L T c z Z W Q 3 Z D A 4 O G Y y M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9 B d X R v U m V t b 3 Z l Z E N v b H V t b n M x L n t S Z W Z l c m V u Y 2 U s M H 0 m c X V v d D s s J n F 1 b 3 Q 7 U 2 V j d G l v b j E v N D k w I F B y b 2 p l Y 3 Q g U E N C L 0 F 1 d G 9 S Z W 1 v d m V k Q 2 9 s d W 1 u c z E u e 0 R l c 2 N y a X B 0 a W 9 u L D F 9 J n F 1 b 3 Q 7 L C Z x d W 9 0 O 1 N l Y 3 R p b 2 4 x L z Q 5 M C B Q c m 9 q Z W N 0 I F B D Q i 9 B d X R v U m V t b 3 Z l Z E N v b H V t b n M x L n t W Y W x 1 Z S w y f S Z x d W 9 0 O y w m c X V v d D t T Z W N 0 a W 9 u M S 8 0 O T A g U H J v a m V j d C B Q Q 0 I v Q X V 0 b 1 J l b W 9 2 Z W R D b 2 x 1 b W 5 z M S 5 7 U X R 5 L D N 9 J n F 1 b 3 Q 7 L C Z x d W 9 0 O 1 N l Y 3 R p b 2 4 x L z Q 5 M C B Q c m 9 q Z W N 0 I F B D Q i 9 B d X R v U m V t b 3 Z l Z E N v b H V t b n M x L n t N Y W 5 1 Z m F j d H V y Z X I s N H 0 m c X V v d D s s J n F 1 b 3 Q 7 U 2 V j d G l v b j E v N D k w I F B y b 2 p l Y 3 Q g U E N C L 0 F 1 d G 9 S Z W 1 v d m V k Q 2 9 s d W 1 u c z E u e 0 1 Q T i w 1 f S Z x d W 9 0 O y w m c X V v d D t T Z W N 0 a W 9 u M S 8 0 O T A g U H J v a m V j d C B Q Q 0 I v Q X V 0 b 1 J l b W 9 2 Z W R D b 2 x 1 b W 5 z M S 5 7 U G F j a 2 F n Z S w 2 f S Z x d W 9 0 O y w m c X V v d D t T Z W N 0 a W 9 u M S 8 0 O T A g U H J v a m V j d C B Q Q 0 I v Q X V 0 b 1 J l b W 9 2 Z W R D b 2 x 1 b W 5 z M S 5 7 V H l w Z S w 3 f S Z x d W 9 0 O y w m c X V v d D t T Z W N 0 a W 9 u M S 8 0 O T A g U H J v a m V j d C B Q Q 0 I v Q X V 0 b 1 J l b W 9 2 Z W R D b 2 x 1 b W 5 z M S 5 7 U 3 V w c G x p Z X I s O H 0 m c X V v d D s s J n F 1 b 3 Q 7 U 2 V j d G l v b j E v N D k w I F B y b 2 p l Y 3 Q g U E N C L 0 F 1 d G 9 S Z W 1 v d m V k Q 2 9 s d W 1 u c z E u e 0 R p Z 2 k t S 2 V 5 X 1 B O L D l 9 J n F 1 b 3 Q 7 L C Z x d W 9 0 O 1 N l Y 3 R p b 2 4 x L z Q 5 M C B Q c m 9 q Z W N 0 I F B D Q i 9 B d X R v U m V t b 3 Z l Z E N v b H V t b n M x L n t Q c m l j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Q 5 M C B Q c m 9 q Z W N 0 I F B D Q i 9 B d X R v U m V t b 3 Z l Z E N v b H V t b n M x L n t S Z W Z l c m V u Y 2 U s M H 0 m c X V v d D s s J n F 1 b 3 Q 7 U 2 V j d G l v b j E v N D k w I F B y b 2 p l Y 3 Q g U E N C L 0 F 1 d G 9 S Z W 1 v d m V k Q 2 9 s d W 1 u c z E u e 0 R l c 2 N y a X B 0 a W 9 u L D F 9 J n F 1 b 3 Q 7 L C Z x d W 9 0 O 1 N l Y 3 R p b 2 4 x L z Q 5 M C B Q c m 9 q Z W N 0 I F B D Q i 9 B d X R v U m V t b 3 Z l Z E N v b H V t b n M x L n t W Y W x 1 Z S w y f S Z x d W 9 0 O y w m c X V v d D t T Z W N 0 a W 9 u M S 8 0 O T A g U H J v a m V j d C B Q Q 0 I v Q X V 0 b 1 J l b W 9 2 Z W R D b 2 x 1 b W 5 z M S 5 7 U X R 5 L D N 9 J n F 1 b 3 Q 7 L C Z x d W 9 0 O 1 N l Y 3 R p b 2 4 x L z Q 5 M C B Q c m 9 q Z W N 0 I F B D Q i 9 B d X R v U m V t b 3 Z l Z E N v b H V t b n M x L n t N Y W 5 1 Z m F j d H V y Z X I s N H 0 m c X V v d D s s J n F 1 b 3 Q 7 U 2 V j d G l v b j E v N D k w I F B y b 2 p l Y 3 Q g U E N C L 0 F 1 d G 9 S Z W 1 v d m V k Q 2 9 s d W 1 u c z E u e 0 1 Q T i w 1 f S Z x d W 9 0 O y w m c X V v d D t T Z W N 0 a W 9 u M S 8 0 O T A g U H J v a m V j d C B Q Q 0 I v Q X V 0 b 1 J l b W 9 2 Z W R D b 2 x 1 b W 5 z M S 5 7 U G F j a 2 F n Z S w 2 f S Z x d W 9 0 O y w m c X V v d D t T Z W N 0 a W 9 u M S 8 0 O T A g U H J v a m V j d C B Q Q 0 I v Q X V 0 b 1 J l b W 9 2 Z W R D b 2 x 1 b W 5 z M S 5 7 V H l w Z S w 3 f S Z x d W 9 0 O y w m c X V v d D t T Z W N 0 a W 9 u M S 8 0 O T A g U H J v a m V j d C B Q Q 0 I v Q X V 0 b 1 J l b W 9 2 Z W R D b 2 x 1 b W 5 z M S 5 7 U 3 V w c G x p Z X I s O H 0 m c X V v d D s s J n F 1 b 3 Q 7 U 2 V j d G l v b j E v N D k w I F B y b 2 p l Y 3 Q g U E N C L 0 F 1 d G 9 S Z W 1 v d m V k Q 2 9 s d W 1 u c z E u e 0 R p Z 2 k t S 2 V 5 X 1 B O L D l 9 J n F 1 b 3 Q 7 L C Z x d W 9 0 O 1 N l Y 3 R p b 2 4 x L z Q 5 M C B Q c m 9 q Z W N 0 I F B D Q i 9 B d X R v U m V t b 3 Z l Z E N v b H V t b n M x L n t Q c m l j Z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A z O j M 4 O j U y L j I 3 M j U 2 O T l a I i A v P j x F b n R y e S B U e X B l P S J G a W x s Q 2 9 s d W 1 u V H l w Z X M i I F Z h b H V l P S J z Q m d Z R 0 F 3 W U d C Z 1 l H Q m d Z R y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4 x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s s J n F 1 b 3 Q 7 R m 9 v d H B y a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Y 2 M z M j Q 3 L T I 4 Y z c t N D B j M C 1 i N D A 1 L W J i M j Z l N j Q 3 N m R m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D k w I F B y b 2 p l Y 3 Q g U E N C I C g y K S 9 B d X R v U m V t b 3 Z l Z E N v b H V t b n M x L n t S Z W Z l c m V u Y 2 U s M H 0 m c X V v d D s s J n F 1 b 3 Q 7 U 2 V j d G l v b j E v N D k w I F B y b 2 p l Y 3 Q g U E N C I C g y K S 9 B d X R v U m V t b 3 Z l Z E N v b H V t b n M x L n t E Z X N j c m l w d G l v b i w x f S Z x d W 9 0 O y w m c X V v d D t T Z W N 0 a W 9 u M S 8 0 O T A g U H J v a m V j d C B Q Q 0 I g K D I p L 0 F 1 d G 9 S Z W 1 v d m V k Q 2 9 s d W 1 u c z E u e 1 Z h b H V l L D J 9 J n F 1 b 3 Q 7 L C Z x d W 9 0 O 1 N l Y 3 R p b 2 4 x L z Q 5 M C B Q c m 9 q Z W N 0 I F B D Q i A o M i k v Q X V 0 b 1 J l b W 9 2 Z W R D b 2 x 1 b W 5 z M S 5 7 U X R 5 L D N 9 J n F 1 b 3 Q 7 L C Z x d W 9 0 O 1 N l Y 3 R p b 2 4 x L z Q 5 M C B Q c m 9 q Z W N 0 I F B D Q i A o M i k v Q X V 0 b 1 J l b W 9 2 Z W R D b 2 x 1 b W 5 z M S 5 7 T W F u d W Z h Y 3 R 1 c m V y L j E s N H 0 m c X V v d D s s J n F 1 b 3 Q 7 U 2 V j d G l v b j E v N D k w I F B y b 2 p l Y 3 Q g U E N C I C g y K S 9 B d X R v U m V t b 3 Z l Z E N v b H V t b n M x L n t N U E 4 s N X 0 m c X V v d D s s J n F 1 b 3 Q 7 U 2 V j d G l v b j E v N D k w I F B y b 2 p l Y 3 Q g U E N C I C g y K S 9 B d X R v U m V t b 3 Z l Z E N v b H V t b n M x L n t Q Y W N r Y W d l L D Z 9 J n F 1 b 3 Q 7 L C Z x d W 9 0 O 1 N l Y 3 R p b 2 4 x L z Q 5 M C B Q c m 9 q Z W N 0 I F B D Q i A o M i k v Q X V 0 b 1 J l b W 9 2 Z W R D b 2 x 1 b W 5 z M S 5 7 V H l w Z S w 3 f S Z x d W 9 0 O y w m c X V v d D t T Z W N 0 a W 9 u M S 8 0 O T A g U H J v a m V j d C B Q Q 0 I g K D I p L 0 F 1 d G 9 S Z W 1 v d m V k Q 2 9 s d W 1 u c z E u e 1 N 1 c H B s a W V y L D h 9 J n F 1 b 3 Q 7 L C Z x d W 9 0 O 1 N l Y 3 R p b 2 4 x L z Q 5 M C B Q c m 9 q Z W N 0 I F B D Q i A o M i k v Q X V 0 b 1 J l b W 9 2 Z W R D b 2 x 1 b W 5 z M S 5 7 R G l n a S 1 L Z X l f U E 4 s O X 0 m c X V v d D s s J n F 1 b 3 Q 7 U 2 V j d G l v b j E v N D k w I F B y b 2 p l Y 3 Q g U E N C I C g y K S 9 B d X R v U m V t b 3 Z l Z E N v b H V t b n M x L n t Q c m l j Z S w x M H 0 m c X V v d D s s J n F 1 b 3 Q 7 U 2 V j d G l v b j E v N D k w I F B y b 2 p l Y 3 Q g U E N C I C g y K S 9 B d X R v U m V t b 3 Z l Z E N v b H V t b n M x L n t G b 2 9 0 c H J p b n Q s M T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D A 6 N D c 6 M D I u N j Q x N T g 0 N 1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W E 3 N T E 0 N S 0 3 Y j d m L T R h Y j A t O T N i M C 1 k Z T R i Z G V m Z T c 1 Z T c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z K S 9 B d X R v U m V t b 3 Z l Z E N v b H V t b n M x L n t S Z W Z l c m V u Y 2 U s M H 0 m c X V v d D s s J n F 1 b 3 Q 7 U 2 V j d G l v b j E v N D k w I F B y b 2 p l Y 3 Q g U E N C I C g z K S 9 B d X R v U m V t b 3 Z l Z E N v b H V t b n M x L n t E Z X N j c m l w d G l v b i w x f S Z x d W 9 0 O y w m c X V v d D t T Z W N 0 a W 9 u M S 8 0 O T A g U H J v a m V j d C B Q Q 0 I g K D M p L 0 F 1 d G 9 S Z W 1 v d m V k Q 2 9 s d W 1 u c z E u e 1 Z h b H V l L D J 9 J n F 1 b 3 Q 7 L C Z x d W 9 0 O 1 N l Y 3 R p b 2 4 x L z Q 5 M C B Q c m 9 q Z W N 0 I F B D Q i A o M y k v Q X V 0 b 1 J l b W 9 2 Z W R D b 2 x 1 b W 5 z M S 5 7 U X R 5 L D N 9 J n F 1 b 3 Q 7 L C Z x d W 9 0 O 1 N l Y 3 R p b 2 4 x L z Q 5 M C B Q c m 9 q Z W N 0 I F B D Q i A o M y k v Q X V 0 b 1 J l b W 9 2 Z W R D b 2 x 1 b W 5 z M S 5 7 T W F u d W Z h Y 3 R 1 c m V y L j E s N H 0 m c X V v d D s s J n F 1 b 3 Q 7 U 2 V j d G l v b j E v N D k w I F B y b 2 p l Y 3 Q g U E N C I C g z K S 9 B d X R v U m V t b 3 Z l Z E N v b H V t b n M x L n t N U E 4 s N X 0 m c X V v d D s s J n F 1 b 3 Q 7 U 2 V j d G l v b j E v N D k w I F B y b 2 p l Y 3 Q g U E N C I C g z K S 9 B d X R v U m V t b 3 Z l Z E N v b H V t b n M x L n t Q Y W N r Y W d l L D Z 9 J n F 1 b 3 Q 7 L C Z x d W 9 0 O 1 N l Y 3 R p b 2 4 x L z Q 5 M C B Q c m 9 q Z W N 0 I F B D Q i A o M y k v Q X V 0 b 1 J l b W 9 2 Z W R D b 2 x 1 b W 5 z M S 5 7 V H l w Z S w 3 f S Z x d W 9 0 O y w m c X V v d D t T Z W N 0 a W 9 u M S 8 0 O T A g U H J v a m V j d C B Q Q 0 I g K D M p L 0 F 1 d G 9 S Z W 1 v d m V k Q 2 9 s d W 1 u c z E u e 1 N 1 c H B s a W V y L D h 9 J n F 1 b 3 Q 7 L C Z x d W 9 0 O 1 N l Y 3 R p b 2 4 x L z Q 5 M C B Q c m 9 q Z W N 0 I F B D Q i A o M y k v Q X V 0 b 1 J l b W 9 2 Z W R D b 2 x 1 b W 5 z M S 5 7 R G l n a S 1 L Z X l f U E 4 s O X 0 m c X V v d D s s J n F 1 b 3 Q 7 U 2 V j d G l v b j E v N D k w I F B y b 2 p l Y 3 Q g U E N C I C g z K S 9 B d X R v U m V t b 3 Z l Z E N v b H V t b n M x L n t Q c m l j Z S w x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A 6 M j U 6 M j k u M j A w N j E 2 M l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D B m N T h k M i 1 m N j J m L T Q z N D g t Y T A w Y i 0 1 O G U x M j k 1 M G U 2 Z T g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Q p L 0 F 1 d G 9 S Z W 1 v d m V k Q 2 9 s d W 1 u c z E u e 1 J l Z m V y Z W 5 j Z S w w f S Z x d W 9 0 O y w m c X V v d D t T Z W N 0 a W 9 u M S 8 0 O T A g U H J v a m V j d C B Q Q 0 I g K D Q p L 0 F 1 d G 9 S Z W 1 v d m V k Q 2 9 s d W 1 u c z E u e 0 R l c 2 N y a X B 0 a W 9 u L D F 9 J n F 1 b 3 Q 7 L C Z x d W 9 0 O 1 N l Y 3 R p b 2 4 x L z Q 5 M C B Q c m 9 q Z W N 0 I F B D Q i A o N C k v Q X V 0 b 1 J l b W 9 2 Z W R D b 2 x 1 b W 5 z M S 5 7 V m F s d W U s M n 0 m c X V v d D s s J n F 1 b 3 Q 7 U 2 V j d G l v b j E v N D k w I F B y b 2 p l Y 3 Q g U E N C I C g 0 K S 9 B d X R v U m V t b 3 Z l Z E N v b H V t b n M x L n t R d H k s M 3 0 m c X V v d D s s J n F 1 b 3 Q 7 U 2 V j d G l v b j E v N D k w I F B y b 2 p l Y 3 Q g U E N C I C g 0 K S 9 B d X R v U m V t b 3 Z l Z E N v b H V t b n M x L n t N Y W 5 1 Z m F j d H V y Z X I u M S w 0 f S Z x d W 9 0 O y w m c X V v d D t T Z W N 0 a W 9 u M S 8 0 O T A g U H J v a m V j d C B Q Q 0 I g K D Q p L 0 F 1 d G 9 S Z W 1 v d m V k Q 2 9 s d W 1 u c z E u e 0 1 Q T i w 1 f S Z x d W 9 0 O y w m c X V v d D t T Z W N 0 a W 9 u M S 8 0 O T A g U H J v a m V j d C B Q Q 0 I g K D Q p L 0 F 1 d G 9 S Z W 1 v d m V k Q 2 9 s d W 1 u c z E u e 1 B h Y 2 t h Z 2 U s N n 0 m c X V v d D s s J n F 1 b 3 Q 7 U 2 V j d G l v b j E v N D k w I F B y b 2 p l Y 3 Q g U E N C I C g 0 K S 9 B d X R v U m V t b 3 Z l Z E N v b H V t b n M x L n t U e X B l L D d 9 J n F 1 b 3 Q 7 L C Z x d W 9 0 O 1 N l Y 3 R p b 2 4 x L z Q 5 M C B Q c m 9 q Z W N 0 I F B D Q i A o N C k v Q X V 0 b 1 J l b W 9 2 Z W R D b 2 x 1 b W 5 z M S 5 7 U 3 V w c G x p Z X I s O H 0 m c X V v d D s s J n F 1 b 3 Q 7 U 2 V j d G l v b j E v N D k w I F B y b 2 p l Y 3 Q g U E N C I C g 0 K S 9 B d X R v U m V t b 3 Z l Z E N v b H V t b n M x L n t E a W d p L U t l e V 9 Q T i w 5 f S Z x d W 9 0 O y w m c X V v d D t T Z W N 0 a W 9 u M S 8 0 O T A g U H J v a m V j d C B Q Q 0 I g K D Q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0 K S 9 B d X R v U m V t b 3 Z l Z E N v b H V t b n M x L n t S Z W Z l c m V u Y 2 U s M H 0 m c X V v d D s s J n F 1 b 3 Q 7 U 2 V j d G l v b j E v N D k w I F B y b 2 p l Y 3 Q g U E N C I C g 0 K S 9 B d X R v U m V t b 3 Z l Z E N v b H V t b n M x L n t E Z X N j c m l w d G l v b i w x f S Z x d W 9 0 O y w m c X V v d D t T Z W N 0 a W 9 u M S 8 0 O T A g U H J v a m V j d C B Q Q 0 I g K D Q p L 0 F 1 d G 9 S Z W 1 v d m V k Q 2 9 s d W 1 u c z E u e 1 Z h b H V l L D J 9 J n F 1 b 3 Q 7 L C Z x d W 9 0 O 1 N l Y 3 R p b 2 4 x L z Q 5 M C B Q c m 9 q Z W N 0 I F B D Q i A o N C k v Q X V 0 b 1 J l b W 9 2 Z W R D b 2 x 1 b W 5 z M S 5 7 U X R 5 L D N 9 J n F 1 b 3 Q 7 L C Z x d W 9 0 O 1 N l Y 3 R p b 2 4 x L z Q 5 M C B Q c m 9 q Z W N 0 I F B D Q i A o N C k v Q X V 0 b 1 J l b W 9 2 Z W R D b 2 x 1 b W 5 z M S 5 7 T W F u d W Z h Y 3 R 1 c m V y L j E s N H 0 m c X V v d D s s J n F 1 b 3 Q 7 U 2 V j d G l v b j E v N D k w I F B y b 2 p l Y 3 Q g U E N C I C g 0 K S 9 B d X R v U m V t b 3 Z l Z E N v b H V t b n M x L n t N U E 4 s N X 0 m c X V v d D s s J n F 1 b 3 Q 7 U 2 V j d G l v b j E v N D k w I F B y b 2 p l Y 3 Q g U E N C I C g 0 K S 9 B d X R v U m V t b 3 Z l Z E N v b H V t b n M x L n t Q Y W N r Y W d l L D Z 9 J n F 1 b 3 Q 7 L C Z x d W 9 0 O 1 N l Y 3 R p b 2 4 x L z Q 5 M C B Q c m 9 q Z W N 0 I F B D Q i A o N C k v Q X V 0 b 1 J l b W 9 2 Z W R D b 2 x 1 b W 5 z M S 5 7 V H l w Z S w 3 f S Z x d W 9 0 O y w m c X V v d D t T Z W N 0 a W 9 u M S 8 0 O T A g U H J v a m V j d C B Q Q 0 I g K D Q p L 0 F 1 d G 9 S Z W 1 v d m V k Q 2 9 s d W 1 u c z E u e 1 N 1 c H B s a W V y L D h 9 J n F 1 b 3 Q 7 L C Z x d W 9 0 O 1 N l Y 3 R p b 2 4 x L z Q 5 M C B Q c m 9 q Z W N 0 I F B D Q i A o N C k v Q X V 0 b 1 J l b W 9 2 Z W R D b 2 x 1 b W 5 z M S 5 7 R G l n a S 1 L Z X l f U E 4 s O X 0 m c X V v d D s s J n F 1 b 3 Q 7 U 2 V j d G l v b j E v N D k w I F B y b 2 p l Y 3 Q g U E N C I C g 0 K S 9 B d X R v U m V t b 3 Z l Z E N v b H V t b n M x L n t Q c m l j Z S w x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w Z X J t d X Q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N 1 c H B y a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G V y b X V 0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G V y b X V 0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G V y b X V 0 J U M z J U E 5 Z X M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3 M T 4 R W b 4 Y S L B + T m M s T n Z + A A A A A A I A A A A A A B B m A A A A A Q A A I A A A A P t x P l w W x e b H a f W x h L u S B j L J V q + U V 3 u I / 9 l O 8 B u l L K p i A A A A A A 6 A A A A A A g A A I A A A A I X J 8 r V d 3 G V w n K M I l e z o i 1 E l v T Z N r I k H m 6 T o 6 e T 8 h b A n U A A A A N I M a N V J 2 c V u x Y m 9 Q p N b u 3 1 V z x B F A H I c z a b V x y A C I q 8 s E R 2 P J 4 R s t + h y O K L r R N s q G / t j m 7 5 O O 0 c w R b i o s D K 0 9 k 7 n S F L I n H / x b q c k / t I G j u R W Q A A A A C 1 j b I m 1 T Z I s k y N T a E h 2 b F 6 6 s g S L X K Q V w P D u E O / 9 r T N v 6 3 2 m P f a u i S E n E o 3 k g N / A j 1 L u m N g F l w i f V l 5 O D 1 2 z 6 N s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Sys_BOM</vt:lpstr>
      <vt:lpstr>PCB_BOM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Patrick Riachi</cp:lastModifiedBy>
  <dcterms:created xsi:type="dcterms:W3CDTF">2023-11-25T20:49:04Z</dcterms:created>
  <dcterms:modified xsi:type="dcterms:W3CDTF">2024-02-19T01:18:07Z</dcterms:modified>
</cp:coreProperties>
</file>