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BI_MASTER\TCC\"/>
    </mc:Choice>
  </mc:AlternateContent>
  <xr:revisionPtr revIDLastSave="0" documentId="8_{0B5D6D46-D01E-4278-BDE3-35EA6F35DB2E}" xr6:coauthVersionLast="47" xr6:coauthVersionMax="47" xr10:uidLastSave="{00000000-0000-0000-0000-000000000000}"/>
  <bookViews>
    <workbookView xWindow="-108" yWindow="-108" windowWidth="23256" windowHeight="12576" activeTab="2" xr2:uid="{1EB3BF7B-5894-4312-B3FE-E90822D40B87}"/>
  </bookViews>
  <sheets>
    <sheet name="Relatório de Respostas 1" sheetId="2" r:id="rId1"/>
    <sheet name="Relatório de População 1" sheetId="3" r:id="rId2"/>
    <sheet name="Planilha1" sheetId="1" r:id="rId3"/>
  </sheets>
  <definedNames>
    <definedName name="solver_adj" localSheetId="2" hidden="1">Planilha1!$B$2:$U$10</definedName>
    <definedName name="solver_cvg" localSheetId="2" hidden="1">0.01</definedName>
    <definedName name="solver_drv" localSheetId="2" hidden="1">2</definedName>
    <definedName name="solver_eng" localSheetId="2" hidden="1">3</definedName>
    <definedName name="solver_est" localSheetId="2" hidden="1">1</definedName>
    <definedName name="solver_itr" localSheetId="2" hidden="1">2147483647</definedName>
    <definedName name="solver_lhs1" localSheetId="2" hidden="1">Planilha1!$B$2:$U$10</definedName>
    <definedName name="solver_lhs2" localSheetId="2" hidden="1">Planilha1!$B$2:$U$10</definedName>
    <definedName name="solver_lhs3" localSheetId="2" hidden="1">Planilha1!$B$41</definedName>
    <definedName name="solver_lhs4" localSheetId="2" hidden="1">Planilha1!$V$11</definedName>
    <definedName name="solver_lhs5" localSheetId="2" hidden="1">Planilha1!$V$38</definedName>
    <definedName name="solver_lhs6" localSheetId="2" hidden="1">Planilha1!$V$52</definedName>
    <definedName name="solver_lhs7" localSheetId="2" hidden="1">Planilha1!$W$38</definedName>
    <definedName name="solver_mip" localSheetId="2" hidden="1">2147483647</definedName>
    <definedName name="solver_mni" localSheetId="2" hidden="1">1000</definedName>
    <definedName name="solver_mrt" localSheetId="2" hidden="1">0.75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7</definedName>
    <definedName name="solver_nwt" localSheetId="2" hidden="1">1</definedName>
    <definedName name="solver_opt" localSheetId="2" hidden="1">Planilha1!$L$41</definedName>
    <definedName name="solver_pre" localSheetId="2" hidden="1">0.000001</definedName>
    <definedName name="solver_rbv" localSheetId="2" hidden="1">2</definedName>
    <definedName name="solver_rel1" localSheetId="2" hidden="1">5</definedName>
    <definedName name="solver_rel2" localSheetId="2" hidden="1">4</definedName>
    <definedName name="solver_rel3" localSheetId="2" hidden="1">2</definedName>
    <definedName name="solver_rel4" localSheetId="2" hidden="1">2</definedName>
    <definedName name="solver_rel5" localSheetId="2" hidden="1">2</definedName>
    <definedName name="solver_rel6" localSheetId="2" hidden="1">2</definedName>
    <definedName name="solver_rel7" localSheetId="2" hidden="1">2</definedName>
    <definedName name="solver_rhs1" localSheetId="2" hidden="1">"binário"</definedName>
    <definedName name="solver_rhs2" localSheetId="2" hidden="1">"número inteiro"</definedName>
    <definedName name="solver_rhs3" localSheetId="2" hidden="1">1</definedName>
    <definedName name="solver_rhs4" localSheetId="2" hidden="1">1</definedName>
    <definedName name="solver_rhs5" localSheetId="2" hidden="1">1</definedName>
    <definedName name="solver_rhs6" localSheetId="2" hidden="1">1</definedName>
    <definedName name="solver_rhs7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B33" i="1"/>
  <c r="B47" i="1" s="1"/>
  <c r="C33" i="1"/>
  <c r="C47" i="1" s="1"/>
  <c r="D33" i="1"/>
  <c r="D47" i="1" s="1"/>
  <c r="E33" i="1"/>
  <c r="E47" i="1" s="1"/>
  <c r="F33" i="1"/>
  <c r="F47" i="1" s="1"/>
  <c r="G33" i="1"/>
  <c r="H33" i="1"/>
  <c r="I33" i="1"/>
  <c r="I47" i="1" s="1"/>
  <c r="J33" i="1"/>
  <c r="J47" i="1" s="1"/>
  <c r="K33" i="1"/>
  <c r="K47" i="1" s="1"/>
  <c r="L33" i="1"/>
  <c r="L47" i="1" s="1"/>
  <c r="M33" i="1"/>
  <c r="M47" i="1" s="1"/>
  <c r="N33" i="1"/>
  <c r="N47" i="1" s="1"/>
  <c r="O33" i="1"/>
  <c r="O47" i="1" s="1"/>
  <c r="P33" i="1"/>
  <c r="P47" i="1" s="1"/>
  <c r="Q33" i="1"/>
  <c r="Q47" i="1" s="1"/>
  <c r="R33" i="1"/>
  <c r="R47" i="1" s="1"/>
  <c r="S33" i="1"/>
  <c r="S47" i="1" s="1"/>
  <c r="T33" i="1"/>
  <c r="T47" i="1" s="1"/>
  <c r="U33" i="1"/>
  <c r="U47" i="1" s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E15" i="1"/>
  <c r="E16" i="1"/>
  <c r="E17" i="1"/>
  <c r="E18" i="1"/>
  <c r="E19" i="1"/>
  <c r="E20" i="1"/>
  <c r="E21" i="1"/>
  <c r="E22" i="1"/>
  <c r="V2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B41" i="1" l="1"/>
  <c r="F49" i="1"/>
  <c r="M50" i="1"/>
  <c r="Q49" i="1"/>
  <c r="V34" i="1" a="1"/>
  <c r="V34" i="1" s="1"/>
  <c r="S48" i="1" s="1"/>
  <c r="V32" i="1" a="1"/>
  <c r="V32" i="1" s="1"/>
  <c r="K46" i="1" s="1"/>
  <c r="D46" i="1"/>
  <c r="H51" i="1"/>
  <c r="L50" i="1"/>
  <c r="C50" i="1"/>
  <c r="H49" i="1"/>
  <c r="L48" i="1"/>
  <c r="J46" i="1"/>
  <c r="C46" i="1"/>
  <c r="K50" i="1"/>
  <c r="R48" i="1"/>
  <c r="J48" i="1"/>
  <c r="B48" i="1"/>
  <c r="N38" i="1"/>
  <c r="I46" i="1"/>
  <c r="B46" i="1"/>
  <c r="J50" i="1"/>
  <c r="N49" i="1"/>
  <c r="Q48" i="1"/>
  <c r="I48" i="1"/>
  <c r="W34" i="1"/>
  <c r="D49" i="1"/>
  <c r="L51" i="1"/>
  <c r="P48" i="1"/>
  <c r="H46" i="1"/>
  <c r="D51" i="1"/>
  <c r="T49" i="1"/>
  <c r="L49" i="1"/>
  <c r="H48" i="1"/>
  <c r="G46" i="1"/>
  <c r="O50" i="1"/>
  <c r="O48" i="1"/>
  <c r="F48" i="1"/>
  <c r="V11" i="1"/>
  <c r="E46" i="1"/>
  <c r="N50" i="1"/>
  <c r="I49" i="1"/>
  <c r="M48" i="1"/>
  <c r="E48" i="1"/>
  <c r="P51" i="1"/>
  <c r="D48" i="1"/>
  <c r="N48" i="1"/>
  <c r="F51" i="1"/>
  <c r="M51" i="1"/>
  <c r="E51" i="1"/>
  <c r="I50" i="1"/>
  <c r="M49" i="1"/>
  <c r="E49" i="1"/>
  <c r="W33" i="1"/>
  <c r="D50" i="1"/>
  <c r="W32" i="1"/>
  <c r="K48" i="1"/>
  <c r="C48" i="1"/>
  <c r="F46" i="1"/>
  <c r="K38" i="1"/>
  <c r="K49" i="1"/>
  <c r="W37" i="1"/>
  <c r="C38" i="1"/>
  <c r="C49" i="1"/>
  <c r="R38" i="1"/>
  <c r="J38" i="1"/>
  <c r="B49" i="1"/>
  <c r="I51" i="1"/>
  <c r="P49" i="1"/>
  <c r="G49" i="1"/>
  <c r="G48" i="1"/>
  <c r="H38" i="1"/>
  <c r="G51" i="1"/>
  <c r="G38" i="1"/>
  <c r="O51" i="1"/>
  <c r="O49" i="1"/>
  <c r="N51" i="1"/>
  <c r="B50" i="1"/>
  <c r="G47" i="1"/>
  <c r="F38" i="1"/>
  <c r="V33" i="1" a="1"/>
  <c r="V33" i="1" s="1"/>
  <c r="P38" i="1"/>
  <c r="H47" i="1"/>
  <c r="H50" i="1"/>
  <c r="G50" i="1"/>
  <c r="I38" i="1"/>
  <c r="F50" i="1"/>
  <c r="W36" i="1"/>
  <c r="E50" i="1"/>
  <c r="V36" i="1" a="1"/>
  <c r="V36" i="1" s="1"/>
  <c r="S49" i="1"/>
  <c r="S38" i="1"/>
  <c r="V35" i="1" a="1"/>
  <c r="V35" i="1" s="1"/>
  <c r="U49" i="1" s="1"/>
  <c r="O38" i="1"/>
  <c r="J49" i="1"/>
  <c r="R49" i="1"/>
  <c r="W35" i="1"/>
  <c r="Q38" i="1"/>
  <c r="C51" i="1"/>
  <c r="B51" i="1"/>
  <c r="E38" i="1"/>
  <c r="U38" i="1"/>
  <c r="M38" i="1"/>
  <c r="T38" i="1"/>
  <c r="L38" i="1"/>
  <c r="D38" i="1"/>
  <c r="J51" i="1"/>
  <c r="K51" i="1"/>
  <c r="V37" i="1" a="1"/>
  <c r="V37" i="1" s="1"/>
  <c r="B29" i="1"/>
  <c r="B38" i="1" s="1"/>
  <c r="V30" i="1" a="1"/>
  <c r="V30" i="1" s="1"/>
  <c r="V31" i="1" a="1"/>
  <c r="V31" i="1" s="1"/>
  <c r="P46" i="1" l="1"/>
  <c r="U48" i="1"/>
  <c r="L46" i="1"/>
  <c r="N46" i="1"/>
  <c r="Q46" i="1"/>
  <c r="R46" i="1"/>
  <c r="S46" i="1"/>
  <c r="U46" i="1"/>
  <c r="T46" i="1"/>
  <c r="T48" i="1"/>
  <c r="O46" i="1"/>
  <c r="M46" i="1"/>
  <c r="V47" i="1"/>
  <c r="V49" i="1"/>
  <c r="Q50" i="1"/>
  <c r="T50" i="1"/>
  <c r="P50" i="1"/>
  <c r="U50" i="1"/>
  <c r="R50" i="1"/>
  <c r="S50" i="1"/>
  <c r="S51" i="1"/>
  <c r="Q51" i="1"/>
  <c r="T51" i="1"/>
  <c r="R51" i="1"/>
  <c r="U51" i="1"/>
  <c r="V29" i="1" a="1"/>
  <c r="V29" i="1" s="1"/>
  <c r="L41" i="1" s="1"/>
  <c r="E14" i="1"/>
  <c r="V48" i="1" l="1"/>
  <c r="V46" i="1"/>
  <c r="V50" i="1"/>
  <c r="V51" i="1"/>
  <c r="R45" i="1"/>
  <c r="O44" i="1"/>
  <c r="W31" i="1"/>
  <c r="W30" i="1"/>
  <c r="H43" i="1"/>
  <c r="B45" i="1"/>
  <c r="B44" i="1"/>
  <c r="B43" i="1"/>
  <c r="W29" i="1"/>
  <c r="Q43" i="1"/>
  <c r="G43" i="1"/>
  <c r="P43" i="1"/>
  <c r="F43" i="1"/>
  <c r="L45" i="1"/>
  <c r="D45" i="1"/>
  <c r="J45" i="1"/>
  <c r="E45" i="1"/>
  <c r="O43" i="1"/>
  <c r="K45" i="1"/>
  <c r="C45" i="1"/>
  <c r="N43" i="1"/>
  <c r="M43" i="1"/>
  <c r="Q45" i="1"/>
  <c r="I45" i="1"/>
  <c r="H45" i="1"/>
  <c r="M45" i="1"/>
  <c r="E43" i="1"/>
  <c r="C43" i="1"/>
  <c r="J43" i="1"/>
  <c r="P45" i="1"/>
  <c r="U43" i="1"/>
  <c r="I43" i="1"/>
  <c r="O45" i="1"/>
  <c r="G45" i="1"/>
  <c r="R43" i="1"/>
  <c r="N45" i="1"/>
  <c r="F45" i="1"/>
  <c r="G44" i="1"/>
  <c r="J44" i="1"/>
  <c r="M44" i="1"/>
  <c r="E44" i="1"/>
  <c r="N44" i="1"/>
  <c r="T43" i="1"/>
  <c r="L43" i="1"/>
  <c r="D43" i="1"/>
  <c r="L44" i="1"/>
  <c r="D44" i="1"/>
  <c r="I44" i="1"/>
  <c r="H44" i="1"/>
  <c r="F44" i="1"/>
  <c r="S43" i="1"/>
  <c r="K43" i="1"/>
  <c r="K44" i="1"/>
  <c r="C44" i="1"/>
  <c r="W38" i="1" l="1"/>
  <c r="V38" i="1"/>
  <c r="V43" i="1"/>
  <c r="U45" i="1"/>
  <c r="T44" i="1"/>
  <c r="T45" i="1"/>
  <c r="S45" i="1"/>
  <c r="R44" i="1"/>
  <c r="U44" i="1"/>
  <c r="P44" i="1"/>
  <c r="Q44" i="1"/>
  <c r="S44" i="1"/>
  <c r="V44" i="1" l="1"/>
  <c r="V45" i="1"/>
  <c r="V5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<sst xmlns="http://schemas.openxmlformats.org/spreadsheetml/2006/main" count="439" uniqueCount="148">
  <si>
    <t>Banco 1</t>
  </si>
  <si>
    <t>banco 2</t>
  </si>
  <si>
    <t>banco 3</t>
  </si>
  <si>
    <t>Tempo de carga (min)</t>
  </si>
  <si>
    <t xml:space="preserve">Limite da fila </t>
  </si>
  <si>
    <t>Blocos contíguos</t>
  </si>
  <si>
    <t>Total da fila no Horário (Restrição)</t>
  </si>
  <si>
    <t>Restrição de Janela de carga</t>
  </si>
  <si>
    <t>Restrição SOMA Cromossomo</t>
  </si>
  <si>
    <t>restricao blocos contíguos BD1</t>
  </si>
  <si>
    <t>restricao blocos contíguos BD2</t>
  </si>
  <si>
    <t>restricao blocos contíguos BD3</t>
  </si>
  <si>
    <t>Peso da Hora</t>
  </si>
  <si>
    <t>Função Objetivo (minimizar)</t>
  </si>
  <si>
    <t>Peso horário de Inicio</t>
  </si>
  <si>
    <t>CROMOSSOMOS:</t>
  </si>
  <si>
    <t>Restrição de obrigatoriedade de carga</t>
  </si>
  <si>
    <t>Microsoft Excel 16.0 Relatório de Respostas</t>
  </si>
  <si>
    <t>Planilha: [Exemplo de modelagem (version 6) - Versao boa para segmento - Testar parametros no Solver.xlsx]Planilha1</t>
  </si>
  <si>
    <t>Relatório Criado: 20/12/2021 14:11:51</t>
  </si>
  <si>
    <t>Resultado: O Solver fez uma convergência para a solução atual. Todas as Restrições foram satisfeitas.</t>
  </si>
  <si>
    <t>Mecanismo do Solver</t>
  </si>
  <si>
    <t>Mecanismo: Evolutionary</t>
  </si>
  <si>
    <t>Tempo da Solução: 22,625 Segundos.</t>
  </si>
  <si>
    <t>Iterações: 2008 Subproblemas: 8262</t>
  </si>
  <si>
    <t>Opções do Solver</t>
  </si>
  <si>
    <t>Tempo Máx. Ilimitado,  Iterações Ilimitado, Precision 0,000001, Usar Escala Automática</t>
  </si>
  <si>
    <t xml:space="preserve"> Convergência 0,05, Tamanho da População 1000, Propagação Aleatória 0, Taxa de Mutação 0,75, Tempo sem Aperfeiçoamento 100 s</t>
  </si>
  <si>
    <t>Subproblemas Máx. Ilimitado, Soluç. Máx. Núm. Inteiro Ilimitado, Tolerância de Número Inteiro 1%, Assumir Não Negativo</t>
  </si>
  <si>
    <t>Célula do Objetivo (Mín.)</t>
  </si>
  <si>
    <t>Célula</t>
  </si>
  <si>
    <t>Nome</t>
  </si>
  <si>
    <t>Valor Original</t>
  </si>
  <si>
    <t>Valor Final</t>
  </si>
  <si>
    <t>Células Variáveis</t>
  </si>
  <si>
    <t>Número Inteiro</t>
  </si>
  <si>
    <t>Restrições</t>
  </si>
  <si>
    <t>Valor da Célula</t>
  </si>
  <si>
    <t>Fórmula</t>
  </si>
  <si>
    <t>Status</t>
  </si>
  <si>
    <t>Margem de Atraso</t>
  </si>
  <si>
    <t>$H$9</t>
  </si>
  <si>
    <t>banco 2 Restriçao de blocos Contíguos</t>
  </si>
  <si>
    <t>$B$2</t>
  </si>
  <si>
    <t>$C$2</t>
  </si>
  <si>
    <t>$D$2</t>
  </si>
  <si>
    <t>$E$2</t>
  </si>
  <si>
    <t>$F$2</t>
  </si>
  <si>
    <t>$G$2</t>
  </si>
  <si>
    <t>$H$2</t>
  </si>
  <si>
    <t>$I$2</t>
  </si>
  <si>
    <t>$J$2</t>
  </si>
  <si>
    <t>$K$2</t>
  </si>
  <si>
    <t>$L$2</t>
  </si>
  <si>
    <t>$M$2</t>
  </si>
  <si>
    <t>$N$2</t>
  </si>
  <si>
    <t>$O$2</t>
  </si>
  <si>
    <t>$P$2</t>
  </si>
  <si>
    <t>$Q$2</t>
  </si>
  <si>
    <t>$R$2</t>
  </si>
  <si>
    <t>$S$2</t>
  </si>
  <si>
    <t>$T$2</t>
  </si>
  <si>
    <t>$U$2</t>
  </si>
  <si>
    <t>$B$3</t>
  </si>
  <si>
    <t>$C$3</t>
  </si>
  <si>
    <t>$D$3</t>
  </si>
  <si>
    <t>$E$3</t>
  </si>
  <si>
    <t>$F$3</t>
  </si>
  <si>
    <t>$G$3</t>
  </si>
  <si>
    <t>$H$3</t>
  </si>
  <si>
    <t>$I$3</t>
  </si>
  <si>
    <t>$J$3</t>
  </si>
  <si>
    <t>$K$3</t>
  </si>
  <si>
    <t>$L$3</t>
  </si>
  <si>
    <t>$M$3</t>
  </si>
  <si>
    <t>$N$3</t>
  </si>
  <si>
    <t>$O$3</t>
  </si>
  <si>
    <t>$P$3</t>
  </si>
  <si>
    <t>$Q$3</t>
  </si>
  <si>
    <t>$R$3</t>
  </si>
  <si>
    <t>$S$3</t>
  </si>
  <si>
    <t>$T$3</t>
  </si>
  <si>
    <t>$U$3</t>
  </si>
  <si>
    <t>$B$4</t>
  </si>
  <si>
    <t>$C$4</t>
  </si>
  <si>
    <t>$D$4</t>
  </si>
  <si>
    <t>$E$4</t>
  </si>
  <si>
    <t>$F$4</t>
  </si>
  <si>
    <t>$G$4</t>
  </si>
  <si>
    <t>$H$4</t>
  </si>
  <si>
    <t>$I$4</t>
  </si>
  <si>
    <t>$J$4</t>
  </si>
  <si>
    <t>$K$4</t>
  </si>
  <si>
    <t>$L$4</t>
  </si>
  <si>
    <t>$M$4</t>
  </si>
  <si>
    <t>$N$4</t>
  </si>
  <si>
    <t>$O$4</t>
  </si>
  <si>
    <t>$P$4</t>
  </si>
  <si>
    <t>$Q$4</t>
  </si>
  <si>
    <t>$R$4</t>
  </si>
  <si>
    <t>$S$4</t>
  </si>
  <si>
    <t>$T$4</t>
  </si>
  <si>
    <t>$U$4</t>
  </si>
  <si>
    <t>$V$20</t>
  </si>
  <si>
    <t>Total da fila no Horário (Restrição) Peso horário de Inicio</t>
  </si>
  <si>
    <t>$V$20=1</t>
  </si>
  <si>
    <t>Associação</t>
  </si>
  <si>
    <t>$V$28</t>
  </si>
  <si>
    <t>$V$28=1</t>
  </si>
  <si>
    <t>$V$5</t>
  </si>
  <si>
    <t>$V$5=1</t>
  </si>
  <si>
    <t>$W$20</t>
  </si>
  <si>
    <t>Total da fila no Horário (Restrição) Restrição SOMA Cromossomo</t>
  </si>
  <si>
    <t>$W$20=1</t>
  </si>
  <si>
    <t>$B$2:$U$4=Binário</t>
  </si>
  <si>
    <t>$B$2:$U$4=Número Inteiro</t>
  </si>
  <si>
    <t>Microsoft Excel 16.0 Relatório de População</t>
  </si>
  <si>
    <t>Relatório Criado: 20/12/2021 14:11:52</t>
  </si>
  <si>
    <t>Melhor</t>
  </si>
  <si>
    <t>Valor</t>
  </si>
  <si>
    <t>Média</t>
  </si>
  <si>
    <t>Padrão</t>
  </si>
  <si>
    <t>Desvio</t>
  </si>
  <si>
    <t>Máximo</t>
  </si>
  <si>
    <t>Mínimo</t>
  </si>
  <si>
    <t>banco 4</t>
  </si>
  <si>
    <t>banco 5</t>
  </si>
  <si>
    <t>banco 6</t>
  </si>
  <si>
    <t>banco 7</t>
  </si>
  <si>
    <t>banco 8</t>
  </si>
  <si>
    <t>banco 9</t>
  </si>
  <si>
    <t>Banco 4</t>
  </si>
  <si>
    <t>Banco 5</t>
  </si>
  <si>
    <t>Banco 6</t>
  </si>
  <si>
    <t>Banco 7</t>
  </si>
  <si>
    <t>Banco 8</t>
  </si>
  <si>
    <t>Banco 9</t>
  </si>
  <si>
    <t>restricao blocos contíguos BD4</t>
  </si>
  <si>
    <t>restricao blocos contíguos BD5</t>
  </si>
  <si>
    <t>restricao blocos contíguos BD6</t>
  </si>
  <si>
    <t>restricao blocos contíguos BD7</t>
  </si>
  <si>
    <t>restricao blocos contíguos BD8</t>
  </si>
  <si>
    <t>restricao blocos contíguos BD9</t>
  </si>
  <si>
    <t>Restrição Total de limite de fila</t>
  </si>
  <si>
    <t>Restrição Total de Soma Cromossomo</t>
  </si>
  <si>
    <t xml:space="preserve"> Restrição total de obrigatoriedade de carga</t>
  </si>
  <si>
    <t xml:space="preserve">Restrição total de blocos contíguos </t>
  </si>
  <si>
    <t>Consumo de fila (cores de processamento)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</si>
</sst>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A010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0" xfId="0" applyFont="1"/>
    <xf numFmtId="0" fontId="0" fillId="0" borderId="1" xfId="0" applyBorder="1"/>
    <xf numFmtId="0" fontId="0" fillId="7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6" borderId="8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6" borderId="9" xfId="0" applyFill="1" applyBorder="1" applyAlignment="1">
      <alignment horizontal="left" wrapText="1"/>
    </xf>
    <xf numFmtId="0" fontId="0" fillId="8" borderId="11" xfId="0" applyFill="1" applyBorder="1" applyAlignment="1">
      <alignment vertical="center"/>
    </xf>
    <xf numFmtId="20" fontId="0" fillId="0" borderId="12" xfId="0" applyNumberForma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4" fillId="9" borderId="1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wrapText="1"/>
    </xf>
    <xf numFmtId="0" fontId="0" fillId="7" borderId="10" xfId="0" applyFill="1" applyBorder="1" applyAlignment="1">
      <alignment vertical="center" wrapText="1"/>
    </xf>
    <xf numFmtId="0" fontId="5" fillId="10" borderId="0" xfId="0" applyFont="1" applyFill="1" applyAlignment="1">
      <alignment horizontal="center" vertical="center" wrapText="1"/>
    </xf>
    <xf numFmtId="0" fontId="0" fillId="11" borderId="13" xfId="0" applyFill="1" applyBorder="1" applyAlignment="1">
      <alignment horizontal="center"/>
    </xf>
    <xf numFmtId="0" fontId="3" fillId="12" borderId="0" xfId="0" applyFont="1" applyFill="1"/>
    <xf numFmtId="1" fontId="0" fillId="3" borderId="16" xfId="0" applyNumberFormat="1" applyFill="1" applyBorder="1" applyAlignment="1">
      <alignment horizontal="center"/>
    </xf>
    <xf numFmtId="1" fontId="0" fillId="3" borderId="17" xfId="0" applyNumberForma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13" borderId="0" xfId="0" applyFill="1"/>
    <xf numFmtId="0" fontId="0" fillId="13" borderId="14" xfId="0" applyFill="1" applyBorder="1" applyAlignment="1">
      <alignment horizontal="center" vertical="center" wrapText="1"/>
    </xf>
    <xf numFmtId="1" fontId="0" fillId="11" borderId="13" xfId="0" applyNumberFormat="1" applyFill="1" applyBorder="1" applyAlignment="1">
      <alignment horizontal="center"/>
    </xf>
    <xf numFmtId="0" fontId="3" fillId="0" borderId="0" xfId="0" applyFont="1"/>
    <xf numFmtId="0" fontId="0" fillId="0" borderId="21" xfId="0" applyFill="1" applyBorder="1" applyAlignment="1"/>
    <xf numFmtId="0" fontId="7" fillId="0" borderId="20" xfId="0" applyFont="1" applyFill="1" applyBorder="1" applyAlignment="1">
      <alignment horizontal="center"/>
    </xf>
    <xf numFmtId="0" fontId="0" fillId="0" borderId="22" xfId="0" applyFill="1" applyBorder="1" applyAlignment="1"/>
    <xf numFmtId="0" fontId="0" fillId="0" borderId="21" xfId="0" applyNumberFormat="1" applyFill="1" applyBorder="1" applyAlignment="1"/>
    <xf numFmtId="1" fontId="0" fillId="0" borderId="22" xfId="0" applyNumberFormat="1" applyFill="1" applyBorder="1" applyAlignment="1"/>
    <xf numFmtId="1" fontId="0" fillId="0" borderId="21" xfId="0" applyNumberFormat="1" applyFill="1" applyBorder="1" applyAlignment="1"/>
    <xf numFmtId="0" fontId="0" fillId="0" borderId="22" xfId="0" applyNumberFormat="1" applyFill="1" applyBorder="1" applyAlignment="1"/>
    <xf numFmtId="0" fontId="7" fillId="0" borderId="18" xfId="0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1" fontId="0" fillId="11" borderId="1" xfId="0" applyNumberFormat="1" applyFill="1" applyBorder="1" applyAlignment="1">
      <alignment horizontal="center"/>
    </xf>
    <xf numFmtId="0" fontId="0" fillId="5" borderId="15" xfId="0" applyFill="1" applyBorder="1" applyAlignment="1">
      <alignment horizontal="left" wrapText="1"/>
    </xf>
    <xf numFmtId="0" fontId="0" fillId="5" borderId="16" xfId="0" applyFill="1" applyBorder="1" applyAlignment="1">
      <alignment horizontal="left" wrapText="1"/>
    </xf>
    <xf numFmtId="0" fontId="0" fillId="5" borderId="17" xfId="0" applyFill="1" applyBorder="1" applyAlignment="1">
      <alignment horizontal="left" wrapText="1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wrapText="1"/>
    </xf>
    <xf numFmtId="0" fontId="3" fillId="6" borderId="23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 wrapText="1"/>
    </xf>
    <xf numFmtId="0" fontId="0" fillId="13" borderId="17" xfId="0" applyFill="1" applyBorder="1" applyAlignment="1">
      <alignment horizontal="center" vertical="center" wrapText="1"/>
    </xf>
    <xf numFmtId="0" fontId="3" fillId="13" borderId="15" xfId="0" applyFont="1" applyFill="1" applyBorder="1" applyAlignment="1">
      <alignment horizontal="center"/>
    </xf>
    <xf numFmtId="0" fontId="0" fillId="6" borderId="25" xfId="0" applyFont="1" applyFill="1" applyBorder="1" applyAlignment="1">
      <alignment horizontal="center" wrapText="1"/>
    </xf>
    <xf numFmtId="0" fontId="8" fillId="5" borderId="17" xfId="0" applyFont="1" applyFill="1" applyBorder="1" applyAlignment="1">
      <alignment horizontal="center"/>
    </xf>
    <xf numFmtId="0" fontId="0" fillId="5" borderId="15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12" borderId="0" xfId="0" applyFont="1" applyFill="1" applyAlignment="1">
      <alignment vertical="center"/>
    </xf>
    <xf numFmtId="0" fontId="3" fillId="3" borderId="15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9EE3-0ABC-4766-8177-3137EE206FD5}">
  <dimension ref="A1:G90"/>
  <sheetViews>
    <sheetView showGridLines="0" workbookViewId="0"/>
  </sheetViews>
  <sheetFormatPr defaultRowHeight="14.4" x14ac:dyDescent="0.3"/>
  <cols>
    <col min="1" max="1" width="2.33203125" customWidth="1"/>
    <col min="2" max="2" width="23.88671875" bestFit="1" customWidth="1"/>
    <col min="3" max="3" width="55.21875" bestFit="1" customWidth="1"/>
    <col min="4" max="4" width="13.6640625" bestFit="1" customWidth="1"/>
    <col min="5" max="5" width="9.77734375" bestFit="1" customWidth="1"/>
    <col min="6" max="6" width="14" bestFit="1" customWidth="1"/>
    <col min="7" max="7" width="16.6640625" bestFit="1" customWidth="1"/>
  </cols>
  <sheetData>
    <row r="1" spans="1:5" x14ac:dyDescent="0.3">
      <c r="A1" s="36" t="s">
        <v>17</v>
      </c>
    </row>
    <row r="2" spans="1:5" x14ac:dyDescent="0.3">
      <c r="A2" s="36" t="s">
        <v>18</v>
      </c>
    </row>
    <row r="3" spans="1:5" x14ac:dyDescent="0.3">
      <c r="A3" s="36" t="s">
        <v>19</v>
      </c>
    </row>
    <row r="4" spans="1:5" x14ac:dyDescent="0.3">
      <c r="A4" s="36" t="s">
        <v>20</v>
      </c>
    </row>
    <row r="5" spans="1:5" x14ac:dyDescent="0.3">
      <c r="A5" s="36" t="s">
        <v>21</v>
      </c>
    </row>
    <row r="6" spans="1:5" x14ac:dyDescent="0.3">
      <c r="A6" s="36"/>
      <c r="B6" t="s">
        <v>22</v>
      </c>
    </row>
    <row r="7" spans="1:5" x14ac:dyDescent="0.3">
      <c r="A7" s="36"/>
      <c r="B7" t="s">
        <v>23</v>
      </c>
    </row>
    <row r="8" spans="1:5" x14ac:dyDescent="0.3">
      <c r="A8" s="36"/>
      <c r="B8" t="s">
        <v>24</v>
      </c>
    </row>
    <row r="9" spans="1:5" x14ac:dyDescent="0.3">
      <c r="A9" s="36" t="s">
        <v>25</v>
      </c>
    </row>
    <row r="10" spans="1:5" x14ac:dyDescent="0.3">
      <c r="B10" t="s">
        <v>26</v>
      </c>
    </row>
    <row r="11" spans="1:5" x14ac:dyDescent="0.3">
      <c r="B11" t="s">
        <v>27</v>
      </c>
    </row>
    <row r="12" spans="1:5" x14ac:dyDescent="0.3">
      <c r="B12" t="s">
        <v>28</v>
      </c>
    </row>
    <row r="14" spans="1:5" ht="15" thickBot="1" x14ac:dyDescent="0.35">
      <c r="A14" t="s">
        <v>29</v>
      </c>
    </row>
    <row r="15" spans="1:5" ht="15" thickBot="1" x14ac:dyDescent="0.35">
      <c r="B15" s="38" t="s">
        <v>30</v>
      </c>
      <c r="C15" s="38" t="s">
        <v>31</v>
      </c>
      <c r="D15" s="38" t="s">
        <v>32</v>
      </c>
      <c r="E15" s="38" t="s">
        <v>33</v>
      </c>
    </row>
    <row r="16" spans="1:5" ht="15" thickBot="1" x14ac:dyDescent="0.35">
      <c r="B16" s="37" t="s">
        <v>41</v>
      </c>
      <c r="C16" s="37" t="s">
        <v>42</v>
      </c>
      <c r="D16" s="40">
        <v>0</v>
      </c>
      <c r="E16" s="40">
        <v>0</v>
      </c>
    </row>
    <row r="19" spans="1:6" ht="15" thickBot="1" x14ac:dyDescent="0.35">
      <c r="A19" t="s">
        <v>34</v>
      </c>
    </row>
    <row r="20" spans="1:6" ht="15" thickBot="1" x14ac:dyDescent="0.35">
      <c r="B20" s="38" t="s">
        <v>30</v>
      </c>
      <c r="C20" s="38" t="s">
        <v>31</v>
      </c>
      <c r="D20" s="38" t="s">
        <v>32</v>
      </c>
      <c r="E20" s="38" t="s">
        <v>33</v>
      </c>
      <c r="F20" s="38" t="s">
        <v>35</v>
      </c>
    </row>
    <row r="21" spans="1:6" x14ac:dyDescent="0.3">
      <c r="B21" s="39" t="s">
        <v>43</v>
      </c>
      <c r="C21" s="39" t="s">
        <v>0</v>
      </c>
      <c r="D21" s="41">
        <v>0</v>
      </c>
      <c r="E21" s="41">
        <v>0</v>
      </c>
      <c r="F21" s="39" t="s">
        <v>35</v>
      </c>
    </row>
    <row r="22" spans="1:6" x14ac:dyDescent="0.3">
      <c r="B22" s="39" t="s">
        <v>44</v>
      </c>
      <c r="C22" s="39" t="s">
        <v>0</v>
      </c>
      <c r="D22" s="41">
        <v>0</v>
      </c>
      <c r="E22" s="41">
        <v>0</v>
      </c>
      <c r="F22" s="39" t="s">
        <v>35</v>
      </c>
    </row>
    <row r="23" spans="1:6" x14ac:dyDescent="0.3">
      <c r="B23" s="39" t="s">
        <v>45</v>
      </c>
      <c r="C23" s="39" t="s">
        <v>0</v>
      </c>
      <c r="D23" s="41">
        <v>0</v>
      </c>
      <c r="E23" s="41">
        <v>0</v>
      </c>
      <c r="F23" s="39" t="s">
        <v>35</v>
      </c>
    </row>
    <row r="24" spans="1:6" x14ac:dyDescent="0.3">
      <c r="B24" s="39" t="s">
        <v>46</v>
      </c>
      <c r="C24" s="39" t="s">
        <v>0</v>
      </c>
      <c r="D24" s="41">
        <v>0</v>
      </c>
      <c r="E24" s="41">
        <v>0</v>
      </c>
      <c r="F24" s="39" t="s">
        <v>35</v>
      </c>
    </row>
    <row r="25" spans="1:6" x14ac:dyDescent="0.3">
      <c r="B25" s="39" t="s">
        <v>47</v>
      </c>
      <c r="C25" s="39" t="s">
        <v>0</v>
      </c>
      <c r="D25" s="41">
        <v>0</v>
      </c>
      <c r="E25" s="41">
        <v>0</v>
      </c>
      <c r="F25" s="39" t="s">
        <v>35</v>
      </c>
    </row>
    <row r="26" spans="1:6" x14ac:dyDescent="0.3">
      <c r="B26" s="39" t="s">
        <v>48</v>
      </c>
      <c r="C26" s="39" t="s">
        <v>0</v>
      </c>
      <c r="D26" s="41">
        <v>0</v>
      </c>
      <c r="E26" s="41">
        <v>0</v>
      </c>
      <c r="F26" s="39" t="s">
        <v>35</v>
      </c>
    </row>
    <row r="27" spans="1:6" x14ac:dyDescent="0.3">
      <c r="B27" s="39" t="s">
        <v>49</v>
      </c>
      <c r="C27" s="39" t="s">
        <v>0</v>
      </c>
      <c r="D27" s="41">
        <v>0</v>
      </c>
      <c r="E27" s="41">
        <v>0</v>
      </c>
      <c r="F27" s="39" t="s">
        <v>35</v>
      </c>
    </row>
    <row r="28" spans="1:6" x14ac:dyDescent="0.3">
      <c r="B28" s="39" t="s">
        <v>50</v>
      </c>
      <c r="C28" s="39" t="s">
        <v>0</v>
      </c>
      <c r="D28" s="41">
        <v>0</v>
      </c>
      <c r="E28" s="41">
        <v>0</v>
      </c>
      <c r="F28" s="39" t="s">
        <v>35</v>
      </c>
    </row>
    <row r="29" spans="1:6" x14ac:dyDescent="0.3">
      <c r="B29" s="39" t="s">
        <v>51</v>
      </c>
      <c r="C29" s="39" t="s">
        <v>0</v>
      </c>
      <c r="D29" s="41">
        <v>0</v>
      </c>
      <c r="E29" s="41">
        <v>0</v>
      </c>
      <c r="F29" s="39" t="s">
        <v>35</v>
      </c>
    </row>
    <row r="30" spans="1:6" x14ac:dyDescent="0.3">
      <c r="B30" s="39" t="s">
        <v>52</v>
      </c>
      <c r="C30" s="39" t="s">
        <v>0</v>
      </c>
      <c r="D30" s="41">
        <v>0</v>
      </c>
      <c r="E30" s="41">
        <v>0</v>
      </c>
      <c r="F30" s="39" t="s">
        <v>35</v>
      </c>
    </row>
    <row r="31" spans="1:6" x14ac:dyDescent="0.3">
      <c r="B31" s="39" t="s">
        <v>53</v>
      </c>
      <c r="C31" s="39" t="s">
        <v>0</v>
      </c>
      <c r="D31" s="41">
        <v>0</v>
      </c>
      <c r="E31" s="41">
        <v>0</v>
      </c>
      <c r="F31" s="39" t="s">
        <v>35</v>
      </c>
    </row>
    <row r="32" spans="1:6" x14ac:dyDescent="0.3">
      <c r="B32" s="39" t="s">
        <v>54</v>
      </c>
      <c r="C32" s="39" t="s">
        <v>0</v>
      </c>
      <c r="D32" s="41">
        <v>1</v>
      </c>
      <c r="E32" s="41">
        <v>1</v>
      </c>
      <c r="F32" s="39" t="s">
        <v>35</v>
      </c>
    </row>
    <row r="33" spans="2:6" x14ac:dyDescent="0.3">
      <c r="B33" s="39" t="s">
        <v>55</v>
      </c>
      <c r="C33" s="39" t="s">
        <v>0</v>
      </c>
      <c r="D33" s="41">
        <v>0</v>
      </c>
      <c r="E33" s="41">
        <v>0</v>
      </c>
      <c r="F33" s="39" t="s">
        <v>35</v>
      </c>
    </row>
    <row r="34" spans="2:6" x14ac:dyDescent="0.3">
      <c r="B34" s="39" t="s">
        <v>56</v>
      </c>
      <c r="C34" s="39" t="s">
        <v>0</v>
      </c>
      <c r="D34" s="41">
        <v>0</v>
      </c>
      <c r="E34" s="41">
        <v>0</v>
      </c>
      <c r="F34" s="39" t="s">
        <v>35</v>
      </c>
    </row>
    <row r="35" spans="2:6" x14ac:dyDescent="0.3">
      <c r="B35" s="39" t="s">
        <v>57</v>
      </c>
      <c r="C35" s="39" t="s">
        <v>0</v>
      </c>
      <c r="D35" s="41">
        <v>0</v>
      </c>
      <c r="E35" s="41">
        <v>0</v>
      </c>
      <c r="F35" s="39" t="s">
        <v>35</v>
      </c>
    </row>
    <row r="36" spans="2:6" x14ac:dyDescent="0.3">
      <c r="B36" s="39" t="s">
        <v>58</v>
      </c>
      <c r="C36" s="39" t="s">
        <v>0</v>
      </c>
      <c r="D36" s="41">
        <v>0</v>
      </c>
      <c r="E36" s="41">
        <v>0</v>
      </c>
      <c r="F36" s="39" t="s">
        <v>35</v>
      </c>
    </row>
    <row r="37" spans="2:6" x14ac:dyDescent="0.3">
      <c r="B37" s="39" t="s">
        <v>59</v>
      </c>
      <c r="C37" s="39" t="s">
        <v>0</v>
      </c>
      <c r="D37" s="41">
        <v>0</v>
      </c>
      <c r="E37" s="41">
        <v>0</v>
      </c>
      <c r="F37" s="39" t="s">
        <v>35</v>
      </c>
    </row>
    <row r="38" spans="2:6" x14ac:dyDescent="0.3">
      <c r="B38" s="39" t="s">
        <v>60</v>
      </c>
      <c r="C38" s="39" t="s">
        <v>0</v>
      </c>
      <c r="D38" s="41">
        <v>0</v>
      </c>
      <c r="E38" s="41">
        <v>0</v>
      </c>
      <c r="F38" s="39" t="s">
        <v>35</v>
      </c>
    </row>
    <row r="39" spans="2:6" x14ac:dyDescent="0.3">
      <c r="B39" s="39" t="s">
        <v>61</v>
      </c>
      <c r="C39" s="39" t="s">
        <v>0</v>
      </c>
      <c r="D39" s="41">
        <v>0</v>
      </c>
      <c r="E39" s="41">
        <v>0</v>
      </c>
      <c r="F39" s="39" t="s">
        <v>35</v>
      </c>
    </row>
    <row r="40" spans="2:6" x14ac:dyDescent="0.3">
      <c r="B40" s="39" t="s">
        <v>62</v>
      </c>
      <c r="C40" s="39" t="s">
        <v>0</v>
      </c>
      <c r="D40" s="41">
        <v>0</v>
      </c>
      <c r="E40" s="41">
        <v>0</v>
      </c>
      <c r="F40" s="39" t="s">
        <v>35</v>
      </c>
    </row>
    <row r="41" spans="2:6" x14ac:dyDescent="0.3">
      <c r="B41" s="39" t="s">
        <v>63</v>
      </c>
      <c r="C41" s="39" t="s">
        <v>1</v>
      </c>
      <c r="D41" s="41">
        <v>0</v>
      </c>
      <c r="E41" s="41">
        <v>0</v>
      </c>
      <c r="F41" s="39" t="s">
        <v>35</v>
      </c>
    </row>
    <row r="42" spans="2:6" x14ac:dyDescent="0.3">
      <c r="B42" s="39" t="s">
        <v>64</v>
      </c>
      <c r="C42" s="39" t="s">
        <v>1</v>
      </c>
      <c r="D42" s="41">
        <v>1</v>
      </c>
      <c r="E42" s="41">
        <v>1</v>
      </c>
      <c r="F42" s="39" t="s">
        <v>35</v>
      </c>
    </row>
    <row r="43" spans="2:6" x14ac:dyDescent="0.3">
      <c r="B43" s="39" t="s">
        <v>65</v>
      </c>
      <c r="C43" s="39" t="s">
        <v>1</v>
      </c>
      <c r="D43" s="41">
        <v>1</v>
      </c>
      <c r="E43" s="41">
        <v>1</v>
      </c>
      <c r="F43" s="39" t="s">
        <v>35</v>
      </c>
    </row>
    <row r="44" spans="2:6" x14ac:dyDescent="0.3">
      <c r="B44" s="39" t="s">
        <v>66</v>
      </c>
      <c r="C44" s="39" t="s">
        <v>1</v>
      </c>
      <c r="D44" s="41">
        <v>1</v>
      </c>
      <c r="E44" s="41">
        <v>1</v>
      </c>
      <c r="F44" s="39" t="s">
        <v>35</v>
      </c>
    </row>
    <row r="45" spans="2:6" x14ac:dyDescent="0.3">
      <c r="B45" s="39" t="s">
        <v>67</v>
      </c>
      <c r="C45" s="39" t="s">
        <v>1</v>
      </c>
      <c r="D45" s="41">
        <v>1</v>
      </c>
      <c r="E45" s="41">
        <v>1</v>
      </c>
      <c r="F45" s="39" t="s">
        <v>35</v>
      </c>
    </row>
    <row r="46" spans="2:6" x14ac:dyDescent="0.3">
      <c r="B46" s="39" t="s">
        <v>68</v>
      </c>
      <c r="C46" s="39" t="s">
        <v>1</v>
      </c>
      <c r="D46" s="41">
        <v>1</v>
      </c>
      <c r="E46" s="41">
        <v>1</v>
      </c>
      <c r="F46" s="39" t="s">
        <v>35</v>
      </c>
    </row>
    <row r="47" spans="2:6" x14ac:dyDescent="0.3">
      <c r="B47" s="39" t="s">
        <v>69</v>
      </c>
      <c r="C47" s="39" t="s">
        <v>1</v>
      </c>
      <c r="D47" s="41">
        <v>1</v>
      </c>
      <c r="E47" s="41">
        <v>1</v>
      </c>
      <c r="F47" s="39" t="s">
        <v>35</v>
      </c>
    </row>
    <row r="48" spans="2:6" x14ac:dyDescent="0.3">
      <c r="B48" s="39" t="s">
        <v>70</v>
      </c>
      <c r="C48" s="39" t="s">
        <v>1</v>
      </c>
      <c r="D48" s="41">
        <v>1</v>
      </c>
      <c r="E48" s="41">
        <v>1</v>
      </c>
      <c r="F48" s="39" t="s">
        <v>35</v>
      </c>
    </row>
    <row r="49" spans="2:6" x14ac:dyDescent="0.3">
      <c r="B49" s="39" t="s">
        <v>71</v>
      </c>
      <c r="C49" s="39" t="s">
        <v>1</v>
      </c>
      <c r="D49" s="41">
        <v>1</v>
      </c>
      <c r="E49" s="41">
        <v>1</v>
      </c>
      <c r="F49" s="39" t="s">
        <v>35</v>
      </c>
    </row>
    <row r="50" spans="2:6" x14ac:dyDescent="0.3">
      <c r="B50" s="39" t="s">
        <v>72</v>
      </c>
      <c r="C50" s="39" t="s">
        <v>1</v>
      </c>
      <c r="D50" s="41">
        <v>0</v>
      </c>
      <c r="E50" s="41">
        <v>0</v>
      </c>
      <c r="F50" s="39" t="s">
        <v>35</v>
      </c>
    </row>
    <row r="51" spans="2:6" x14ac:dyDescent="0.3">
      <c r="B51" s="39" t="s">
        <v>73</v>
      </c>
      <c r="C51" s="39" t="s">
        <v>1</v>
      </c>
      <c r="D51" s="41">
        <v>0</v>
      </c>
      <c r="E51" s="41">
        <v>0</v>
      </c>
      <c r="F51" s="39" t="s">
        <v>35</v>
      </c>
    </row>
    <row r="52" spans="2:6" x14ac:dyDescent="0.3">
      <c r="B52" s="39" t="s">
        <v>74</v>
      </c>
      <c r="C52" s="39" t="s">
        <v>1</v>
      </c>
      <c r="D52" s="41">
        <v>0</v>
      </c>
      <c r="E52" s="41">
        <v>0</v>
      </c>
      <c r="F52" s="39" t="s">
        <v>35</v>
      </c>
    </row>
    <row r="53" spans="2:6" x14ac:dyDescent="0.3">
      <c r="B53" s="39" t="s">
        <v>75</v>
      </c>
      <c r="C53" s="39" t="s">
        <v>1</v>
      </c>
      <c r="D53" s="41">
        <v>0</v>
      </c>
      <c r="E53" s="41">
        <v>0</v>
      </c>
      <c r="F53" s="39" t="s">
        <v>35</v>
      </c>
    </row>
    <row r="54" spans="2:6" x14ac:dyDescent="0.3">
      <c r="B54" s="39" t="s">
        <v>76</v>
      </c>
      <c r="C54" s="39" t="s">
        <v>1</v>
      </c>
      <c r="D54" s="41">
        <v>0</v>
      </c>
      <c r="E54" s="41">
        <v>0</v>
      </c>
      <c r="F54" s="39" t="s">
        <v>35</v>
      </c>
    </row>
    <row r="55" spans="2:6" x14ac:dyDescent="0.3">
      <c r="B55" s="39" t="s">
        <v>77</v>
      </c>
      <c r="C55" s="39" t="s">
        <v>1</v>
      </c>
      <c r="D55" s="41">
        <v>0</v>
      </c>
      <c r="E55" s="41">
        <v>0</v>
      </c>
      <c r="F55" s="39" t="s">
        <v>35</v>
      </c>
    </row>
    <row r="56" spans="2:6" x14ac:dyDescent="0.3">
      <c r="B56" s="39" t="s">
        <v>78</v>
      </c>
      <c r="C56" s="39" t="s">
        <v>1</v>
      </c>
      <c r="D56" s="41">
        <v>0</v>
      </c>
      <c r="E56" s="41">
        <v>0</v>
      </c>
      <c r="F56" s="39" t="s">
        <v>35</v>
      </c>
    </row>
    <row r="57" spans="2:6" x14ac:dyDescent="0.3">
      <c r="B57" s="39" t="s">
        <v>79</v>
      </c>
      <c r="C57" s="39" t="s">
        <v>1</v>
      </c>
      <c r="D57" s="41">
        <v>0</v>
      </c>
      <c r="E57" s="41">
        <v>0</v>
      </c>
      <c r="F57" s="39" t="s">
        <v>35</v>
      </c>
    </row>
    <row r="58" spans="2:6" x14ac:dyDescent="0.3">
      <c r="B58" s="39" t="s">
        <v>80</v>
      </c>
      <c r="C58" s="39" t="s">
        <v>1</v>
      </c>
      <c r="D58" s="41">
        <v>0</v>
      </c>
      <c r="E58" s="41">
        <v>0</v>
      </c>
      <c r="F58" s="39" t="s">
        <v>35</v>
      </c>
    </row>
    <row r="59" spans="2:6" x14ac:dyDescent="0.3">
      <c r="B59" s="39" t="s">
        <v>81</v>
      </c>
      <c r="C59" s="39" t="s">
        <v>1</v>
      </c>
      <c r="D59" s="41">
        <v>0</v>
      </c>
      <c r="E59" s="41">
        <v>0</v>
      </c>
      <c r="F59" s="39" t="s">
        <v>35</v>
      </c>
    </row>
    <row r="60" spans="2:6" x14ac:dyDescent="0.3">
      <c r="B60" s="39" t="s">
        <v>82</v>
      </c>
      <c r="C60" s="39" t="s">
        <v>1</v>
      </c>
      <c r="D60" s="41">
        <v>0</v>
      </c>
      <c r="E60" s="41">
        <v>0</v>
      </c>
      <c r="F60" s="39" t="s">
        <v>35</v>
      </c>
    </row>
    <row r="61" spans="2:6" x14ac:dyDescent="0.3">
      <c r="B61" s="39" t="s">
        <v>83</v>
      </c>
      <c r="C61" s="39" t="s">
        <v>2</v>
      </c>
      <c r="D61" s="41">
        <v>0</v>
      </c>
      <c r="E61" s="41">
        <v>0</v>
      </c>
      <c r="F61" s="39" t="s">
        <v>35</v>
      </c>
    </row>
    <row r="62" spans="2:6" x14ac:dyDescent="0.3">
      <c r="B62" s="39" t="s">
        <v>84</v>
      </c>
      <c r="C62" s="39" t="s">
        <v>2</v>
      </c>
      <c r="D62" s="41">
        <v>0</v>
      </c>
      <c r="E62" s="41">
        <v>0</v>
      </c>
      <c r="F62" s="39" t="s">
        <v>35</v>
      </c>
    </row>
    <row r="63" spans="2:6" x14ac:dyDescent="0.3">
      <c r="B63" s="39" t="s">
        <v>85</v>
      </c>
      <c r="C63" s="39" t="s">
        <v>2</v>
      </c>
      <c r="D63" s="41">
        <v>1</v>
      </c>
      <c r="E63" s="41">
        <v>1</v>
      </c>
      <c r="F63" s="39" t="s">
        <v>35</v>
      </c>
    </row>
    <row r="64" spans="2:6" x14ac:dyDescent="0.3">
      <c r="B64" s="39" t="s">
        <v>86</v>
      </c>
      <c r="C64" s="39" t="s">
        <v>2</v>
      </c>
      <c r="D64" s="41">
        <v>1</v>
      </c>
      <c r="E64" s="41">
        <v>1</v>
      </c>
      <c r="F64" s="39" t="s">
        <v>35</v>
      </c>
    </row>
    <row r="65" spans="2:6" x14ac:dyDescent="0.3">
      <c r="B65" s="39" t="s">
        <v>87</v>
      </c>
      <c r="C65" s="39" t="s">
        <v>2</v>
      </c>
      <c r="D65" s="41">
        <v>1</v>
      </c>
      <c r="E65" s="41">
        <v>1</v>
      </c>
      <c r="F65" s="39" t="s">
        <v>35</v>
      </c>
    </row>
    <row r="66" spans="2:6" x14ac:dyDescent="0.3">
      <c r="B66" s="39" t="s">
        <v>88</v>
      </c>
      <c r="C66" s="39" t="s">
        <v>2</v>
      </c>
      <c r="D66" s="41">
        <v>1</v>
      </c>
      <c r="E66" s="41">
        <v>1</v>
      </c>
      <c r="F66" s="39" t="s">
        <v>35</v>
      </c>
    </row>
    <row r="67" spans="2:6" x14ac:dyDescent="0.3">
      <c r="B67" s="39" t="s">
        <v>89</v>
      </c>
      <c r="C67" s="39" t="s">
        <v>2</v>
      </c>
      <c r="D67" s="41">
        <v>1</v>
      </c>
      <c r="E67" s="41">
        <v>1</v>
      </c>
      <c r="F67" s="39" t="s">
        <v>35</v>
      </c>
    </row>
    <row r="68" spans="2:6" x14ac:dyDescent="0.3">
      <c r="B68" s="39" t="s">
        <v>90</v>
      </c>
      <c r="C68" s="39" t="s">
        <v>2</v>
      </c>
      <c r="D68" s="41">
        <v>0</v>
      </c>
      <c r="E68" s="41">
        <v>0</v>
      </c>
      <c r="F68" s="39" t="s">
        <v>35</v>
      </c>
    </row>
    <row r="69" spans="2:6" x14ac:dyDescent="0.3">
      <c r="B69" s="39" t="s">
        <v>91</v>
      </c>
      <c r="C69" s="39" t="s">
        <v>2</v>
      </c>
      <c r="D69" s="41">
        <v>0</v>
      </c>
      <c r="E69" s="41">
        <v>0</v>
      </c>
      <c r="F69" s="39" t="s">
        <v>35</v>
      </c>
    </row>
    <row r="70" spans="2:6" x14ac:dyDescent="0.3">
      <c r="B70" s="39" t="s">
        <v>92</v>
      </c>
      <c r="C70" s="39" t="s">
        <v>2</v>
      </c>
      <c r="D70" s="41">
        <v>0</v>
      </c>
      <c r="E70" s="41">
        <v>0</v>
      </c>
      <c r="F70" s="39" t="s">
        <v>35</v>
      </c>
    </row>
    <row r="71" spans="2:6" x14ac:dyDescent="0.3">
      <c r="B71" s="39" t="s">
        <v>93</v>
      </c>
      <c r="C71" s="39" t="s">
        <v>2</v>
      </c>
      <c r="D71" s="41">
        <v>0</v>
      </c>
      <c r="E71" s="41">
        <v>0</v>
      </c>
      <c r="F71" s="39" t="s">
        <v>35</v>
      </c>
    </row>
    <row r="72" spans="2:6" x14ac:dyDescent="0.3">
      <c r="B72" s="39" t="s">
        <v>94</v>
      </c>
      <c r="C72" s="39" t="s">
        <v>2</v>
      </c>
      <c r="D72" s="41">
        <v>0</v>
      </c>
      <c r="E72" s="41">
        <v>0</v>
      </c>
      <c r="F72" s="39" t="s">
        <v>35</v>
      </c>
    </row>
    <row r="73" spans="2:6" x14ac:dyDescent="0.3">
      <c r="B73" s="39" t="s">
        <v>95</v>
      </c>
      <c r="C73" s="39" t="s">
        <v>2</v>
      </c>
      <c r="D73" s="41">
        <v>0</v>
      </c>
      <c r="E73" s="41">
        <v>0</v>
      </c>
      <c r="F73" s="39" t="s">
        <v>35</v>
      </c>
    </row>
    <row r="74" spans="2:6" x14ac:dyDescent="0.3">
      <c r="B74" s="39" t="s">
        <v>96</v>
      </c>
      <c r="C74" s="39" t="s">
        <v>2</v>
      </c>
      <c r="D74" s="41">
        <v>0</v>
      </c>
      <c r="E74" s="41">
        <v>0</v>
      </c>
      <c r="F74" s="39" t="s">
        <v>35</v>
      </c>
    </row>
    <row r="75" spans="2:6" x14ac:dyDescent="0.3">
      <c r="B75" s="39" t="s">
        <v>97</v>
      </c>
      <c r="C75" s="39" t="s">
        <v>2</v>
      </c>
      <c r="D75" s="41">
        <v>0</v>
      </c>
      <c r="E75" s="41">
        <v>0</v>
      </c>
      <c r="F75" s="39" t="s">
        <v>35</v>
      </c>
    </row>
    <row r="76" spans="2:6" x14ac:dyDescent="0.3">
      <c r="B76" s="39" t="s">
        <v>98</v>
      </c>
      <c r="C76" s="39" t="s">
        <v>2</v>
      </c>
      <c r="D76" s="41">
        <v>0</v>
      </c>
      <c r="E76" s="41">
        <v>0</v>
      </c>
      <c r="F76" s="39" t="s">
        <v>35</v>
      </c>
    </row>
    <row r="77" spans="2:6" x14ac:dyDescent="0.3">
      <c r="B77" s="39" t="s">
        <v>99</v>
      </c>
      <c r="C77" s="39" t="s">
        <v>2</v>
      </c>
      <c r="D77" s="41">
        <v>0</v>
      </c>
      <c r="E77" s="41">
        <v>0</v>
      </c>
      <c r="F77" s="39" t="s">
        <v>35</v>
      </c>
    </row>
    <row r="78" spans="2:6" x14ac:dyDescent="0.3">
      <c r="B78" s="39" t="s">
        <v>100</v>
      </c>
      <c r="C78" s="39" t="s">
        <v>2</v>
      </c>
      <c r="D78" s="41">
        <v>0</v>
      </c>
      <c r="E78" s="41">
        <v>0</v>
      </c>
      <c r="F78" s="39" t="s">
        <v>35</v>
      </c>
    </row>
    <row r="79" spans="2:6" x14ac:dyDescent="0.3">
      <c r="B79" s="39" t="s">
        <v>101</v>
      </c>
      <c r="C79" s="39" t="s">
        <v>2</v>
      </c>
      <c r="D79" s="41">
        <v>0</v>
      </c>
      <c r="E79" s="41">
        <v>0</v>
      </c>
      <c r="F79" s="39" t="s">
        <v>35</v>
      </c>
    </row>
    <row r="80" spans="2:6" ht="15" thickBot="1" x14ac:dyDescent="0.35">
      <c r="B80" s="37" t="s">
        <v>102</v>
      </c>
      <c r="C80" s="37" t="s">
        <v>2</v>
      </c>
      <c r="D80" s="42">
        <v>0</v>
      </c>
      <c r="E80" s="42">
        <v>0</v>
      </c>
      <c r="F80" s="37" t="s">
        <v>35</v>
      </c>
    </row>
    <row r="83" spans="1:7" ht="15" thickBot="1" x14ac:dyDescent="0.35">
      <c r="A83" t="s">
        <v>36</v>
      </c>
    </row>
    <row r="84" spans="1:7" ht="15" thickBot="1" x14ac:dyDescent="0.35">
      <c r="B84" s="38" t="s">
        <v>30</v>
      </c>
      <c r="C84" s="38" t="s">
        <v>31</v>
      </c>
      <c r="D84" s="38" t="s">
        <v>37</v>
      </c>
      <c r="E84" s="38" t="s">
        <v>38</v>
      </c>
      <c r="F84" s="38" t="s">
        <v>39</v>
      </c>
      <c r="G84" s="38" t="s">
        <v>40</v>
      </c>
    </row>
    <row r="85" spans="1:7" x14ac:dyDescent="0.3">
      <c r="B85" s="39" t="s">
        <v>103</v>
      </c>
      <c r="C85" s="39" t="s">
        <v>104</v>
      </c>
      <c r="D85" s="43">
        <v>1</v>
      </c>
      <c r="E85" s="39" t="s">
        <v>105</v>
      </c>
      <c r="F85" s="39" t="s">
        <v>106</v>
      </c>
      <c r="G85" s="39">
        <v>0</v>
      </c>
    </row>
    <row r="86" spans="1:7" x14ac:dyDescent="0.3">
      <c r="B86" s="39" t="s">
        <v>107</v>
      </c>
      <c r="C86" s="39" t="s">
        <v>14</v>
      </c>
      <c r="D86" s="43">
        <v>1</v>
      </c>
      <c r="E86" s="39" t="s">
        <v>108</v>
      </c>
      <c r="F86" s="39" t="s">
        <v>106</v>
      </c>
      <c r="G86" s="39">
        <v>0</v>
      </c>
    </row>
    <row r="87" spans="1:7" x14ac:dyDescent="0.3">
      <c r="B87" s="39" t="s">
        <v>109</v>
      </c>
      <c r="C87" s="39" t="s">
        <v>16</v>
      </c>
      <c r="D87" s="43">
        <v>1</v>
      </c>
      <c r="E87" s="39" t="s">
        <v>110</v>
      </c>
      <c r="F87" s="39" t="s">
        <v>106</v>
      </c>
      <c r="G87" s="39">
        <v>0</v>
      </c>
    </row>
    <row r="88" spans="1:7" x14ac:dyDescent="0.3">
      <c r="B88" s="39" t="s">
        <v>111</v>
      </c>
      <c r="C88" s="39" t="s">
        <v>112</v>
      </c>
      <c r="D88" s="43">
        <v>1</v>
      </c>
      <c r="E88" s="39" t="s">
        <v>113</v>
      </c>
      <c r="F88" s="39" t="s">
        <v>106</v>
      </c>
      <c r="G88" s="39">
        <v>0</v>
      </c>
    </row>
    <row r="89" spans="1:7" x14ac:dyDescent="0.3">
      <c r="B89" s="39" t="s">
        <v>114</v>
      </c>
      <c r="C89" s="39"/>
      <c r="D89" s="39"/>
      <c r="E89" s="39"/>
      <c r="F89" s="39"/>
      <c r="G89" s="39"/>
    </row>
    <row r="90" spans="1:7" ht="15" thickBot="1" x14ac:dyDescent="0.35">
      <c r="B90" s="37" t="s">
        <v>115</v>
      </c>
      <c r="C90" s="37"/>
      <c r="D90" s="37"/>
      <c r="E90" s="37"/>
      <c r="F90" s="37"/>
      <c r="G90" s="3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B163-31E9-48C5-9B26-C8BAF6F19065}">
  <dimension ref="A1:H76"/>
  <sheetViews>
    <sheetView showGridLines="0" workbookViewId="0"/>
  </sheetViews>
  <sheetFormatPr defaultRowHeight="14.4" x14ac:dyDescent="0.3"/>
  <cols>
    <col min="1" max="1" width="2.33203125" customWidth="1"/>
    <col min="2" max="2" width="6.77734375" bestFit="1" customWidth="1"/>
    <col min="3" max="3" width="55.21875" bestFit="1" customWidth="1"/>
    <col min="4" max="4" width="7.109375" bestFit="1" customWidth="1"/>
    <col min="5" max="5" width="6.33203125" bestFit="1" customWidth="1"/>
    <col min="6" max="6" width="12" bestFit="1" customWidth="1"/>
    <col min="7" max="7" width="7.88671875" bestFit="1" customWidth="1"/>
    <col min="8" max="8" width="7.5546875" bestFit="1" customWidth="1"/>
  </cols>
  <sheetData>
    <row r="1" spans="1:8" x14ac:dyDescent="0.3">
      <c r="A1" s="36" t="s">
        <v>116</v>
      </c>
    </row>
    <row r="2" spans="1:8" x14ac:dyDescent="0.3">
      <c r="A2" s="36" t="s">
        <v>18</v>
      </c>
    </row>
    <row r="3" spans="1:8" x14ac:dyDescent="0.3">
      <c r="A3" s="36" t="s">
        <v>117</v>
      </c>
    </row>
    <row r="6" spans="1:8" ht="15" thickBot="1" x14ac:dyDescent="0.35">
      <c r="A6" t="s">
        <v>34</v>
      </c>
    </row>
    <row r="7" spans="1:8" x14ac:dyDescent="0.3">
      <c r="B7" s="44"/>
      <c r="C7" s="44"/>
      <c r="D7" s="44" t="s">
        <v>118</v>
      </c>
      <c r="E7" s="44" t="s">
        <v>120</v>
      </c>
      <c r="F7" s="44" t="s">
        <v>121</v>
      </c>
      <c r="G7" s="44" t="s">
        <v>123</v>
      </c>
      <c r="H7" s="44" t="s">
        <v>124</v>
      </c>
    </row>
    <row r="8" spans="1:8" ht="15" thickBot="1" x14ac:dyDescent="0.35">
      <c r="B8" s="45" t="s">
        <v>30</v>
      </c>
      <c r="C8" s="45" t="s">
        <v>31</v>
      </c>
      <c r="D8" s="45" t="s">
        <v>119</v>
      </c>
      <c r="E8" s="45" t="s">
        <v>119</v>
      </c>
      <c r="F8" s="45" t="s">
        <v>122</v>
      </c>
      <c r="G8" s="45" t="s">
        <v>119</v>
      </c>
      <c r="H8" s="45" t="s">
        <v>119</v>
      </c>
    </row>
    <row r="9" spans="1:8" x14ac:dyDescent="0.3">
      <c r="B9" s="39" t="s">
        <v>43</v>
      </c>
      <c r="C9" s="39" t="s">
        <v>0</v>
      </c>
      <c r="D9" s="41">
        <v>0</v>
      </c>
      <c r="E9" s="41">
        <v>0.17599186164801628</v>
      </c>
      <c r="F9" s="39">
        <v>0.38100709073763722</v>
      </c>
      <c r="G9" s="39">
        <v>1</v>
      </c>
      <c r="H9" s="39">
        <v>0</v>
      </c>
    </row>
    <row r="10" spans="1:8" x14ac:dyDescent="0.3">
      <c r="B10" s="39" t="s">
        <v>44</v>
      </c>
      <c r="C10" s="39" t="s">
        <v>0</v>
      </c>
      <c r="D10" s="41">
        <v>0</v>
      </c>
      <c r="E10" s="41">
        <v>2.2380467955239063E-2</v>
      </c>
      <c r="F10" s="39">
        <v>0.14799278105152808</v>
      </c>
      <c r="G10" s="39">
        <v>1</v>
      </c>
      <c r="H10" s="39">
        <v>0</v>
      </c>
    </row>
    <row r="11" spans="1:8" x14ac:dyDescent="0.3">
      <c r="B11" s="39" t="s">
        <v>45</v>
      </c>
      <c r="C11" s="39" t="s">
        <v>0</v>
      </c>
      <c r="D11" s="41">
        <v>0</v>
      </c>
      <c r="E11" s="41">
        <v>0</v>
      </c>
      <c r="F11" s="39">
        <v>0</v>
      </c>
      <c r="G11" s="39">
        <v>0</v>
      </c>
      <c r="H11" s="39">
        <v>0</v>
      </c>
    </row>
    <row r="12" spans="1:8" x14ac:dyDescent="0.3">
      <c r="B12" s="39" t="s">
        <v>46</v>
      </c>
      <c r="C12" s="39" t="s">
        <v>0</v>
      </c>
      <c r="D12" s="41">
        <v>0</v>
      </c>
      <c r="E12" s="41">
        <v>0</v>
      </c>
      <c r="F12" s="39">
        <v>0</v>
      </c>
      <c r="G12" s="39">
        <v>0</v>
      </c>
      <c r="H12" s="39">
        <v>0</v>
      </c>
    </row>
    <row r="13" spans="1:8" x14ac:dyDescent="0.3">
      <c r="B13" s="39" t="s">
        <v>47</v>
      </c>
      <c r="C13" s="39" t="s">
        <v>0</v>
      </c>
      <c r="D13" s="41">
        <v>0</v>
      </c>
      <c r="E13" s="41">
        <v>0</v>
      </c>
      <c r="F13" s="39">
        <v>0</v>
      </c>
      <c r="G13" s="39">
        <v>0</v>
      </c>
      <c r="H13" s="39">
        <v>0</v>
      </c>
    </row>
    <row r="14" spans="1:8" x14ac:dyDescent="0.3">
      <c r="B14" s="39" t="s">
        <v>48</v>
      </c>
      <c r="C14" s="39" t="s">
        <v>0</v>
      </c>
      <c r="D14" s="41">
        <v>0</v>
      </c>
      <c r="E14" s="41">
        <v>0</v>
      </c>
      <c r="F14" s="39">
        <v>0</v>
      </c>
      <c r="G14" s="39">
        <v>0</v>
      </c>
      <c r="H14" s="39">
        <v>0</v>
      </c>
    </row>
    <row r="15" spans="1:8" x14ac:dyDescent="0.3">
      <c r="B15" s="39" t="s">
        <v>49</v>
      </c>
      <c r="C15" s="39" t="s">
        <v>0</v>
      </c>
      <c r="D15" s="41">
        <v>0</v>
      </c>
      <c r="E15" s="41">
        <v>0</v>
      </c>
      <c r="F15" s="39">
        <v>0</v>
      </c>
      <c r="G15" s="39">
        <v>0</v>
      </c>
      <c r="H15" s="39">
        <v>0</v>
      </c>
    </row>
    <row r="16" spans="1:8" x14ac:dyDescent="0.3">
      <c r="B16" s="39" t="s">
        <v>50</v>
      </c>
      <c r="C16" s="39" t="s">
        <v>0</v>
      </c>
      <c r="D16" s="41">
        <v>0</v>
      </c>
      <c r="E16" s="41">
        <v>0</v>
      </c>
      <c r="F16" s="39">
        <v>0</v>
      </c>
      <c r="G16" s="39">
        <v>0</v>
      </c>
      <c r="H16" s="39">
        <v>0</v>
      </c>
    </row>
    <row r="17" spans="2:8" x14ac:dyDescent="0.3">
      <c r="B17" s="39" t="s">
        <v>51</v>
      </c>
      <c r="C17" s="39" t="s">
        <v>0</v>
      </c>
      <c r="D17" s="41">
        <v>0</v>
      </c>
      <c r="E17" s="41">
        <v>9.6642929806714142E-2</v>
      </c>
      <c r="F17" s="39">
        <v>0.29562134100741749</v>
      </c>
      <c r="G17" s="39">
        <v>1</v>
      </c>
      <c r="H17" s="39">
        <v>0</v>
      </c>
    </row>
    <row r="18" spans="2:8" x14ac:dyDescent="0.3">
      <c r="B18" s="39" t="s">
        <v>52</v>
      </c>
      <c r="C18" s="39" t="s">
        <v>0</v>
      </c>
      <c r="D18" s="41">
        <v>0</v>
      </c>
      <c r="E18" s="41">
        <v>0</v>
      </c>
      <c r="F18" s="39">
        <v>0</v>
      </c>
      <c r="G18" s="39">
        <v>0</v>
      </c>
      <c r="H18" s="39">
        <v>0</v>
      </c>
    </row>
    <row r="19" spans="2:8" x14ac:dyDescent="0.3">
      <c r="B19" s="39" t="s">
        <v>53</v>
      </c>
      <c r="C19" s="39" t="s">
        <v>0</v>
      </c>
      <c r="D19" s="41">
        <v>0</v>
      </c>
      <c r="E19" s="41">
        <v>0</v>
      </c>
      <c r="F19" s="39">
        <v>0</v>
      </c>
      <c r="G19" s="39">
        <v>0</v>
      </c>
      <c r="H19" s="39">
        <v>0</v>
      </c>
    </row>
    <row r="20" spans="2:8" x14ac:dyDescent="0.3">
      <c r="B20" s="39" t="s">
        <v>54</v>
      </c>
      <c r="C20" s="39" t="s">
        <v>0</v>
      </c>
      <c r="D20" s="41">
        <v>1</v>
      </c>
      <c r="E20" s="41">
        <v>0.18413021363173956</v>
      </c>
      <c r="F20" s="39">
        <v>0.38778764546620909</v>
      </c>
      <c r="G20" s="39">
        <v>1</v>
      </c>
      <c r="H20" s="39">
        <v>0</v>
      </c>
    </row>
    <row r="21" spans="2:8" x14ac:dyDescent="0.3">
      <c r="B21" s="39" t="s">
        <v>55</v>
      </c>
      <c r="C21" s="39" t="s">
        <v>0</v>
      </c>
      <c r="D21" s="41">
        <v>0</v>
      </c>
      <c r="E21" s="41">
        <v>0</v>
      </c>
      <c r="F21" s="39">
        <v>0</v>
      </c>
      <c r="G21" s="39">
        <v>0</v>
      </c>
      <c r="H21" s="39">
        <v>0</v>
      </c>
    </row>
    <row r="22" spans="2:8" x14ac:dyDescent="0.3">
      <c r="B22" s="39" t="s">
        <v>56</v>
      </c>
      <c r="C22" s="39" t="s">
        <v>0</v>
      </c>
      <c r="D22" s="41">
        <v>0</v>
      </c>
      <c r="E22" s="41">
        <v>7.6297049847405901E-2</v>
      </c>
      <c r="F22" s="39">
        <v>0.26560793975202035</v>
      </c>
      <c r="G22" s="39">
        <v>1</v>
      </c>
      <c r="H22" s="39">
        <v>0</v>
      </c>
    </row>
    <row r="23" spans="2:8" x14ac:dyDescent="0.3">
      <c r="B23" s="39" t="s">
        <v>57</v>
      </c>
      <c r="C23" s="39" t="s">
        <v>0</v>
      </c>
      <c r="D23" s="41">
        <v>0</v>
      </c>
      <c r="E23" s="41">
        <v>0</v>
      </c>
      <c r="F23" s="39">
        <v>0</v>
      </c>
      <c r="G23" s="39">
        <v>0</v>
      </c>
      <c r="H23" s="39">
        <v>0</v>
      </c>
    </row>
    <row r="24" spans="2:8" x14ac:dyDescent="0.3">
      <c r="B24" s="39" t="s">
        <v>58</v>
      </c>
      <c r="C24" s="39" t="s">
        <v>0</v>
      </c>
      <c r="D24" s="41">
        <v>0</v>
      </c>
      <c r="E24" s="41">
        <v>0</v>
      </c>
      <c r="F24" s="39">
        <v>0</v>
      </c>
      <c r="G24" s="39">
        <v>0</v>
      </c>
      <c r="H24" s="39">
        <v>0</v>
      </c>
    </row>
    <row r="25" spans="2:8" x14ac:dyDescent="0.3">
      <c r="B25" s="39" t="s">
        <v>59</v>
      </c>
      <c r="C25" s="39" t="s">
        <v>0</v>
      </c>
      <c r="D25" s="41">
        <v>0</v>
      </c>
      <c r="E25" s="41">
        <v>0.20854526958290945</v>
      </c>
      <c r="F25" s="39">
        <v>0.40647536172555498</v>
      </c>
      <c r="G25" s="39">
        <v>1</v>
      </c>
      <c r="H25" s="39">
        <v>0</v>
      </c>
    </row>
    <row r="26" spans="2:8" x14ac:dyDescent="0.3">
      <c r="B26" s="39" t="s">
        <v>60</v>
      </c>
      <c r="C26" s="39" t="s">
        <v>0</v>
      </c>
      <c r="D26" s="41">
        <v>0</v>
      </c>
      <c r="E26" s="41">
        <v>0.2126144455747711</v>
      </c>
      <c r="F26" s="39">
        <v>0.4093653884459561</v>
      </c>
      <c r="G26" s="39">
        <v>1</v>
      </c>
      <c r="H26" s="39">
        <v>0</v>
      </c>
    </row>
    <row r="27" spans="2:8" x14ac:dyDescent="0.3">
      <c r="B27" s="39" t="s">
        <v>61</v>
      </c>
      <c r="C27" s="39" t="s">
        <v>0</v>
      </c>
      <c r="D27" s="41">
        <v>0</v>
      </c>
      <c r="E27" s="41">
        <v>0</v>
      </c>
      <c r="F27" s="39">
        <v>0</v>
      </c>
      <c r="G27" s="39">
        <v>0</v>
      </c>
      <c r="H27" s="39">
        <v>0</v>
      </c>
    </row>
    <row r="28" spans="2:8" x14ac:dyDescent="0.3">
      <c r="B28" s="39" t="s">
        <v>62</v>
      </c>
      <c r="C28" s="39" t="s">
        <v>0</v>
      </c>
      <c r="D28" s="41">
        <v>0</v>
      </c>
      <c r="E28" s="41">
        <v>2.3397761953204477E-2</v>
      </c>
      <c r="F28" s="39">
        <v>0.15124012642218826</v>
      </c>
      <c r="G28" s="39">
        <v>1</v>
      </c>
      <c r="H28" s="39">
        <v>0</v>
      </c>
    </row>
    <row r="29" spans="2:8" x14ac:dyDescent="0.3">
      <c r="B29" s="39" t="s">
        <v>63</v>
      </c>
      <c r="C29" s="39" t="s">
        <v>1</v>
      </c>
      <c r="D29" s="41">
        <v>0</v>
      </c>
      <c r="E29" s="41">
        <v>0</v>
      </c>
      <c r="F29" s="39">
        <v>0</v>
      </c>
      <c r="G29" s="39">
        <v>0</v>
      </c>
      <c r="H29" s="39">
        <v>0</v>
      </c>
    </row>
    <row r="30" spans="2:8" x14ac:dyDescent="0.3">
      <c r="B30" s="39" t="s">
        <v>64</v>
      </c>
      <c r="C30" s="39" t="s">
        <v>1</v>
      </c>
      <c r="D30" s="41">
        <v>1</v>
      </c>
      <c r="E30" s="41">
        <v>1</v>
      </c>
      <c r="F30" s="39">
        <v>0</v>
      </c>
      <c r="G30" s="39">
        <v>1</v>
      </c>
      <c r="H30" s="39">
        <v>1</v>
      </c>
    </row>
    <row r="31" spans="2:8" x14ac:dyDescent="0.3">
      <c r="B31" s="39" t="s">
        <v>65</v>
      </c>
      <c r="C31" s="39" t="s">
        <v>1</v>
      </c>
      <c r="D31" s="41">
        <v>1</v>
      </c>
      <c r="E31" s="41">
        <v>1</v>
      </c>
      <c r="F31" s="39">
        <v>0</v>
      </c>
      <c r="G31" s="39">
        <v>1</v>
      </c>
      <c r="H31" s="39">
        <v>1</v>
      </c>
    </row>
    <row r="32" spans="2:8" x14ac:dyDescent="0.3">
      <c r="B32" s="39" t="s">
        <v>66</v>
      </c>
      <c r="C32" s="39" t="s">
        <v>1</v>
      </c>
      <c r="D32" s="41">
        <v>1</v>
      </c>
      <c r="E32" s="41">
        <v>1</v>
      </c>
      <c r="F32" s="39">
        <v>0</v>
      </c>
      <c r="G32" s="39">
        <v>1</v>
      </c>
      <c r="H32" s="39">
        <v>1</v>
      </c>
    </row>
    <row r="33" spans="2:8" x14ac:dyDescent="0.3">
      <c r="B33" s="39" t="s">
        <v>67</v>
      </c>
      <c r="C33" s="39" t="s">
        <v>1</v>
      </c>
      <c r="D33" s="41">
        <v>1</v>
      </c>
      <c r="E33" s="41">
        <v>1</v>
      </c>
      <c r="F33" s="39">
        <v>0</v>
      </c>
      <c r="G33" s="39">
        <v>1</v>
      </c>
      <c r="H33" s="39">
        <v>1</v>
      </c>
    </row>
    <row r="34" spans="2:8" x14ac:dyDescent="0.3">
      <c r="B34" s="39" t="s">
        <v>68</v>
      </c>
      <c r="C34" s="39" t="s">
        <v>1</v>
      </c>
      <c r="D34" s="41">
        <v>1</v>
      </c>
      <c r="E34" s="41">
        <v>1</v>
      </c>
      <c r="F34" s="39">
        <v>0</v>
      </c>
      <c r="G34" s="39">
        <v>1</v>
      </c>
      <c r="H34" s="39">
        <v>1</v>
      </c>
    </row>
    <row r="35" spans="2:8" x14ac:dyDescent="0.3">
      <c r="B35" s="39" t="s">
        <v>69</v>
      </c>
      <c r="C35" s="39" t="s">
        <v>1</v>
      </c>
      <c r="D35" s="41">
        <v>1</v>
      </c>
      <c r="E35" s="41">
        <v>1</v>
      </c>
      <c r="F35" s="39">
        <v>0</v>
      </c>
      <c r="G35" s="39">
        <v>1</v>
      </c>
      <c r="H35" s="39">
        <v>1</v>
      </c>
    </row>
    <row r="36" spans="2:8" x14ac:dyDescent="0.3">
      <c r="B36" s="39" t="s">
        <v>70</v>
      </c>
      <c r="C36" s="39" t="s">
        <v>1</v>
      </c>
      <c r="D36" s="41">
        <v>1</v>
      </c>
      <c r="E36" s="41">
        <v>1</v>
      </c>
      <c r="F36" s="39">
        <v>0</v>
      </c>
      <c r="G36" s="39">
        <v>1</v>
      </c>
      <c r="H36" s="39">
        <v>1</v>
      </c>
    </row>
    <row r="37" spans="2:8" x14ac:dyDescent="0.3">
      <c r="B37" s="39" t="s">
        <v>71</v>
      </c>
      <c r="C37" s="39" t="s">
        <v>1</v>
      </c>
      <c r="D37" s="41">
        <v>1</v>
      </c>
      <c r="E37" s="41">
        <v>1</v>
      </c>
      <c r="F37" s="39">
        <v>0</v>
      </c>
      <c r="G37" s="39">
        <v>1</v>
      </c>
      <c r="H37" s="39">
        <v>1</v>
      </c>
    </row>
    <row r="38" spans="2:8" x14ac:dyDescent="0.3">
      <c r="B38" s="39" t="s">
        <v>72</v>
      </c>
      <c r="C38" s="39" t="s">
        <v>1</v>
      </c>
      <c r="D38" s="41">
        <v>0</v>
      </c>
      <c r="E38" s="41">
        <v>0</v>
      </c>
      <c r="F38" s="39">
        <v>0</v>
      </c>
      <c r="G38" s="39">
        <v>0</v>
      </c>
      <c r="H38" s="39">
        <v>0</v>
      </c>
    </row>
    <row r="39" spans="2:8" x14ac:dyDescent="0.3">
      <c r="B39" s="39" t="s">
        <v>73</v>
      </c>
      <c r="C39" s="39" t="s">
        <v>1</v>
      </c>
      <c r="D39" s="41">
        <v>0</v>
      </c>
      <c r="E39" s="41">
        <v>0</v>
      </c>
      <c r="F39" s="39">
        <v>0</v>
      </c>
      <c r="G39" s="39">
        <v>0</v>
      </c>
      <c r="H39" s="39">
        <v>0</v>
      </c>
    </row>
    <row r="40" spans="2:8" x14ac:dyDescent="0.3">
      <c r="B40" s="39" t="s">
        <v>74</v>
      </c>
      <c r="C40" s="39" t="s">
        <v>1</v>
      </c>
      <c r="D40" s="41">
        <v>0</v>
      </c>
      <c r="E40" s="41">
        <v>0</v>
      </c>
      <c r="F40" s="39">
        <v>0</v>
      </c>
      <c r="G40" s="39">
        <v>0</v>
      </c>
      <c r="H40" s="39">
        <v>0</v>
      </c>
    </row>
    <row r="41" spans="2:8" x14ac:dyDescent="0.3">
      <c r="B41" s="39" t="s">
        <v>75</v>
      </c>
      <c r="C41" s="39" t="s">
        <v>1</v>
      </c>
      <c r="D41" s="41">
        <v>0</v>
      </c>
      <c r="E41" s="41">
        <v>0</v>
      </c>
      <c r="F41" s="39">
        <v>0</v>
      </c>
      <c r="G41" s="39">
        <v>0</v>
      </c>
      <c r="H41" s="39">
        <v>0</v>
      </c>
    </row>
    <row r="42" spans="2:8" x14ac:dyDescent="0.3">
      <c r="B42" s="39" t="s">
        <v>76</v>
      </c>
      <c r="C42" s="39" t="s">
        <v>1</v>
      </c>
      <c r="D42" s="41">
        <v>0</v>
      </c>
      <c r="E42" s="41">
        <v>0</v>
      </c>
      <c r="F42" s="39">
        <v>0</v>
      </c>
      <c r="G42" s="39">
        <v>0</v>
      </c>
      <c r="H42" s="39">
        <v>0</v>
      </c>
    </row>
    <row r="43" spans="2:8" x14ac:dyDescent="0.3">
      <c r="B43" s="39" t="s">
        <v>77</v>
      </c>
      <c r="C43" s="39" t="s">
        <v>1</v>
      </c>
      <c r="D43" s="41">
        <v>0</v>
      </c>
      <c r="E43" s="41">
        <v>0</v>
      </c>
      <c r="F43" s="39">
        <v>0</v>
      </c>
      <c r="G43" s="39">
        <v>0</v>
      </c>
      <c r="H43" s="39">
        <v>0</v>
      </c>
    </row>
    <row r="44" spans="2:8" x14ac:dyDescent="0.3">
      <c r="B44" s="39" t="s">
        <v>78</v>
      </c>
      <c r="C44" s="39" t="s">
        <v>1</v>
      </c>
      <c r="D44" s="41">
        <v>0</v>
      </c>
      <c r="E44" s="41">
        <v>0</v>
      </c>
      <c r="F44" s="39">
        <v>0</v>
      </c>
      <c r="G44" s="39">
        <v>0</v>
      </c>
      <c r="H44" s="39">
        <v>0</v>
      </c>
    </row>
    <row r="45" spans="2:8" x14ac:dyDescent="0.3">
      <c r="B45" s="39" t="s">
        <v>79</v>
      </c>
      <c r="C45" s="39" t="s">
        <v>1</v>
      </c>
      <c r="D45" s="41">
        <v>0</v>
      </c>
      <c r="E45" s="41">
        <v>0</v>
      </c>
      <c r="F45" s="39">
        <v>0</v>
      </c>
      <c r="G45" s="39">
        <v>0</v>
      </c>
      <c r="H45" s="39">
        <v>0</v>
      </c>
    </row>
    <row r="46" spans="2:8" x14ac:dyDescent="0.3">
      <c r="B46" s="39" t="s">
        <v>80</v>
      </c>
      <c r="C46" s="39" t="s">
        <v>1</v>
      </c>
      <c r="D46" s="41">
        <v>0</v>
      </c>
      <c r="E46" s="41">
        <v>0</v>
      </c>
      <c r="F46" s="39">
        <v>0</v>
      </c>
      <c r="G46" s="39">
        <v>0</v>
      </c>
      <c r="H46" s="39">
        <v>0</v>
      </c>
    </row>
    <row r="47" spans="2:8" x14ac:dyDescent="0.3">
      <c r="B47" s="39" t="s">
        <v>81</v>
      </c>
      <c r="C47" s="39" t="s">
        <v>1</v>
      </c>
      <c r="D47" s="41">
        <v>0</v>
      </c>
      <c r="E47" s="41">
        <v>0</v>
      </c>
      <c r="F47" s="39">
        <v>0</v>
      </c>
      <c r="G47" s="39">
        <v>0</v>
      </c>
      <c r="H47" s="39">
        <v>0</v>
      </c>
    </row>
    <row r="48" spans="2:8" x14ac:dyDescent="0.3">
      <c r="B48" s="39" t="s">
        <v>82</v>
      </c>
      <c r="C48" s="39" t="s">
        <v>1</v>
      </c>
      <c r="D48" s="41">
        <v>0</v>
      </c>
      <c r="E48" s="41">
        <v>0</v>
      </c>
      <c r="F48" s="39">
        <v>0</v>
      </c>
      <c r="G48" s="39">
        <v>0</v>
      </c>
      <c r="H48" s="39">
        <v>0</v>
      </c>
    </row>
    <row r="49" spans="2:8" x14ac:dyDescent="0.3">
      <c r="B49" s="39" t="s">
        <v>83</v>
      </c>
      <c r="C49" s="39" t="s">
        <v>2</v>
      </c>
      <c r="D49" s="41">
        <v>0</v>
      </c>
      <c r="E49" s="41">
        <v>0</v>
      </c>
      <c r="F49" s="39">
        <v>0</v>
      </c>
      <c r="G49" s="39">
        <v>0</v>
      </c>
      <c r="H49" s="39">
        <v>0</v>
      </c>
    </row>
    <row r="50" spans="2:8" x14ac:dyDescent="0.3">
      <c r="B50" s="39" t="s">
        <v>84</v>
      </c>
      <c r="C50" s="39" t="s">
        <v>2</v>
      </c>
      <c r="D50" s="41">
        <v>0</v>
      </c>
      <c r="E50" s="41">
        <v>0</v>
      </c>
      <c r="F50" s="39">
        <v>0</v>
      </c>
      <c r="G50" s="39">
        <v>0</v>
      </c>
      <c r="H50" s="39">
        <v>0</v>
      </c>
    </row>
    <row r="51" spans="2:8" x14ac:dyDescent="0.3">
      <c r="B51" s="39" t="s">
        <v>85</v>
      </c>
      <c r="C51" s="39" t="s">
        <v>2</v>
      </c>
      <c r="D51" s="41">
        <v>1</v>
      </c>
      <c r="E51" s="41">
        <v>0.61037639877924721</v>
      </c>
      <c r="F51" s="39">
        <v>0.48791313449744694</v>
      </c>
      <c r="G51" s="39">
        <v>1</v>
      </c>
      <c r="H51" s="39">
        <v>0</v>
      </c>
    </row>
    <row r="52" spans="2:8" x14ac:dyDescent="0.3">
      <c r="B52" s="39" t="s">
        <v>86</v>
      </c>
      <c r="C52" s="39" t="s">
        <v>2</v>
      </c>
      <c r="D52" s="41">
        <v>1</v>
      </c>
      <c r="E52" s="41">
        <v>1</v>
      </c>
      <c r="F52" s="39">
        <v>0</v>
      </c>
      <c r="G52" s="39">
        <v>1</v>
      </c>
      <c r="H52" s="39">
        <v>1</v>
      </c>
    </row>
    <row r="53" spans="2:8" x14ac:dyDescent="0.3">
      <c r="B53" s="39" t="s">
        <v>87</v>
      </c>
      <c r="C53" s="39" t="s">
        <v>2</v>
      </c>
      <c r="D53" s="41">
        <v>1</v>
      </c>
      <c r="E53" s="41">
        <v>1</v>
      </c>
      <c r="F53" s="39">
        <v>0</v>
      </c>
      <c r="G53" s="39">
        <v>1</v>
      </c>
      <c r="H53" s="39">
        <v>1</v>
      </c>
    </row>
    <row r="54" spans="2:8" x14ac:dyDescent="0.3">
      <c r="B54" s="39" t="s">
        <v>88</v>
      </c>
      <c r="C54" s="39" t="s">
        <v>2</v>
      </c>
      <c r="D54" s="41">
        <v>1</v>
      </c>
      <c r="E54" s="41">
        <v>1</v>
      </c>
      <c r="F54" s="39">
        <v>0</v>
      </c>
      <c r="G54" s="39">
        <v>1</v>
      </c>
      <c r="H54" s="39">
        <v>1</v>
      </c>
    </row>
    <row r="55" spans="2:8" x14ac:dyDescent="0.3">
      <c r="B55" s="39" t="s">
        <v>89</v>
      </c>
      <c r="C55" s="39" t="s">
        <v>2</v>
      </c>
      <c r="D55" s="41">
        <v>1</v>
      </c>
      <c r="E55" s="41">
        <v>1</v>
      </c>
      <c r="F55" s="39">
        <v>0</v>
      </c>
      <c r="G55" s="39">
        <v>1</v>
      </c>
      <c r="H55" s="39">
        <v>1</v>
      </c>
    </row>
    <row r="56" spans="2:8" x14ac:dyDescent="0.3">
      <c r="B56" s="39" t="s">
        <v>90</v>
      </c>
      <c r="C56" s="39" t="s">
        <v>2</v>
      </c>
      <c r="D56" s="41">
        <v>0</v>
      </c>
      <c r="E56" s="41">
        <v>0.38962360122075279</v>
      </c>
      <c r="F56" s="39">
        <v>0.48791313449744694</v>
      </c>
      <c r="G56" s="39">
        <v>1</v>
      </c>
      <c r="H56" s="39">
        <v>0</v>
      </c>
    </row>
    <row r="57" spans="2:8" x14ac:dyDescent="0.3">
      <c r="B57" s="39" t="s">
        <v>91</v>
      </c>
      <c r="C57" s="39" t="s">
        <v>2</v>
      </c>
      <c r="D57" s="41">
        <v>0</v>
      </c>
      <c r="E57" s="41">
        <v>0</v>
      </c>
      <c r="F57" s="39">
        <v>0</v>
      </c>
      <c r="G57" s="39">
        <v>0</v>
      </c>
      <c r="H57" s="39">
        <v>0</v>
      </c>
    </row>
    <row r="58" spans="2:8" x14ac:dyDescent="0.3">
      <c r="B58" s="39" t="s">
        <v>92</v>
      </c>
      <c r="C58" s="39" t="s">
        <v>2</v>
      </c>
      <c r="D58" s="41">
        <v>0</v>
      </c>
      <c r="E58" s="41">
        <v>0</v>
      </c>
      <c r="F58" s="39">
        <v>0</v>
      </c>
      <c r="G58" s="39">
        <v>0</v>
      </c>
      <c r="H58" s="39">
        <v>0</v>
      </c>
    </row>
    <row r="59" spans="2:8" x14ac:dyDescent="0.3">
      <c r="B59" s="39" t="s">
        <v>93</v>
      </c>
      <c r="C59" s="39" t="s">
        <v>2</v>
      </c>
      <c r="D59" s="41">
        <v>0</v>
      </c>
      <c r="E59" s="41">
        <v>0</v>
      </c>
      <c r="F59" s="39">
        <v>0</v>
      </c>
      <c r="G59" s="39">
        <v>0</v>
      </c>
      <c r="H59" s="39">
        <v>0</v>
      </c>
    </row>
    <row r="60" spans="2:8" x14ac:dyDescent="0.3">
      <c r="B60" s="39" t="s">
        <v>94</v>
      </c>
      <c r="C60" s="39" t="s">
        <v>2</v>
      </c>
      <c r="D60" s="41">
        <v>0</v>
      </c>
      <c r="E60" s="41">
        <v>0</v>
      </c>
      <c r="F60" s="39">
        <v>0</v>
      </c>
      <c r="G60" s="39">
        <v>0</v>
      </c>
      <c r="H60" s="39">
        <v>0</v>
      </c>
    </row>
    <row r="61" spans="2:8" x14ac:dyDescent="0.3">
      <c r="B61" s="39" t="s">
        <v>95</v>
      </c>
      <c r="C61" s="39" t="s">
        <v>2</v>
      </c>
      <c r="D61" s="41">
        <v>0</v>
      </c>
      <c r="E61" s="41">
        <v>0</v>
      </c>
      <c r="F61" s="39">
        <v>0</v>
      </c>
      <c r="G61" s="39">
        <v>0</v>
      </c>
      <c r="H61" s="39">
        <v>0</v>
      </c>
    </row>
    <row r="62" spans="2:8" x14ac:dyDescent="0.3">
      <c r="B62" s="39" t="s">
        <v>96</v>
      </c>
      <c r="C62" s="39" t="s">
        <v>2</v>
      </c>
      <c r="D62" s="41">
        <v>0</v>
      </c>
      <c r="E62" s="41">
        <v>0</v>
      </c>
      <c r="F62" s="39">
        <v>0</v>
      </c>
      <c r="G62" s="39">
        <v>0</v>
      </c>
      <c r="H62" s="39">
        <v>0</v>
      </c>
    </row>
    <row r="63" spans="2:8" x14ac:dyDescent="0.3">
      <c r="B63" s="39" t="s">
        <v>97</v>
      </c>
      <c r="C63" s="39" t="s">
        <v>2</v>
      </c>
      <c r="D63" s="41">
        <v>0</v>
      </c>
      <c r="E63" s="41">
        <v>0</v>
      </c>
      <c r="F63" s="39">
        <v>0</v>
      </c>
      <c r="G63" s="39">
        <v>0</v>
      </c>
      <c r="H63" s="39">
        <v>0</v>
      </c>
    </row>
    <row r="64" spans="2:8" x14ac:dyDescent="0.3">
      <c r="B64" s="39" t="s">
        <v>98</v>
      </c>
      <c r="C64" s="39" t="s">
        <v>2</v>
      </c>
      <c r="D64" s="41">
        <v>0</v>
      </c>
      <c r="E64" s="41">
        <v>0</v>
      </c>
      <c r="F64" s="39">
        <v>0</v>
      </c>
      <c r="G64" s="39">
        <v>0</v>
      </c>
      <c r="H64" s="39">
        <v>0</v>
      </c>
    </row>
    <row r="65" spans="1:8" x14ac:dyDescent="0.3">
      <c r="B65" s="39" t="s">
        <v>99</v>
      </c>
      <c r="C65" s="39" t="s">
        <v>2</v>
      </c>
      <c r="D65" s="41">
        <v>0</v>
      </c>
      <c r="E65" s="41">
        <v>0</v>
      </c>
      <c r="F65" s="39">
        <v>0</v>
      </c>
      <c r="G65" s="39">
        <v>0</v>
      </c>
      <c r="H65" s="39">
        <v>0</v>
      </c>
    </row>
    <row r="66" spans="1:8" x14ac:dyDescent="0.3">
      <c r="B66" s="39" t="s">
        <v>100</v>
      </c>
      <c r="C66" s="39" t="s">
        <v>2</v>
      </c>
      <c r="D66" s="41">
        <v>0</v>
      </c>
      <c r="E66" s="41">
        <v>0</v>
      </c>
      <c r="F66" s="39">
        <v>0</v>
      </c>
      <c r="G66" s="39">
        <v>0</v>
      </c>
      <c r="H66" s="39">
        <v>0</v>
      </c>
    </row>
    <row r="67" spans="1:8" x14ac:dyDescent="0.3">
      <c r="B67" s="39" t="s">
        <v>101</v>
      </c>
      <c r="C67" s="39" t="s">
        <v>2</v>
      </c>
      <c r="D67" s="41">
        <v>0</v>
      </c>
      <c r="E67" s="41">
        <v>0</v>
      </c>
      <c r="F67" s="39">
        <v>0</v>
      </c>
      <c r="G67" s="39">
        <v>0</v>
      </c>
      <c r="H67" s="39">
        <v>0</v>
      </c>
    </row>
    <row r="68" spans="1:8" ht="15" thickBot="1" x14ac:dyDescent="0.35">
      <c r="B68" s="37" t="s">
        <v>102</v>
      </c>
      <c r="C68" s="37" t="s">
        <v>2</v>
      </c>
      <c r="D68" s="42">
        <v>0</v>
      </c>
      <c r="E68" s="42">
        <v>0</v>
      </c>
      <c r="F68" s="37">
        <v>0</v>
      </c>
      <c r="G68" s="37">
        <v>0</v>
      </c>
      <c r="H68" s="37">
        <v>0</v>
      </c>
    </row>
    <row r="70" spans="1:8" ht="15" thickBot="1" x14ac:dyDescent="0.35">
      <c r="A70" t="s">
        <v>36</v>
      </c>
    </row>
    <row r="71" spans="1:8" x14ac:dyDescent="0.3">
      <c r="B71" s="44"/>
      <c r="C71" s="44"/>
      <c r="D71" s="44" t="s">
        <v>118</v>
      </c>
      <c r="E71" s="44" t="s">
        <v>120</v>
      </c>
      <c r="F71" s="44" t="s">
        <v>121</v>
      </c>
      <c r="G71" s="44" t="s">
        <v>123</v>
      </c>
      <c r="H71" s="44" t="s">
        <v>124</v>
      </c>
    </row>
    <row r="72" spans="1:8" ht="15" thickBot="1" x14ac:dyDescent="0.35">
      <c r="B72" s="45" t="s">
        <v>30</v>
      </c>
      <c r="C72" s="45" t="s">
        <v>31</v>
      </c>
      <c r="D72" s="45" t="s">
        <v>119</v>
      </c>
      <c r="E72" s="45" t="s">
        <v>119</v>
      </c>
      <c r="F72" s="45" t="s">
        <v>122</v>
      </c>
      <c r="G72" s="45" t="s">
        <v>119</v>
      </c>
      <c r="H72" s="45" t="s">
        <v>119</v>
      </c>
    </row>
    <row r="73" spans="1:8" x14ac:dyDescent="0.3">
      <c r="B73" s="39" t="s">
        <v>103</v>
      </c>
      <c r="C73" s="39" t="s">
        <v>104</v>
      </c>
      <c r="D73" s="43">
        <v>1</v>
      </c>
      <c r="E73" s="43">
        <v>1</v>
      </c>
      <c r="F73" s="39">
        <v>0</v>
      </c>
      <c r="G73" s="39">
        <v>1</v>
      </c>
      <c r="H73" s="39">
        <v>1</v>
      </c>
    </row>
    <row r="74" spans="1:8" x14ac:dyDescent="0.3">
      <c r="B74" s="39" t="s">
        <v>107</v>
      </c>
      <c r="C74" s="39" t="s">
        <v>14</v>
      </c>
      <c r="D74" s="43">
        <v>1</v>
      </c>
      <c r="E74" s="43">
        <v>1</v>
      </c>
      <c r="F74" s="39">
        <v>0</v>
      </c>
      <c r="G74" s="39">
        <v>1</v>
      </c>
      <c r="H74" s="39">
        <v>1</v>
      </c>
    </row>
    <row r="75" spans="1:8" x14ac:dyDescent="0.3">
      <c r="B75" s="39" t="s">
        <v>109</v>
      </c>
      <c r="C75" s="39" t="s">
        <v>16</v>
      </c>
      <c r="D75" s="43">
        <v>1</v>
      </c>
      <c r="E75" s="43">
        <v>1</v>
      </c>
      <c r="F75" s="39">
        <v>0</v>
      </c>
      <c r="G75" s="39">
        <v>1</v>
      </c>
      <c r="H75" s="39">
        <v>1</v>
      </c>
    </row>
    <row r="76" spans="1:8" ht="15" thickBot="1" x14ac:dyDescent="0.35">
      <c r="B76" s="37" t="s">
        <v>111</v>
      </c>
      <c r="C76" s="37" t="s">
        <v>112</v>
      </c>
      <c r="D76" s="40">
        <v>1</v>
      </c>
      <c r="E76" s="40">
        <v>1</v>
      </c>
      <c r="F76" s="37">
        <v>0</v>
      </c>
      <c r="G76" s="37">
        <v>1</v>
      </c>
      <c r="H76" s="37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4BF8-C081-44E0-9B83-75717727D448}">
  <dimension ref="A1:W52"/>
  <sheetViews>
    <sheetView tabSelected="1" topLeftCell="A13" zoomScale="57" workbookViewId="0">
      <selection activeCell="R46" sqref="R46"/>
    </sheetView>
  </sheetViews>
  <sheetFormatPr defaultRowHeight="14.4" x14ac:dyDescent="0.3"/>
  <cols>
    <col min="1" max="1" width="16.88671875" customWidth="1"/>
    <col min="2" max="2" width="17.6640625" customWidth="1"/>
    <col min="3" max="3" width="20.44140625" customWidth="1"/>
    <col min="4" max="4" width="9.44140625" customWidth="1"/>
    <col min="5" max="5" width="16.77734375" bestFit="1" customWidth="1"/>
    <col min="7" max="7" width="11.77734375" bestFit="1" customWidth="1"/>
    <col min="8" max="8" width="11.77734375" customWidth="1"/>
    <col min="11" max="11" width="14.21875" customWidth="1"/>
    <col min="12" max="12" width="11.33203125" customWidth="1"/>
    <col min="17" max="17" width="12.109375" customWidth="1"/>
    <col min="18" max="18" width="11.77734375" bestFit="1" customWidth="1"/>
    <col min="19" max="19" width="12.88671875" customWidth="1"/>
    <col min="20" max="20" width="13.5546875" customWidth="1"/>
    <col min="22" max="22" width="16.33203125" customWidth="1"/>
    <col min="23" max="23" width="17.77734375" customWidth="1"/>
  </cols>
  <sheetData>
    <row r="1" spans="1:22" ht="43.8" thickBot="1" x14ac:dyDescent="0.35">
      <c r="A1" s="66" t="s">
        <v>15</v>
      </c>
      <c r="B1" s="29"/>
      <c r="V1" s="34" t="s">
        <v>16</v>
      </c>
    </row>
    <row r="2" spans="1:22" x14ac:dyDescent="0.3">
      <c r="A2" s="8" t="s">
        <v>0</v>
      </c>
      <c r="B2" s="35">
        <v>1</v>
      </c>
      <c r="C2" s="35">
        <v>0</v>
      </c>
      <c r="D2" s="35">
        <v>0</v>
      </c>
      <c r="E2" s="35">
        <v>0</v>
      </c>
      <c r="F2" s="35">
        <v>0</v>
      </c>
      <c r="G2" s="35">
        <v>0</v>
      </c>
      <c r="H2" s="35">
        <v>0</v>
      </c>
      <c r="I2" s="35">
        <v>0</v>
      </c>
      <c r="J2" s="35">
        <v>0</v>
      </c>
      <c r="K2" s="35">
        <v>0</v>
      </c>
      <c r="L2" s="35">
        <v>0</v>
      </c>
      <c r="M2" s="35">
        <v>0</v>
      </c>
      <c r="N2" s="35">
        <v>0</v>
      </c>
      <c r="O2" s="35">
        <v>0</v>
      </c>
      <c r="P2" s="35">
        <v>0</v>
      </c>
      <c r="Q2" s="35">
        <v>0</v>
      </c>
      <c r="R2" s="35">
        <v>0</v>
      </c>
      <c r="S2" s="35">
        <v>0</v>
      </c>
      <c r="T2" s="35">
        <v>0</v>
      </c>
      <c r="U2" s="35">
        <v>0</v>
      </c>
      <c r="V2" s="33" t="b">
        <f>OR(B2:U2)</f>
        <v>1</v>
      </c>
    </row>
    <row r="3" spans="1:22" x14ac:dyDescent="0.3">
      <c r="A3" s="8" t="s">
        <v>1</v>
      </c>
      <c r="B3" s="35">
        <v>1</v>
      </c>
      <c r="C3" s="35">
        <v>1</v>
      </c>
      <c r="D3" s="35">
        <v>1</v>
      </c>
      <c r="E3" s="35">
        <v>1</v>
      </c>
      <c r="F3" s="35">
        <v>1</v>
      </c>
      <c r="G3" s="35">
        <v>1</v>
      </c>
      <c r="H3" s="35">
        <v>1</v>
      </c>
      <c r="I3" s="35">
        <v>1</v>
      </c>
      <c r="J3" s="35">
        <v>0</v>
      </c>
      <c r="K3" s="35">
        <v>0</v>
      </c>
      <c r="L3" s="35">
        <v>0</v>
      </c>
      <c r="M3" s="35">
        <v>0</v>
      </c>
      <c r="N3" s="35">
        <v>0</v>
      </c>
      <c r="O3" s="35">
        <v>0</v>
      </c>
      <c r="P3" s="35">
        <v>0</v>
      </c>
      <c r="Q3" s="35">
        <v>0</v>
      </c>
      <c r="R3" s="35">
        <v>0</v>
      </c>
      <c r="S3" s="35">
        <v>0</v>
      </c>
      <c r="T3" s="35">
        <v>0</v>
      </c>
      <c r="U3" s="35">
        <v>0</v>
      </c>
      <c r="V3" s="33" t="b">
        <f t="shared" ref="V3:V10" si="0">OR(B3:U3)</f>
        <v>1</v>
      </c>
    </row>
    <row r="4" spans="1:22" x14ac:dyDescent="0.3">
      <c r="A4" s="8" t="s">
        <v>2</v>
      </c>
      <c r="B4" s="35">
        <v>1</v>
      </c>
      <c r="C4" s="35">
        <v>1</v>
      </c>
      <c r="D4" s="35">
        <v>1</v>
      </c>
      <c r="E4" s="35">
        <v>1</v>
      </c>
      <c r="F4" s="35">
        <v>1</v>
      </c>
      <c r="G4" s="35">
        <v>0</v>
      </c>
      <c r="H4" s="35">
        <v>0</v>
      </c>
      <c r="I4" s="35">
        <v>0</v>
      </c>
      <c r="J4" s="35">
        <v>0</v>
      </c>
      <c r="K4" s="35">
        <v>0</v>
      </c>
      <c r="L4" s="35">
        <v>0</v>
      </c>
      <c r="M4" s="35">
        <v>0</v>
      </c>
      <c r="N4" s="35">
        <v>0</v>
      </c>
      <c r="O4" s="35">
        <v>0</v>
      </c>
      <c r="P4" s="35">
        <v>0</v>
      </c>
      <c r="Q4" s="35">
        <v>0</v>
      </c>
      <c r="R4" s="35">
        <v>0</v>
      </c>
      <c r="S4" s="35">
        <v>0</v>
      </c>
      <c r="T4" s="35">
        <v>0</v>
      </c>
      <c r="U4" s="35">
        <v>0</v>
      </c>
      <c r="V4" s="33" t="b">
        <f t="shared" si="0"/>
        <v>1</v>
      </c>
    </row>
    <row r="5" spans="1:22" x14ac:dyDescent="0.3">
      <c r="A5" s="8" t="s">
        <v>125</v>
      </c>
      <c r="B5" s="46">
        <v>0</v>
      </c>
      <c r="C5" s="46">
        <v>1</v>
      </c>
      <c r="D5" s="46">
        <v>1</v>
      </c>
      <c r="E5" s="46">
        <v>1</v>
      </c>
      <c r="F5" s="46">
        <v>1</v>
      </c>
      <c r="G5" s="46">
        <v>1</v>
      </c>
      <c r="H5" s="46">
        <v>1</v>
      </c>
      <c r="I5" s="46">
        <v>1</v>
      </c>
      <c r="J5" s="46">
        <v>1</v>
      </c>
      <c r="K5" s="46">
        <v>1</v>
      </c>
      <c r="L5" s="46">
        <v>1</v>
      </c>
      <c r="M5" s="46">
        <v>1</v>
      </c>
      <c r="N5" s="46">
        <v>1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46">
        <v>0</v>
      </c>
      <c r="V5" s="33" t="b">
        <f t="shared" si="0"/>
        <v>1</v>
      </c>
    </row>
    <row r="6" spans="1:22" x14ac:dyDescent="0.3">
      <c r="A6" s="8" t="s">
        <v>126</v>
      </c>
      <c r="B6" s="46">
        <v>0</v>
      </c>
      <c r="C6" s="46">
        <v>0</v>
      </c>
      <c r="D6" s="46">
        <v>0</v>
      </c>
      <c r="E6" s="46">
        <v>0</v>
      </c>
      <c r="F6" s="46">
        <v>0</v>
      </c>
      <c r="G6" s="46">
        <v>0</v>
      </c>
      <c r="H6" s="46">
        <v>0</v>
      </c>
      <c r="I6" s="46">
        <v>0</v>
      </c>
      <c r="J6" s="46">
        <v>1</v>
      </c>
      <c r="K6" s="46">
        <v>0</v>
      </c>
      <c r="L6" s="46">
        <v>0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46">
        <v>0</v>
      </c>
      <c r="V6" s="33" t="b">
        <f t="shared" si="0"/>
        <v>1</v>
      </c>
    </row>
    <row r="7" spans="1:22" x14ac:dyDescent="0.3">
      <c r="A7" s="8" t="s">
        <v>127</v>
      </c>
      <c r="B7" s="46">
        <v>0</v>
      </c>
      <c r="C7" s="46">
        <v>0</v>
      </c>
      <c r="D7" s="46">
        <v>0</v>
      </c>
      <c r="E7" s="46">
        <v>0</v>
      </c>
      <c r="F7" s="46">
        <v>0</v>
      </c>
      <c r="G7" s="46">
        <v>0</v>
      </c>
      <c r="H7" s="46">
        <v>0</v>
      </c>
      <c r="I7" s="46">
        <v>0</v>
      </c>
      <c r="J7" s="46">
        <v>0</v>
      </c>
      <c r="K7" s="46">
        <v>0</v>
      </c>
      <c r="L7" s="46">
        <v>0</v>
      </c>
      <c r="M7" s="46">
        <v>1</v>
      </c>
      <c r="N7" s="46">
        <v>1</v>
      </c>
      <c r="O7" s="46">
        <v>1</v>
      </c>
      <c r="P7" s="46">
        <v>1</v>
      </c>
      <c r="Q7" s="46">
        <v>0</v>
      </c>
      <c r="R7" s="46">
        <v>0</v>
      </c>
      <c r="S7" s="46">
        <v>0</v>
      </c>
      <c r="T7" s="46">
        <v>0</v>
      </c>
      <c r="U7" s="46">
        <v>0</v>
      </c>
      <c r="V7" s="33" t="b">
        <f t="shared" si="0"/>
        <v>1</v>
      </c>
    </row>
    <row r="8" spans="1:22" x14ac:dyDescent="0.3">
      <c r="A8" s="8" t="s">
        <v>128</v>
      </c>
      <c r="B8" s="46">
        <v>0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  <c r="H8" s="46">
        <v>0</v>
      </c>
      <c r="I8" s="46">
        <v>0</v>
      </c>
      <c r="J8" s="46">
        <v>0</v>
      </c>
      <c r="K8" s="46">
        <v>0</v>
      </c>
      <c r="L8" s="46">
        <v>0</v>
      </c>
      <c r="M8" s="46">
        <v>0</v>
      </c>
      <c r="N8" s="46">
        <v>1</v>
      </c>
      <c r="O8" s="46">
        <v>1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U8" s="46">
        <v>0</v>
      </c>
      <c r="V8" s="33" t="b">
        <f t="shared" si="0"/>
        <v>1</v>
      </c>
    </row>
    <row r="9" spans="1:22" x14ac:dyDescent="0.3">
      <c r="A9" s="8" t="s">
        <v>129</v>
      </c>
      <c r="B9" s="46">
        <v>1</v>
      </c>
      <c r="C9" s="46">
        <v>1</v>
      </c>
      <c r="D9" s="46">
        <v>1</v>
      </c>
      <c r="E9" s="46">
        <v>1</v>
      </c>
      <c r="F9" s="46">
        <v>1</v>
      </c>
      <c r="G9" s="46">
        <v>1</v>
      </c>
      <c r="H9" s="46">
        <v>1</v>
      </c>
      <c r="I9" s="46">
        <v>0</v>
      </c>
      <c r="J9" s="46">
        <v>0</v>
      </c>
      <c r="K9" s="46">
        <v>0</v>
      </c>
      <c r="L9" s="46">
        <v>0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U9" s="46">
        <v>0</v>
      </c>
      <c r="V9" s="33" t="b">
        <f t="shared" si="0"/>
        <v>1</v>
      </c>
    </row>
    <row r="10" spans="1:22" ht="15" thickBot="1" x14ac:dyDescent="0.35">
      <c r="A10" s="8" t="s">
        <v>130</v>
      </c>
      <c r="B10" s="46">
        <v>0</v>
      </c>
      <c r="C10" s="46">
        <v>0</v>
      </c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6">
        <v>0</v>
      </c>
      <c r="J10" s="46">
        <v>1</v>
      </c>
      <c r="K10" s="46">
        <v>1</v>
      </c>
      <c r="L10" s="46">
        <v>1</v>
      </c>
      <c r="M10" s="46">
        <v>1</v>
      </c>
      <c r="N10" s="46">
        <v>1</v>
      </c>
      <c r="O10" s="46">
        <v>1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U10" s="46">
        <v>0</v>
      </c>
      <c r="V10" s="33" t="b">
        <f t="shared" si="0"/>
        <v>1</v>
      </c>
    </row>
    <row r="11" spans="1:22" x14ac:dyDescent="0.3">
      <c r="V11" s="58">
        <f>IF(AND(V2:V4),1,0)</f>
        <v>1</v>
      </c>
    </row>
    <row r="12" spans="1:22" ht="43.8" thickBot="1" x14ac:dyDescent="0.35">
      <c r="V12" s="57" t="s">
        <v>145</v>
      </c>
    </row>
    <row r="13" spans="1:22" ht="43.2" x14ac:dyDescent="0.3">
      <c r="A13" s="2"/>
      <c r="B13" s="64" t="s">
        <v>147</v>
      </c>
      <c r="C13" s="65" t="s">
        <v>3</v>
      </c>
      <c r="E13" s="67" t="s">
        <v>5</v>
      </c>
    </row>
    <row r="14" spans="1:22" x14ac:dyDescent="0.3">
      <c r="A14" s="3" t="s">
        <v>0</v>
      </c>
      <c r="B14" s="2">
        <v>30</v>
      </c>
      <c r="C14" s="2">
        <v>20</v>
      </c>
      <c r="E14" s="30">
        <f>ROUND(C14/15,0)</f>
        <v>1</v>
      </c>
    </row>
    <row r="15" spans="1:22" x14ac:dyDescent="0.3">
      <c r="A15" s="3" t="s">
        <v>1</v>
      </c>
      <c r="B15" s="2">
        <v>70</v>
      </c>
      <c r="C15" s="2">
        <v>120</v>
      </c>
      <c r="E15" s="30">
        <f t="shared" ref="E15:E22" si="1">ROUND(C15/15,0)</f>
        <v>8</v>
      </c>
    </row>
    <row r="16" spans="1:22" x14ac:dyDescent="0.3">
      <c r="A16" s="3" t="s">
        <v>2</v>
      </c>
      <c r="B16" s="2">
        <v>80</v>
      </c>
      <c r="C16" s="2">
        <v>80</v>
      </c>
      <c r="E16" s="30">
        <f t="shared" si="1"/>
        <v>5</v>
      </c>
    </row>
    <row r="17" spans="1:23" x14ac:dyDescent="0.3">
      <c r="A17" s="3" t="s">
        <v>131</v>
      </c>
      <c r="B17" s="2">
        <v>20</v>
      </c>
      <c r="C17" s="2">
        <v>180</v>
      </c>
      <c r="E17" s="30">
        <f t="shared" si="1"/>
        <v>12</v>
      </c>
    </row>
    <row r="18" spans="1:23" x14ac:dyDescent="0.3">
      <c r="A18" s="3" t="s">
        <v>132</v>
      </c>
      <c r="B18" s="2">
        <v>180</v>
      </c>
      <c r="C18" s="2">
        <v>20</v>
      </c>
      <c r="E18" s="30">
        <f t="shared" si="1"/>
        <v>1</v>
      </c>
    </row>
    <row r="19" spans="1:23" x14ac:dyDescent="0.3">
      <c r="A19" s="3" t="s">
        <v>133</v>
      </c>
      <c r="B19" s="2">
        <v>100</v>
      </c>
      <c r="C19" s="2">
        <v>60</v>
      </c>
      <c r="E19" s="30">
        <f t="shared" si="1"/>
        <v>4</v>
      </c>
    </row>
    <row r="20" spans="1:23" x14ac:dyDescent="0.3">
      <c r="A20" s="3" t="s">
        <v>134</v>
      </c>
      <c r="B20" s="2">
        <v>80</v>
      </c>
      <c r="C20" s="2">
        <v>30</v>
      </c>
      <c r="E20" s="30">
        <f t="shared" si="1"/>
        <v>2</v>
      </c>
    </row>
    <row r="21" spans="1:23" x14ac:dyDescent="0.3">
      <c r="A21" s="3" t="s">
        <v>135</v>
      </c>
      <c r="B21" s="2">
        <v>80</v>
      </c>
      <c r="C21" s="2">
        <v>100</v>
      </c>
      <c r="E21" s="30">
        <f t="shared" si="1"/>
        <v>7</v>
      </c>
    </row>
    <row r="22" spans="1:23" ht="15" thickBot="1" x14ac:dyDescent="0.35">
      <c r="A22" s="3" t="s">
        <v>136</v>
      </c>
      <c r="B22" s="2">
        <v>55</v>
      </c>
      <c r="C22" s="2">
        <v>90</v>
      </c>
      <c r="E22" s="31">
        <f t="shared" si="1"/>
        <v>6</v>
      </c>
    </row>
    <row r="23" spans="1:23" x14ac:dyDescent="0.3">
      <c r="A23" s="1"/>
      <c r="B23" s="1"/>
      <c r="C23" s="1"/>
    </row>
    <row r="24" spans="1:23" ht="15" thickBot="1" x14ac:dyDescent="0.35">
      <c r="A24" s="1"/>
      <c r="B24" s="1"/>
      <c r="C24" s="1"/>
    </row>
    <row r="25" spans="1:23" ht="15" thickBot="1" x14ac:dyDescent="0.35">
      <c r="A25" s="4" t="s">
        <v>4</v>
      </c>
      <c r="B25" s="5">
        <v>300</v>
      </c>
      <c r="C25" s="6"/>
    </row>
    <row r="26" spans="1:23" x14ac:dyDescent="0.3">
      <c r="A26" s="20"/>
      <c r="B26" s="20"/>
      <c r="C26" s="20"/>
      <c r="D26" s="21"/>
    </row>
    <row r="27" spans="1:23" ht="35.4" thickBot="1" x14ac:dyDescent="0.5">
      <c r="A27" s="23" t="s">
        <v>12</v>
      </c>
      <c r="B27" s="24">
        <v>5</v>
      </c>
      <c r="C27" s="24">
        <v>10</v>
      </c>
      <c r="D27" s="24">
        <v>15</v>
      </c>
      <c r="E27" s="24">
        <v>20</v>
      </c>
      <c r="F27" s="24">
        <v>25</v>
      </c>
      <c r="G27" s="24">
        <v>30</v>
      </c>
      <c r="H27" s="24">
        <v>35</v>
      </c>
      <c r="I27" s="24">
        <v>40</v>
      </c>
      <c r="J27" s="24">
        <v>45</v>
      </c>
      <c r="K27" s="24">
        <v>50</v>
      </c>
      <c r="L27" s="24">
        <v>55</v>
      </c>
      <c r="M27" s="24">
        <v>60</v>
      </c>
      <c r="N27" s="24">
        <v>65</v>
      </c>
      <c r="O27" s="24">
        <v>70</v>
      </c>
      <c r="P27" s="24">
        <v>75</v>
      </c>
      <c r="Q27" s="24">
        <v>80</v>
      </c>
      <c r="R27" s="24">
        <v>85</v>
      </c>
      <c r="S27" s="24">
        <v>90</v>
      </c>
      <c r="T27" s="24">
        <v>95</v>
      </c>
      <c r="U27" s="24">
        <v>100</v>
      </c>
      <c r="V27" s="22" t="s">
        <v>14</v>
      </c>
    </row>
    <row r="28" spans="1:23" ht="28.8" x14ac:dyDescent="0.45">
      <c r="A28" s="18"/>
      <c r="B28" s="16">
        <v>1.0416666666666666E-2</v>
      </c>
      <c r="C28" s="19">
        <v>2.0833333333333332E-2</v>
      </c>
      <c r="D28" s="16">
        <v>3.125E-2</v>
      </c>
      <c r="E28" s="16">
        <v>4.1666666666666699E-2</v>
      </c>
      <c r="F28" s="16">
        <v>5.2083333333333398E-2</v>
      </c>
      <c r="G28" s="16">
        <v>6.25E-2</v>
      </c>
      <c r="H28" s="16">
        <v>7.2916666666666699E-2</v>
      </c>
      <c r="I28" s="16">
        <v>8.3333333333333398E-2</v>
      </c>
      <c r="J28" s="16">
        <v>9.375E-2</v>
      </c>
      <c r="K28" s="16">
        <v>0.104166666666667</v>
      </c>
      <c r="L28" s="16">
        <v>0.11458333333333399</v>
      </c>
      <c r="M28" s="16">
        <v>0.125</v>
      </c>
      <c r="N28" s="16">
        <v>0.13541666666666699</v>
      </c>
      <c r="O28" s="16">
        <v>0.14583333333333401</v>
      </c>
      <c r="P28" s="16">
        <v>0.15625</v>
      </c>
      <c r="Q28" s="16">
        <v>0.16666666666666699</v>
      </c>
      <c r="R28" s="16">
        <v>0.17708333333333401</v>
      </c>
      <c r="S28" s="16">
        <v>0.1875</v>
      </c>
      <c r="T28" s="16">
        <v>0.19791666666666699</v>
      </c>
      <c r="U28" s="16">
        <v>0.20833333333333401</v>
      </c>
      <c r="V28" s="25"/>
      <c r="W28" s="13" t="s">
        <v>8</v>
      </c>
    </row>
    <row r="29" spans="1:23" ht="17.399999999999999" x14ac:dyDescent="0.45">
      <c r="A29" s="8" t="s">
        <v>0</v>
      </c>
      <c r="B29" s="28">
        <f>IF(B2=1,$B14,0)</f>
        <v>30</v>
      </c>
      <c r="C29" s="28">
        <f t="shared" ref="C29:U29" si="2">IF(C2=1,$B14,0)</f>
        <v>0</v>
      </c>
      <c r="D29" s="28">
        <f t="shared" si="2"/>
        <v>0</v>
      </c>
      <c r="E29" s="28">
        <f t="shared" si="2"/>
        <v>0</v>
      </c>
      <c r="F29" s="28">
        <f t="shared" si="2"/>
        <v>0</v>
      </c>
      <c r="G29" s="28">
        <f t="shared" si="2"/>
        <v>0</v>
      </c>
      <c r="H29" s="28">
        <f t="shared" si="2"/>
        <v>0</v>
      </c>
      <c r="I29" s="28">
        <f t="shared" si="2"/>
        <v>0</v>
      </c>
      <c r="J29" s="28">
        <f t="shared" si="2"/>
        <v>0</v>
      </c>
      <c r="K29" s="28">
        <f t="shared" si="2"/>
        <v>0</v>
      </c>
      <c r="L29" s="28">
        <f t="shared" si="2"/>
        <v>0</v>
      </c>
      <c r="M29" s="28">
        <f t="shared" si="2"/>
        <v>0</v>
      </c>
      <c r="N29" s="28">
        <f t="shared" si="2"/>
        <v>0</v>
      </c>
      <c r="O29" s="28">
        <f t="shared" si="2"/>
        <v>0</v>
      </c>
      <c r="P29" s="28">
        <f t="shared" si="2"/>
        <v>0</v>
      </c>
      <c r="Q29" s="28">
        <f t="shared" si="2"/>
        <v>0</v>
      </c>
      <c r="R29" s="28">
        <f t="shared" si="2"/>
        <v>0</v>
      </c>
      <c r="S29" s="28">
        <f t="shared" si="2"/>
        <v>0</v>
      </c>
      <c r="T29" s="28">
        <f t="shared" si="2"/>
        <v>0</v>
      </c>
      <c r="U29" s="28">
        <f t="shared" si="2"/>
        <v>0</v>
      </c>
      <c r="V29" s="22" cm="1">
        <f t="array" ref="V29">LOOKUP(100000000,IF(B29:U29&lt;&gt;0,$B$27:$U$27))</f>
        <v>5</v>
      </c>
      <c r="W29" s="14">
        <f>IF(SUM(B29:U29)=B14*E14,1,0)</f>
        <v>1</v>
      </c>
    </row>
    <row r="30" spans="1:23" ht="17.399999999999999" x14ac:dyDescent="0.45">
      <c r="A30" s="8" t="s">
        <v>1</v>
      </c>
      <c r="B30" s="28">
        <f t="shared" ref="B30:U30" si="3">IF(B3=1,$B15,0)</f>
        <v>70</v>
      </c>
      <c r="C30" s="28">
        <f t="shared" si="3"/>
        <v>70</v>
      </c>
      <c r="D30" s="28">
        <f t="shared" si="3"/>
        <v>70</v>
      </c>
      <c r="E30" s="28">
        <f t="shared" ref="E30:M30" si="4">IF(E3=1,$B15,0)</f>
        <v>70</v>
      </c>
      <c r="F30" s="28">
        <f t="shared" si="4"/>
        <v>70</v>
      </c>
      <c r="G30" s="28">
        <f t="shared" si="4"/>
        <v>70</v>
      </c>
      <c r="H30" s="28">
        <f t="shared" si="4"/>
        <v>70</v>
      </c>
      <c r="I30" s="28">
        <f t="shared" si="4"/>
        <v>70</v>
      </c>
      <c r="J30" s="28">
        <f t="shared" si="4"/>
        <v>0</v>
      </c>
      <c r="K30" s="28">
        <f t="shared" si="4"/>
        <v>0</v>
      </c>
      <c r="L30" s="28">
        <f t="shared" si="4"/>
        <v>0</v>
      </c>
      <c r="M30" s="28">
        <f t="shared" si="4"/>
        <v>0</v>
      </c>
      <c r="N30" s="28">
        <f t="shared" si="3"/>
        <v>0</v>
      </c>
      <c r="O30" s="28">
        <f t="shared" si="3"/>
        <v>0</v>
      </c>
      <c r="P30" s="28">
        <f t="shared" si="3"/>
        <v>0</v>
      </c>
      <c r="Q30" s="28">
        <f t="shared" si="3"/>
        <v>0</v>
      </c>
      <c r="R30" s="28">
        <f t="shared" si="3"/>
        <v>0</v>
      </c>
      <c r="S30" s="28">
        <f t="shared" si="3"/>
        <v>0</v>
      </c>
      <c r="T30" s="28">
        <f t="shared" si="3"/>
        <v>0</v>
      </c>
      <c r="U30" s="28">
        <f t="shared" si="3"/>
        <v>0</v>
      </c>
      <c r="V30" s="22" cm="1">
        <f t="array" ref="V30">LOOKUP(100000000,IF(B30:U30&lt;&gt;0,$B$27:$U$27))</f>
        <v>40</v>
      </c>
      <c r="W30" s="14">
        <f>IF(SUM(B30:U30)=B15*E15,1,0)</f>
        <v>1</v>
      </c>
    </row>
    <row r="31" spans="1:23" ht="17.399999999999999" x14ac:dyDescent="0.45">
      <c r="A31" s="8" t="s">
        <v>2</v>
      </c>
      <c r="B31" s="28">
        <f t="shared" ref="B31:U32" si="5">IF(B4=1,$B16,0)</f>
        <v>80</v>
      </c>
      <c r="C31" s="28">
        <f t="shared" si="5"/>
        <v>80</v>
      </c>
      <c r="D31" s="28">
        <f t="shared" si="5"/>
        <v>80</v>
      </c>
      <c r="E31" s="28">
        <f t="shared" si="5"/>
        <v>80</v>
      </c>
      <c r="F31" s="28">
        <f t="shared" si="5"/>
        <v>80</v>
      </c>
      <c r="G31" s="28">
        <f t="shared" si="5"/>
        <v>0</v>
      </c>
      <c r="H31" s="28">
        <f t="shared" si="5"/>
        <v>0</v>
      </c>
      <c r="I31" s="28">
        <f t="shared" si="5"/>
        <v>0</v>
      </c>
      <c r="J31" s="28">
        <f t="shared" si="5"/>
        <v>0</v>
      </c>
      <c r="K31" s="28">
        <f t="shared" si="5"/>
        <v>0</v>
      </c>
      <c r="L31" s="28">
        <f t="shared" si="5"/>
        <v>0</v>
      </c>
      <c r="M31" s="28">
        <f t="shared" si="5"/>
        <v>0</v>
      </c>
      <c r="N31" s="28">
        <f t="shared" si="5"/>
        <v>0</v>
      </c>
      <c r="O31" s="28">
        <f t="shared" si="5"/>
        <v>0</v>
      </c>
      <c r="P31" s="28">
        <f t="shared" si="5"/>
        <v>0</v>
      </c>
      <c r="Q31" s="28">
        <f t="shared" si="5"/>
        <v>0</v>
      </c>
      <c r="R31" s="28">
        <f t="shared" si="5"/>
        <v>0</v>
      </c>
      <c r="S31" s="28">
        <f t="shared" si="5"/>
        <v>0</v>
      </c>
      <c r="T31" s="28">
        <f t="shared" si="5"/>
        <v>0</v>
      </c>
      <c r="U31" s="28">
        <f t="shared" si="5"/>
        <v>0</v>
      </c>
      <c r="V31" s="22" cm="1">
        <f t="array" ref="V31">LOOKUP(100000000,IF(B31:U31&lt;&gt;0,$B$27:$U$27))</f>
        <v>25</v>
      </c>
      <c r="W31" s="14">
        <f>IF(SUM(B31:U31)=B16*E16,1,0)</f>
        <v>1</v>
      </c>
    </row>
    <row r="32" spans="1:23" ht="17.399999999999999" x14ac:dyDescent="0.45">
      <c r="A32" s="8" t="s">
        <v>131</v>
      </c>
      <c r="B32" s="28">
        <f t="shared" si="5"/>
        <v>0</v>
      </c>
      <c r="C32" s="28">
        <f t="shared" si="5"/>
        <v>20</v>
      </c>
      <c r="D32" s="28">
        <f t="shared" si="5"/>
        <v>20</v>
      </c>
      <c r="E32" s="28">
        <f t="shared" si="5"/>
        <v>20</v>
      </c>
      <c r="F32" s="28">
        <f t="shared" si="5"/>
        <v>20</v>
      </c>
      <c r="G32" s="28">
        <f t="shared" si="5"/>
        <v>20</v>
      </c>
      <c r="H32" s="28">
        <f t="shared" si="5"/>
        <v>20</v>
      </c>
      <c r="I32" s="28">
        <f t="shared" si="5"/>
        <v>20</v>
      </c>
      <c r="J32" s="28">
        <f t="shared" si="5"/>
        <v>20</v>
      </c>
      <c r="K32" s="28">
        <f t="shared" si="5"/>
        <v>20</v>
      </c>
      <c r="L32" s="28">
        <f t="shared" si="5"/>
        <v>20</v>
      </c>
      <c r="M32" s="28">
        <f t="shared" si="5"/>
        <v>20</v>
      </c>
      <c r="N32" s="28">
        <f t="shared" si="5"/>
        <v>20</v>
      </c>
      <c r="O32" s="28">
        <f t="shared" si="5"/>
        <v>0</v>
      </c>
      <c r="P32" s="28">
        <f t="shared" si="5"/>
        <v>0</v>
      </c>
      <c r="Q32" s="28">
        <f t="shared" si="5"/>
        <v>0</v>
      </c>
      <c r="R32" s="28">
        <f t="shared" si="5"/>
        <v>0</v>
      </c>
      <c r="S32" s="28">
        <f t="shared" si="5"/>
        <v>0</v>
      </c>
      <c r="T32" s="28">
        <f t="shared" si="5"/>
        <v>0</v>
      </c>
      <c r="U32" s="28">
        <f t="shared" si="5"/>
        <v>0</v>
      </c>
      <c r="V32" s="22" cm="1">
        <f t="array" ref="V32">LOOKUP(100000000,IF(B32:U32&lt;&gt;0,$B$27:$U$27))</f>
        <v>65</v>
      </c>
      <c r="W32" s="14">
        <f t="shared" ref="W32:W37" si="6">IF(SUM(B32:U32)=B17*E17,1,0)</f>
        <v>1</v>
      </c>
    </row>
    <row r="33" spans="1:23" ht="17.399999999999999" x14ac:dyDescent="0.45">
      <c r="A33" s="8" t="s">
        <v>132</v>
      </c>
      <c r="B33" s="28">
        <f t="shared" ref="B33:U33" si="7">IF(B6=1,$B18,0)</f>
        <v>0</v>
      </c>
      <c r="C33" s="28">
        <f t="shared" si="7"/>
        <v>0</v>
      </c>
      <c r="D33" s="28">
        <f t="shared" si="7"/>
        <v>0</v>
      </c>
      <c r="E33" s="28">
        <f t="shared" si="7"/>
        <v>0</v>
      </c>
      <c r="F33" s="28">
        <f t="shared" si="7"/>
        <v>0</v>
      </c>
      <c r="G33" s="28">
        <f t="shared" si="7"/>
        <v>0</v>
      </c>
      <c r="H33" s="28">
        <f t="shared" si="7"/>
        <v>0</v>
      </c>
      <c r="I33" s="28">
        <f t="shared" si="7"/>
        <v>0</v>
      </c>
      <c r="J33" s="28">
        <f t="shared" si="7"/>
        <v>180</v>
      </c>
      <c r="K33" s="28">
        <f t="shared" si="7"/>
        <v>0</v>
      </c>
      <c r="L33" s="28">
        <f t="shared" si="7"/>
        <v>0</v>
      </c>
      <c r="M33" s="28">
        <f t="shared" si="7"/>
        <v>0</v>
      </c>
      <c r="N33" s="28">
        <f t="shared" si="7"/>
        <v>0</v>
      </c>
      <c r="O33" s="28">
        <f t="shared" si="7"/>
        <v>0</v>
      </c>
      <c r="P33" s="28">
        <f t="shared" si="7"/>
        <v>0</v>
      </c>
      <c r="Q33" s="28">
        <f t="shared" si="7"/>
        <v>0</v>
      </c>
      <c r="R33" s="28">
        <f t="shared" si="7"/>
        <v>0</v>
      </c>
      <c r="S33" s="28">
        <f t="shared" si="7"/>
        <v>0</v>
      </c>
      <c r="T33" s="28">
        <f t="shared" si="7"/>
        <v>0</v>
      </c>
      <c r="U33" s="28">
        <f t="shared" si="7"/>
        <v>0</v>
      </c>
      <c r="V33" s="22" cm="1">
        <f t="array" ref="V33">LOOKUP(100000000,IF(B33:U33&lt;&gt;0,$B$27:$U$27))</f>
        <v>45</v>
      </c>
      <c r="W33" s="14">
        <f t="shared" si="6"/>
        <v>1</v>
      </c>
    </row>
    <row r="34" spans="1:23" ht="17.399999999999999" x14ac:dyDescent="0.45">
      <c r="A34" s="8" t="s">
        <v>133</v>
      </c>
      <c r="B34" s="28">
        <f t="shared" ref="B34:U34" si="8">IF(B7=1,$B19,0)</f>
        <v>0</v>
      </c>
      <c r="C34" s="28">
        <f t="shared" si="8"/>
        <v>0</v>
      </c>
      <c r="D34" s="28">
        <f t="shared" si="8"/>
        <v>0</v>
      </c>
      <c r="E34" s="28">
        <f t="shared" si="8"/>
        <v>0</v>
      </c>
      <c r="F34" s="28">
        <f t="shared" si="8"/>
        <v>0</v>
      </c>
      <c r="G34" s="28">
        <f t="shared" si="8"/>
        <v>0</v>
      </c>
      <c r="H34" s="28">
        <f t="shared" si="8"/>
        <v>0</v>
      </c>
      <c r="I34" s="28">
        <f t="shared" si="8"/>
        <v>0</v>
      </c>
      <c r="J34" s="28">
        <f t="shared" si="8"/>
        <v>0</v>
      </c>
      <c r="K34" s="28">
        <f t="shared" si="8"/>
        <v>0</v>
      </c>
      <c r="L34" s="28">
        <f t="shared" si="8"/>
        <v>0</v>
      </c>
      <c r="M34" s="28">
        <f t="shared" si="8"/>
        <v>100</v>
      </c>
      <c r="N34" s="28">
        <f t="shared" si="8"/>
        <v>100</v>
      </c>
      <c r="O34" s="28">
        <f t="shared" si="8"/>
        <v>100</v>
      </c>
      <c r="P34" s="28">
        <f t="shared" si="8"/>
        <v>100</v>
      </c>
      <c r="Q34" s="28">
        <f t="shared" si="8"/>
        <v>0</v>
      </c>
      <c r="R34" s="28">
        <f t="shared" si="8"/>
        <v>0</v>
      </c>
      <c r="S34" s="28">
        <f t="shared" si="8"/>
        <v>0</v>
      </c>
      <c r="T34" s="28">
        <f t="shared" si="8"/>
        <v>0</v>
      </c>
      <c r="U34" s="28">
        <f t="shared" si="8"/>
        <v>0</v>
      </c>
      <c r="V34" s="22" cm="1">
        <f t="array" ref="V34">LOOKUP(100000000,IF(B34:U34&lt;&gt;0,$B$27:$U$27))</f>
        <v>75</v>
      </c>
      <c r="W34" s="14">
        <f t="shared" si="6"/>
        <v>1</v>
      </c>
    </row>
    <row r="35" spans="1:23" ht="17.399999999999999" x14ac:dyDescent="0.45">
      <c r="A35" s="8" t="s">
        <v>134</v>
      </c>
      <c r="B35" s="28">
        <f t="shared" ref="B35:U35" si="9">IF(B8=1,$B20,0)</f>
        <v>0</v>
      </c>
      <c r="C35" s="28">
        <f t="shared" si="9"/>
        <v>0</v>
      </c>
      <c r="D35" s="28">
        <f t="shared" si="9"/>
        <v>0</v>
      </c>
      <c r="E35" s="28">
        <f t="shared" si="9"/>
        <v>0</v>
      </c>
      <c r="F35" s="28">
        <f t="shared" si="9"/>
        <v>0</v>
      </c>
      <c r="G35" s="28">
        <f t="shared" si="9"/>
        <v>0</v>
      </c>
      <c r="H35" s="28">
        <f t="shared" si="9"/>
        <v>0</v>
      </c>
      <c r="I35" s="28">
        <f t="shared" si="9"/>
        <v>0</v>
      </c>
      <c r="J35" s="28">
        <f t="shared" si="9"/>
        <v>0</v>
      </c>
      <c r="K35" s="28">
        <f t="shared" si="9"/>
        <v>0</v>
      </c>
      <c r="L35" s="28">
        <f t="shared" si="9"/>
        <v>0</v>
      </c>
      <c r="M35" s="28">
        <f t="shared" si="9"/>
        <v>0</v>
      </c>
      <c r="N35" s="28">
        <f t="shared" si="9"/>
        <v>80</v>
      </c>
      <c r="O35" s="28">
        <f t="shared" si="9"/>
        <v>80</v>
      </c>
      <c r="P35" s="28">
        <f t="shared" si="9"/>
        <v>0</v>
      </c>
      <c r="Q35" s="28">
        <f t="shared" si="9"/>
        <v>0</v>
      </c>
      <c r="R35" s="28">
        <f t="shared" si="9"/>
        <v>0</v>
      </c>
      <c r="S35" s="28">
        <f t="shared" si="9"/>
        <v>0</v>
      </c>
      <c r="T35" s="28">
        <f t="shared" si="9"/>
        <v>0</v>
      </c>
      <c r="U35" s="28">
        <f t="shared" si="9"/>
        <v>0</v>
      </c>
      <c r="V35" s="22" cm="1">
        <f t="array" ref="V35">LOOKUP(100000000,IF(B35:U35&lt;&gt;0,$B$27:$U$27))</f>
        <v>70</v>
      </c>
      <c r="W35" s="14">
        <f t="shared" si="6"/>
        <v>1</v>
      </c>
    </row>
    <row r="36" spans="1:23" ht="17.399999999999999" x14ac:dyDescent="0.45">
      <c r="A36" s="8" t="s">
        <v>135</v>
      </c>
      <c r="B36" s="28">
        <f t="shared" ref="B36:U36" si="10">IF(B9=1,$B21,0)</f>
        <v>80</v>
      </c>
      <c r="C36" s="28">
        <f t="shared" si="10"/>
        <v>80</v>
      </c>
      <c r="D36" s="28">
        <f t="shared" si="10"/>
        <v>80</v>
      </c>
      <c r="E36" s="28">
        <f t="shared" si="10"/>
        <v>80</v>
      </c>
      <c r="F36" s="28">
        <f t="shared" si="10"/>
        <v>80</v>
      </c>
      <c r="G36" s="28">
        <f t="shared" si="10"/>
        <v>80</v>
      </c>
      <c r="H36" s="28">
        <f t="shared" si="10"/>
        <v>80</v>
      </c>
      <c r="I36" s="28">
        <f t="shared" si="10"/>
        <v>0</v>
      </c>
      <c r="J36" s="28">
        <f t="shared" si="10"/>
        <v>0</v>
      </c>
      <c r="K36" s="28">
        <f t="shared" si="10"/>
        <v>0</v>
      </c>
      <c r="L36" s="28">
        <f t="shared" si="10"/>
        <v>0</v>
      </c>
      <c r="M36" s="28">
        <f t="shared" si="10"/>
        <v>0</v>
      </c>
      <c r="N36" s="28">
        <f t="shared" si="10"/>
        <v>0</v>
      </c>
      <c r="O36" s="28">
        <f t="shared" si="10"/>
        <v>0</v>
      </c>
      <c r="P36" s="28">
        <f t="shared" si="10"/>
        <v>0</v>
      </c>
      <c r="Q36" s="28">
        <f t="shared" si="10"/>
        <v>0</v>
      </c>
      <c r="R36" s="28">
        <f t="shared" si="10"/>
        <v>0</v>
      </c>
      <c r="S36" s="28">
        <f t="shared" si="10"/>
        <v>0</v>
      </c>
      <c r="T36" s="28">
        <f t="shared" si="10"/>
        <v>0</v>
      </c>
      <c r="U36" s="28">
        <f t="shared" si="10"/>
        <v>0</v>
      </c>
      <c r="V36" s="22" cm="1">
        <f t="array" ref="V36">LOOKUP(100000000,IF(B36:U36&lt;&gt;0,$B$27:$U$27))</f>
        <v>35</v>
      </c>
      <c r="W36" s="14">
        <f t="shared" si="6"/>
        <v>1</v>
      </c>
    </row>
    <row r="37" spans="1:23" ht="18" thickBot="1" x14ac:dyDescent="0.5">
      <c r="A37" s="8" t="s">
        <v>136</v>
      </c>
      <c r="B37" s="28">
        <f t="shared" ref="B37:U37" si="11">IF(B10=1,$B22,0)</f>
        <v>0</v>
      </c>
      <c r="C37" s="28">
        <f t="shared" si="11"/>
        <v>0</v>
      </c>
      <c r="D37" s="28">
        <f t="shared" si="11"/>
        <v>0</v>
      </c>
      <c r="E37" s="28">
        <f t="shared" si="11"/>
        <v>0</v>
      </c>
      <c r="F37" s="28">
        <f t="shared" si="11"/>
        <v>0</v>
      </c>
      <c r="G37" s="28">
        <f t="shared" si="11"/>
        <v>0</v>
      </c>
      <c r="H37" s="28">
        <f t="shared" si="11"/>
        <v>0</v>
      </c>
      <c r="I37" s="28">
        <f t="shared" si="11"/>
        <v>0</v>
      </c>
      <c r="J37" s="28">
        <f t="shared" si="11"/>
        <v>55</v>
      </c>
      <c r="K37" s="28">
        <f t="shared" si="11"/>
        <v>55</v>
      </c>
      <c r="L37" s="28">
        <f t="shared" si="11"/>
        <v>55</v>
      </c>
      <c r="M37" s="28">
        <f t="shared" si="11"/>
        <v>55</v>
      </c>
      <c r="N37" s="28">
        <f t="shared" si="11"/>
        <v>55</v>
      </c>
      <c r="O37" s="28">
        <f t="shared" si="11"/>
        <v>55</v>
      </c>
      <c r="P37" s="28">
        <f t="shared" si="11"/>
        <v>0</v>
      </c>
      <c r="Q37" s="28">
        <f t="shared" si="11"/>
        <v>0</v>
      </c>
      <c r="R37" s="28">
        <f t="shared" si="11"/>
        <v>0</v>
      </c>
      <c r="S37" s="28">
        <f t="shared" si="11"/>
        <v>0</v>
      </c>
      <c r="T37" s="28">
        <f t="shared" si="11"/>
        <v>0</v>
      </c>
      <c r="U37" s="28">
        <f t="shared" si="11"/>
        <v>0</v>
      </c>
      <c r="V37" s="53" cm="1">
        <f t="array" ref="V37">LOOKUP(100000000,IF(B37:U37&lt;&gt;0,$B$27:$U$27))</f>
        <v>70</v>
      </c>
      <c r="W37" s="14">
        <f t="shared" si="6"/>
        <v>1</v>
      </c>
    </row>
    <row r="38" spans="1:23" ht="29.4" thickBot="1" x14ac:dyDescent="0.35">
      <c r="A38" s="17" t="s">
        <v>6</v>
      </c>
      <c r="B38" s="15">
        <f>IF(SUM(B29:B37)&lt;=$B$25,1,0)</f>
        <v>1</v>
      </c>
      <c r="C38" s="15">
        <f>IF(SUM(C29:C37)&lt;=$B$25,1,0)</f>
        <v>1</v>
      </c>
      <c r="D38" s="15">
        <f t="shared" ref="D38:U38" si="12">IF(SUM(D29:D37)&lt;=$B$25,1,0)</f>
        <v>1</v>
      </c>
      <c r="E38" s="15">
        <f t="shared" si="12"/>
        <v>1</v>
      </c>
      <c r="F38" s="15">
        <f t="shared" si="12"/>
        <v>1</v>
      </c>
      <c r="G38" s="15">
        <f t="shared" si="12"/>
        <v>1</v>
      </c>
      <c r="H38" s="15">
        <f t="shared" si="12"/>
        <v>1</v>
      </c>
      <c r="I38" s="15">
        <f t="shared" si="12"/>
        <v>1</v>
      </c>
      <c r="J38" s="15">
        <f t="shared" si="12"/>
        <v>1</v>
      </c>
      <c r="K38" s="15">
        <f t="shared" si="12"/>
        <v>1</v>
      </c>
      <c r="L38" s="15">
        <f t="shared" si="12"/>
        <v>1</v>
      </c>
      <c r="M38" s="15">
        <f t="shared" si="12"/>
        <v>1</v>
      </c>
      <c r="N38" s="15">
        <f t="shared" si="12"/>
        <v>1</v>
      </c>
      <c r="O38" s="15">
        <f t="shared" si="12"/>
        <v>1</v>
      </c>
      <c r="P38" s="15">
        <f t="shared" si="12"/>
        <v>1</v>
      </c>
      <c r="Q38" s="15">
        <f t="shared" si="12"/>
        <v>1</v>
      </c>
      <c r="R38" s="15">
        <f t="shared" si="12"/>
        <v>1</v>
      </c>
      <c r="S38" s="15">
        <f t="shared" si="12"/>
        <v>1</v>
      </c>
      <c r="T38" s="15">
        <f t="shared" si="12"/>
        <v>1</v>
      </c>
      <c r="U38" s="15">
        <f t="shared" si="12"/>
        <v>1</v>
      </c>
      <c r="V38" s="54">
        <f>IF(AND(B38:U38),1,0)</f>
        <v>1</v>
      </c>
      <c r="W38" s="55">
        <f>IF(AND(W29:W37),1,0)</f>
        <v>1</v>
      </c>
    </row>
    <row r="39" spans="1:23" ht="29.4" thickBot="1" x14ac:dyDescent="0.35">
      <c r="V39" s="59" t="s">
        <v>143</v>
      </c>
      <c r="W39" s="56" t="s">
        <v>144</v>
      </c>
    </row>
    <row r="41" spans="1:23" ht="54" x14ac:dyDescent="0.3">
      <c r="A41" s="26" t="s">
        <v>7</v>
      </c>
      <c r="B41" s="9">
        <f>IF(SUM(T29:U37)=0,1,0)</f>
        <v>1</v>
      </c>
      <c r="C41" s="32"/>
      <c r="H41" s="7"/>
      <c r="K41" s="27" t="s">
        <v>13</v>
      </c>
      <c r="L41" s="27">
        <f>SUM(V29:V37)</f>
        <v>430</v>
      </c>
    </row>
    <row r="42" spans="1:23" ht="15" thickBot="1" x14ac:dyDescent="0.35"/>
    <row r="43" spans="1:23" ht="28.8" x14ac:dyDescent="0.3">
      <c r="A43" s="47" t="s">
        <v>9</v>
      </c>
      <c r="B43" s="50">
        <f ca="1">IF(SUM(OFFSET(B29,,,,$E14))=$B14*$E14,1,0)</f>
        <v>1</v>
      </c>
      <c r="C43" s="10">
        <f t="shared" ref="C43:U43" ca="1" si="13">IF(SUM(OFFSET(C29,,,,$E$14))=$B$14*$E$14,1,0)</f>
        <v>0</v>
      </c>
      <c r="D43" s="10">
        <f t="shared" ca="1" si="13"/>
        <v>0</v>
      </c>
      <c r="E43" s="10">
        <f t="shared" ca="1" si="13"/>
        <v>0</v>
      </c>
      <c r="F43" s="10">
        <f t="shared" ca="1" si="13"/>
        <v>0</v>
      </c>
      <c r="G43" s="10">
        <f t="shared" ca="1" si="13"/>
        <v>0</v>
      </c>
      <c r="H43" s="10">
        <f ca="1">IF(SUM(OFFSET(H29,,,,$E$14))=$B$14*$E$14,1,0)</f>
        <v>0</v>
      </c>
      <c r="I43" s="10">
        <f t="shared" ca="1" si="13"/>
        <v>0</v>
      </c>
      <c r="J43" s="10">
        <f t="shared" ca="1" si="13"/>
        <v>0</v>
      </c>
      <c r="K43" s="10">
        <f t="shared" ca="1" si="13"/>
        <v>0</v>
      </c>
      <c r="L43" s="10">
        <f t="shared" ca="1" si="13"/>
        <v>0</v>
      </c>
      <c r="M43" s="10">
        <f t="shared" ca="1" si="13"/>
        <v>0</v>
      </c>
      <c r="N43" s="10">
        <f t="shared" ca="1" si="13"/>
        <v>0</v>
      </c>
      <c r="O43" s="10">
        <f t="shared" ca="1" si="13"/>
        <v>0</v>
      </c>
      <c r="P43" s="10">
        <f t="shared" ca="1" si="13"/>
        <v>0</v>
      </c>
      <c r="Q43" s="10">
        <f t="shared" ca="1" si="13"/>
        <v>0</v>
      </c>
      <c r="R43" s="10">
        <f t="shared" ca="1" si="13"/>
        <v>0</v>
      </c>
      <c r="S43" s="10">
        <f t="shared" ca="1" si="13"/>
        <v>0</v>
      </c>
      <c r="T43" s="10">
        <f t="shared" ca="1" si="13"/>
        <v>0</v>
      </c>
      <c r="U43" s="10">
        <f t="shared" ca="1" si="13"/>
        <v>0</v>
      </c>
      <c r="V43" s="61">
        <f ca="1">IF(OR(B43:U43),1,0)</f>
        <v>1</v>
      </c>
    </row>
    <row r="44" spans="1:23" ht="28.8" x14ac:dyDescent="0.3">
      <c r="A44" s="48" t="s">
        <v>10</v>
      </c>
      <c r="B44" s="51">
        <f ca="1">IF(SUM(OFFSET(B30,,,,$E15))=$B15*$E15,1,0)</f>
        <v>1</v>
      </c>
      <c r="C44" s="11">
        <f t="shared" ref="C44:K44" ca="1" si="14">IF(SUM(OFFSET(C30,,,,$E15))=$B15*$E15,1,0)</f>
        <v>0</v>
      </c>
      <c r="D44" s="11">
        <f t="shared" ca="1" si="14"/>
        <v>0</v>
      </c>
      <c r="E44" s="11">
        <f t="shared" ca="1" si="14"/>
        <v>0</v>
      </c>
      <c r="F44" s="11">
        <f t="shared" ca="1" si="14"/>
        <v>0</v>
      </c>
      <c r="G44" s="11">
        <f t="shared" ca="1" si="14"/>
        <v>0</v>
      </c>
      <c r="H44" s="11">
        <f t="shared" ca="1" si="14"/>
        <v>0</v>
      </c>
      <c r="I44" s="11">
        <f t="shared" ca="1" si="14"/>
        <v>0</v>
      </c>
      <c r="J44" s="11">
        <f t="shared" ca="1" si="14"/>
        <v>0</v>
      </c>
      <c r="K44" s="11">
        <f t="shared" ca="1" si="14"/>
        <v>0</v>
      </c>
      <c r="L44" s="11">
        <f t="shared" ref="L44:U44" ca="1" si="15">IF(SUM(OFFSET(L30,,,,$E15))=$B15*$E15,1,0)</f>
        <v>0</v>
      </c>
      <c r="M44" s="11">
        <f t="shared" ca="1" si="15"/>
        <v>0</v>
      </c>
      <c r="N44" s="11">
        <f t="shared" ca="1" si="15"/>
        <v>0</v>
      </c>
      <c r="O44" s="11">
        <f t="shared" ca="1" si="15"/>
        <v>0</v>
      </c>
      <c r="P44" s="11">
        <f t="shared" ca="1" si="15"/>
        <v>0</v>
      </c>
      <c r="Q44" s="11">
        <f t="shared" ca="1" si="15"/>
        <v>0</v>
      </c>
      <c r="R44" s="11">
        <f t="shared" ca="1" si="15"/>
        <v>0</v>
      </c>
      <c r="S44" s="11">
        <f t="shared" ca="1" si="15"/>
        <v>0</v>
      </c>
      <c r="T44" s="11">
        <f t="shared" ca="1" si="15"/>
        <v>0</v>
      </c>
      <c r="U44" s="11">
        <f t="shared" ca="1" si="15"/>
        <v>0</v>
      </c>
      <c r="V44" s="62">
        <f t="shared" ref="V44:V51" ca="1" si="16">IF(OR(B44:U44),1,0)</f>
        <v>1</v>
      </c>
    </row>
    <row r="45" spans="1:23" ht="28.8" x14ac:dyDescent="0.3">
      <c r="A45" s="48" t="s">
        <v>11</v>
      </c>
      <c r="B45" s="51">
        <f ca="1">IF(SUM(OFFSET(B31,,,,$E16))=$B16*$E16,1,0)</f>
        <v>1</v>
      </c>
      <c r="C45" s="11">
        <f t="shared" ref="C45:H45" ca="1" si="17">IF(SUM(OFFSET(C31,,,,$E16))=$B16*$E16,1,0)</f>
        <v>0</v>
      </c>
      <c r="D45" s="11">
        <f t="shared" ca="1" si="17"/>
        <v>0</v>
      </c>
      <c r="E45" s="11">
        <f t="shared" ca="1" si="17"/>
        <v>0</v>
      </c>
      <c r="F45" s="11">
        <f t="shared" ca="1" si="17"/>
        <v>0</v>
      </c>
      <c r="G45" s="11">
        <f t="shared" ca="1" si="17"/>
        <v>0</v>
      </c>
      <c r="H45" s="11">
        <f t="shared" ca="1" si="17"/>
        <v>0</v>
      </c>
      <c r="I45" s="11">
        <f t="shared" ref="I45:U45" ca="1" si="18">IF(SUM(OFFSET(I31,,,,$E16))=$B16*$E16,1,0)</f>
        <v>0</v>
      </c>
      <c r="J45" s="11">
        <f t="shared" ca="1" si="18"/>
        <v>0</v>
      </c>
      <c r="K45" s="11">
        <f t="shared" ca="1" si="18"/>
        <v>0</v>
      </c>
      <c r="L45" s="11">
        <f t="shared" ca="1" si="18"/>
        <v>0</v>
      </c>
      <c r="M45" s="11">
        <f t="shared" ca="1" si="18"/>
        <v>0</v>
      </c>
      <c r="N45" s="11">
        <f t="shared" ca="1" si="18"/>
        <v>0</v>
      </c>
      <c r="O45" s="11">
        <f t="shared" ca="1" si="18"/>
        <v>0</v>
      </c>
      <c r="P45" s="11">
        <f t="shared" ca="1" si="18"/>
        <v>0</v>
      </c>
      <c r="Q45" s="11">
        <f t="shared" ca="1" si="18"/>
        <v>0</v>
      </c>
      <c r="R45" s="11">
        <f t="shared" ca="1" si="18"/>
        <v>0</v>
      </c>
      <c r="S45" s="11">
        <f t="shared" ca="1" si="18"/>
        <v>0</v>
      </c>
      <c r="T45" s="11">
        <f t="shared" ca="1" si="18"/>
        <v>0</v>
      </c>
      <c r="U45" s="11">
        <f t="shared" ca="1" si="18"/>
        <v>0</v>
      </c>
      <c r="V45" s="62">
        <f t="shared" ca="1" si="16"/>
        <v>1</v>
      </c>
    </row>
    <row r="46" spans="1:23" ht="28.8" x14ac:dyDescent="0.3">
      <c r="A46" s="48" t="s">
        <v>137</v>
      </c>
      <c r="B46" s="51">
        <f t="shared" ref="B46:B51" ca="1" si="19">IF(SUM(OFFSET(B32,,,,$E17))=$B17*$E17,1,0)</f>
        <v>0</v>
      </c>
      <c r="C46" s="11">
        <f t="shared" ref="C46:H46" ca="1" si="20">IF(SUM(OFFSET(C32,,,,$E17))=$B17*$E17,1,0)</f>
        <v>1</v>
      </c>
      <c r="D46" s="11">
        <f t="shared" ca="1" si="20"/>
        <v>0</v>
      </c>
      <c r="E46" s="11">
        <f t="shared" ca="1" si="20"/>
        <v>0</v>
      </c>
      <c r="F46" s="11">
        <f t="shared" ca="1" si="20"/>
        <v>0</v>
      </c>
      <c r="G46" s="11">
        <f t="shared" ca="1" si="20"/>
        <v>0</v>
      </c>
      <c r="H46" s="11">
        <f t="shared" ca="1" si="20"/>
        <v>0</v>
      </c>
      <c r="I46" s="11">
        <f t="shared" ref="I46:U46" ca="1" si="21">IF(SUM(OFFSET(I32,,,,$E17))=$B17*$E17,1,0)</f>
        <v>0</v>
      </c>
      <c r="J46" s="11">
        <f t="shared" ca="1" si="21"/>
        <v>0</v>
      </c>
      <c r="K46" s="11">
        <f t="shared" ca="1" si="21"/>
        <v>0</v>
      </c>
      <c r="L46" s="11">
        <f t="shared" ca="1" si="21"/>
        <v>0</v>
      </c>
      <c r="M46" s="11">
        <f t="shared" ca="1" si="21"/>
        <v>0</v>
      </c>
      <c r="N46" s="11">
        <f t="shared" ca="1" si="21"/>
        <v>0</v>
      </c>
      <c r="O46" s="11">
        <f t="shared" ca="1" si="21"/>
        <v>0</v>
      </c>
      <c r="P46" s="11">
        <f t="shared" ca="1" si="21"/>
        <v>0</v>
      </c>
      <c r="Q46" s="11">
        <f t="shared" ca="1" si="21"/>
        <v>0</v>
      </c>
      <c r="R46" s="11">
        <f t="shared" ca="1" si="21"/>
        <v>0</v>
      </c>
      <c r="S46" s="11">
        <f t="shared" ca="1" si="21"/>
        <v>0</v>
      </c>
      <c r="T46" s="11">
        <f t="shared" ca="1" si="21"/>
        <v>0</v>
      </c>
      <c r="U46" s="11">
        <f t="shared" ca="1" si="21"/>
        <v>0</v>
      </c>
      <c r="V46" s="62">
        <f t="shared" ca="1" si="16"/>
        <v>1</v>
      </c>
    </row>
    <row r="47" spans="1:23" ht="28.8" x14ac:dyDescent="0.3">
      <c r="A47" s="48" t="s">
        <v>138</v>
      </c>
      <c r="B47" s="51">
        <f t="shared" ca="1" si="19"/>
        <v>0</v>
      </c>
      <c r="C47" s="11">
        <f t="shared" ref="C47:H47" ca="1" si="22">IF(SUM(OFFSET(C33,,,,$E18))=$B18*$E18,1,0)</f>
        <v>0</v>
      </c>
      <c r="D47" s="11">
        <f t="shared" ca="1" si="22"/>
        <v>0</v>
      </c>
      <c r="E47" s="11">
        <f t="shared" ca="1" si="22"/>
        <v>0</v>
      </c>
      <c r="F47" s="11">
        <f t="shared" ca="1" si="22"/>
        <v>0</v>
      </c>
      <c r="G47" s="11">
        <f t="shared" ca="1" si="22"/>
        <v>0</v>
      </c>
      <c r="H47" s="11">
        <f t="shared" ca="1" si="22"/>
        <v>0</v>
      </c>
      <c r="I47" s="11">
        <f t="shared" ref="I47:U47" ca="1" si="23">IF(SUM(OFFSET(I33,,,,$E18))=$B18*$E18,1,0)</f>
        <v>0</v>
      </c>
      <c r="J47" s="11">
        <f t="shared" ca="1" si="23"/>
        <v>1</v>
      </c>
      <c r="K47" s="11">
        <f t="shared" ca="1" si="23"/>
        <v>0</v>
      </c>
      <c r="L47" s="11">
        <f t="shared" ca="1" si="23"/>
        <v>0</v>
      </c>
      <c r="M47" s="11">
        <f t="shared" ca="1" si="23"/>
        <v>0</v>
      </c>
      <c r="N47" s="11">
        <f t="shared" ca="1" si="23"/>
        <v>0</v>
      </c>
      <c r="O47" s="11">
        <f t="shared" ca="1" si="23"/>
        <v>0</v>
      </c>
      <c r="P47" s="11">
        <f t="shared" ca="1" si="23"/>
        <v>0</v>
      </c>
      <c r="Q47" s="11">
        <f t="shared" ca="1" si="23"/>
        <v>0</v>
      </c>
      <c r="R47" s="11">
        <f t="shared" ca="1" si="23"/>
        <v>0</v>
      </c>
      <c r="S47" s="11">
        <f t="shared" ca="1" si="23"/>
        <v>0</v>
      </c>
      <c r="T47" s="11">
        <f t="shared" ca="1" si="23"/>
        <v>0</v>
      </c>
      <c r="U47" s="11">
        <f t="shared" ca="1" si="23"/>
        <v>0</v>
      </c>
      <c r="V47" s="62">
        <f t="shared" ca="1" si="16"/>
        <v>1</v>
      </c>
    </row>
    <row r="48" spans="1:23" ht="28.8" x14ac:dyDescent="0.3">
      <c r="A48" s="48" t="s">
        <v>139</v>
      </c>
      <c r="B48" s="51">
        <f t="shared" ca="1" si="19"/>
        <v>0</v>
      </c>
      <c r="C48" s="11">
        <f t="shared" ref="C48:H48" ca="1" si="24">IF(SUM(OFFSET(C34,,,,$E19))=$B19*$E19,1,0)</f>
        <v>0</v>
      </c>
      <c r="D48" s="11">
        <f t="shared" ca="1" si="24"/>
        <v>0</v>
      </c>
      <c r="E48" s="11">
        <f t="shared" ca="1" si="24"/>
        <v>0</v>
      </c>
      <c r="F48" s="11">
        <f t="shared" ca="1" si="24"/>
        <v>0</v>
      </c>
      <c r="G48" s="11">
        <f t="shared" ca="1" si="24"/>
        <v>0</v>
      </c>
      <c r="H48" s="11">
        <f t="shared" ca="1" si="24"/>
        <v>0</v>
      </c>
      <c r="I48" s="11">
        <f t="shared" ref="I48:U48" ca="1" si="25">IF(SUM(OFFSET(I34,,,,$E19))=$B19*$E19,1,0)</f>
        <v>0</v>
      </c>
      <c r="J48" s="11">
        <f t="shared" ca="1" si="25"/>
        <v>0</v>
      </c>
      <c r="K48" s="11">
        <f t="shared" ca="1" si="25"/>
        <v>0</v>
      </c>
      <c r="L48" s="11">
        <f t="shared" ca="1" si="25"/>
        <v>0</v>
      </c>
      <c r="M48" s="11">
        <f t="shared" ca="1" si="25"/>
        <v>1</v>
      </c>
      <c r="N48" s="11">
        <f t="shared" ca="1" si="25"/>
        <v>0</v>
      </c>
      <c r="O48" s="11">
        <f t="shared" ca="1" si="25"/>
        <v>0</v>
      </c>
      <c r="P48" s="11">
        <f t="shared" ca="1" si="25"/>
        <v>0</v>
      </c>
      <c r="Q48" s="11">
        <f t="shared" ca="1" si="25"/>
        <v>0</v>
      </c>
      <c r="R48" s="11">
        <f t="shared" ca="1" si="25"/>
        <v>0</v>
      </c>
      <c r="S48" s="11">
        <f t="shared" ca="1" si="25"/>
        <v>0</v>
      </c>
      <c r="T48" s="11">
        <f t="shared" ca="1" si="25"/>
        <v>0</v>
      </c>
      <c r="U48" s="11">
        <f t="shared" ca="1" si="25"/>
        <v>0</v>
      </c>
      <c r="V48" s="62">
        <f t="shared" ca="1" si="16"/>
        <v>1</v>
      </c>
    </row>
    <row r="49" spans="1:22" ht="28.8" x14ac:dyDescent="0.3">
      <c r="A49" s="48" t="s">
        <v>140</v>
      </c>
      <c r="B49" s="51">
        <f t="shared" ca="1" si="19"/>
        <v>0</v>
      </c>
      <c r="C49" s="11">
        <f t="shared" ref="C49:H49" ca="1" si="26">IF(SUM(OFFSET(C35,,,,$E20))=$B20*$E20,1,0)</f>
        <v>0</v>
      </c>
      <c r="D49" s="11">
        <f t="shared" ca="1" si="26"/>
        <v>0</v>
      </c>
      <c r="E49" s="11">
        <f t="shared" ca="1" si="26"/>
        <v>0</v>
      </c>
      <c r="F49" s="11">
        <f t="shared" ca="1" si="26"/>
        <v>0</v>
      </c>
      <c r="G49" s="11">
        <f t="shared" ca="1" si="26"/>
        <v>0</v>
      </c>
      <c r="H49" s="11">
        <f t="shared" ca="1" si="26"/>
        <v>0</v>
      </c>
      <c r="I49" s="11">
        <f t="shared" ref="I49:U49" ca="1" si="27">IF(SUM(OFFSET(I35,,,,$E20))=$B20*$E20,1,0)</f>
        <v>0</v>
      </c>
      <c r="J49" s="11">
        <f t="shared" ca="1" si="27"/>
        <v>0</v>
      </c>
      <c r="K49" s="11">
        <f t="shared" ca="1" si="27"/>
        <v>0</v>
      </c>
      <c r="L49" s="11">
        <f t="shared" ca="1" si="27"/>
        <v>0</v>
      </c>
      <c r="M49" s="11">
        <f t="shared" ca="1" si="27"/>
        <v>0</v>
      </c>
      <c r="N49" s="11">
        <f t="shared" ca="1" si="27"/>
        <v>1</v>
      </c>
      <c r="O49" s="11">
        <f t="shared" ca="1" si="27"/>
        <v>0</v>
      </c>
      <c r="P49" s="11">
        <f t="shared" ca="1" si="27"/>
        <v>0</v>
      </c>
      <c r="Q49" s="11">
        <f t="shared" ca="1" si="27"/>
        <v>0</v>
      </c>
      <c r="R49" s="11">
        <f t="shared" ca="1" si="27"/>
        <v>0</v>
      </c>
      <c r="S49" s="11">
        <f t="shared" ca="1" si="27"/>
        <v>0</v>
      </c>
      <c r="T49" s="11">
        <f t="shared" ca="1" si="27"/>
        <v>0</v>
      </c>
      <c r="U49" s="11">
        <f t="shared" ca="1" si="27"/>
        <v>0</v>
      </c>
      <c r="V49" s="62">
        <f t="shared" ca="1" si="16"/>
        <v>1</v>
      </c>
    </row>
    <row r="50" spans="1:22" ht="28.8" x14ac:dyDescent="0.3">
      <c r="A50" s="48" t="s">
        <v>141</v>
      </c>
      <c r="B50" s="51">
        <f t="shared" ca="1" si="19"/>
        <v>1</v>
      </c>
      <c r="C50" s="11">
        <f t="shared" ref="C50:H50" ca="1" si="28">IF(SUM(OFFSET(C36,,,,$E21))=$B21*$E21,1,0)</f>
        <v>0</v>
      </c>
      <c r="D50" s="11">
        <f t="shared" ca="1" si="28"/>
        <v>0</v>
      </c>
      <c r="E50" s="11">
        <f t="shared" ca="1" si="28"/>
        <v>0</v>
      </c>
      <c r="F50" s="11">
        <f t="shared" ca="1" si="28"/>
        <v>0</v>
      </c>
      <c r="G50" s="11">
        <f t="shared" ca="1" si="28"/>
        <v>0</v>
      </c>
      <c r="H50" s="11">
        <f t="shared" ca="1" si="28"/>
        <v>0</v>
      </c>
      <c r="I50" s="11">
        <f t="shared" ref="I50:U50" ca="1" si="29">IF(SUM(OFFSET(I36,,,,$E21))=$B21*$E21,1,0)</f>
        <v>0</v>
      </c>
      <c r="J50" s="11">
        <f t="shared" ca="1" si="29"/>
        <v>0</v>
      </c>
      <c r="K50" s="11">
        <f t="shared" ca="1" si="29"/>
        <v>0</v>
      </c>
      <c r="L50" s="11">
        <f t="shared" ca="1" si="29"/>
        <v>0</v>
      </c>
      <c r="M50" s="11">
        <f t="shared" ca="1" si="29"/>
        <v>0</v>
      </c>
      <c r="N50" s="11">
        <f t="shared" ca="1" si="29"/>
        <v>0</v>
      </c>
      <c r="O50" s="11">
        <f t="shared" ca="1" si="29"/>
        <v>0</v>
      </c>
      <c r="P50" s="11">
        <f t="shared" ca="1" si="29"/>
        <v>0</v>
      </c>
      <c r="Q50" s="11">
        <f t="shared" ca="1" si="29"/>
        <v>0</v>
      </c>
      <c r="R50" s="11">
        <f t="shared" ca="1" si="29"/>
        <v>0</v>
      </c>
      <c r="S50" s="11">
        <f t="shared" ca="1" si="29"/>
        <v>0</v>
      </c>
      <c r="T50" s="11">
        <f t="shared" ca="1" si="29"/>
        <v>0</v>
      </c>
      <c r="U50" s="11">
        <f t="shared" ca="1" si="29"/>
        <v>0</v>
      </c>
      <c r="V50" s="62">
        <f t="shared" ca="1" si="16"/>
        <v>1</v>
      </c>
    </row>
    <row r="51" spans="1:22" ht="29.4" thickBot="1" x14ac:dyDescent="0.35">
      <c r="A51" s="49" t="s">
        <v>142</v>
      </c>
      <c r="B51" s="52">
        <f t="shared" ca="1" si="19"/>
        <v>0</v>
      </c>
      <c r="C51" s="12">
        <f t="shared" ref="C51:H51" ca="1" si="30">IF(SUM(OFFSET(C37,,,,$E22))=$B22*$E22,1,0)</f>
        <v>0</v>
      </c>
      <c r="D51" s="12">
        <f t="shared" ca="1" si="30"/>
        <v>0</v>
      </c>
      <c r="E51" s="12">
        <f t="shared" ca="1" si="30"/>
        <v>0</v>
      </c>
      <c r="F51" s="12">
        <f t="shared" ca="1" si="30"/>
        <v>0</v>
      </c>
      <c r="G51" s="12">
        <f t="shared" ca="1" si="30"/>
        <v>0</v>
      </c>
      <c r="H51" s="12">
        <f t="shared" ca="1" si="30"/>
        <v>0</v>
      </c>
      <c r="I51" s="12">
        <f t="shared" ref="I51:U51" ca="1" si="31">IF(SUM(OFFSET(I37,,,,$E22))=$B22*$E22,1,0)</f>
        <v>0</v>
      </c>
      <c r="J51" s="12">
        <f t="shared" ca="1" si="31"/>
        <v>1</v>
      </c>
      <c r="K51" s="12">
        <f t="shared" ca="1" si="31"/>
        <v>0</v>
      </c>
      <c r="L51" s="12">
        <f t="shared" ca="1" si="31"/>
        <v>0</v>
      </c>
      <c r="M51" s="12">
        <f t="shared" ca="1" si="31"/>
        <v>0</v>
      </c>
      <c r="N51" s="12">
        <f t="shared" ca="1" si="31"/>
        <v>0</v>
      </c>
      <c r="O51" s="12">
        <f t="shared" ca="1" si="31"/>
        <v>0</v>
      </c>
      <c r="P51" s="12">
        <f t="shared" ca="1" si="31"/>
        <v>0</v>
      </c>
      <c r="Q51" s="12">
        <f t="shared" ca="1" si="31"/>
        <v>0</v>
      </c>
      <c r="R51" s="12">
        <f t="shared" ca="1" si="31"/>
        <v>0</v>
      </c>
      <c r="S51" s="12">
        <f t="shared" ca="1" si="31"/>
        <v>0</v>
      </c>
      <c r="T51" s="12">
        <f t="shared" ca="1" si="31"/>
        <v>0</v>
      </c>
      <c r="U51" s="12">
        <f t="shared" ca="1" si="31"/>
        <v>0</v>
      </c>
      <c r="V51" s="63">
        <f t="shared" ca="1" si="16"/>
        <v>1</v>
      </c>
    </row>
    <row r="52" spans="1:22" ht="29.4" thickBot="1" x14ac:dyDescent="0.6">
      <c r="Q52" s="68" t="s">
        <v>146</v>
      </c>
      <c r="R52" s="69"/>
      <c r="S52" s="69"/>
      <c r="T52" s="69"/>
      <c r="U52" s="70"/>
      <c r="V52" s="60">
        <f ca="1">IF(AND(V43:V51),1,0)</f>
        <v>1</v>
      </c>
    </row>
  </sheetData>
  <mergeCells count="1">
    <mergeCell ref="Q52:U52"/>
  </mergeCells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 de Respostas 1</vt:lpstr>
      <vt:lpstr>Relatório de População 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2021-11-08T23:14:10Z</dcterms:created>
  <dcterms:modified xsi:type="dcterms:W3CDTF">2022-03-24T13:21:46Z</dcterms:modified>
</cp:coreProperties>
</file>