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facul\GPI\4° semestre\projeto integrador III\"/>
    </mc:Choice>
  </mc:AlternateContent>
  <xr:revisionPtr revIDLastSave="0" documentId="13_ncr:1_{4CE0F2D6-7B1C-4252-B523-E4D41E4DE090}" xr6:coauthVersionLast="47" xr6:coauthVersionMax="47" xr10:uidLastSave="{00000000-0000-0000-0000-000000000000}"/>
  <bookViews>
    <workbookView xWindow="-120" yWindow="-120" windowWidth="20730" windowHeight="11160" activeTab="4" xr2:uid="{37B40F6D-3E26-4906-8371-6FA93F673C86}"/>
  </bookViews>
  <sheets>
    <sheet name="Lanchonete" sheetId="3" r:id="rId1"/>
    <sheet name="frequencia" sheetId="5" r:id="rId2"/>
    <sheet name="brinquedos" sheetId="6" r:id="rId3"/>
    <sheet name="Não inclusos" sheetId="7" r:id="rId4"/>
    <sheet name="público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10" i="4" s="1"/>
  <c r="B11" i="4" l="1"/>
  <c r="B12" i="4" l="1"/>
  <c r="B13" i="4" s="1"/>
  <c r="B14" i="4" s="1"/>
  <c r="B15" i="4" s="1"/>
  <c r="B16" i="4" s="1"/>
</calcChain>
</file>

<file path=xl/sharedStrings.xml><?xml version="1.0" encoding="utf-8"?>
<sst xmlns="http://schemas.openxmlformats.org/spreadsheetml/2006/main" count="66" uniqueCount="37">
  <si>
    <t>mês</t>
  </si>
  <si>
    <t>semana</t>
  </si>
  <si>
    <t>Faturamento total</t>
  </si>
  <si>
    <t>Ticket médio</t>
  </si>
  <si>
    <t>Público total</t>
  </si>
  <si>
    <t>Adulto</t>
  </si>
  <si>
    <t>Crianças</t>
  </si>
  <si>
    <t>Cortesia</t>
  </si>
  <si>
    <t>Carrossel Infantil</t>
  </si>
  <si>
    <t>ZOE - Mini montanha russa</t>
  </si>
  <si>
    <t>PIPO - Montanha russa infantil</t>
  </si>
  <si>
    <t>Trenzinho</t>
  </si>
  <si>
    <t>Carrinho bate-bate</t>
  </si>
  <si>
    <t>ZEUS 1 - Montanha Russa</t>
  </si>
  <si>
    <t>ZEUS 2 - Montanha Russa</t>
  </si>
  <si>
    <t>APOLO - Elevador</t>
  </si>
  <si>
    <t>ÁRTEMIS - Balão</t>
  </si>
  <si>
    <t>ARES - Chapéu Mexicano</t>
  </si>
  <si>
    <t>HERMES - Roda Gigante</t>
  </si>
  <si>
    <t>A Rainha das Trevas - Trem Fantasma</t>
  </si>
  <si>
    <t>ATENA - Labirinto de Espelhos</t>
  </si>
  <si>
    <t>AFRODITE - Carrossel Adulto</t>
  </si>
  <si>
    <t>HERA - Tobogã Adulto</t>
  </si>
  <si>
    <t>POSEIDON - Barco Viking</t>
  </si>
  <si>
    <t>BANDIDO - Touro Mecânico</t>
  </si>
  <si>
    <t>Fliperama para Crianças</t>
  </si>
  <si>
    <t>Faturamento Fliperama para Crianças</t>
  </si>
  <si>
    <t>Fliperama</t>
  </si>
  <si>
    <t>Faturamento Fliperama</t>
  </si>
  <si>
    <t>DIONÍSIO - Snoker Bar</t>
  </si>
  <si>
    <t>Faturamento DIONÍSIO - Snoker Bar</t>
  </si>
  <si>
    <t>janeiro</t>
  </si>
  <si>
    <t>fevereiro</t>
  </si>
  <si>
    <t>Mês</t>
  </si>
  <si>
    <t>Frequentadores</t>
  </si>
  <si>
    <t>Ticket médio2</t>
  </si>
  <si>
    <t>Ticket médio3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</si>
</sst>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17" fontId="0" fillId="0" borderId="2" xfId="0" applyNumberFormat="1" applyBorder="1" applyAlignment="1">
      <alignment vertical="center"/>
    </xf>
    <xf numFmtId="44" fontId="0" fillId="0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7" fontId="0" fillId="0" borderId="7" xfId="0" applyNumberFormat="1" applyBorder="1" applyAlignment="1">
      <alignment horizontal="left" vertical="center"/>
    </xf>
    <xf numFmtId="3" fontId="2" fillId="0" borderId="4" xfId="0" applyNumberFormat="1" applyFont="1" applyBorder="1" applyAlignment="1">
      <alignment horizontal="left" vertical="center"/>
    </xf>
    <xf numFmtId="17" fontId="0" fillId="0" borderId="2" xfId="0" applyNumberFormat="1" applyBorder="1" applyAlignment="1">
      <alignment horizontal="left" vertical="center"/>
    </xf>
    <xf numFmtId="3" fontId="2" fillId="0" borderId="9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8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2" formatCode="mmm/yy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A41713-E925-403B-975D-67D063139F07}" name="Tabela2" displayName="Tabela2" ref="A1:D9" totalsRowShown="0" headerRowDxfId="40" headerRowBorderDxfId="46" tableBorderDxfId="47" totalsRowBorderDxfId="45">
  <autoFilter ref="A1:D9" xr:uid="{DEA41713-E925-403B-975D-67D063139F07}"/>
  <tableColumns count="4">
    <tableColumn id="1" xr3:uid="{886F2A9B-8E67-4FC7-A670-D192F1C75C42}" name="mês" dataDxfId="44"/>
    <tableColumn id="2" xr3:uid="{7CD2DEB4-3CEC-4D1A-BB60-C616A28CE43E}" name="semana" dataDxfId="43"/>
    <tableColumn id="3" xr3:uid="{B3AD7E51-44D9-4E6B-ACD4-4C8B3E42BDDA}" name="Faturamento total" dataDxfId="42" dataCellStyle="Moeda"/>
    <tableColumn id="4" xr3:uid="{EAC5052C-B0DB-44B1-BB2F-21C8F5A29E48}" name="Ticket médio" dataDxfId="41" dataCellStyle="Moeda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13E9E1-0C9C-49DB-BB5B-5378C6CA4A0B}" name="Tabela3" displayName="Tabela3" ref="A1:F9" totalsRowShown="0" headerRowDxfId="29" dataDxfId="30" headerRowBorderDxfId="38" tableBorderDxfId="39" totalsRowBorderDxfId="37">
  <autoFilter ref="A1:F9" xr:uid="{E913E9E1-0C9C-49DB-BB5B-5378C6CA4A0B}"/>
  <tableColumns count="6">
    <tableColumn id="1" xr3:uid="{5CEA4664-606D-4554-986D-A5D22B86D25F}" name="mês" dataDxfId="36"/>
    <tableColumn id="2" xr3:uid="{861A51FF-395B-4AD9-98E5-818306631BC2}" name="semana" dataDxfId="35"/>
    <tableColumn id="3" xr3:uid="{48D406CE-3099-499C-8E76-03B7E0CBD0D8}" name="Público total" dataDxfId="34"/>
    <tableColumn id="4" xr3:uid="{A43DAB10-FA3B-497B-97AF-F6B9FCE3F073}" name="Adulto" dataDxfId="33"/>
    <tableColumn id="5" xr3:uid="{E8E85BCE-B45C-40A6-9DDC-B5C8EB7B9064}" name="Crianças" dataDxfId="32"/>
    <tableColumn id="6" xr3:uid="{62D9AA9F-4486-447C-85D8-995B8B586913}" name="Cortesia" dataDxfId="31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C25940-9E24-43B1-9565-3AFE37664A51}" name="Tabela10" displayName="Tabela10" ref="A1:S9" totalsRowShown="0" headerRowDxfId="0" dataDxfId="1" tableBorderDxfId="21">
  <autoFilter ref="A1:S9" xr:uid="{FBC25940-9E24-43B1-9565-3AFE37664A51}"/>
  <tableColumns count="19">
    <tableColumn id="1" xr3:uid="{D299A333-7DA8-4E85-B51B-738E97161546}" name="mês" dataDxfId="20"/>
    <tableColumn id="2" xr3:uid="{69A0D6E5-14AA-473A-BA2B-5ABF9CD7D13D}" name="semana" dataDxfId="19"/>
    <tableColumn id="3" xr3:uid="{9A16BDB1-83E8-4FFC-9985-34E9F681325B}" name="Carrossel Infantil" dataDxfId="18"/>
    <tableColumn id="4" xr3:uid="{F16EB133-5B5E-40AB-B766-6544ADF9740D}" name="ZOE - Mini montanha russa" dataDxfId="17"/>
    <tableColumn id="5" xr3:uid="{EFBE9EED-12C0-41C1-BBA9-87D8EA80A68F}" name="PIPO - Montanha russa infantil" dataDxfId="16"/>
    <tableColumn id="6" xr3:uid="{DC79F351-102E-438A-9577-E15E79101501}" name="Trenzinho" dataDxfId="15"/>
    <tableColumn id="7" xr3:uid="{CA4D91B8-5C1A-46CB-BB65-A7BFCFC8001C}" name="Carrinho bate-bate" dataDxfId="14"/>
    <tableColumn id="8" xr3:uid="{F4FE9819-45DF-4AA6-BFA3-DDA647B1C4D9}" name="ZEUS 1 - Montanha Russa" dataDxfId="13"/>
    <tableColumn id="9" xr3:uid="{6992BB9B-15A7-4833-B10E-7C78A9E4A9DA}" name="ZEUS 2 - Montanha Russa" dataDxfId="12"/>
    <tableColumn id="10" xr3:uid="{CCFAD52A-4FC7-4ED9-A6A6-961FA9E2FC59}" name="APOLO - Elevador" dataDxfId="11"/>
    <tableColumn id="11" xr3:uid="{BA405463-EBE9-4D6C-9E05-54FD306ABA23}" name="ÁRTEMIS - Balão" dataDxfId="10"/>
    <tableColumn id="12" xr3:uid="{4926D98F-A1ED-42BC-92E2-550FBC4BF625}" name="ARES - Chapéu Mexicano" dataDxfId="9"/>
    <tableColumn id="13" xr3:uid="{F5C9E581-19AF-4BF2-B6E4-E56EB2C50432}" name="HERMES - Roda Gigante" dataDxfId="8"/>
    <tableColumn id="14" xr3:uid="{749740E4-2349-4A88-8B7A-299AEDA10EEF}" name="A Rainha das Trevas - Trem Fantasma" dataDxfId="7"/>
    <tableColumn id="15" xr3:uid="{E9B23566-1BEF-426A-AA32-5F3E1E2662E3}" name="ATENA - Labirinto de Espelhos" dataDxfId="6"/>
    <tableColumn id="16" xr3:uid="{26332B25-B6C9-4668-8E68-705FA5EE26F9}" name="AFRODITE - Carrossel Adulto" dataDxfId="5"/>
    <tableColumn id="17" xr3:uid="{B7A60696-FA18-448B-85C9-5A1B9EFDB7F0}" name="HERA - Tobogã Adulto" dataDxfId="4"/>
    <tableColumn id="18" xr3:uid="{4653A19F-327A-4BDC-AA23-13C201797B8F}" name="POSEIDON - Barco Viking" dataDxfId="3"/>
    <tableColumn id="19" xr3:uid="{67F98636-629E-4146-987A-D0D518723B90}" name="BANDIDO - Touro Mecânico" dataDxfId="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0747FF-6D2A-4B03-BBEF-DEA54BBE8246}" name="Tabela11" displayName="Tabela11" ref="A1:K9" totalsRowShown="0">
  <autoFilter ref="A1:K9" xr:uid="{B20747FF-6D2A-4B03-BBEF-DEA54BBE8246}"/>
  <tableColumns count="11">
    <tableColumn id="1" xr3:uid="{9B47A010-6C9A-45A2-BB3C-8CC555974BE2}" name="mês"/>
    <tableColumn id="2" xr3:uid="{8331EC76-41CC-4BB6-9DE6-4EDB4AA6A39A}" name="semana"/>
    <tableColumn id="3" xr3:uid="{9C6C8ED2-CB62-4B50-8E02-4D725F446FFA}" name="Fliperama para Crianças"/>
    <tableColumn id="4" xr3:uid="{61D67DF0-06F4-4775-BEF2-5DD34AE746D2}" name="Ticket médio"/>
    <tableColumn id="5" xr3:uid="{532DDC21-EB35-45A8-B856-6190DE75ED49}" name="Faturamento Fliperama para Crianças"/>
    <tableColumn id="6" xr3:uid="{60B1CD00-23D4-43C6-BF3F-7CAE3DEFFAD5}" name="Fliperama"/>
    <tableColumn id="7" xr3:uid="{11943D3A-C8FF-42A0-B9E7-D95FBD8B4B14}" name="Ticket médio2"/>
    <tableColumn id="8" xr3:uid="{5635A3E5-B828-4AEB-9FC4-AB92BFD39789}" name="Faturamento Fliperama"/>
    <tableColumn id="9" xr3:uid="{534FC333-D99D-42F1-9E7B-A8E8AF8DC474}" name="DIONÍSIO - Snoker Bar"/>
    <tableColumn id="10" xr3:uid="{16C2AD29-D5C7-4E66-9BB8-F24BC218A35A}" name="Ticket médio3"/>
    <tableColumn id="11" xr3:uid="{6ACC1084-264E-4C9D-8BF6-F08CC590A791}" name="Faturamento DIONÍSIO - Snoker Bar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355A26-829A-456C-BDF3-8DCC2814BA53}" name="Tabela7" displayName="Tabela7" ref="A1:B23" totalsRowShown="0" headerRowDxfId="23" dataDxfId="22" headerRowBorderDxfId="27" tableBorderDxfId="28" totalsRowBorderDxfId="26">
  <autoFilter ref="A1:B23" xr:uid="{EA355A26-829A-456C-BDF3-8DCC2814BA53}"/>
  <tableColumns count="2">
    <tableColumn id="1" xr3:uid="{F82EAE91-BDEA-400F-8577-23FA22BA8D88}" name="Mês" dataDxfId="25"/>
    <tableColumn id="2" xr3:uid="{8F3AF664-4C17-407A-A1B7-359AD2BD0A2E}" name="Frequentadores" dataDxfId="24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B94-9B1C-46F1-A8E9-3C4A1F8E957D}">
  <dimension ref="A1:D9"/>
  <sheetViews>
    <sheetView workbookViewId="0">
      <selection sqref="A1:D9"/>
    </sheetView>
  </sheetViews>
  <sheetFormatPr defaultRowHeight="15" x14ac:dyDescent="0.25"/>
  <cols>
    <col min="1" max="1" width="9.28515625" style="4" bestFit="1" customWidth="1"/>
    <col min="2" max="2" width="12.42578125" style="4" customWidth="1"/>
    <col min="3" max="3" width="21.85546875" style="4" bestFit="1" customWidth="1"/>
    <col min="4" max="4" width="17" style="4" bestFit="1" customWidth="1"/>
    <col min="5" max="5" width="14.28515625" style="4" bestFit="1" customWidth="1"/>
    <col min="6" max="7" width="9.140625" style="4"/>
    <col min="8" max="8" width="15.85546875" style="4" bestFit="1" customWidth="1"/>
    <col min="9" max="16384" width="9.140625" style="4"/>
  </cols>
  <sheetData>
    <row r="1" spans="1:4" x14ac:dyDescent="0.25">
      <c r="A1" s="9" t="s">
        <v>0</v>
      </c>
      <c r="B1" s="9" t="s">
        <v>1</v>
      </c>
      <c r="C1" s="9" t="s">
        <v>2</v>
      </c>
      <c r="D1" s="10" t="s">
        <v>3</v>
      </c>
    </row>
    <row r="2" spans="1:4" ht="21" customHeight="1" x14ac:dyDescent="0.25">
      <c r="A2" s="7">
        <v>44927</v>
      </c>
      <c r="B2" s="3">
        <v>1</v>
      </c>
      <c r="C2" s="5">
        <v>1043698.78431</v>
      </c>
      <c r="D2" s="8">
        <v>44.572499999999998</v>
      </c>
    </row>
    <row r="3" spans="1:4" ht="21" customHeight="1" x14ac:dyDescent="0.25">
      <c r="A3" s="7">
        <v>44927</v>
      </c>
      <c r="B3" s="3">
        <v>2</v>
      </c>
      <c r="C3" s="5">
        <v>591095.99088749988</v>
      </c>
      <c r="D3" s="8">
        <v>38.762499999999996</v>
      </c>
    </row>
    <row r="4" spans="1:4" ht="21" customHeight="1" x14ac:dyDescent="0.25">
      <c r="A4" s="7">
        <v>44927</v>
      </c>
      <c r="B4" s="3">
        <v>3</v>
      </c>
      <c r="C4" s="5">
        <v>667970.61800000002</v>
      </c>
      <c r="D4" s="8">
        <v>46.164999999999999</v>
      </c>
    </row>
    <row r="5" spans="1:4" ht="21" customHeight="1" x14ac:dyDescent="0.25">
      <c r="A5" s="7">
        <v>44927</v>
      </c>
      <c r="B5" s="3">
        <v>4</v>
      </c>
      <c r="C5" s="5">
        <v>861963.68501249992</v>
      </c>
      <c r="D5" s="8">
        <v>37.572499999999998</v>
      </c>
    </row>
    <row r="6" spans="1:4" ht="21" customHeight="1" x14ac:dyDescent="0.25">
      <c r="A6" s="7">
        <v>44958</v>
      </c>
      <c r="B6" s="3">
        <v>1</v>
      </c>
      <c r="C6" s="5">
        <v>713714.89906500001</v>
      </c>
      <c r="D6" s="8">
        <v>41.4925</v>
      </c>
    </row>
    <row r="7" spans="1:4" ht="21" customHeight="1" x14ac:dyDescent="0.25">
      <c r="A7" s="7">
        <v>44958</v>
      </c>
      <c r="B7" s="3">
        <v>2</v>
      </c>
      <c r="C7" s="5">
        <v>579941.32475999999</v>
      </c>
      <c r="D7" s="8">
        <v>54.215000000000003</v>
      </c>
    </row>
    <row r="8" spans="1:4" ht="21" customHeight="1" x14ac:dyDescent="0.25">
      <c r="A8" s="7">
        <v>44958</v>
      </c>
      <c r="B8" s="3">
        <v>3</v>
      </c>
      <c r="C8" s="5">
        <v>351170.26560000004</v>
      </c>
      <c r="D8" s="8">
        <v>38.115000000000002</v>
      </c>
    </row>
    <row r="9" spans="1:4" ht="21" customHeight="1" x14ac:dyDescent="0.25">
      <c r="A9" s="7">
        <v>44958</v>
      </c>
      <c r="B9" s="3">
        <v>4</v>
      </c>
      <c r="C9" s="5">
        <v>657288.57311250013</v>
      </c>
      <c r="D9" s="8">
        <v>39.987500000000004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75A7-651C-4A5F-89CE-BEDC91896126}">
  <dimension ref="A1:AK9"/>
  <sheetViews>
    <sheetView workbookViewId="0">
      <selection sqref="A1:B9"/>
    </sheetView>
  </sheetViews>
  <sheetFormatPr defaultRowHeight="15" x14ac:dyDescent="0.25"/>
  <cols>
    <col min="1" max="1" width="9.140625" style="4"/>
    <col min="2" max="2" width="10" style="4" customWidth="1"/>
    <col min="3" max="3" width="14.28515625" style="4" customWidth="1"/>
    <col min="4" max="4" width="11" style="4" customWidth="1"/>
    <col min="5" max="6" width="10.42578125" style="4" customWidth="1"/>
    <col min="7" max="7" width="16.140625" style="4" bestFit="1" customWidth="1"/>
    <col min="8" max="8" width="14.5703125" style="4" customWidth="1"/>
    <col min="9" max="9" width="13" style="4" customWidth="1"/>
    <col min="10" max="10" width="10.85546875" style="4" customWidth="1"/>
    <col min="11" max="11" width="11.7109375" style="4" customWidth="1"/>
    <col min="12" max="12" width="12.85546875" style="4" customWidth="1"/>
    <col min="13" max="13" width="15.140625" style="4" customWidth="1"/>
    <col min="14" max="14" width="11.5703125" style="4" customWidth="1"/>
    <col min="15" max="15" width="12.42578125" style="4" customWidth="1"/>
    <col min="16" max="16" width="13.42578125" style="4" customWidth="1"/>
    <col min="17" max="17" width="13.140625" style="4" customWidth="1"/>
    <col min="18" max="18" width="15.5703125" style="4" customWidth="1"/>
    <col min="19" max="19" width="12" style="4" customWidth="1"/>
    <col min="20" max="21" width="12.140625" style="4" customWidth="1"/>
    <col min="22" max="22" width="13" style="4" customWidth="1"/>
    <col min="23" max="23" width="14.140625" style="4" customWidth="1"/>
    <col min="24" max="24" width="9.140625" style="4"/>
    <col min="25" max="25" width="12" style="4" customWidth="1"/>
    <col min="26" max="26" width="9.5703125" style="6" bestFit="1" customWidth="1"/>
    <col min="27" max="27" width="15" style="6" customWidth="1"/>
    <col min="28" max="28" width="14.7109375" style="4" customWidth="1"/>
    <col min="29" max="29" width="14.42578125" style="6" customWidth="1"/>
    <col min="30" max="30" width="14.28515625" style="6" customWidth="1"/>
    <col min="31" max="31" width="11.140625" style="4" customWidth="1"/>
    <col min="32" max="32" width="10.5703125" style="6" bestFit="1" customWidth="1"/>
    <col min="33" max="33" width="15.42578125" style="6" customWidth="1"/>
    <col min="34" max="16384" width="9.140625" style="4"/>
  </cols>
  <sheetData>
    <row r="1" spans="1:37" s="2" customFormat="1" ht="30" x14ac:dyDescent="0.25">
      <c r="A1" s="13" t="s">
        <v>0</v>
      </c>
      <c r="B1" s="9" t="s">
        <v>1</v>
      </c>
      <c r="C1" s="9" t="s">
        <v>4</v>
      </c>
      <c r="D1" s="9" t="s">
        <v>5</v>
      </c>
      <c r="E1" s="9" t="s">
        <v>6</v>
      </c>
      <c r="F1" s="10" t="s">
        <v>7</v>
      </c>
      <c r="AH1" s="1"/>
      <c r="AI1" s="1"/>
      <c r="AJ1" s="1"/>
      <c r="AK1" s="1"/>
    </row>
    <row r="2" spans="1:37" x14ac:dyDescent="0.25">
      <c r="A2" s="11" t="s">
        <v>31</v>
      </c>
      <c r="B2" s="3">
        <v>1</v>
      </c>
      <c r="C2" s="3">
        <v>27196</v>
      </c>
      <c r="D2" s="3">
        <v>17950</v>
      </c>
      <c r="E2" s="3">
        <v>9029</v>
      </c>
      <c r="F2" s="12">
        <v>217</v>
      </c>
      <c r="AH2" s="3"/>
      <c r="AI2" s="3"/>
      <c r="AJ2" s="3"/>
      <c r="AK2" s="3"/>
    </row>
    <row r="3" spans="1:37" x14ac:dyDescent="0.25">
      <c r="A3" s="11" t="s">
        <v>31</v>
      </c>
      <c r="B3" s="3">
        <v>2</v>
      </c>
      <c r="C3" s="3">
        <v>17711</v>
      </c>
      <c r="D3" s="3">
        <v>10627</v>
      </c>
      <c r="E3" s="3">
        <v>7049</v>
      </c>
      <c r="F3" s="12">
        <v>35</v>
      </c>
      <c r="AH3" s="3"/>
      <c r="AI3" s="3"/>
      <c r="AJ3" s="3"/>
      <c r="AK3" s="3"/>
    </row>
    <row r="4" spans="1:37" x14ac:dyDescent="0.25">
      <c r="A4" s="11" t="s">
        <v>31</v>
      </c>
      <c r="B4" s="3">
        <v>3</v>
      </c>
      <c r="C4" s="3">
        <v>23720</v>
      </c>
      <c r="D4" s="3">
        <v>15181</v>
      </c>
      <c r="E4" s="3">
        <v>8326</v>
      </c>
      <c r="F4" s="12">
        <v>213</v>
      </c>
      <c r="AH4" s="3"/>
      <c r="AI4" s="3"/>
      <c r="AJ4" s="3"/>
      <c r="AK4" s="3"/>
    </row>
    <row r="5" spans="1:37" x14ac:dyDescent="0.25">
      <c r="A5" s="11" t="s">
        <v>31</v>
      </c>
      <c r="B5" s="3">
        <v>4</v>
      </c>
      <c r="C5" s="3">
        <v>26645</v>
      </c>
      <c r="D5" s="3">
        <v>16520</v>
      </c>
      <c r="E5" s="3">
        <v>10019</v>
      </c>
      <c r="F5" s="12">
        <v>106</v>
      </c>
      <c r="AH5" s="3"/>
      <c r="AI5" s="3"/>
      <c r="AJ5" s="3"/>
      <c r="AK5" s="3"/>
    </row>
    <row r="6" spans="1:37" x14ac:dyDescent="0.25">
      <c r="A6" s="11" t="s">
        <v>32</v>
      </c>
      <c r="B6" s="3">
        <v>1</v>
      </c>
      <c r="C6" s="3">
        <v>19978</v>
      </c>
      <c r="D6" s="3">
        <v>10988</v>
      </c>
      <c r="E6" s="3">
        <v>8990</v>
      </c>
      <c r="F6" s="12">
        <v>0</v>
      </c>
      <c r="Z6" s="4"/>
      <c r="AA6" s="4"/>
      <c r="AC6" s="4"/>
      <c r="AD6" s="4"/>
      <c r="AF6" s="4"/>
      <c r="AG6" s="4"/>
      <c r="AH6" s="3"/>
      <c r="AI6" s="3"/>
      <c r="AJ6" s="3"/>
      <c r="AK6" s="3"/>
    </row>
    <row r="7" spans="1:37" x14ac:dyDescent="0.25">
      <c r="A7" s="11" t="s">
        <v>32</v>
      </c>
      <c r="B7" s="3">
        <v>2</v>
      </c>
      <c r="C7" s="3">
        <v>12424</v>
      </c>
      <c r="D7" s="3">
        <v>7579</v>
      </c>
      <c r="E7" s="3">
        <v>4224</v>
      </c>
      <c r="F7" s="12">
        <v>621</v>
      </c>
      <c r="Z7" s="4"/>
      <c r="AA7" s="4"/>
      <c r="AC7" s="4"/>
      <c r="AD7" s="4"/>
      <c r="AF7" s="4"/>
      <c r="AG7" s="4"/>
      <c r="AH7" s="3"/>
      <c r="AI7" s="3"/>
      <c r="AJ7" s="3"/>
      <c r="AK7" s="3"/>
    </row>
    <row r="8" spans="1:37" x14ac:dyDescent="0.25">
      <c r="A8" s="11" t="s">
        <v>32</v>
      </c>
      <c r="B8" s="3">
        <v>3</v>
      </c>
      <c r="C8" s="3">
        <v>15104</v>
      </c>
      <c r="D8" s="3">
        <v>8761</v>
      </c>
      <c r="E8" s="3">
        <v>6238</v>
      </c>
      <c r="F8" s="12">
        <v>105</v>
      </c>
      <c r="Z8" s="4"/>
      <c r="AA8" s="4"/>
      <c r="AC8" s="4"/>
      <c r="AD8" s="4"/>
      <c r="AF8" s="4"/>
      <c r="AG8" s="4"/>
      <c r="AH8" s="3"/>
      <c r="AI8" s="3"/>
      <c r="AJ8" s="3"/>
      <c r="AK8" s="3"/>
    </row>
    <row r="9" spans="1:37" x14ac:dyDescent="0.25">
      <c r="A9" s="14" t="s">
        <v>32</v>
      </c>
      <c r="B9" s="15">
        <v>4</v>
      </c>
      <c r="C9" s="15">
        <v>19091</v>
      </c>
      <c r="D9" s="15">
        <v>12601</v>
      </c>
      <c r="E9" s="15">
        <v>6338</v>
      </c>
      <c r="F9" s="16">
        <v>152</v>
      </c>
      <c r="Z9" s="4"/>
      <c r="AA9" s="4"/>
      <c r="AC9" s="4"/>
      <c r="AD9" s="4"/>
      <c r="AF9" s="4"/>
      <c r="AG9" s="4"/>
      <c r="AH9" s="3"/>
      <c r="AI9" s="3"/>
      <c r="AJ9" s="3"/>
      <c r="AK9" s="3"/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399C-F2F0-42A9-98DB-7E4159AB6788}">
  <dimension ref="A1:S9"/>
  <sheetViews>
    <sheetView workbookViewId="0">
      <selection sqref="A1:S9"/>
    </sheetView>
  </sheetViews>
  <sheetFormatPr defaultRowHeight="15" x14ac:dyDescent="0.25"/>
  <cols>
    <col min="1" max="1" width="9.28515625" bestFit="1" customWidth="1"/>
    <col min="2" max="2" width="10" customWidth="1"/>
    <col min="3" max="3" width="18.140625" customWidth="1"/>
    <col min="4" max="4" width="26.5703125" customWidth="1"/>
    <col min="5" max="5" width="29.85546875" customWidth="1"/>
    <col min="6" max="6" width="12" customWidth="1"/>
    <col min="7" max="7" width="19.85546875" customWidth="1"/>
    <col min="8" max="9" width="24.85546875" customWidth="1"/>
    <col min="10" max="10" width="18.5703125" customWidth="1"/>
    <col min="11" max="11" width="17.28515625" customWidth="1"/>
    <col min="12" max="12" width="24.85546875" customWidth="1"/>
    <col min="13" max="13" width="23.5703125" customWidth="1"/>
    <col min="14" max="14" width="35.42578125" customWidth="1"/>
    <col min="15" max="15" width="29.5703125" customWidth="1"/>
    <col min="16" max="16" width="28" customWidth="1"/>
    <col min="17" max="17" width="22.28515625" customWidth="1"/>
    <col min="18" max="18" width="24.85546875" customWidth="1"/>
    <col min="19" max="19" width="27.140625" customWidth="1"/>
    <col min="20" max="20" width="13.28515625" bestFit="1" customWidth="1"/>
    <col min="22" max="22" width="9.5703125" bestFit="1" customWidth="1"/>
    <col min="23" max="23" width="14.28515625" bestFit="1" customWidth="1"/>
    <col min="25" max="25" width="10.5703125" bestFit="1" customWidth="1"/>
    <col min="26" max="26" width="13.28515625" bestFit="1" customWidth="1"/>
  </cols>
  <sheetData>
    <row r="1" spans="1:19" ht="45" x14ac:dyDescent="0.25">
      <c r="A1" s="27" t="s">
        <v>0</v>
      </c>
      <c r="B1" s="23" t="s">
        <v>1</v>
      </c>
      <c r="C1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10" t="s">
        <v>24</v>
      </c>
    </row>
    <row r="2" spans="1:19" x14ac:dyDescent="0.25">
      <c r="A2" s="28" t="s">
        <v>31</v>
      </c>
      <c r="B2" s="24">
        <v>1</v>
      </c>
      <c r="C2" s="26">
        <v>3807</v>
      </c>
      <c r="D2" s="3">
        <v>10879</v>
      </c>
      <c r="E2" s="3">
        <v>12239</v>
      </c>
      <c r="F2" s="3">
        <v>12783</v>
      </c>
      <c r="G2" s="3">
        <v>14959</v>
      </c>
      <c r="H2" s="3">
        <v>8703</v>
      </c>
      <c r="I2" s="3">
        <v>14959</v>
      </c>
      <c r="J2" s="3">
        <v>18766</v>
      </c>
      <c r="K2" s="3">
        <v>20126</v>
      </c>
      <c r="L2" s="3">
        <v>13599</v>
      </c>
      <c r="M2" s="3">
        <v>9519</v>
      </c>
      <c r="N2" s="3">
        <v>20942</v>
      </c>
      <c r="O2" s="3">
        <v>6799</v>
      </c>
      <c r="P2" s="3">
        <v>3807</v>
      </c>
      <c r="Q2" s="3">
        <v>4079</v>
      </c>
      <c r="R2" s="3">
        <v>12511</v>
      </c>
      <c r="S2" s="12">
        <v>4351</v>
      </c>
    </row>
    <row r="3" spans="1:19" x14ac:dyDescent="0.25">
      <c r="A3" s="29" t="s">
        <v>31</v>
      </c>
      <c r="B3" s="25">
        <v>2</v>
      </c>
      <c r="C3" s="11">
        <v>2479</v>
      </c>
      <c r="D3" s="3">
        <v>7084</v>
      </c>
      <c r="E3" s="3">
        <v>7970</v>
      </c>
      <c r="F3" s="3">
        <v>8324</v>
      </c>
      <c r="G3" s="3">
        <v>9741</v>
      </c>
      <c r="H3" s="3">
        <v>5667</v>
      </c>
      <c r="I3" s="3">
        <v>9741</v>
      </c>
      <c r="J3" s="3">
        <v>12221</v>
      </c>
      <c r="K3" s="3">
        <v>13107</v>
      </c>
      <c r="L3" s="3">
        <v>8856</v>
      </c>
      <c r="M3" s="3">
        <v>6199</v>
      </c>
      <c r="N3" s="3">
        <v>13638</v>
      </c>
      <c r="O3" s="3">
        <v>4428</v>
      </c>
      <c r="P3" s="3">
        <v>2479</v>
      </c>
      <c r="Q3" s="3">
        <v>2656</v>
      </c>
      <c r="R3" s="3">
        <v>8147</v>
      </c>
      <c r="S3" s="12">
        <v>2833</v>
      </c>
    </row>
    <row r="4" spans="1:19" x14ac:dyDescent="0.25">
      <c r="A4" s="28" t="s">
        <v>31</v>
      </c>
      <c r="B4" s="24">
        <v>3</v>
      </c>
      <c r="C4" s="11">
        <v>3321</v>
      </c>
      <c r="D4" s="3">
        <v>9488</v>
      </c>
      <c r="E4" s="3">
        <v>10674</v>
      </c>
      <c r="F4" s="3">
        <v>11149</v>
      </c>
      <c r="G4" s="3">
        <v>13046</v>
      </c>
      <c r="H4" s="3">
        <v>7590</v>
      </c>
      <c r="I4" s="3">
        <v>13046</v>
      </c>
      <c r="J4" s="3">
        <v>16367</v>
      </c>
      <c r="K4" s="3">
        <v>17553</v>
      </c>
      <c r="L4" s="3">
        <v>11860</v>
      </c>
      <c r="M4" s="3">
        <v>8302</v>
      </c>
      <c r="N4" s="3">
        <v>18265</v>
      </c>
      <c r="O4" s="3">
        <v>5930</v>
      </c>
      <c r="P4" s="3">
        <v>3321</v>
      </c>
      <c r="Q4" s="3">
        <v>3558</v>
      </c>
      <c r="R4" s="3">
        <v>10911</v>
      </c>
      <c r="S4" s="12">
        <v>3795</v>
      </c>
    </row>
    <row r="5" spans="1:19" x14ac:dyDescent="0.25">
      <c r="A5" s="29" t="s">
        <v>31</v>
      </c>
      <c r="B5" s="25">
        <v>4</v>
      </c>
      <c r="C5" s="11">
        <v>3730</v>
      </c>
      <c r="D5" s="3">
        <v>10658</v>
      </c>
      <c r="E5" s="3">
        <v>11991</v>
      </c>
      <c r="F5" s="3">
        <v>12523</v>
      </c>
      <c r="G5" s="3">
        <v>14655</v>
      </c>
      <c r="H5" s="3">
        <v>8526</v>
      </c>
      <c r="I5" s="3">
        <v>14655</v>
      </c>
      <c r="J5" s="3">
        <v>18386</v>
      </c>
      <c r="K5" s="3">
        <v>19718</v>
      </c>
      <c r="L5" s="3">
        <v>13323</v>
      </c>
      <c r="M5" s="3">
        <v>9326</v>
      </c>
      <c r="N5" s="3">
        <v>20517</v>
      </c>
      <c r="O5" s="3">
        <v>6661</v>
      </c>
      <c r="P5" s="3">
        <v>3730</v>
      </c>
      <c r="Q5" s="3">
        <v>3997</v>
      </c>
      <c r="R5" s="3">
        <v>12257</v>
      </c>
      <c r="S5" s="12">
        <v>4263</v>
      </c>
    </row>
    <row r="6" spans="1:19" x14ac:dyDescent="0.25">
      <c r="A6" s="28" t="s">
        <v>32</v>
      </c>
      <c r="B6" s="24">
        <v>1</v>
      </c>
      <c r="C6" s="11">
        <v>2796</v>
      </c>
      <c r="D6" s="3">
        <v>7991</v>
      </c>
      <c r="E6" s="3">
        <v>8990</v>
      </c>
      <c r="F6" s="3">
        <v>9389</v>
      </c>
      <c r="G6" s="3">
        <v>10988</v>
      </c>
      <c r="H6" s="3">
        <v>6393</v>
      </c>
      <c r="I6" s="3">
        <v>10988</v>
      </c>
      <c r="J6" s="3">
        <v>13785</v>
      </c>
      <c r="K6" s="3">
        <v>14783</v>
      </c>
      <c r="L6" s="3">
        <v>9989</v>
      </c>
      <c r="M6" s="3">
        <v>6992</v>
      </c>
      <c r="N6" s="3">
        <v>15383</v>
      </c>
      <c r="O6" s="3">
        <v>4994</v>
      </c>
      <c r="P6" s="3">
        <v>2796</v>
      </c>
      <c r="Q6" s="3">
        <v>2996</v>
      </c>
      <c r="R6" s="3">
        <v>9190</v>
      </c>
      <c r="S6" s="12">
        <v>3196</v>
      </c>
    </row>
    <row r="7" spans="1:19" x14ac:dyDescent="0.25">
      <c r="A7" s="29" t="s">
        <v>32</v>
      </c>
      <c r="B7" s="25">
        <v>2</v>
      </c>
      <c r="C7" s="11">
        <v>1739</v>
      </c>
      <c r="D7" s="3">
        <v>4970</v>
      </c>
      <c r="E7" s="3">
        <v>5591</v>
      </c>
      <c r="F7" s="3">
        <v>5839</v>
      </c>
      <c r="G7" s="3">
        <v>6833</v>
      </c>
      <c r="H7" s="3">
        <v>3976</v>
      </c>
      <c r="I7" s="3">
        <v>6833</v>
      </c>
      <c r="J7" s="3">
        <v>8573</v>
      </c>
      <c r="K7" s="3">
        <v>9194</v>
      </c>
      <c r="L7" s="3">
        <v>6212</v>
      </c>
      <c r="M7" s="3">
        <v>4348</v>
      </c>
      <c r="N7" s="3">
        <v>9567</v>
      </c>
      <c r="O7" s="3">
        <v>3106</v>
      </c>
      <c r="P7" s="3">
        <v>1739</v>
      </c>
      <c r="Q7" s="3">
        <v>1863</v>
      </c>
      <c r="R7" s="3">
        <v>5715</v>
      </c>
      <c r="S7" s="12">
        <v>1988</v>
      </c>
    </row>
    <row r="8" spans="1:19" x14ac:dyDescent="0.25">
      <c r="A8" s="28" t="s">
        <v>32</v>
      </c>
      <c r="B8" s="24">
        <v>3</v>
      </c>
      <c r="C8" s="11">
        <v>2114</v>
      </c>
      <c r="D8" s="3">
        <v>6042</v>
      </c>
      <c r="E8" s="3">
        <v>6797</v>
      </c>
      <c r="F8" s="3">
        <v>7099</v>
      </c>
      <c r="G8" s="3">
        <v>8307</v>
      </c>
      <c r="H8" s="3">
        <v>4833</v>
      </c>
      <c r="I8" s="3">
        <v>8307</v>
      </c>
      <c r="J8" s="3">
        <v>10422</v>
      </c>
      <c r="K8" s="3">
        <v>11177</v>
      </c>
      <c r="L8" s="3">
        <v>7552</v>
      </c>
      <c r="M8" s="3">
        <v>5286</v>
      </c>
      <c r="N8" s="3">
        <v>11631</v>
      </c>
      <c r="O8" s="3">
        <v>3776</v>
      </c>
      <c r="P8" s="3">
        <v>2114</v>
      </c>
      <c r="Q8" s="3">
        <v>2265</v>
      </c>
      <c r="R8" s="3">
        <v>6948</v>
      </c>
      <c r="S8" s="12">
        <v>2416</v>
      </c>
    </row>
    <row r="9" spans="1:19" x14ac:dyDescent="0.25">
      <c r="A9" s="29" t="s">
        <v>32</v>
      </c>
      <c r="B9" s="25">
        <v>4</v>
      </c>
      <c r="C9" s="14">
        <v>2673</v>
      </c>
      <c r="D9" s="15">
        <v>7637</v>
      </c>
      <c r="E9" s="15">
        <v>8591</v>
      </c>
      <c r="F9" s="15">
        <v>8973</v>
      </c>
      <c r="G9" s="15">
        <v>10501</v>
      </c>
      <c r="H9" s="15">
        <v>6109</v>
      </c>
      <c r="I9" s="15">
        <v>10501</v>
      </c>
      <c r="J9" s="15">
        <v>13174</v>
      </c>
      <c r="K9" s="15">
        <v>14128</v>
      </c>
      <c r="L9" s="15">
        <v>9546</v>
      </c>
      <c r="M9" s="15">
        <v>6682</v>
      </c>
      <c r="N9" s="15">
        <v>14701</v>
      </c>
      <c r="O9" s="15">
        <v>4773</v>
      </c>
      <c r="P9" s="15">
        <v>2673</v>
      </c>
      <c r="Q9" s="15">
        <v>2863</v>
      </c>
      <c r="R9" s="15">
        <v>8782</v>
      </c>
      <c r="S9" s="16">
        <v>3054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DE79-C520-4CA8-A79A-C085EC06C228}">
  <dimension ref="A1:K9"/>
  <sheetViews>
    <sheetView workbookViewId="0">
      <selection sqref="A1:K9"/>
    </sheetView>
  </sheetViews>
  <sheetFormatPr defaultRowHeight="15" x14ac:dyDescent="0.25"/>
  <cols>
    <col min="1" max="1" width="9.28515625" bestFit="1" customWidth="1"/>
    <col min="2" max="2" width="10" customWidth="1"/>
    <col min="3" max="3" width="24" customWidth="1"/>
    <col min="4" max="4" width="14.5703125" customWidth="1"/>
    <col min="5" max="5" width="35.85546875" customWidth="1"/>
    <col min="6" max="6" width="12" customWidth="1"/>
    <col min="7" max="7" width="15.5703125" customWidth="1"/>
    <col min="8" max="8" width="23.85546875" customWidth="1"/>
    <col min="9" max="9" width="22.42578125" customWidth="1"/>
    <col min="10" max="10" width="15.5703125" customWidth="1"/>
    <col min="11" max="11" width="34.28515625" customWidth="1"/>
  </cols>
  <sheetData>
    <row r="1" spans="1:11" x14ac:dyDescent="0.25">
      <c r="A1" t="s">
        <v>0</v>
      </c>
      <c r="B1" t="s">
        <v>1</v>
      </c>
      <c r="C1" t="s">
        <v>25</v>
      </c>
      <c r="D1" t="s">
        <v>3</v>
      </c>
      <c r="E1" t="s">
        <v>26</v>
      </c>
      <c r="F1" t="s">
        <v>27</v>
      </c>
      <c r="G1" t="s">
        <v>35</v>
      </c>
      <c r="H1" t="s">
        <v>28</v>
      </c>
      <c r="I1" t="s">
        <v>29</v>
      </c>
      <c r="J1" t="s">
        <v>36</v>
      </c>
      <c r="K1" t="s">
        <v>30</v>
      </c>
    </row>
    <row r="2" spans="1:11" x14ac:dyDescent="0.25">
      <c r="A2" t="s">
        <v>31</v>
      </c>
      <c r="B2">
        <v>1</v>
      </c>
      <c r="C2">
        <v>3263</v>
      </c>
      <c r="D2">
        <v>29.25</v>
      </c>
      <c r="E2">
        <v>95442.75</v>
      </c>
      <c r="F2">
        <v>5983</v>
      </c>
      <c r="G2">
        <v>30.44</v>
      </c>
      <c r="H2">
        <v>182122.52000000002</v>
      </c>
      <c r="I2">
        <v>590</v>
      </c>
      <c r="J2">
        <v>83.895600000000002</v>
      </c>
      <c r="K2">
        <v>49498.404000000002</v>
      </c>
    </row>
    <row r="3" spans="1:11" x14ac:dyDescent="0.25">
      <c r="A3" t="s">
        <v>31</v>
      </c>
      <c r="B3">
        <v>2</v>
      </c>
      <c r="C3">
        <v>2125</v>
      </c>
      <c r="D3">
        <v>28.66</v>
      </c>
      <c r="E3">
        <v>60902.5</v>
      </c>
      <c r="F3">
        <v>3896</v>
      </c>
      <c r="G3">
        <v>33.47</v>
      </c>
      <c r="H3">
        <v>130399.12</v>
      </c>
      <c r="I3">
        <v>780</v>
      </c>
      <c r="J3">
        <v>87.700800000000001</v>
      </c>
      <c r="K3">
        <v>68406.623999999996</v>
      </c>
    </row>
    <row r="4" spans="1:11" x14ac:dyDescent="0.25">
      <c r="A4" t="s">
        <v>31</v>
      </c>
      <c r="B4">
        <v>3</v>
      </c>
      <c r="C4">
        <v>2846</v>
      </c>
      <c r="D4">
        <v>27.55</v>
      </c>
      <c r="E4">
        <v>78407.3</v>
      </c>
      <c r="F4">
        <v>5218</v>
      </c>
      <c r="G4">
        <v>30.58</v>
      </c>
      <c r="H4">
        <v>159566.44</v>
      </c>
      <c r="I4">
        <v>794</v>
      </c>
      <c r="J4">
        <v>82.953360000000004</v>
      </c>
      <c r="K4">
        <v>65864.967839999998</v>
      </c>
    </row>
    <row r="5" spans="1:11" x14ac:dyDescent="0.25">
      <c r="A5" t="s">
        <v>31</v>
      </c>
      <c r="B5">
        <v>4</v>
      </c>
      <c r="C5">
        <v>3197</v>
      </c>
      <c r="D5">
        <v>30.45</v>
      </c>
      <c r="E5">
        <v>97348.65</v>
      </c>
      <c r="F5">
        <v>5862</v>
      </c>
      <c r="G5">
        <v>29.91</v>
      </c>
      <c r="H5">
        <v>175332.42</v>
      </c>
      <c r="I5">
        <v>716</v>
      </c>
      <c r="J5">
        <v>100.23984</v>
      </c>
      <c r="K5">
        <v>71771.725439999995</v>
      </c>
    </row>
    <row r="6" spans="1:11" x14ac:dyDescent="0.25">
      <c r="A6" t="s">
        <v>32</v>
      </c>
      <c r="B6">
        <v>1</v>
      </c>
      <c r="C6">
        <v>2397</v>
      </c>
      <c r="D6">
        <v>30.78</v>
      </c>
      <c r="E6">
        <v>73779.66</v>
      </c>
      <c r="F6">
        <v>4395</v>
      </c>
      <c r="G6">
        <v>28.36</v>
      </c>
      <c r="H6">
        <v>124642.2</v>
      </c>
      <c r="I6">
        <v>576</v>
      </c>
      <c r="J6">
        <v>88.19004000000001</v>
      </c>
      <c r="K6">
        <v>50797.463040000002</v>
      </c>
    </row>
    <row r="7" spans="1:11" x14ac:dyDescent="0.25">
      <c r="A7" t="s">
        <v>32</v>
      </c>
      <c r="B7">
        <v>2</v>
      </c>
      <c r="C7">
        <v>1491</v>
      </c>
      <c r="D7">
        <v>35.880000000000003</v>
      </c>
      <c r="E7">
        <v>53497.08</v>
      </c>
      <c r="F7">
        <v>2733</v>
      </c>
      <c r="G7">
        <v>33.67</v>
      </c>
      <c r="H7">
        <v>92020.11</v>
      </c>
      <c r="I7">
        <v>824</v>
      </c>
      <c r="J7">
        <v>93.897840000000002</v>
      </c>
      <c r="K7">
        <v>77371.820160000003</v>
      </c>
    </row>
    <row r="8" spans="1:11" x14ac:dyDescent="0.25">
      <c r="A8" t="s">
        <v>32</v>
      </c>
      <c r="B8">
        <v>3</v>
      </c>
      <c r="C8">
        <v>1812</v>
      </c>
      <c r="D8">
        <v>28.84</v>
      </c>
      <c r="E8">
        <v>52258.080000000002</v>
      </c>
      <c r="F8">
        <v>3323</v>
      </c>
      <c r="G8">
        <v>32.57</v>
      </c>
      <c r="H8">
        <v>108230.11</v>
      </c>
      <c r="I8">
        <v>696</v>
      </c>
      <c r="J8">
        <v>85.997520000000009</v>
      </c>
      <c r="K8">
        <v>59854.273920000007</v>
      </c>
    </row>
    <row r="9" spans="1:11" x14ac:dyDescent="0.25">
      <c r="A9" t="s">
        <v>32</v>
      </c>
      <c r="B9">
        <v>4</v>
      </c>
      <c r="C9">
        <v>2291</v>
      </c>
      <c r="D9">
        <v>27.68</v>
      </c>
      <c r="E9">
        <v>63414.879999999997</v>
      </c>
      <c r="F9">
        <v>4200</v>
      </c>
      <c r="G9">
        <v>29.57</v>
      </c>
      <c r="H9">
        <v>124194</v>
      </c>
      <c r="I9">
        <v>736</v>
      </c>
      <c r="J9">
        <v>81.757440000000003</v>
      </c>
      <c r="K9">
        <v>60173.475839999999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7997-1613-4FFD-A09B-A3D7150C655E}">
  <dimension ref="A1:B23"/>
  <sheetViews>
    <sheetView tabSelected="1" workbookViewId="0">
      <selection sqref="A1:B23"/>
    </sheetView>
  </sheetViews>
  <sheetFormatPr defaultRowHeight="15" x14ac:dyDescent="0.25"/>
  <cols>
    <col min="2" max="2" width="17.28515625" customWidth="1"/>
    <col min="3" max="3" width="15.28515625" bestFit="1" customWidth="1"/>
    <col min="10" max="10" width="10.140625" customWidth="1"/>
    <col min="11" max="11" width="13.7109375" customWidth="1"/>
  </cols>
  <sheetData>
    <row r="1" spans="1:2" x14ac:dyDescent="0.25">
      <c r="A1" s="17" t="s">
        <v>33</v>
      </c>
      <c r="B1" s="18" t="s">
        <v>34</v>
      </c>
    </row>
    <row r="2" spans="1:2" ht="15.75" x14ac:dyDescent="0.25">
      <c r="A2" s="19">
        <v>44682</v>
      </c>
      <c r="B2" s="20">
        <v>33642</v>
      </c>
    </row>
    <row r="3" spans="1:2" ht="15.75" x14ac:dyDescent="0.25">
      <c r="A3" s="19">
        <v>44348</v>
      </c>
      <c r="B3" s="20">
        <v>39176</v>
      </c>
    </row>
    <row r="4" spans="1:2" ht="15.75" x14ac:dyDescent="0.25">
      <c r="A4" s="19">
        <v>44378</v>
      </c>
      <c r="B4" s="20">
        <v>37625</v>
      </c>
    </row>
    <row r="5" spans="1:2" ht="15.75" x14ac:dyDescent="0.25">
      <c r="A5" s="19">
        <v>44409</v>
      </c>
      <c r="B5" s="20">
        <v>23362</v>
      </c>
    </row>
    <row r="6" spans="1:2" ht="15.75" x14ac:dyDescent="0.25">
      <c r="A6" s="19">
        <v>44440</v>
      </c>
      <c r="B6" s="20">
        <v>44293</v>
      </c>
    </row>
    <row r="7" spans="1:2" ht="15.75" x14ac:dyDescent="0.25">
      <c r="A7" s="19">
        <v>44470</v>
      </c>
      <c r="B7" s="20">
        <v>78829</v>
      </c>
    </row>
    <row r="8" spans="1:2" ht="15.75" x14ac:dyDescent="0.25">
      <c r="A8" s="19">
        <v>44501</v>
      </c>
      <c r="B8" s="20">
        <v>132379</v>
      </c>
    </row>
    <row r="9" spans="1:2" ht="15.75" x14ac:dyDescent="0.25">
      <c r="A9" s="19">
        <v>44531</v>
      </c>
      <c r="B9" s="20">
        <f>INT(+B8*1.125)</f>
        <v>148926</v>
      </c>
    </row>
    <row r="10" spans="1:2" ht="15.75" x14ac:dyDescent="0.25">
      <c r="A10" s="19">
        <v>44562</v>
      </c>
      <c r="B10" s="20">
        <f>+INT(B9*0.692)</f>
        <v>103056</v>
      </c>
    </row>
    <row r="11" spans="1:2" ht="15.75" x14ac:dyDescent="0.25">
      <c r="A11" s="19">
        <v>44593</v>
      </c>
      <c r="B11" s="20">
        <f>INT(+B10*0.71)</f>
        <v>73169</v>
      </c>
    </row>
    <row r="12" spans="1:2" ht="15.75" x14ac:dyDescent="0.25">
      <c r="A12" s="19">
        <v>44621</v>
      </c>
      <c r="B12" s="20">
        <f>INT(+B11*0.51)</f>
        <v>37316</v>
      </c>
    </row>
    <row r="13" spans="1:2" ht="15.75" x14ac:dyDescent="0.25">
      <c r="A13" s="19">
        <v>44652</v>
      </c>
      <c r="B13" s="20">
        <f>INT(+B12*0.92)</f>
        <v>34330</v>
      </c>
    </row>
    <row r="14" spans="1:2" ht="15.75" x14ac:dyDescent="0.25">
      <c r="A14" s="19">
        <v>44682</v>
      </c>
      <c r="B14" s="20">
        <f t="shared" ref="B14" si="0">INT(+B13*0.71)</f>
        <v>24374</v>
      </c>
    </row>
    <row r="15" spans="1:2" ht="15.75" x14ac:dyDescent="0.25">
      <c r="A15" s="19">
        <v>44713</v>
      </c>
      <c r="B15" s="20">
        <f>INT(+B14*1.27)</f>
        <v>30954</v>
      </c>
    </row>
    <row r="16" spans="1:2" ht="15.75" x14ac:dyDescent="0.25">
      <c r="A16" s="19">
        <v>44743</v>
      </c>
      <c r="B16" s="20">
        <f>INT(+B15*1.458)</f>
        <v>45130</v>
      </c>
    </row>
    <row r="17" spans="1:2" ht="15.75" x14ac:dyDescent="0.25">
      <c r="A17" s="19">
        <v>44774</v>
      </c>
      <c r="B17" s="20">
        <v>22894</v>
      </c>
    </row>
    <row r="18" spans="1:2" ht="15.75" x14ac:dyDescent="0.25">
      <c r="A18" s="19">
        <v>44805</v>
      </c>
      <c r="B18" s="20">
        <v>42964</v>
      </c>
    </row>
    <row r="19" spans="1:2" ht="15.75" x14ac:dyDescent="0.25">
      <c r="A19" s="19">
        <v>44835</v>
      </c>
      <c r="B19" s="20">
        <v>80326</v>
      </c>
    </row>
    <row r="20" spans="1:2" ht="15.75" x14ac:dyDescent="0.25">
      <c r="A20" s="19">
        <v>44866</v>
      </c>
      <c r="B20" s="20">
        <v>134033</v>
      </c>
    </row>
    <row r="21" spans="1:2" ht="15.75" x14ac:dyDescent="0.25">
      <c r="A21" s="19">
        <v>44896</v>
      </c>
      <c r="B21" s="20">
        <v>142796</v>
      </c>
    </row>
    <row r="22" spans="1:2" ht="15.75" x14ac:dyDescent="0.25">
      <c r="A22" s="19">
        <v>44927</v>
      </c>
      <c r="B22" s="20">
        <v>95279</v>
      </c>
    </row>
    <row r="23" spans="1:2" ht="15.75" x14ac:dyDescent="0.25">
      <c r="A23" s="21">
        <v>44958</v>
      </c>
      <c r="B23" s="22">
        <v>66602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35160FEC4734C97AC9152F50429AA" ma:contentTypeVersion="5" ma:contentTypeDescription="Crie um novo documento." ma:contentTypeScope="" ma:versionID="93c04a3d6d3e491b3f6b1af4da69e54b">
  <xsd:schema xmlns:xsd="http://www.w3.org/2001/XMLSchema" xmlns:xs="http://www.w3.org/2001/XMLSchema" xmlns:p="http://schemas.microsoft.com/office/2006/metadata/properties" xmlns:ns2="cf556d00-f57f-4692-95ad-a5dfb4252677" targetNamespace="http://schemas.microsoft.com/office/2006/metadata/properties" ma:root="true" ma:fieldsID="8cd6ff700935940d333ea682181ee05a" ns2:_="">
    <xsd:import namespace="cf556d00-f57f-4692-95ad-a5dfb42526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6d00-f57f-4692-95ad-a5dfb42526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f556d00-f57f-4692-95ad-a5dfb4252677" xsi:nil="true"/>
  </documentManagement>
</p:properties>
</file>

<file path=customXml/itemProps1.xml><?xml version="1.0" encoding="utf-8"?>
<ds:datastoreItem xmlns:ds="http://schemas.openxmlformats.org/officeDocument/2006/customXml" ds:itemID="{3EE48915-B69B-4DA1-BB7A-F346E7E5E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56d00-f57f-4692-95ad-a5dfb4252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CB523-6F09-4944-8C99-9686A349E1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98DB54-65EE-41BE-AEDD-DC607646CD77}">
  <ds:schemaRefs>
    <ds:schemaRef ds:uri="http://schemas.microsoft.com/office/2006/metadata/properties"/>
    <ds:schemaRef ds:uri="http://schemas.microsoft.com/office/infopath/2007/PartnerControls"/>
    <ds:schemaRef ds:uri="cf556d00-f57f-4692-95ad-a5dfb42526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Lanchonete</vt:lpstr>
      <vt:lpstr>frequencia</vt:lpstr>
      <vt:lpstr>brinquedos</vt:lpstr>
      <vt:lpstr>Não inclusos</vt:lpstr>
      <vt:lpstr>público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</dc:creator>
  <cp:keywords/>
  <dc:description/>
  <cp:lastModifiedBy>André Luiz</cp:lastModifiedBy>
  <cp:revision/>
  <dcterms:created xsi:type="dcterms:W3CDTF">2021-12-01T12:06:30Z</dcterms:created>
  <dcterms:modified xsi:type="dcterms:W3CDTF">2024-05-09T00:37:00Z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0x01010030435160FEC4734C97AC9152F50429AA</vt:lpwstr>
  </property>
</Properties>
</file>